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SCE\BIP 2014\Models\Ex Ante Protocol Tables\"/>
    </mc:Choice>
  </mc:AlternateContent>
  <bookViews>
    <workbookView xWindow="0" yWindow="75" windowWidth="19035" windowHeight="11760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Data!$A$1:$FV$1873</definedName>
    <definedName name="_xlnm.Criteria">Lookups!$C$3:$F$4</definedName>
    <definedName name="custgrp">Table!#REF!</definedName>
    <definedName name="custgrp_list">Lookups!$J$4:$J$7</definedName>
    <definedName name="data">Data!$A$1:$FW$30889</definedName>
    <definedName name="date">Table!$B$6</definedName>
    <definedName name="Enrollment">Table!$G$3</definedName>
    <definedName name="evt_dates">Lookups!$L$4:$L$16</definedName>
    <definedName name="fcst">Table!$B$9</definedName>
    <definedName name="fcst_year">Lookups!$M$4:$M$7</definedName>
    <definedName name="fsl">Table!$G$2</definedName>
    <definedName name="ind_grp">Table!#REF!</definedName>
    <definedName name="ind_list">Lookups!$P$4:$P$11</definedName>
    <definedName name="lca">Table!$B$7</definedName>
    <definedName name="lca_list">Lookups!$O$4:$O$12</definedName>
    <definedName name="level">Table!$B$11</definedName>
    <definedName name="level_list">Lookups!$K$4:$K$5</definedName>
    <definedName name="_xlnm.Print_Area" localSheetId="0">Table!$A$2:$N$34</definedName>
    <definedName name="prog_port">Lookups!$K$3:$K$5</definedName>
    <definedName name="Result_type">Table!$B$4</definedName>
    <definedName name="Result_type_list">Lookups!$J$4:$J$5</definedName>
    <definedName name="Size">Table!$B$8</definedName>
    <definedName name="size_lca_flag">Lookups!$J$39</definedName>
    <definedName name="Size_list">Lookups!$P$4:$P$4</definedName>
    <definedName name="summer">Lookups!$K$37</definedName>
    <definedName name="weath">Table!$B$10</definedName>
    <definedName name="weath_year">Lookups!$N$4:$N$7</definedName>
  </definedNames>
  <calcPr calcId="152511"/>
</workbook>
</file>

<file path=xl/calcChain.xml><?xml version="1.0" encoding="utf-8"?>
<calcChain xmlns="http://schemas.openxmlformats.org/spreadsheetml/2006/main">
  <c r="U6" i="2" l="1"/>
  <c r="F2" i="4" l="1"/>
  <c r="M25" i="2" l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24" i="2"/>
  <c r="J32" i="4" l="1"/>
  <c r="H32" i="4"/>
  <c r="G32" i="4"/>
  <c r="F32" i="4"/>
  <c r="J6" i="4"/>
  <c r="H5" i="4"/>
  <c r="G5" i="4"/>
  <c r="F5" i="4"/>
  <c r="J39" i="2"/>
  <c r="K37" i="2" l="1"/>
  <c r="M5" i="2"/>
  <c r="M6" i="2" s="1"/>
  <c r="D4" i="2"/>
  <c r="C4" i="2"/>
  <c r="F4" i="2"/>
  <c r="A1" i="4" s="1"/>
  <c r="E4" i="2"/>
  <c r="G3" i="4" l="1"/>
  <c r="G2" i="4" l="1"/>
  <c r="P46" i="2" s="1"/>
  <c r="K31" i="4"/>
  <c r="F31" i="4"/>
  <c r="J30" i="4"/>
  <c r="N29" i="4"/>
  <c r="I29" i="4"/>
  <c r="N44" i="2" s="1"/>
  <c r="M28" i="4"/>
  <c r="H28" i="4"/>
  <c r="L28" i="4" s="1"/>
  <c r="M27" i="4"/>
  <c r="H27" i="4"/>
  <c r="L27" i="4" s="1"/>
  <c r="K26" i="4"/>
  <c r="F26" i="4"/>
  <c r="J25" i="4"/>
  <c r="N24" i="4"/>
  <c r="I24" i="4"/>
  <c r="N39" i="2" s="1"/>
  <c r="N23" i="4"/>
  <c r="I23" i="4"/>
  <c r="N38" i="2" s="1"/>
  <c r="M22" i="4"/>
  <c r="H22" i="4"/>
  <c r="L22" i="4" s="1"/>
  <c r="K21" i="4"/>
  <c r="F21" i="4"/>
  <c r="J20" i="4"/>
  <c r="F20" i="4"/>
  <c r="J19" i="4"/>
  <c r="N18" i="4"/>
  <c r="I18" i="4"/>
  <c r="N33" i="2" s="1"/>
  <c r="M17" i="4"/>
  <c r="H17" i="4"/>
  <c r="L17" i="4" s="1"/>
  <c r="K16" i="4"/>
  <c r="K15" i="4"/>
  <c r="F15" i="4"/>
  <c r="J14" i="4"/>
  <c r="N13" i="4"/>
  <c r="I13" i="4"/>
  <c r="N28" i="2" s="1"/>
  <c r="M12" i="4"/>
  <c r="H12" i="4"/>
  <c r="L12" i="4" s="1"/>
  <c r="M11" i="4"/>
  <c r="H11" i="4"/>
  <c r="L11" i="4" s="1"/>
  <c r="K10" i="4"/>
  <c r="F10" i="4"/>
  <c r="J9" i="4"/>
  <c r="N8" i="4"/>
  <c r="I8" i="4"/>
  <c r="N23" i="2" s="1"/>
  <c r="N30" i="4"/>
  <c r="M29" i="4"/>
  <c r="K28" i="4"/>
  <c r="K27" i="4"/>
  <c r="J26" i="4"/>
  <c r="N25" i="4"/>
  <c r="M24" i="4"/>
  <c r="H24" i="4"/>
  <c r="H23" i="4"/>
  <c r="L23" i="4" s="1"/>
  <c r="F22" i="4"/>
  <c r="N20" i="4"/>
  <c r="I20" i="4"/>
  <c r="N35" i="2" s="1"/>
  <c r="I19" i="4"/>
  <c r="N34" i="2" s="1"/>
  <c r="H18" i="4"/>
  <c r="L18" i="4" s="1"/>
  <c r="F17" i="4"/>
  <c r="F16" i="4"/>
  <c r="J15" i="4"/>
  <c r="I14" i="4"/>
  <c r="N29" i="2" s="1"/>
  <c r="H13" i="4"/>
  <c r="L13" i="4" s="1"/>
  <c r="F11" i="4"/>
  <c r="N9" i="4"/>
  <c r="M8" i="4"/>
  <c r="H30" i="4"/>
  <c r="L30" i="4" s="1"/>
  <c r="F29" i="4"/>
  <c r="F28" i="4"/>
  <c r="N26" i="4"/>
  <c r="M25" i="4"/>
  <c r="K24" i="4"/>
  <c r="K23" i="4"/>
  <c r="J22" i="4"/>
  <c r="I21" i="4"/>
  <c r="H20" i="4"/>
  <c r="L20" i="4" s="1"/>
  <c r="H19" i="4"/>
  <c r="L19" i="4" s="1"/>
  <c r="F18" i="4"/>
  <c r="N16" i="4"/>
  <c r="N15" i="4"/>
  <c r="M14" i="4"/>
  <c r="M31" i="4"/>
  <c r="H31" i="4"/>
  <c r="L31" i="4" s="1"/>
  <c r="K30" i="4"/>
  <c r="F30" i="4"/>
  <c r="J29" i="4"/>
  <c r="N28" i="4"/>
  <c r="I28" i="4"/>
  <c r="N43" i="2" s="1"/>
  <c r="N27" i="4"/>
  <c r="I27" i="4"/>
  <c r="N42" i="2" s="1"/>
  <c r="M26" i="4"/>
  <c r="H26" i="4"/>
  <c r="L26" i="4" s="1"/>
  <c r="K25" i="4"/>
  <c r="F25" i="4"/>
  <c r="J24" i="4"/>
  <c r="F24" i="4"/>
  <c r="J23" i="4"/>
  <c r="N22" i="4"/>
  <c r="I22" i="4"/>
  <c r="N37" i="2" s="1"/>
  <c r="M21" i="4"/>
  <c r="H21" i="4"/>
  <c r="K20" i="4"/>
  <c r="K19" i="4"/>
  <c r="F19" i="4"/>
  <c r="J18" i="4"/>
  <c r="N17" i="4"/>
  <c r="I17" i="4"/>
  <c r="N32" i="2" s="1"/>
  <c r="M16" i="4"/>
  <c r="H16" i="4"/>
  <c r="L16" i="4" s="1"/>
  <c r="M15" i="4"/>
  <c r="H15" i="4"/>
  <c r="L15" i="4" s="1"/>
  <c r="K14" i="4"/>
  <c r="F14" i="4"/>
  <c r="J13" i="4"/>
  <c r="N12" i="4"/>
  <c r="I12" i="4"/>
  <c r="N27" i="2" s="1"/>
  <c r="N11" i="4"/>
  <c r="I11" i="4"/>
  <c r="N26" i="2" s="1"/>
  <c r="M10" i="4"/>
  <c r="H10" i="4"/>
  <c r="L10" i="4" s="1"/>
  <c r="K9" i="4"/>
  <c r="F9" i="4"/>
  <c r="J8" i="4"/>
  <c r="F8" i="4"/>
  <c r="J31" i="4"/>
  <c r="I30" i="4"/>
  <c r="N45" i="2" s="1"/>
  <c r="H29" i="4"/>
  <c r="L29" i="4" s="1"/>
  <c r="F27" i="4"/>
  <c r="I25" i="4"/>
  <c r="N40" i="2" s="1"/>
  <c r="M23" i="4"/>
  <c r="K22" i="4"/>
  <c r="J21" i="4"/>
  <c r="N19" i="4"/>
  <c r="M18" i="4"/>
  <c r="K17" i="4"/>
  <c r="J16" i="4"/>
  <c r="N14" i="4"/>
  <c r="M13" i="4"/>
  <c r="K12" i="4"/>
  <c r="K11" i="4"/>
  <c r="J10" i="4"/>
  <c r="I9" i="4"/>
  <c r="N24" i="2" s="1"/>
  <c r="H8" i="4"/>
  <c r="N31" i="4"/>
  <c r="I31" i="4"/>
  <c r="N46" i="2" s="1"/>
  <c r="M30" i="4"/>
  <c r="K29" i="4"/>
  <c r="J28" i="4"/>
  <c r="J27" i="4"/>
  <c r="I26" i="4"/>
  <c r="N41" i="2" s="1"/>
  <c r="H25" i="4"/>
  <c r="L25" i="4" s="1"/>
  <c r="F23" i="4"/>
  <c r="N21" i="4"/>
  <c r="M20" i="4"/>
  <c r="M19" i="4"/>
  <c r="K18" i="4"/>
  <c r="J17" i="4"/>
  <c r="I16" i="4"/>
  <c r="N31" i="2" s="1"/>
  <c r="I15" i="4"/>
  <c r="N30" i="2" s="1"/>
  <c r="H14" i="4"/>
  <c r="L14" i="4" s="1"/>
  <c r="F12" i="4"/>
  <c r="M9" i="4"/>
  <c r="K13" i="4"/>
  <c r="J11" i="4"/>
  <c r="H9" i="4"/>
  <c r="L9" i="4" s="1"/>
  <c r="F13" i="4"/>
  <c r="N10" i="4"/>
  <c r="K8" i="4"/>
  <c r="J12" i="4"/>
  <c r="I10" i="4"/>
  <c r="N25" i="2" s="1"/>
  <c r="P29" i="2" l="1"/>
  <c r="P38" i="2"/>
  <c r="F35" i="4"/>
  <c r="P42" i="2"/>
  <c r="P45" i="2"/>
  <c r="H35" i="4"/>
  <c r="P35" i="2"/>
  <c r="P40" i="2"/>
  <c r="P25" i="2"/>
  <c r="P28" i="2"/>
  <c r="P43" i="2"/>
  <c r="P23" i="2"/>
  <c r="P37" i="2"/>
  <c r="P30" i="2"/>
  <c r="P27" i="2"/>
  <c r="P41" i="2"/>
  <c r="P44" i="2"/>
  <c r="P24" i="2"/>
  <c r="P32" i="2"/>
  <c r="P26" i="2"/>
  <c r="P33" i="2"/>
  <c r="P36" i="2"/>
  <c r="P34" i="2"/>
  <c r="P31" i="2"/>
  <c r="P39" i="2"/>
  <c r="O28" i="2"/>
  <c r="G28" i="4"/>
  <c r="G18" i="4"/>
  <c r="G27" i="4"/>
  <c r="O26" i="2"/>
  <c r="G13" i="4"/>
  <c r="G11" i="4"/>
  <c r="O42" i="2"/>
  <c r="O38" i="2"/>
  <c r="G23" i="4"/>
  <c r="O37" i="2"/>
  <c r="G22" i="4"/>
  <c r="O33" i="2"/>
  <c r="O45" i="2"/>
  <c r="G24" i="4"/>
  <c r="L24" i="4"/>
  <c r="O39" i="2" s="1"/>
  <c r="G12" i="4"/>
  <c r="O27" i="2"/>
  <c r="O32" i="2"/>
  <c r="G19" i="4"/>
  <c r="O34" i="2"/>
  <c r="G17" i="4"/>
  <c r="O43" i="2"/>
  <c r="O35" i="2"/>
  <c r="G20" i="4"/>
  <c r="O44" i="2"/>
  <c r="O24" i="2"/>
  <c r="O31" i="2"/>
  <c r="O29" i="2"/>
  <c r="O40" i="2"/>
  <c r="O25" i="2"/>
  <c r="O41" i="2"/>
  <c r="O30" i="2"/>
  <c r="O46" i="2"/>
  <c r="L21" i="4"/>
  <c r="N36" i="2"/>
  <c r="N48" i="2" s="1"/>
  <c r="G8" i="4"/>
  <c r="G16" i="4"/>
  <c r="G9" i="4"/>
  <c r="L8" i="4"/>
  <c r="O23" i="2" s="1"/>
  <c r="H34" i="4"/>
  <c r="F34" i="4"/>
  <c r="G30" i="4"/>
  <c r="G31" i="4"/>
  <c r="G29" i="4"/>
  <c r="G10" i="4"/>
  <c r="G21" i="4"/>
  <c r="G14" i="4"/>
  <c r="G25" i="4"/>
  <c r="G15" i="4"/>
  <c r="G26" i="4"/>
  <c r="G35" i="4" l="1"/>
  <c r="U8" i="2"/>
  <c r="W11" i="2" s="1"/>
  <c r="K35" i="4" s="1"/>
  <c r="I34" i="4"/>
  <c r="I35" i="4"/>
  <c r="O36" i="2"/>
  <c r="O48" i="2" s="1"/>
  <c r="H36" i="4"/>
  <c r="G34" i="4"/>
  <c r="V11" i="2" l="1"/>
  <c r="J35" i="4" s="1"/>
  <c r="Z11" i="2"/>
  <c r="N35" i="4" s="1"/>
  <c r="X11" i="2"/>
  <c r="L35" i="4" s="1"/>
  <c r="Y11" i="2"/>
  <c r="M35" i="4" s="1"/>
</calcChain>
</file>

<file path=xl/sharedStrings.xml><?xml version="1.0" encoding="utf-8"?>
<sst xmlns="http://schemas.openxmlformats.org/spreadsheetml/2006/main" count="10110" uniqueCount="253">
  <si>
    <t>Utility</t>
  </si>
  <si>
    <t>Program</t>
  </si>
  <si>
    <t>ProgPort</t>
  </si>
  <si>
    <t>DayType</t>
  </si>
  <si>
    <t>ForecastYear</t>
  </si>
  <si>
    <t>WeatherYear</t>
  </si>
  <si>
    <t>LCA</t>
  </si>
  <si>
    <t>Enrolled</t>
  </si>
  <si>
    <t>Called</t>
  </si>
  <si>
    <t>All</t>
  </si>
  <si>
    <t>Typical Event Day</t>
  </si>
  <si>
    <t>Aggregate Impact</t>
  </si>
  <si>
    <t>Hour Ending</t>
  </si>
  <si>
    <t>10th%ile</t>
  </si>
  <si>
    <t>30th%ile</t>
  </si>
  <si>
    <t>50th%ile</t>
  </si>
  <si>
    <t>70th%ile</t>
  </si>
  <si>
    <t>90th%ile</t>
  </si>
  <si>
    <t>DR Program:</t>
  </si>
  <si>
    <t>10th</t>
  </si>
  <si>
    <t>30th</t>
  </si>
  <si>
    <t>50th</t>
  </si>
  <si>
    <t>70th</t>
  </si>
  <si>
    <t>90th</t>
  </si>
  <si>
    <t>Daily</t>
  </si>
  <si>
    <t>n/a</t>
  </si>
  <si>
    <t>Utility:</t>
  </si>
  <si>
    <t>Type of Results:</t>
  </si>
  <si>
    <t>Average per Enrolled Customer</t>
  </si>
  <si>
    <t>Impact Level:</t>
  </si>
  <si>
    <t>Forecast Year:</t>
  </si>
  <si>
    <t>Weather Year:</t>
  </si>
  <si>
    <t>Day Type:</t>
  </si>
  <si>
    <t>JAN monthly peak</t>
  </si>
  <si>
    <t>FEB monthly peak</t>
  </si>
  <si>
    <t>MAR monthly peak</t>
  </si>
  <si>
    <t>APR monthly peak</t>
  </si>
  <si>
    <t>MAY monthly peak</t>
  </si>
  <si>
    <t>JUN monthly peak</t>
  </si>
  <si>
    <t>JUL monthly peak</t>
  </si>
  <si>
    <t>AUG monthly peak</t>
  </si>
  <si>
    <t>SEP monthly peak</t>
  </si>
  <si>
    <t>OCT monthly peak</t>
  </si>
  <si>
    <t>NOV monthly peak</t>
  </si>
  <si>
    <t>DEC monthly peak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</si>
  <si>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</si>
  <si>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</si>
  <si>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</si>
  <si>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</si>
  <si>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</si>
  <si>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</si>
  <si>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</si>
  <si>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</si>
  <si>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</si>
  <si>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</si>
  <si>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</si>
  <si>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</si>
  <si>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</si>
  <si>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</si>
  <si>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</si>
  <si>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</si>
  <si>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</si>
  <si>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</si>
  <si>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</si>
  <si>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</si>
  <si>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</si>
  <si>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</si>
  <si>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</si>
  <si>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</si>
  <si>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</si>
  <si>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</si>
  <si>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</si>
  <si>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</si>
  <si>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</si>
  <si>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</si>
  <si>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</si>
  <si>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</si>
  <si>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</si>
  <si>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</si>
  <si>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</si>
  <si>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</si>
  <si>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</si>
  <si>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</si>
  <si>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</si>
  <si>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</si>
  <si>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</si>
  <si>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</si>
  <si>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</si>
  <si>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</si>
  <si>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</si>
  <si>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</si>
  <si>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</si>
  <si>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</si>
  <si>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</si>
  <si>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</si>
  <si>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</si>
  <si>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</si>
  <si>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</si>
  <si>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</si>
  <si>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</si>
  <si>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</si>
  <si>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</si>
  <si>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</si>
  <si>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</si>
  <si>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</si>
  <si>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</si>
  <si>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</si>
  <si>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</si>
  <si>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</si>
  <si>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</si>
  <si>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</si>
  <si>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</si>
  <si>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</si>
  <si>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</si>
  <si>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</si>
  <si>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</si>
  <si>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</si>
  <si>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</si>
  <si>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</si>
  <si>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</si>
  <si>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</si>
  <si>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</si>
  <si>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</si>
  <si>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</si>
  <si>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</si>
  <si>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</si>
  <si>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</si>
  <si>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</si>
  <si>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</si>
  <si>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</si>
  <si>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</si>
  <si>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</si>
  <si>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</si>
  <si>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</si>
  <si>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</si>
  <si>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</si>
  <si>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</si>
  <si>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</si>
  <si>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</si>
  <si>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</si>
  <si>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</si>
  <si>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</si>
  <si>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</si>
  <si>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</si>
  <si>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</si>
  <si>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</si>
  <si>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</si>
  <si>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</si>
  <si>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</si>
  <si>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</si>
  <si>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</si>
  <si>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</si>
  <si>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</si>
  <si>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</si>
  <si>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</si>
  <si>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</si>
  <si>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</si>
  <si>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</si>
  <si>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</si>
  <si>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</si>
  <si>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</si>
  <si>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</si>
  <si>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</si>
  <si>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</si>
  <si>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</si>
  <si>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</si>
  <si>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</si>
  <si>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</si>
  <si>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</si>
  <si>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</si>
  <si>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</si>
  <si>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</si>
  <si>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</si>
  <si>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</si>
  <si>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</si>
  <si>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</si>
  <si>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</si>
  <si>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</si>
  <si>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</si>
  <si>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</si>
  <si>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</si>
  <si>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</si>
  <si>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</si>
  <si>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</si>
  <si>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</si>
  <si>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</si>
  <si>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</si>
  <si>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</si>
  <si>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</si>
  <si>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</si>
  <si>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</si>
  <si>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</si>
  <si>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</si>
  <si>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</si>
  <si>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</si>
  <si>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</si>
  <si>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</si>
  <si>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</si>
  <si>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</si>
  <si>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</si>
  <si>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</si>
  <si>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</si>
  <si>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</si>
  <si>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</si>
  <si>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</si>
  <si>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</si>
  <si>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</si>
  <si>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</si>
  <si>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</si>
  <si>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</si>
  <si>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</si>
  <si>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</si>
  <si>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</si>
  <si>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</si>
  <si>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Program-level impacts</t>
  </si>
  <si>
    <t>Portfolio-level impacts</t>
  </si>
  <si>
    <t>Pacific Gas &amp; Electric</t>
  </si>
  <si>
    <t>summer</t>
  </si>
  <si>
    <t>Result type</t>
  </si>
  <si>
    <t>Size Group:</t>
  </si>
  <si>
    <t>Size Group</t>
  </si>
  <si>
    <t>Selected Size and LCA flag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</si>
  <si>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</si>
  <si>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</si>
  <si>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Event Hour</t>
  </si>
  <si>
    <t>Std Devs</t>
  </si>
  <si>
    <t>Average Event-hour % Load Impact</t>
  </si>
  <si>
    <t>Utility 1-in-10</t>
  </si>
  <si>
    <t>Utility 1-in-2</t>
  </si>
  <si>
    <t>CAISO 1-in-10</t>
  </si>
  <si>
    <t>CAISO 1-in-2</t>
  </si>
  <si>
    <t>Base Interruptible Program (BIP)</t>
  </si>
  <si>
    <t>FSL</t>
  </si>
  <si>
    <t>fsl</t>
  </si>
  <si>
    <t xml:space="preserve"> Number of Accounts Enrolled</t>
  </si>
  <si>
    <t>Southern California Electric</t>
  </si>
  <si>
    <t>Customer Group:</t>
  </si>
  <si>
    <t>group</t>
  </si>
  <si>
    <t>15-minute notice</t>
  </si>
  <si>
    <t>2018-2025</t>
  </si>
  <si>
    <t>30-minute notice</t>
  </si>
  <si>
    <t>All Customers</t>
  </si>
  <si>
    <t>Elsewhere</t>
  </si>
  <si>
    <t>LCA: LA Basin</t>
  </si>
  <si>
    <t>LCA: Outside Basin</t>
  </si>
  <si>
    <t>LCA: Ventura</t>
  </si>
  <si>
    <t>South Orange County</t>
  </si>
  <si>
    <t>South of Lugo</t>
  </si>
  <si>
    <t>pass</t>
  </si>
  <si>
    <t>SE from Ex Post TED</t>
  </si>
  <si>
    <t>Avg LI from Ex Post TED</t>
  </si>
  <si>
    <t>CV</t>
  </si>
  <si>
    <t>Active 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</si>
</sst>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[$-409]mmmm\ d\,\ yyyy;@"/>
    <numFmt numFmtId="166" formatCode="0.0%"/>
    <numFmt numFmtId="167" formatCode="0.0"/>
  </numFmts>
  <fonts count="1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color indexed="9"/>
      <name val="Franklin Gothic Demi Cond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10"/>
      <color indexed="9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56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56"/>
      </left>
      <right/>
      <top/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medium">
        <color indexed="56"/>
      </top>
      <bottom style="thin">
        <color indexed="56"/>
      </bottom>
      <diagonal/>
    </border>
    <border>
      <left style="medium">
        <color indexed="56"/>
      </left>
      <right/>
      <top style="thin">
        <color indexed="64"/>
      </top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medium">
        <color indexed="56"/>
      </left>
      <right/>
      <top style="thin">
        <color indexed="64"/>
      </top>
      <bottom/>
      <diagonal/>
    </border>
    <border>
      <left style="medium">
        <color indexed="56"/>
      </left>
      <right style="medium">
        <color indexed="56"/>
      </right>
      <top style="medium">
        <color indexed="56"/>
      </top>
      <bottom style="thin">
        <color indexed="56"/>
      </bottom>
      <diagonal/>
    </border>
    <border>
      <left style="medium">
        <color indexed="56"/>
      </left>
      <right style="medium">
        <color indexed="56"/>
      </right>
      <top style="thin">
        <color indexed="56"/>
      </top>
      <bottom style="thin">
        <color indexed="56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0" fillId="0" borderId="0" xfId="0" applyAlignment="1">
      <alignment horizontal="left"/>
    </xf>
    <xf numFmtId="0" fontId="0" fillId="0" borderId="0" xfId="0" applyFill="1"/>
    <xf numFmtId="0" fontId="9" fillId="0" borderId="1" xfId="0" applyNumberFormat="1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right" wrapText="1" indent="1"/>
    </xf>
    <xf numFmtId="0" fontId="10" fillId="2" borderId="3" xfId="0" applyFont="1" applyFill="1" applyBorder="1" applyAlignment="1">
      <alignment horizontal="right" wrapText="1" indent="1"/>
    </xf>
    <xf numFmtId="49" fontId="9" fillId="0" borderId="0" xfId="0" applyNumberFormat="1" applyFont="1" applyBorder="1" applyAlignment="1">
      <alignment horizontal="left" wrapText="1"/>
    </xf>
    <xf numFmtId="0" fontId="8" fillId="0" borderId="0" xfId="0" applyFont="1"/>
    <xf numFmtId="0" fontId="12" fillId="0" borderId="0" xfId="0" applyFont="1" applyBorder="1" applyAlignment="1">
      <alignment horizontal="left"/>
    </xf>
    <xf numFmtId="165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49" fontId="9" fillId="0" borderId="0" xfId="0" applyNumberFormat="1" applyFont="1" applyBorder="1" applyAlignment="1">
      <alignment horizontal="left"/>
    </xf>
    <xf numFmtId="0" fontId="8" fillId="0" borderId="0" xfId="0" applyFont="1" applyFill="1" applyBorder="1"/>
    <xf numFmtId="0" fontId="13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Continuous"/>
    </xf>
    <xf numFmtId="0" fontId="14" fillId="2" borderId="5" xfId="0" applyFont="1" applyFill="1" applyBorder="1" applyAlignment="1">
      <alignment horizontal="centerContinuous"/>
    </xf>
    <xf numFmtId="0" fontId="14" fillId="2" borderId="6" xfId="0" applyFont="1" applyFill="1" applyBorder="1" applyAlignment="1">
      <alignment horizontal="centerContinuous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3" fontId="11" fillId="0" borderId="8" xfId="0" applyNumberFormat="1" applyFont="1" applyBorder="1" applyAlignment="1">
      <alignment horizontal="center"/>
    </xf>
    <xf numFmtId="3" fontId="11" fillId="0" borderId="9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3" fontId="0" fillId="0" borderId="0" xfId="0" applyNumberFormat="1"/>
    <xf numFmtId="0" fontId="16" fillId="2" borderId="0" xfId="0" applyFont="1" applyFill="1" applyAlignment="1">
      <alignment horizontal="left"/>
    </xf>
    <xf numFmtId="15" fontId="0" fillId="0" borderId="0" xfId="0" applyNumberFormat="1" applyAlignment="1">
      <alignment horizontal="left"/>
    </xf>
    <xf numFmtId="0" fontId="9" fillId="0" borderId="1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/>
    </xf>
    <xf numFmtId="0" fontId="16" fillId="0" borderId="0" xfId="0" quotePrefix="1" applyFont="1" applyFill="1" applyBorder="1" applyAlignment="1">
      <alignment horizontal="left"/>
    </xf>
    <xf numFmtId="0" fontId="0" fillId="0" borderId="0" xfId="0" applyFill="1" applyBorder="1"/>
    <xf numFmtId="15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6" fillId="2" borderId="10" xfId="0" applyFont="1" applyFill="1" applyBorder="1" applyAlignment="1">
      <alignment horizontal="centerContinuous"/>
    </xf>
    <xf numFmtId="0" fontId="7" fillId="2" borderId="11" xfId="0" applyFont="1" applyFill="1" applyBorder="1" applyAlignment="1">
      <alignment horizontal="centerContinuous"/>
    </xf>
    <xf numFmtId="0" fontId="7" fillId="2" borderId="12" xfId="0" applyFont="1" applyFill="1" applyBorder="1" applyAlignment="1">
      <alignment horizontal="centerContinuous"/>
    </xf>
    <xf numFmtId="0" fontId="6" fillId="2" borderId="13" xfId="0" applyFont="1" applyFill="1" applyBorder="1" applyAlignment="1">
      <alignment horizontal="centerContinuous"/>
    </xf>
    <xf numFmtId="0" fontId="7" fillId="2" borderId="14" xfId="0" applyFont="1" applyFill="1" applyBorder="1" applyAlignment="1">
      <alignment horizontal="centerContinuous"/>
    </xf>
    <xf numFmtId="0" fontId="7" fillId="2" borderId="15" xfId="0" applyFont="1" applyFill="1" applyBorder="1" applyAlignment="1">
      <alignment horizontal="centerContinuous"/>
    </xf>
    <xf numFmtId="11" fontId="0" fillId="0" borderId="0" xfId="0" applyNumberFormat="1"/>
    <xf numFmtId="0" fontId="0" fillId="0" borderId="0" xfId="0" applyBorder="1"/>
    <xf numFmtId="49" fontId="9" fillId="0" borderId="1" xfId="0" quotePrefix="1" applyNumberFormat="1" applyFont="1" applyFill="1" applyBorder="1" applyAlignment="1">
      <alignment horizontal="center" vertical="center" wrapText="1"/>
    </xf>
    <xf numFmtId="2" fontId="9" fillId="0" borderId="16" xfId="0" applyNumberFormat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4" fontId="11" fillId="0" borderId="18" xfId="0" applyNumberFormat="1" applyFont="1" applyBorder="1" applyAlignment="1">
      <alignment horizontal="center" vertical="center"/>
    </xf>
    <xf numFmtId="164" fontId="11" fillId="0" borderId="22" xfId="0" applyNumberFormat="1" applyFont="1" applyBorder="1" applyAlignment="1">
      <alignment horizontal="center" vertical="center"/>
    </xf>
    <xf numFmtId="164" fontId="11" fillId="0" borderId="20" xfId="0" applyNumberFormat="1" applyFont="1" applyBorder="1" applyAlignment="1">
      <alignment horizontal="center" vertical="center"/>
    </xf>
    <xf numFmtId="164" fontId="11" fillId="0" borderId="23" xfId="0" applyNumberFormat="1" applyFont="1" applyBorder="1" applyAlignment="1">
      <alignment horizontal="center" vertical="center"/>
    </xf>
    <xf numFmtId="0" fontId="8" fillId="0" borderId="0" xfId="0" quotePrefix="1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3" fontId="0" fillId="0" borderId="24" xfId="0" applyNumberFormat="1" applyBorder="1" applyAlignment="1">
      <alignment horizontal="center" vertical="center"/>
    </xf>
    <xf numFmtId="164" fontId="0" fillId="0" borderId="0" xfId="0" applyNumberFormat="1"/>
    <xf numFmtId="166" fontId="0" fillId="0" borderId="0" xfId="1" applyNumberFormat="1" applyFont="1"/>
    <xf numFmtId="0" fontId="8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/>
    <xf numFmtId="0" fontId="1" fillId="0" borderId="0" xfId="0" quotePrefix="1" applyFont="1" applyAlignment="1">
      <alignment horizontal="left"/>
    </xf>
    <xf numFmtId="0" fontId="1" fillId="0" borderId="0" xfId="0" quotePrefix="1" applyFont="1" applyBorder="1" applyAlignment="1">
      <alignment horizontal="left"/>
    </xf>
    <xf numFmtId="0" fontId="1" fillId="0" borderId="0" xfId="0" quotePrefix="1" applyFont="1" applyFill="1" applyBorder="1" applyAlignment="1">
      <alignment horizontal="left"/>
    </xf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7" fontId="0" fillId="0" borderId="0" xfId="0" applyNumberFormat="1"/>
    <xf numFmtId="164" fontId="4" fillId="0" borderId="0" xfId="0" quotePrefix="1" applyNumberFormat="1" applyFont="1" applyAlignment="1">
      <alignment horizontal="right"/>
    </xf>
    <xf numFmtId="166" fontId="15" fillId="0" borderId="0" xfId="1" applyNumberFormat="1" applyFont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164" fontId="0" fillId="0" borderId="24" xfId="0" applyNumberFormat="1" applyBorder="1" applyAlignment="1">
      <alignment horizontal="center" vertical="center"/>
    </xf>
    <xf numFmtId="0" fontId="4" fillId="0" borderId="0" xfId="0" quotePrefix="1" applyFont="1" applyAlignment="1">
      <alignment horizontal="right"/>
    </xf>
    <xf numFmtId="2" fontId="5" fillId="2" borderId="5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 wrapText="1"/>
    </xf>
    <xf numFmtId="2" fontId="5" fillId="2" borderId="5" xfId="0" quotePrefix="1" applyNumberFormat="1" applyFont="1" applyFill="1" applyBorder="1" applyAlignment="1">
      <alignment horizontal="center" wrapText="1"/>
    </xf>
    <xf numFmtId="0" fontId="5" fillId="2" borderId="25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26" xfId="0" applyFont="1" applyFill="1" applyBorder="1" applyAlignment="1">
      <alignment horizontal="center" wrapText="1"/>
    </xf>
    <xf numFmtId="0" fontId="5" fillId="2" borderId="25" xfId="0" quotePrefix="1" applyFon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6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3300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(MWh/hour)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755.87869999999998</c:v>
                </c:pt>
                <c:pt idx="1">
                  <c:v>748.38210000000004</c:v>
                </c:pt>
                <c:pt idx="2">
                  <c:v>741.61410000000001</c:v>
                </c:pt>
                <c:pt idx="3">
                  <c:v>747.04430000000002</c:v>
                </c:pt>
                <c:pt idx="4">
                  <c:v>762.19439999999997</c:v>
                </c:pt>
                <c:pt idx="5">
                  <c:v>792.23249999999996</c:v>
                </c:pt>
                <c:pt idx="6">
                  <c:v>838.61990000000003</c:v>
                </c:pt>
                <c:pt idx="7">
                  <c:v>851.34140000000002</c:v>
                </c:pt>
                <c:pt idx="8">
                  <c:v>861.45150000000001</c:v>
                </c:pt>
                <c:pt idx="9">
                  <c:v>865.35170000000005</c:v>
                </c:pt>
                <c:pt idx="10">
                  <c:v>868.10419999999999</c:v>
                </c:pt>
                <c:pt idx="11">
                  <c:v>861.75969999999995</c:v>
                </c:pt>
                <c:pt idx="12">
                  <c:v>850.27009999999996</c:v>
                </c:pt>
                <c:pt idx="13">
                  <c:v>844.92359999999996</c:v>
                </c:pt>
                <c:pt idx="14">
                  <c:v>830.22190000000001</c:v>
                </c:pt>
                <c:pt idx="15">
                  <c:v>822.45309999999995</c:v>
                </c:pt>
                <c:pt idx="16">
                  <c:v>812.71169999999995</c:v>
                </c:pt>
                <c:pt idx="17">
                  <c:v>804.26969999999994</c:v>
                </c:pt>
                <c:pt idx="18">
                  <c:v>803.4855</c:v>
                </c:pt>
                <c:pt idx="19">
                  <c:v>808.15390000000002</c:v>
                </c:pt>
                <c:pt idx="20">
                  <c:v>814.08219999999994</c:v>
                </c:pt>
                <c:pt idx="21">
                  <c:v>814.61249999999995</c:v>
                </c:pt>
                <c:pt idx="22">
                  <c:v>807.91989999999998</c:v>
                </c:pt>
                <c:pt idx="23">
                  <c:v>775.30790000000002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Estimated Event Day Load (MWh)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755.87869999999998</c:v>
                </c:pt>
                <c:pt idx="1">
                  <c:v>748.38210000000004</c:v>
                </c:pt>
                <c:pt idx="2">
                  <c:v>741.61410000000001</c:v>
                </c:pt>
                <c:pt idx="3">
                  <c:v>747.04430000000002</c:v>
                </c:pt>
                <c:pt idx="4">
                  <c:v>762.19439999999997</c:v>
                </c:pt>
                <c:pt idx="5">
                  <c:v>792.23249999999996</c:v>
                </c:pt>
                <c:pt idx="6">
                  <c:v>838.61990000000003</c:v>
                </c:pt>
                <c:pt idx="7">
                  <c:v>851.34140000000002</c:v>
                </c:pt>
                <c:pt idx="8">
                  <c:v>861.45150000000001</c:v>
                </c:pt>
                <c:pt idx="9">
                  <c:v>865.35170000000005</c:v>
                </c:pt>
                <c:pt idx="10">
                  <c:v>868.10419999999999</c:v>
                </c:pt>
                <c:pt idx="11">
                  <c:v>861.75969999999995</c:v>
                </c:pt>
                <c:pt idx="12">
                  <c:v>568.10719999999992</c:v>
                </c:pt>
                <c:pt idx="13">
                  <c:v>163.27170000000001</c:v>
                </c:pt>
                <c:pt idx="14">
                  <c:v>158.61369999999999</c:v>
                </c:pt>
                <c:pt idx="15">
                  <c:v>153.90289999999993</c:v>
                </c:pt>
                <c:pt idx="16">
                  <c:v>150.60259999999994</c:v>
                </c:pt>
                <c:pt idx="17">
                  <c:v>147.37829999999997</c:v>
                </c:pt>
                <c:pt idx="18">
                  <c:v>237.87869999999998</c:v>
                </c:pt>
                <c:pt idx="19">
                  <c:v>404.9624</c:v>
                </c:pt>
                <c:pt idx="20">
                  <c:v>530.93279999999993</c:v>
                </c:pt>
                <c:pt idx="21">
                  <c:v>527.77099999999996</c:v>
                </c:pt>
                <c:pt idx="22">
                  <c:v>522.28829999999994</c:v>
                </c:pt>
                <c:pt idx="23">
                  <c:v>523.34730000000002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Table!$F$2</c:f>
              <c:strCache>
                <c:ptCount val="1"/>
                <c:pt idx="0">
                  <c:v>Firm Service Level in MW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Lookups!$P$23:$P$46</c:f>
              <c:numCache>
                <c:formatCode>General</c:formatCode>
                <c:ptCount val="24"/>
                <c:pt idx="0">
                  <c:v>84.117090000000005</c:v>
                </c:pt>
                <c:pt idx="1">
                  <c:v>84.117090000000005</c:v>
                </c:pt>
                <c:pt idx="2">
                  <c:v>84.117090000000005</c:v>
                </c:pt>
                <c:pt idx="3">
                  <c:v>84.117090000000005</c:v>
                </c:pt>
                <c:pt idx="4">
                  <c:v>84.117090000000005</c:v>
                </c:pt>
                <c:pt idx="5">
                  <c:v>84.117090000000005</c:v>
                </c:pt>
                <c:pt idx="6">
                  <c:v>84.117090000000005</c:v>
                </c:pt>
                <c:pt idx="7">
                  <c:v>84.117090000000005</c:v>
                </c:pt>
                <c:pt idx="8">
                  <c:v>84.117090000000005</c:v>
                </c:pt>
                <c:pt idx="9">
                  <c:v>84.117090000000005</c:v>
                </c:pt>
                <c:pt idx="10">
                  <c:v>84.117090000000005</c:v>
                </c:pt>
                <c:pt idx="11">
                  <c:v>84.117090000000005</c:v>
                </c:pt>
                <c:pt idx="12">
                  <c:v>84.117090000000005</c:v>
                </c:pt>
                <c:pt idx="13">
                  <c:v>84.117090000000005</c:v>
                </c:pt>
                <c:pt idx="14">
                  <c:v>84.117090000000005</c:v>
                </c:pt>
                <c:pt idx="15">
                  <c:v>84.117090000000005</c:v>
                </c:pt>
                <c:pt idx="16">
                  <c:v>84.117090000000005</c:v>
                </c:pt>
                <c:pt idx="17">
                  <c:v>84.117090000000005</c:v>
                </c:pt>
                <c:pt idx="18">
                  <c:v>84.117090000000005</c:v>
                </c:pt>
                <c:pt idx="19">
                  <c:v>84.117090000000005</c:v>
                </c:pt>
                <c:pt idx="20">
                  <c:v>84.117090000000005</c:v>
                </c:pt>
                <c:pt idx="21">
                  <c:v>84.117090000000005</c:v>
                </c:pt>
                <c:pt idx="22">
                  <c:v>84.117090000000005</c:v>
                </c:pt>
                <c:pt idx="23">
                  <c:v>84.117090000000005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158496"/>
        <c:axId val="371157936"/>
      </c:scatterChart>
      <c:valAx>
        <c:axId val="371158496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371157936"/>
        <c:crosses val="autoZero"/>
        <c:crossBetween val="midCat"/>
        <c:majorUnit val="1"/>
      </c:valAx>
      <c:valAx>
        <c:axId val="37115793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37115849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76385671666336"/>
          <c:y val="2.3985964520392398E-2"/>
          <c:w val="0.67810487853663803"/>
          <c:h val="0.10652638168563486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95250</xdr:rowOff>
    </xdr:from>
    <xdr:to>
      <xdr:col>3</xdr:col>
      <xdr:colOff>628650</xdr:colOff>
      <xdr:row>33</xdr:row>
      <xdr:rowOff>209550</xdr:rowOff>
    </xdr:to>
    <xdr:graphicFrame macro="">
      <xdr:nvGraphicFramePr>
        <xdr:cNvPr id="1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1"/>
  <sheetViews>
    <sheetView tabSelected="1" zoomScale="80" zoomScaleNormal="80" workbookViewId="0"/>
  </sheetViews>
  <sheetFormatPr defaultRowHeight="12.75" x14ac:dyDescent="0.2"/>
  <cols>
    <col min="1" max="1" width="27" bestFit="1" customWidth="1"/>
    <col min="2" max="2" width="31.5703125" customWidth="1"/>
    <col min="3" max="3" width="24" customWidth="1"/>
    <col min="4" max="4" width="10.28515625" customWidth="1"/>
    <col min="5" max="5" width="17.85546875" customWidth="1"/>
    <col min="6" max="6" width="16.140625" customWidth="1"/>
    <col min="7" max="7" width="13.28515625" customWidth="1"/>
    <col min="8" max="8" width="13" customWidth="1"/>
    <col min="9" max="9" width="15.5703125" customWidth="1"/>
    <col min="10" max="14" width="11.42578125" customWidth="1"/>
    <col min="16" max="16" width="9.140625" customWidth="1"/>
  </cols>
  <sheetData>
    <row r="1" spans="1:16" ht="17.25" customHeight="1" thickBot="1" x14ac:dyDescent="0.3">
      <c r="A1" s="2" t="str">
        <f>IF(DGET(data,"pass",_xlnm.Criteria)=1,"","Results omitted due to confidentiality concerns.")</f>
        <v/>
      </c>
      <c r="B1" s="2"/>
      <c r="C1" s="2"/>
    </row>
    <row r="2" spans="1:16" ht="17.25" customHeight="1" thickTop="1" thickBot="1" x14ac:dyDescent="0.25">
      <c r="A2" s="9"/>
      <c r="C2" s="3"/>
      <c r="D2" s="3"/>
      <c r="F2" s="69" t="str">
        <f>"Firm Service Level in "&amp;IF(Result_type="Aggregate Impact","MW","kW")</f>
        <v>Firm Service Level in MW</v>
      </c>
      <c r="G2" s="70">
        <f>IF(Enrollment=0,"n/a",DGET(data,"FSL",_xlnm.Criteria)*IF(Result_type="Aggregate Impact",1,1000/Enrollment))</f>
        <v>84.117090000000005</v>
      </c>
    </row>
    <row r="3" spans="1:16" ht="17.25" customHeight="1" thickTop="1" thickBot="1" x14ac:dyDescent="0.3">
      <c r="A3" s="51" t="s">
        <v>26</v>
      </c>
      <c r="B3" s="5" t="s">
        <v>235</v>
      </c>
      <c r="C3" s="3"/>
      <c r="D3" s="3"/>
      <c r="F3" s="71" t="s">
        <v>234</v>
      </c>
      <c r="G3" s="53">
        <f>DGET(data,"Enrolled",_xlnm.Criteria)</f>
        <v>580</v>
      </c>
    </row>
    <row r="4" spans="1:16" ht="17.25" customHeight="1" thickBot="1" x14ac:dyDescent="0.25">
      <c r="A4" s="51" t="s">
        <v>27</v>
      </c>
      <c r="B4" s="5" t="s">
        <v>11</v>
      </c>
      <c r="C4" s="3"/>
      <c r="D4" s="3"/>
    </row>
    <row r="5" spans="1:16" ht="17.25" customHeight="1" thickBot="1" x14ac:dyDescent="0.3">
      <c r="A5" s="52" t="s">
        <v>18</v>
      </c>
      <c r="B5" s="42" t="s">
        <v>231</v>
      </c>
      <c r="C5" s="3"/>
      <c r="D5" s="3"/>
      <c r="E5" s="75" t="s">
        <v>12</v>
      </c>
      <c r="F5" s="75" t="str">
        <f>"Estimated Reference Load ("&amp;IF(Result_type="Aggregate impact","MWh","kWh")&amp;"/hour)"</f>
        <v>Estimated Reference Load (MWh/hour)</v>
      </c>
      <c r="G5" s="75" t="str">
        <f>"Estimated Event Day Load ("&amp;IF(Result_type="Aggregate Impact","MWh)","kWh)")</f>
        <v>Estimated Event Day Load (MWh)</v>
      </c>
      <c r="H5" s="75" t="str">
        <f>"Estimated Load Impact ("&amp;IF(Result_type="Aggregate Impact","MWh/hour)","kWh/hour)")</f>
        <v>Estimated Load Impact (MWh/hour)</v>
      </c>
      <c r="I5" s="78" t="s">
        <v>189</v>
      </c>
      <c r="J5" s="34"/>
      <c r="K5" s="35"/>
      <c r="L5" s="35"/>
      <c r="M5" s="35"/>
      <c r="N5" s="36"/>
    </row>
    <row r="6" spans="1:16" ht="17.25" customHeight="1" thickBot="1" x14ac:dyDescent="0.3">
      <c r="A6" s="51" t="s">
        <v>32</v>
      </c>
      <c r="B6" s="11" t="s">
        <v>40</v>
      </c>
      <c r="C6" s="3"/>
      <c r="D6" s="3"/>
      <c r="E6" s="76"/>
      <c r="F6" s="76"/>
      <c r="G6" s="76"/>
      <c r="H6" s="76"/>
      <c r="I6" s="76"/>
      <c r="J6" s="37" t="str">
        <f>"Uncertainty Adjusted Impact ("&amp;IF(Result_type="Aggregate Impact","MWh/hr)- Percentiles","kWh/hr)- Percentiles")</f>
        <v>Uncertainty Adjusted Impact (MWh/hr)- Percentiles</v>
      </c>
      <c r="K6" s="38"/>
      <c r="L6" s="38"/>
      <c r="M6" s="38"/>
      <c r="N6" s="39"/>
    </row>
    <row r="7" spans="1:16" ht="39" customHeight="1" thickBot="1" x14ac:dyDescent="0.25">
      <c r="A7" s="52" t="s">
        <v>236</v>
      </c>
      <c r="B7" s="43" t="s">
        <v>241</v>
      </c>
      <c r="C7" s="3"/>
      <c r="D7" s="3"/>
      <c r="E7" s="77"/>
      <c r="F7" s="77"/>
      <c r="G7" s="77"/>
      <c r="H7" s="77"/>
      <c r="I7" s="77"/>
      <c r="J7" s="6" t="s">
        <v>13</v>
      </c>
      <c r="K7" s="6" t="s">
        <v>14</v>
      </c>
      <c r="L7" s="6" t="s">
        <v>15</v>
      </c>
      <c r="M7" s="6" t="s">
        <v>16</v>
      </c>
      <c r="N7" s="7" t="s">
        <v>17</v>
      </c>
    </row>
    <row r="8" spans="1:16" ht="17.25" customHeight="1" thickBot="1" x14ac:dyDescent="0.25">
      <c r="A8" s="51" t="s">
        <v>219</v>
      </c>
      <c r="B8" s="28" t="s">
        <v>9</v>
      </c>
      <c r="C8" s="8"/>
      <c r="D8" s="8"/>
      <c r="E8" s="44">
        <v>1</v>
      </c>
      <c r="F8" s="47">
        <f>IF(Enrollment=0,"n/a",DGET(data,"Ref_hr1",_xlnm.Criteria)/IF(Result_type="Aggregate Impact",1,Enrollment/1000))</f>
        <v>755.87869999999998</v>
      </c>
      <c r="G8" s="47">
        <f t="shared" ref="G8:G31" si="0">IF(Enrollment=0,"n/a",F8-H8)</f>
        <v>755.87869999999998</v>
      </c>
      <c r="H8" s="47">
        <f>IF(Enrollment=0,"n/a",DGET(data,"Pctile50_hr1",_xlnm.Criteria)/IF(Result_type="Aggregate Impact",1,Enrollment/1000))</f>
        <v>0</v>
      </c>
      <c r="I8" s="47">
        <f>IF(Enrollment=0,"n/a",DGET(data,"Temp_hr1",_xlnm.Criteria))</f>
        <v>75.335930000000005</v>
      </c>
      <c r="J8" s="47">
        <f>IF(Enrollment=0,"n/a",DGET(data,"Pctile10_hr1",_xlnm.Criteria)/IF(Result_type="Aggregate Impact",1,Enrollment/1000))</f>
        <v>0</v>
      </c>
      <c r="K8" s="47">
        <f>IF(Enrollment=0,"n/a",DGET(data,"Pctile30_hr1",_xlnm.Criteria)/IF(Result_type="Aggregate Impact",1,Enrollment/1000))</f>
        <v>0</v>
      </c>
      <c r="L8" s="47">
        <f>H8</f>
        <v>0</v>
      </c>
      <c r="M8" s="47">
        <f>IF(Enrollment=0,"n/a",DGET(data,"Pctile70_hr1",_xlnm.Criteria)/IF(Result_type="Aggregate Impact",1,Enrollment/1000))</f>
        <v>0</v>
      </c>
      <c r="N8" s="48">
        <f>IF(Enrollment=0,"n/a",DGET(data,"Pctile90_hr1",_xlnm.Criteria)/IF(Result_type="Aggregate Impact",1,Enrollment/1000))</f>
        <v>0</v>
      </c>
      <c r="P8" s="54"/>
    </row>
    <row r="9" spans="1:16" ht="17.25" customHeight="1" thickBot="1" x14ac:dyDescent="0.25">
      <c r="A9" s="51" t="s">
        <v>30</v>
      </c>
      <c r="B9" s="28">
        <v>2015</v>
      </c>
      <c r="C9" s="10"/>
      <c r="D9" s="10"/>
      <c r="E9" s="45">
        <v>2</v>
      </c>
      <c r="F9" s="49">
        <f>IF(Enrollment=0,"n/a",DGET(data,"Ref_hr2",_xlnm.Criteria)/IF(Result_type="Aggregate Impact",1,Enrollment/1000))</f>
        <v>748.38210000000004</v>
      </c>
      <c r="G9" s="49">
        <f t="shared" si="0"/>
        <v>748.38210000000004</v>
      </c>
      <c r="H9" s="49">
        <f>IF(Enrollment=0,"n/a",DGET(data,"Pctile50_hr2",_xlnm.Criteria)/IF(Result_type="Aggregate Impact",1,Enrollment/1000))</f>
        <v>0</v>
      </c>
      <c r="I9" s="49">
        <f>IF(Enrollment=0,"n/a",DGET(data,"Temp_hr2",_xlnm.Criteria))</f>
        <v>74.44068</v>
      </c>
      <c r="J9" s="49">
        <f>IF(Enrollment=0,"n/a",DGET(data,"Pctile10_hr2",_xlnm.Criteria)/IF(Result_type="Aggregate Impact",1,Enrollment/1000))</f>
        <v>0</v>
      </c>
      <c r="K9" s="49">
        <f>IF(Enrollment=0,"n/a",DGET(data,"Pctile30_hr2",_xlnm.Criteria)/IF(Result_type="Aggregate Impact",1,Enrollment/1000))</f>
        <v>0</v>
      </c>
      <c r="L9" s="49">
        <f t="shared" ref="L9:L31" si="1">H9</f>
        <v>0</v>
      </c>
      <c r="M9" s="49">
        <f>IF(Enrollment=0,"n/a",DGET(data,"Pctile70_hr2",_xlnm.Criteria)/IF(Result_type="Aggregate Impact",1,Enrollment/1000))</f>
        <v>0</v>
      </c>
      <c r="N9" s="50">
        <f>IF(Enrollment=0,"n/a",DGET(data,"Pctile90_hr2",_xlnm.Criteria)/IF(Result_type="Aggregate Impact",1,Enrollment/1000))</f>
        <v>0</v>
      </c>
      <c r="P9" s="54"/>
    </row>
    <row r="10" spans="1:16" ht="17.25" customHeight="1" thickBot="1" x14ac:dyDescent="0.25">
      <c r="A10" s="51" t="s">
        <v>31</v>
      </c>
      <c r="B10" s="11" t="s">
        <v>228</v>
      </c>
      <c r="C10" s="12"/>
      <c r="D10" s="12"/>
      <c r="E10" s="45">
        <v>3</v>
      </c>
      <c r="F10" s="49">
        <f>IF(Enrollment=0,"n/a",DGET(data,"Ref_hr3",_xlnm.Criteria)/IF(Result_type="Aggregate Impact",1,Enrollment/1000))</f>
        <v>741.61410000000001</v>
      </c>
      <c r="G10" s="49">
        <f t="shared" si="0"/>
        <v>741.61410000000001</v>
      </c>
      <c r="H10" s="49">
        <f>IF(Enrollment=0,"n/a",DGET(data,"Pctile50_hr3",_xlnm.Criteria)/IF(Result_type="Aggregate Impact",1,Enrollment/1000))</f>
        <v>0</v>
      </c>
      <c r="I10" s="49">
        <f>IF(Enrollment=0,"n/a",DGET(data,"Temp_hr3",_xlnm.Criteria))</f>
        <v>73.472890000000007</v>
      </c>
      <c r="J10" s="49">
        <f>IF(Enrollment=0,"n/a",DGET(data,"Pctile10_hr3",_xlnm.Criteria)/IF(Result_type="Aggregate Impact",1,Enrollment/1000))</f>
        <v>0</v>
      </c>
      <c r="K10" s="49">
        <f>IF(Enrollment=0,"n/a",DGET(data,"Pctile30_hr3",_xlnm.Criteria)/IF(Result_type="Aggregate Impact",1,Enrollment/1000))</f>
        <v>0</v>
      </c>
      <c r="L10" s="49">
        <f t="shared" si="1"/>
        <v>0</v>
      </c>
      <c r="M10" s="49">
        <f>IF(Enrollment=0,"n/a",DGET(data,"Pctile70_hr3",_xlnm.Criteria)/IF(Result_type="Aggregate Impact",1,Enrollment/1000))</f>
        <v>0</v>
      </c>
      <c r="N10" s="50">
        <f>IF(Enrollment=0,"n/a",DGET(data,"Pctile90_hr3",_xlnm.Criteria)/IF(Result_type="Aggregate Impact",1,Enrollment/1000))</f>
        <v>0</v>
      </c>
      <c r="P10" s="54"/>
    </row>
    <row r="11" spans="1:16" ht="17.25" customHeight="1" thickBot="1" x14ac:dyDescent="0.25">
      <c r="A11" s="51" t="s">
        <v>29</v>
      </c>
      <c r="B11" s="11" t="s">
        <v>214</v>
      </c>
      <c r="C11" s="13"/>
      <c r="D11" s="13"/>
      <c r="E11" s="45">
        <v>4</v>
      </c>
      <c r="F11" s="49">
        <f>IF(Enrollment=0,"n/a",DGET(data,"Ref_hr4",_xlnm.Criteria)/IF(Result_type="Aggregate Impact",1,Enrollment/1000))</f>
        <v>747.04430000000002</v>
      </c>
      <c r="G11" s="49">
        <f t="shared" si="0"/>
        <v>747.04430000000002</v>
      </c>
      <c r="H11" s="49">
        <f>IF(Enrollment=0,"n/a",DGET(data,"Pctile50_hr4",_xlnm.Criteria)/IF(Result_type="Aggregate Impact",1,Enrollment/1000))</f>
        <v>0</v>
      </c>
      <c r="I11" s="49">
        <f>IF(Enrollment=0,"n/a",DGET(data,"Temp_hr4",_xlnm.Criteria))</f>
        <v>72.370570000000001</v>
      </c>
      <c r="J11" s="49">
        <f>IF(Enrollment=0,"n/a",DGET(data,"Pctile10_hr4",_xlnm.Criteria)/IF(Result_type="Aggregate Impact",1,Enrollment/1000))</f>
        <v>0</v>
      </c>
      <c r="K11" s="49">
        <f>IF(Enrollment=0,"n/a",DGET(data,"Pctile30_hr4",_xlnm.Criteria)/IF(Result_type="Aggregate Impact",1,Enrollment/1000))</f>
        <v>0</v>
      </c>
      <c r="L11" s="49">
        <f t="shared" si="1"/>
        <v>0</v>
      </c>
      <c r="M11" s="49">
        <f>IF(Enrollment=0,"n/a",DGET(data,"Pctile70_hr4",_xlnm.Criteria)/IF(Result_type="Aggregate Impact",1,Enrollment/1000))</f>
        <v>0</v>
      </c>
      <c r="N11" s="50">
        <f>IF(Enrollment=0,"n/a",DGET(data,"Pctile90_hr4",_xlnm.Criteria)/IF(Result_type="Aggregate Impact",1,Enrollment/1000))</f>
        <v>0</v>
      </c>
      <c r="P11" s="54"/>
    </row>
    <row r="12" spans="1:16" ht="17.25" customHeight="1" x14ac:dyDescent="0.2">
      <c r="C12" s="13"/>
      <c r="D12" s="13"/>
      <c r="E12" s="45">
        <v>5</v>
      </c>
      <c r="F12" s="49">
        <f>IF(Enrollment=0,"n/a",DGET(data,"Ref_hr5",_xlnm.Criteria)/IF(Result_type="Aggregate Impact",1,Enrollment/1000))</f>
        <v>762.19439999999997</v>
      </c>
      <c r="G12" s="49">
        <f t="shared" si="0"/>
        <v>762.19439999999997</v>
      </c>
      <c r="H12" s="49">
        <f>IF(Enrollment=0,"n/a",DGET(data,"Pctile50_hr5",_xlnm.Criteria)/IF(Result_type="Aggregate Impact",1,Enrollment/1000))</f>
        <v>0</v>
      </c>
      <c r="I12" s="49">
        <f>IF(Enrollment=0,"n/a",DGET(data,"Temp_hr5",_xlnm.Criteria))</f>
        <v>71.667270000000002</v>
      </c>
      <c r="J12" s="49">
        <f>IF(Enrollment=0,"n/a",DGET(data,"Pctile10_hr5",_xlnm.Criteria)/IF(Result_type="Aggregate Impact",1,Enrollment/1000))</f>
        <v>0</v>
      </c>
      <c r="K12" s="49">
        <f>IF(Enrollment=0,"n/a",DGET(data,"Pctile30_hr5",_xlnm.Criteria)/IF(Result_type="Aggregate Impact",1,Enrollment/1000))</f>
        <v>0</v>
      </c>
      <c r="L12" s="49">
        <f t="shared" si="1"/>
        <v>0</v>
      </c>
      <c r="M12" s="49">
        <f>IF(Enrollment=0,"n/a",DGET(data,"Pctile70_hr5",_xlnm.Criteria)/IF(Result_type="Aggregate Impact",1,Enrollment/1000))</f>
        <v>0</v>
      </c>
      <c r="N12" s="50">
        <f>IF(Enrollment=0,"n/a",DGET(data,"Pctile90_hr5",_xlnm.Criteria)/IF(Result_type="Aggregate Impact",1,Enrollment/1000))</f>
        <v>0</v>
      </c>
      <c r="P12" s="54"/>
    </row>
    <row r="13" spans="1:16" ht="17.25" customHeight="1" x14ac:dyDescent="0.2">
      <c r="D13" s="3"/>
      <c r="E13" s="45">
        <v>6</v>
      </c>
      <c r="F13" s="49">
        <f>IF(Enrollment=0,"n/a",DGET(data,"Ref_hr6",_xlnm.Criteria)/IF(Result_type="Aggregate Impact",1,Enrollment/1000))</f>
        <v>792.23249999999996</v>
      </c>
      <c r="G13" s="49">
        <f t="shared" si="0"/>
        <v>792.23249999999996</v>
      </c>
      <c r="H13" s="49">
        <f>IF(Enrollment=0,"n/a",DGET(data,"Pctile50_hr6",_xlnm.Criteria)/IF(Result_type="Aggregate Impact",1,Enrollment/1000))</f>
        <v>0</v>
      </c>
      <c r="I13" s="49">
        <f>IF(Enrollment=0,"n/a",DGET(data,"Temp_hr6",_xlnm.Criteria))</f>
        <v>70.836169999999996</v>
      </c>
      <c r="J13" s="49">
        <f>IF(Enrollment=0,"n/a",DGET(data,"Pctile10_hr6",_xlnm.Criteria)/IF(Result_type="Aggregate Impact",1,Enrollment/1000))</f>
        <v>0</v>
      </c>
      <c r="K13" s="49">
        <f>IF(Enrollment=0,"n/a",DGET(data,"Pctile30_hr6",_xlnm.Criteria)/IF(Result_type="Aggregate Impact",1,Enrollment/1000))</f>
        <v>0</v>
      </c>
      <c r="L13" s="49">
        <f t="shared" si="1"/>
        <v>0</v>
      </c>
      <c r="M13" s="49">
        <f>IF(Enrollment=0,"n/a",DGET(data,"Pctile70_hr6",_xlnm.Criteria)/IF(Result_type="Aggregate Impact",1,Enrollment/1000))</f>
        <v>0</v>
      </c>
      <c r="N13" s="50">
        <f>IF(Enrollment=0,"n/a",DGET(data,"Pctile90_hr6",_xlnm.Criteria)/IF(Result_type="Aggregate Impact",1,Enrollment/1000))</f>
        <v>0</v>
      </c>
      <c r="P13" s="54"/>
    </row>
    <row r="14" spans="1:16" ht="16.5" x14ac:dyDescent="0.2">
      <c r="D14" s="3"/>
      <c r="E14" s="45">
        <v>7</v>
      </c>
      <c r="F14" s="49">
        <f>IF(Enrollment=0,"n/a",DGET(data,"Ref_hr7",_xlnm.Criteria)/IF(Result_type="Aggregate Impact",1,Enrollment/1000))</f>
        <v>838.61990000000003</v>
      </c>
      <c r="G14" s="49">
        <f t="shared" si="0"/>
        <v>838.61990000000003</v>
      </c>
      <c r="H14" s="49">
        <f>IF(Enrollment=0,"n/a",DGET(data,"Pctile50_hr7",_xlnm.Criteria)/IF(Result_type="Aggregate Impact",1,Enrollment/1000))</f>
        <v>0</v>
      </c>
      <c r="I14" s="49">
        <f>IF(Enrollment=0,"n/a",DGET(data,"Temp_hr7",_xlnm.Criteria))</f>
        <v>70.420289999999994</v>
      </c>
      <c r="J14" s="49">
        <f>IF(Enrollment=0,"n/a",DGET(data,"Pctile10_hr7",_xlnm.Criteria)/IF(Result_type="Aggregate Impact",1,Enrollment/1000))</f>
        <v>0</v>
      </c>
      <c r="K14" s="49">
        <f>IF(Enrollment=0,"n/a",DGET(data,"Pctile30_hr7",_xlnm.Criteria)/IF(Result_type="Aggregate Impact",1,Enrollment/1000))</f>
        <v>0</v>
      </c>
      <c r="L14" s="49">
        <f t="shared" si="1"/>
        <v>0</v>
      </c>
      <c r="M14" s="49">
        <f>IF(Enrollment=0,"n/a",DGET(data,"Pctile70_hr7",_xlnm.Criteria)/IF(Result_type="Aggregate Impact",1,Enrollment/1000))</f>
        <v>0</v>
      </c>
      <c r="N14" s="50">
        <f>IF(Enrollment=0,"n/a",DGET(data,"Pctile90_hr7",_xlnm.Criteria)/IF(Result_type="Aggregate Impact",1,Enrollment/1000))</f>
        <v>0</v>
      </c>
      <c r="P14" s="54"/>
    </row>
    <row r="15" spans="1:16" ht="16.5" x14ac:dyDescent="0.2">
      <c r="A15" s="14"/>
      <c r="C15" s="3"/>
      <c r="D15" s="3"/>
      <c r="E15" s="45">
        <v>8</v>
      </c>
      <c r="F15" s="49">
        <f>IF(Enrollment=0,"n/a",DGET(data,"Ref_hr8",_xlnm.Criteria)/IF(Result_type="Aggregate Impact",1,Enrollment/1000))</f>
        <v>851.34140000000002</v>
      </c>
      <c r="G15" s="49">
        <f t="shared" si="0"/>
        <v>851.34140000000002</v>
      </c>
      <c r="H15" s="49">
        <f>IF(Enrollment=0,"n/a",DGET(data,"Pctile50_hr8",_xlnm.Criteria)/IF(Result_type="Aggregate Impact",1,Enrollment/1000))</f>
        <v>0</v>
      </c>
      <c r="I15" s="49">
        <f>IF(Enrollment=0,"n/a",DGET(data,"Temp_hr8",_xlnm.Criteria))</f>
        <v>70.468119999999999</v>
      </c>
      <c r="J15" s="49">
        <f>IF(Enrollment=0,"n/a",DGET(data,"Pctile10_hr8",_xlnm.Criteria)/IF(Result_type="Aggregate Impact",1,Enrollment/1000))</f>
        <v>0</v>
      </c>
      <c r="K15" s="49">
        <f>IF(Enrollment=0,"n/a",DGET(data,"Pctile30_hr8",_xlnm.Criteria)/IF(Result_type="Aggregate Impact",1,Enrollment/1000))</f>
        <v>0</v>
      </c>
      <c r="L15" s="49">
        <f t="shared" si="1"/>
        <v>0</v>
      </c>
      <c r="M15" s="49">
        <f>IF(Enrollment=0,"n/a",DGET(data,"Pctile70_hr8",_xlnm.Criteria)/IF(Result_type="Aggregate Impact",1,Enrollment/1000))</f>
        <v>0</v>
      </c>
      <c r="N15" s="50">
        <f>IF(Enrollment=0,"n/a",DGET(data,"Pctile90_hr8",_xlnm.Criteria)/IF(Result_type="Aggregate Impact",1,Enrollment/1000))</f>
        <v>0</v>
      </c>
      <c r="P15" s="54"/>
    </row>
    <row r="16" spans="1:16" ht="16.5" x14ac:dyDescent="0.2">
      <c r="C16" s="3"/>
      <c r="D16" s="3"/>
      <c r="E16" s="45">
        <v>9</v>
      </c>
      <c r="F16" s="49">
        <f>IF(Enrollment=0,"n/a",DGET(data,"Ref_hr9",_xlnm.Criteria)/IF(Result_type="Aggregate Impact",1,Enrollment/1000))</f>
        <v>861.45150000000001</v>
      </c>
      <c r="G16" s="49">
        <f t="shared" si="0"/>
        <v>861.45150000000001</v>
      </c>
      <c r="H16" s="49">
        <f>IF(Enrollment=0,"n/a",DGET(data,"Pctile50_hr9",_xlnm.Criteria)/IF(Result_type="Aggregate Impact",1,Enrollment/1000))</f>
        <v>0</v>
      </c>
      <c r="I16" s="49">
        <f>IF(Enrollment=0,"n/a",DGET(data,"Temp_hr9",_xlnm.Criteria))</f>
        <v>72.897769999999994</v>
      </c>
      <c r="J16" s="49">
        <f>IF(Enrollment=0,"n/a",DGET(data,"Pctile10_hr9",_xlnm.Criteria)/IF(Result_type="Aggregate Impact",1,Enrollment/1000))</f>
        <v>0</v>
      </c>
      <c r="K16" s="49">
        <f>IF(Enrollment=0,"n/a",DGET(data,"Pctile30_hr9",_xlnm.Criteria)/IF(Result_type="Aggregate Impact",1,Enrollment/1000))</f>
        <v>0</v>
      </c>
      <c r="L16" s="49">
        <f t="shared" si="1"/>
        <v>0</v>
      </c>
      <c r="M16" s="49">
        <f>IF(Enrollment=0,"n/a",DGET(data,"Pctile70_hr9",_xlnm.Criteria)/IF(Result_type="Aggregate Impact",1,Enrollment/1000))</f>
        <v>0</v>
      </c>
      <c r="N16" s="50">
        <f>IF(Enrollment=0,"n/a",DGET(data,"Pctile90_hr9",_xlnm.Criteria)/IF(Result_type="Aggregate Impact",1,Enrollment/1000))</f>
        <v>0</v>
      </c>
      <c r="P16" s="54"/>
    </row>
    <row r="17" spans="3:23" ht="16.5" x14ac:dyDescent="0.2">
      <c r="C17" s="3"/>
      <c r="D17" s="3"/>
      <c r="E17" s="45">
        <v>10</v>
      </c>
      <c r="F17" s="49">
        <f>IF(Enrollment=0,"n/a",DGET(data,"Ref_hr10",_xlnm.Criteria)/IF(Result_type="Aggregate Impact",1,Enrollment/1000))</f>
        <v>865.35170000000005</v>
      </c>
      <c r="G17" s="49">
        <f t="shared" si="0"/>
        <v>865.35170000000005</v>
      </c>
      <c r="H17" s="49">
        <f>IF(Enrollment=0,"n/a",DGET(data,"Pctile50_hr10",_xlnm.Criteria)/IF(Result_type="Aggregate Impact",1,Enrollment/1000))</f>
        <v>0</v>
      </c>
      <c r="I17" s="49">
        <f>IF(Enrollment=0,"n/a",DGET(data,"Temp_hr10",_xlnm.Criteria))</f>
        <v>77.601200000000006</v>
      </c>
      <c r="J17" s="49">
        <f>IF(Enrollment=0,"n/a",DGET(data,"Pctile10_hr10",_xlnm.Criteria)/IF(Result_type="Aggregate Impact",1,Enrollment/1000))</f>
        <v>0</v>
      </c>
      <c r="K17" s="49">
        <f>IF(Enrollment=0,"n/a",DGET(data,"Pctile30_hr10",_xlnm.Criteria)/IF(Result_type="Aggregate Impact",1,Enrollment/1000))</f>
        <v>0</v>
      </c>
      <c r="L17" s="49">
        <f t="shared" si="1"/>
        <v>0</v>
      </c>
      <c r="M17" s="49">
        <f>IF(Enrollment=0,"n/a",DGET(data,"Pctile70_hr10",_xlnm.Criteria)/IF(Result_type="Aggregate Impact",1,Enrollment/1000))</f>
        <v>0</v>
      </c>
      <c r="N17" s="50">
        <f>IF(Enrollment=0,"n/a",DGET(data,"Pctile90_hr10",_xlnm.Criteria)/IF(Result_type="Aggregate Impact",1,Enrollment/1000))</f>
        <v>0</v>
      </c>
      <c r="P17" s="54"/>
    </row>
    <row r="18" spans="3:23" ht="16.5" x14ac:dyDescent="0.2">
      <c r="C18" s="3"/>
      <c r="D18" s="3"/>
      <c r="E18" s="45">
        <v>11</v>
      </c>
      <c r="F18" s="49">
        <f>IF(Enrollment=0,"n/a",DGET(data,"Ref_hr11",_xlnm.Criteria)/IF(Result_type="Aggregate Impact",1,Enrollment/1000))</f>
        <v>868.10419999999999</v>
      </c>
      <c r="G18" s="49">
        <f t="shared" si="0"/>
        <v>868.10419999999999</v>
      </c>
      <c r="H18" s="49">
        <f>IF(Enrollment=0,"n/a",DGET(data,"Pctile50_hr11",_xlnm.Criteria)/IF(Result_type="Aggregate Impact",1,Enrollment/1000))</f>
        <v>0</v>
      </c>
      <c r="I18" s="49">
        <f>IF(Enrollment=0,"n/a",DGET(data,"Temp_hr11",_xlnm.Criteria))</f>
        <v>82.375399999999999</v>
      </c>
      <c r="J18" s="49">
        <f>IF(Enrollment=0,"n/a",DGET(data,"Pctile10_hr11",_xlnm.Criteria)/IF(Result_type="Aggregate Impact",1,Enrollment/1000))</f>
        <v>0</v>
      </c>
      <c r="K18" s="49">
        <f>IF(Enrollment=0,"n/a",DGET(data,"Pctile30_hr11",_xlnm.Criteria)/IF(Result_type="Aggregate Impact",1,Enrollment/1000))</f>
        <v>0</v>
      </c>
      <c r="L18" s="49">
        <f t="shared" si="1"/>
        <v>0</v>
      </c>
      <c r="M18" s="49">
        <f>IF(Enrollment=0,"n/a",DGET(data,"Pctile70_hr11",_xlnm.Criteria)/IF(Result_type="Aggregate Impact",1,Enrollment/1000))</f>
        <v>0</v>
      </c>
      <c r="N18" s="50">
        <f>IF(Enrollment=0,"n/a",DGET(data,"Pctile90_hr11",_xlnm.Criteria)/IF(Result_type="Aggregate Impact",1,Enrollment/1000))</f>
        <v>0</v>
      </c>
      <c r="P18" s="54"/>
      <c r="T18" s="54"/>
      <c r="U18" s="54"/>
      <c r="V18" s="54"/>
      <c r="W18" s="54"/>
    </row>
    <row r="19" spans="3:23" ht="16.5" x14ac:dyDescent="0.2">
      <c r="C19" s="3"/>
      <c r="D19" s="3"/>
      <c r="E19" s="45">
        <v>12</v>
      </c>
      <c r="F19" s="49">
        <f>IF(Enrollment=0,"n/a",DGET(data,"Ref_hr12",_xlnm.Criteria)/IF(Result_type="Aggregate Impact",1,Enrollment/1000))</f>
        <v>861.75969999999995</v>
      </c>
      <c r="G19" s="49">
        <f t="shared" si="0"/>
        <v>861.75969999999995</v>
      </c>
      <c r="H19" s="49">
        <f>IF(Enrollment=0,"n/a",DGET(data,"Pctile50_hr12",_xlnm.Criteria)/IF(Result_type="Aggregate Impact",1,Enrollment/1000))</f>
        <v>0</v>
      </c>
      <c r="I19" s="49">
        <f>IF(Enrollment=0,"n/a",DGET(data,"Temp_hr12",_xlnm.Criteria))</f>
        <v>86.441500000000005</v>
      </c>
      <c r="J19" s="49">
        <f>IF(Enrollment=0,"n/a",DGET(data,"Pctile10_hr12",_xlnm.Criteria)/IF(Result_type="Aggregate Impact",1,Enrollment/1000))</f>
        <v>0</v>
      </c>
      <c r="K19" s="49">
        <f>IF(Enrollment=0,"n/a",DGET(data,"Pctile30_hr12",_xlnm.Criteria)/IF(Result_type="Aggregate Impact",1,Enrollment/1000))</f>
        <v>0</v>
      </c>
      <c r="L19" s="49">
        <f t="shared" si="1"/>
        <v>0</v>
      </c>
      <c r="M19" s="49">
        <f>IF(Enrollment=0,"n/a",DGET(data,"Pctile70_hr12",_xlnm.Criteria)/IF(Result_type="Aggregate Impact",1,Enrollment/1000))</f>
        <v>0</v>
      </c>
      <c r="N19" s="50">
        <f>IF(Enrollment=0,"n/a",DGET(data,"Pctile90_hr12",_xlnm.Criteria)/IF(Result_type="Aggregate Impact",1,Enrollment/1000))</f>
        <v>0</v>
      </c>
      <c r="P19" s="54"/>
      <c r="T19" s="54"/>
      <c r="U19" s="54"/>
      <c r="V19" s="54"/>
      <c r="W19" s="54"/>
    </row>
    <row r="20" spans="3:23" ht="16.5" x14ac:dyDescent="0.2">
      <c r="C20" s="3"/>
      <c r="D20" s="3"/>
      <c r="E20" s="45">
        <v>13</v>
      </c>
      <c r="F20" s="49">
        <f>IF(Enrollment=0,"n/a",DGET(data,"Ref_hr13",_xlnm.Criteria)/IF(Result_type="Aggregate Impact",1,Enrollment/1000))</f>
        <v>850.27009999999996</v>
      </c>
      <c r="G20" s="49">
        <f t="shared" si="0"/>
        <v>568.10719999999992</v>
      </c>
      <c r="H20" s="49">
        <f>IF(Enrollment=0,"n/a",DGET(data,"Pctile50_hr13",_xlnm.Criteria)/IF(Result_type="Aggregate Impact",1,Enrollment/1000))</f>
        <v>282.16289999999998</v>
      </c>
      <c r="I20" s="49">
        <f>IF(Enrollment=0,"n/a",DGET(data,"Temp_hr13",_xlnm.Criteria))</f>
        <v>89.500150000000005</v>
      </c>
      <c r="J20" s="49">
        <f>IF(Enrollment=0,"n/a",DGET(data,"Pctile10_hr13",_xlnm.Criteria)/IF(Result_type="Aggregate Impact",1,Enrollment/1000))</f>
        <v>-65.17183</v>
      </c>
      <c r="K20" s="49">
        <f>IF(Enrollment=0,"n/a",DGET(data,"Pctile30_hr13",_xlnm.Criteria)/IF(Result_type="Aggregate Impact",1,Enrollment/1000))</f>
        <v>140.03630000000001</v>
      </c>
      <c r="L20" s="49">
        <f t="shared" si="1"/>
        <v>282.16289999999998</v>
      </c>
      <c r="M20" s="49">
        <f>IF(Enrollment=0,"n/a",DGET(data,"Pctile70_hr13",_xlnm.Criteria)/IF(Result_type="Aggregate Impact",1,Enrollment/1000))</f>
        <v>424.28949999999998</v>
      </c>
      <c r="N20" s="50">
        <f>IF(Enrollment=0,"n/a",DGET(data,"Pctile90_hr13",_xlnm.Criteria)/IF(Result_type="Aggregate Impact",1,Enrollment/1000))</f>
        <v>629.49760000000003</v>
      </c>
      <c r="P20" s="54"/>
      <c r="T20" s="54"/>
      <c r="U20" s="54"/>
      <c r="V20" s="54"/>
      <c r="W20" s="54"/>
    </row>
    <row r="21" spans="3:23" ht="16.5" x14ac:dyDescent="0.2">
      <c r="C21" s="3"/>
      <c r="D21" s="3"/>
      <c r="E21" s="45">
        <v>14</v>
      </c>
      <c r="F21" s="49">
        <f>IF(Enrollment=0,"n/a",DGET(data,"Ref_hr14",_xlnm.Criteria)/IF(Result_type="Aggregate Impact",1,Enrollment/1000))</f>
        <v>844.92359999999996</v>
      </c>
      <c r="G21" s="49">
        <f t="shared" si="0"/>
        <v>163.27170000000001</v>
      </c>
      <c r="H21" s="49">
        <f>IF(Enrollment=0,"n/a",DGET(data,"Pctile50_hr14",_xlnm.Criteria)/IF(Result_type="Aggregate Impact",1,Enrollment/1000))</f>
        <v>681.65189999999996</v>
      </c>
      <c r="I21" s="49">
        <f>IF(Enrollment=0,"n/a",DGET(data,"Temp_hr14",_xlnm.Criteria))</f>
        <v>91.884450000000001</v>
      </c>
      <c r="J21" s="49">
        <f>IF(Enrollment=0,"n/a",DGET(data,"Pctile10_hr14",_xlnm.Criteria)/IF(Result_type="Aggregate Impact",1,Enrollment/1000))</f>
        <v>657.57370000000003</v>
      </c>
      <c r="K21" s="49">
        <f>IF(Enrollment=0,"n/a",DGET(data,"Pctile30_hr14",_xlnm.Criteria)/IF(Result_type="Aggregate Impact",1,Enrollment/1000))</f>
        <v>671.79930000000002</v>
      </c>
      <c r="L21" s="49">
        <f t="shared" si="1"/>
        <v>681.65189999999996</v>
      </c>
      <c r="M21" s="49">
        <f>IF(Enrollment=0,"n/a",DGET(data,"Pctile70_hr14",_xlnm.Criteria)/IF(Result_type="Aggregate Impact",1,Enrollment/1000))</f>
        <v>691.50450000000001</v>
      </c>
      <c r="N21" s="50">
        <f>IF(Enrollment=0,"n/a",DGET(data,"Pctile90_hr14",_xlnm.Criteria)/IF(Result_type="Aggregate Impact",1,Enrollment/1000))</f>
        <v>705.73</v>
      </c>
      <c r="P21" s="54"/>
      <c r="T21" s="54"/>
      <c r="U21" s="54"/>
      <c r="V21" s="54"/>
      <c r="W21" s="54"/>
    </row>
    <row r="22" spans="3:23" ht="16.5" x14ac:dyDescent="0.2">
      <c r="C22" s="3"/>
      <c r="D22" s="3"/>
      <c r="E22" s="45">
        <v>15</v>
      </c>
      <c r="F22" s="49">
        <f>IF(Enrollment=0,"n/a",DGET(data,"Ref_hr15",_xlnm.Criteria)/IF(Result_type="Aggregate Impact",1,Enrollment/1000))</f>
        <v>830.22190000000001</v>
      </c>
      <c r="G22" s="49">
        <f t="shared" si="0"/>
        <v>158.61369999999999</v>
      </c>
      <c r="H22" s="49">
        <f>IF(Enrollment=0,"n/a",DGET(data,"Pctile50_hr15",_xlnm.Criteria)/IF(Result_type="Aggregate Impact",1,Enrollment/1000))</f>
        <v>671.60820000000001</v>
      </c>
      <c r="I22" s="49">
        <f>IF(Enrollment=0,"n/a",DGET(data,"Temp_hr15",_xlnm.Criteria))</f>
        <v>93.334140000000005</v>
      </c>
      <c r="J22" s="49">
        <f>IF(Enrollment=0,"n/a",DGET(data,"Pctile10_hr15",_xlnm.Criteria)/IF(Result_type="Aggregate Impact",1,Enrollment/1000))</f>
        <v>648.4633</v>
      </c>
      <c r="K22" s="49">
        <f>IF(Enrollment=0,"n/a",DGET(data,"Pctile30_hr15",_xlnm.Criteria)/IF(Result_type="Aggregate Impact",1,Enrollment/1000))</f>
        <v>662.13750000000005</v>
      </c>
      <c r="L22" s="49">
        <f t="shared" si="1"/>
        <v>671.60820000000001</v>
      </c>
      <c r="M22" s="49">
        <f>IF(Enrollment=0,"n/a",DGET(data,"Pctile70_hr15",_xlnm.Criteria)/IF(Result_type="Aggregate Impact",1,Enrollment/1000))</f>
        <v>681.07899999999995</v>
      </c>
      <c r="N22" s="50">
        <f>IF(Enrollment=0,"n/a",DGET(data,"Pctile90_hr15",_xlnm.Criteria)/IF(Result_type="Aggregate Impact",1,Enrollment/1000))</f>
        <v>694.75319999999999</v>
      </c>
      <c r="P22" s="54"/>
      <c r="T22" s="54"/>
      <c r="U22" s="54"/>
      <c r="V22" s="54"/>
      <c r="W22" s="54"/>
    </row>
    <row r="23" spans="3:23" ht="16.5" x14ac:dyDescent="0.2">
      <c r="C23" s="3"/>
      <c r="D23" s="3"/>
      <c r="E23" s="45">
        <v>16</v>
      </c>
      <c r="F23" s="49">
        <f>IF(Enrollment=0,"n/a",DGET(data,"Ref_hr16",_xlnm.Criteria)/IF(Result_type="Aggregate Impact",1,Enrollment/1000))</f>
        <v>822.45309999999995</v>
      </c>
      <c r="G23" s="49">
        <f t="shared" si="0"/>
        <v>153.90289999999993</v>
      </c>
      <c r="H23" s="49">
        <f>IF(Enrollment=0,"n/a",DGET(data,"Pctile50_hr16",_xlnm.Criteria)/IF(Result_type="Aggregate Impact",1,Enrollment/1000))</f>
        <v>668.55020000000002</v>
      </c>
      <c r="I23" s="49">
        <f>IF(Enrollment=0,"n/a",DGET(data,"Temp_hr16",_xlnm.Criteria))</f>
        <v>93.747590000000002</v>
      </c>
      <c r="J23" s="49">
        <f>IF(Enrollment=0,"n/a",DGET(data,"Pctile10_hr16",_xlnm.Criteria)/IF(Result_type="Aggregate Impact",1,Enrollment/1000))</f>
        <v>643.32230000000004</v>
      </c>
      <c r="K23" s="49">
        <f>IF(Enrollment=0,"n/a",DGET(data,"Pctile30_hr16",_xlnm.Criteria)/IF(Result_type="Aggregate Impact",1,Enrollment/1000))</f>
        <v>658.22720000000004</v>
      </c>
      <c r="L23" s="49">
        <f t="shared" si="1"/>
        <v>668.55020000000002</v>
      </c>
      <c r="M23" s="49">
        <f>IF(Enrollment=0,"n/a",DGET(data,"Pctile70_hr16",_xlnm.Criteria)/IF(Result_type="Aggregate Impact",1,Enrollment/1000))</f>
        <v>678.8732</v>
      </c>
      <c r="N23" s="50">
        <f>IF(Enrollment=0,"n/a",DGET(data,"Pctile90_hr16",_xlnm.Criteria)/IF(Result_type="Aggregate Impact",1,Enrollment/1000))</f>
        <v>693.77800000000002</v>
      </c>
      <c r="P23" s="54"/>
      <c r="T23" s="54"/>
      <c r="U23" s="54"/>
      <c r="V23" s="54"/>
      <c r="W23" s="54"/>
    </row>
    <row r="24" spans="3:23" ht="16.5" x14ac:dyDescent="0.2">
      <c r="C24" s="3"/>
      <c r="D24" s="3"/>
      <c r="E24" s="45">
        <v>17</v>
      </c>
      <c r="F24" s="49">
        <f>IF(Enrollment=0,"n/a",DGET(data,"Ref_hr17",_xlnm.Criteria)/IF(Result_type="Aggregate Impact",1,Enrollment/1000))</f>
        <v>812.71169999999995</v>
      </c>
      <c r="G24" s="49">
        <f t="shared" si="0"/>
        <v>150.60259999999994</v>
      </c>
      <c r="H24" s="49">
        <f>IF(Enrollment=0,"n/a",DGET(data,"Pctile50_hr17",_xlnm.Criteria)/IF(Result_type="Aggregate Impact",1,Enrollment/1000))</f>
        <v>662.10910000000001</v>
      </c>
      <c r="I24" s="49">
        <f>IF(Enrollment=0,"n/a",DGET(data,"Temp_hr17",_xlnm.Criteria))</f>
        <v>93.760440000000003</v>
      </c>
      <c r="J24" s="49">
        <f>IF(Enrollment=0,"n/a",DGET(data,"Pctile10_hr17",_xlnm.Criteria)/IF(Result_type="Aggregate Impact",1,Enrollment/1000))</f>
        <v>636.69500000000005</v>
      </c>
      <c r="K24" s="49">
        <f>IF(Enrollment=0,"n/a",DGET(data,"Pctile30_hr17",_xlnm.Criteria)/IF(Result_type="Aggregate Impact",1,Enrollment/1000))</f>
        <v>651.70979999999997</v>
      </c>
      <c r="L24" s="49">
        <f t="shared" si="1"/>
        <v>662.10910000000001</v>
      </c>
      <c r="M24" s="49">
        <f>IF(Enrollment=0,"n/a",DGET(data,"Pctile70_hr17",_xlnm.Criteria)/IF(Result_type="Aggregate Impact",1,Enrollment/1000))</f>
        <v>672.50829999999996</v>
      </c>
      <c r="N24" s="50">
        <f>IF(Enrollment=0,"n/a",DGET(data,"Pctile90_hr17",_xlnm.Criteria)/IF(Result_type="Aggregate Impact",1,Enrollment/1000))</f>
        <v>687.5231</v>
      </c>
      <c r="P24" s="54"/>
      <c r="T24" s="54"/>
      <c r="U24" s="54"/>
      <c r="V24" s="54"/>
      <c r="W24" s="54"/>
    </row>
    <row r="25" spans="3:23" ht="16.5" x14ac:dyDescent="0.2">
      <c r="C25" s="3"/>
      <c r="D25" s="3"/>
      <c r="E25" s="45">
        <v>18</v>
      </c>
      <c r="F25" s="49">
        <f>IF(Enrollment=0,"n/a",DGET(data,"Ref_hr18",_xlnm.Criteria)/IF(Result_type="Aggregate Impact",1,Enrollment/1000))</f>
        <v>804.26969999999994</v>
      </c>
      <c r="G25" s="49">
        <f t="shared" si="0"/>
        <v>147.37829999999997</v>
      </c>
      <c r="H25" s="49">
        <f>IF(Enrollment=0,"n/a",DGET(data,"Pctile50_hr18",_xlnm.Criteria)/IF(Result_type="Aggregate Impact",1,Enrollment/1000))</f>
        <v>656.89139999999998</v>
      </c>
      <c r="I25" s="49">
        <f>IF(Enrollment=0,"n/a",DGET(data,"Temp_hr18",_xlnm.Criteria))</f>
        <v>92.683199999999999</v>
      </c>
      <c r="J25" s="49">
        <f>IF(Enrollment=0,"n/a",DGET(data,"Pctile10_hr18",_xlnm.Criteria)/IF(Result_type="Aggregate Impact",1,Enrollment/1000))</f>
        <v>631.73249999999996</v>
      </c>
      <c r="K25" s="49">
        <f>IF(Enrollment=0,"n/a",DGET(data,"Pctile30_hr18",_xlnm.Criteria)/IF(Result_type="Aggregate Impact",1,Enrollment/1000))</f>
        <v>646.59659999999997</v>
      </c>
      <c r="L25" s="49">
        <f t="shared" si="1"/>
        <v>656.89139999999998</v>
      </c>
      <c r="M25" s="49">
        <f>IF(Enrollment=0,"n/a",DGET(data,"Pctile70_hr18",_xlnm.Criteria)/IF(Result_type="Aggregate Impact",1,Enrollment/1000))</f>
        <v>667.18619999999999</v>
      </c>
      <c r="N25" s="50">
        <f>IF(Enrollment=0,"n/a",DGET(data,"Pctile90_hr18",_xlnm.Criteria)/IF(Result_type="Aggregate Impact",1,Enrollment/1000))</f>
        <v>682.05020000000002</v>
      </c>
      <c r="P25" s="54"/>
      <c r="T25" s="54"/>
      <c r="U25" s="54"/>
      <c r="V25" s="54"/>
      <c r="W25" s="54"/>
    </row>
    <row r="26" spans="3:23" ht="16.5" x14ac:dyDescent="0.2">
      <c r="C26" s="3"/>
      <c r="D26" s="3"/>
      <c r="E26" s="45">
        <v>19</v>
      </c>
      <c r="F26" s="49">
        <f>IF(Enrollment=0,"n/a",DGET(data,"Ref_hr19",_xlnm.Criteria)/IF(Result_type="Aggregate Impact",1,Enrollment/1000))</f>
        <v>803.4855</v>
      </c>
      <c r="G26" s="49">
        <f t="shared" si="0"/>
        <v>237.87869999999998</v>
      </c>
      <c r="H26" s="49">
        <f>IF(Enrollment=0,"n/a",DGET(data,"Pctile50_hr19",_xlnm.Criteria)/IF(Result_type="Aggregate Impact",1,Enrollment/1000))</f>
        <v>565.60680000000002</v>
      </c>
      <c r="I26" s="49">
        <f>IF(Enrollment=0,"n/a",DGET(data,"Temp_hr19",_xlnm.Criteria))</f>
        <v>90.908159999999995</v>
      </c>
      <c r="J26" s="49">
        <f>IF(Enrollment=0,"n/a",DGET(data,"Pctile10_hr19",_xlnm.Criteria)/IF(Result_type="Aggregate Impact",1,Enrollment/1000))</f>
        <v>550.25139999999999</v>
      </c>
      <c r="K26" s="49">
        <f>IF(Enrollment=0,"n/a",DGET(data,"Pctile30_hr19",_xlnm.Criteria)/IF(Result_type="Aggregate Impact",1,Enrollment/1000))</f>
        <v>559.32349999999997</v>
      </c>
      <c r="L26" s="49">
        <f t="shared" si="1"/>
        <v>565.60680000000002</v>
      </c>
      <c r="M26" s="49">
        <f>IF(Enrollment=0,"n/a",DGET(data,"Pctile70_hr19",_xlnm.Criteria)/IF(Result_type="Aggregate Impact",1,Enrollment/1000))</f>
        <v>571.89009999999996</v>
      </c>
      <c r="N26" s="50">
        <f>IF(Enrollment=0,"n/a",DGET(data,"Pctile90_hr19",_xlnm.Criteria)/IF(Result_type="Aggregate Impact",1,Enrollment/1000))</f>
        <v>580.96220000000005</v>
      </c>
      <c r="P26" s="54"/>
      <c r="T26" s="54"/>
      <c r="U26" s="54"/>
      <c r="V26" s="54"/>
      <c r="W26" s="54"/>
    </row>
    <row r="27" spans="3:23" ht="16.5" x14ac:dyDescent="0.2">
      <c r="C27" s="3"/>
      <c r="D27" s="3"/>
      <c r="E27" s="45">
        <v>20</v>
      </c>
      <c r="F27" s="49">
        <f>IF(Enrollment=0,"n/a",DGET(data,"Ref_hr20",_xlnm.Criteria)/IF(Result_type="Aggregate Impact",1,Enrollment/1000))</f>
        <v>808.15390000000002</v>
      </c>
      <c r="G27" s="49">
        <f t="shared" si="0"/>
        <v>404.9624</v>
      </c>
      <c r="H27" s="49">
        <f>IF(Enrollment=0,"n/a",DGET(data,"Pctile50_hr20",_xlnm.Criteria)/IF(Result_type="Aggregate Impact",1,Enrollment/1000))</f>
        <v>403.19150000000002</v>
      </c>
      <c r="I27" s="49">
        <f>IF(Enrollment=0,"n/a",DGET(data,"Temp_hr20",_xlnm.Criteria))</f>
        <v>88.244489999999999</v>
      </c>
      <c r="J27" s="49">
        <f>IF(Enrollment=0,"n/a",DGET(data,"Pctile10_hr20",_xlnm.Criteria)/IF(Result_type="Aggregate Impact",1,Enrollment/1000))</f>
        <v>388.8313</v>
      </c>
      <c r="K27" s="49">
        <f>IF(Enrollment=0,"n/a",DGET(data,"Pctile30_hr20",_xlnm.Criteria)/IF(Result_type="Aggregate Impact",1,Enrollment/1000))</f>
        <v>397.31540000000001</v>
      </c>
      <c r="L27" s="49">
        <f t="shared" si="1"/>
        <v>403.19150000000002</v>
      </c>
      <c r="M27" s="49">
        <f>IF(Enrollment=0,"n/a",DGET(data,"Pctile70_hr20",_xlnm.Criteria)/IF(Result_type="Aggregate Impact",1,Enrollment/1000))</f>
        <v>409.06760000000003</v>
      </c>
      <c r="N27" s="50">
        <f>IF(Enrollment=0,"n/a",DGET(data,"Pctile90_hr20",_xlnm.Criteria)/IF(Result_type="Aggregate Impact",1,Enrollment/1000))</f>
        <v>417.55169999999998</v>
      </c>
      <c r="P27" s="54"/>
      <c r="T27" s="54"/>
      <c r="U27" s="54"/>
      <c r="V27" s="54"/>
      <c r="W27" s="54"/>
    </row>
    <row r="28" spans="3:23" ht="16.5" x14ac:dyDescent="0.2">
      <c r="C28" s="3"/>
      <c r="D28" s="3"/>
      <c r="E28" s="45">
        <v>21</v>
      </c>
      <c r="F28" s="49">
        <f>IF(Enrollment=0,"n/a",DGET(data,"Ref_hr21",_xlnm.Criteria)/IF(Result_type="Aggregate Impact",1,Enrollment/1000))</f>
        <v>814.08219999999994</v>
      </c>
      <c r="G28" s="49">
        <f t="shared" si="0"/>
        <v>530.93279999999993</v>
      </c>
      <c r="H28" s="49">
        <f>IF(Enrollment=0,"n/a",DGET(data,"Pctile50_hr21",_xlnm.Criteria)/IF(Result_type="Aggregate Impact",1,Enrollment/1000))</f>
        <v>283.14940000000001</v>
      </c>
      <c r="I28" s="49">
        <f>IF(Enrollment=0,"n/a",DGET(data,"Temp_hr21",_xlnm.Criteria))</f>
        <v>84.409729999999996</v>
      </c>
      <c r="J28" s="49">
        <f>IF(Enrollment=0,"n/a",DGET(data,"Pctile10_hr21",_xlnm.Criteria)/IF(Result_type="Aggregate Impact",1,Enrollment/1000))</f>
        <v>100.1223</v>
      </c>
      <c r="K28" s="49">
        <f>IF(Enrollment=0,"n/a",DGET(data,"Pctile30_hr21",_xlnm.Criteria)/IF(Result_type="Aggregate Impact",1,Enrollment/1000))</f>
        <v>208.25620000000001</v>
      </c>
      <c r="L28" s="49">
        <f t="shared" si="1"/>
        <v>283.14940000000001</v>
      </c>
      <c r="M28" s="49">
        <f>IF(Enrollment=0,"n/a",DGET(data,"Pctile70_hr21",_xlnm.Criteria)/IF(Result_type="Aggregate Impact",1,Enrollment/1000))</f>
        <v>358.04270000000002</v>
      </c>
      <c r="N28" s="50">
        <f>IF(Enrollment=0,"n/a",DGET(data,"Pctile90_hr21",_xlnm.Criteria)/IF(Result_type="Aggregate Impact",1,Enrollment/1000))</f>
        <v>466.17660000000001</v>
      </c>
      <c r="P28" s="54"/>
      <c r="T28" s="54"/>
      <c r="U28" s="54"/>
      <c r="V28" s="54"/>
      <c r="W28" s="54"/>
    </row>
    <row r="29" spans="3:23" ht="16.5" x14ac:dyDescent="0.2">
      <c r="C29" s="3"/>
      <c r="D29" s="3"/>
      <c r="E29" s="45">
        <v>22</v>
      </c>
      <c r="F29" s="49">
        <f>IF(Enrollment=0,"n/a",DGET(data,"Ref_hr22",_xlnm.Criteria)/IF(Result_type="Aggregate Impact",1,Enrollment/1000))</f>
        <v>814.61249999999995</v>
      </c>
      <c r="G29" s="49">
        <f t="shared" si="0"/>
        <v>527.77099999999996</v>
      </c>
      <c r="H29" s="49">
        <f>IF(Enrollment=0,"n/a",DGET(data,"Pctile50_hr22",_xlnm.Criteria)/IF(Result_type="Aggregate Impact",1,Enrollment/1000))</f>
        <v>286.8415</v>
      </c>
      <c r="I29" s="49">
        <f>IF(Enrollment=0,"n/a",DGET(data,"Temp_hr22",_xlnm.Criteria))</f>
        <v>81.395309999999995</v>
      </c>
      <c r="J29" s="49">
        <f>IF(Enrollment=0,"n/a",DGET(data,"Pctile10_hr22",_xlnm.Criteria)/IF(Result_type="Aggregate Impact",1,Enrollment/1000))</f>
        <v>-10.30817</v>
      </c>
      <c r="K29" s="49">
        <f>IF(Enrollment=0,"n/a",DGET(data,"Pctile30_hr22",_xlnm.Criteria)/IF(Result_type="Aggregate Impact",1,Enrollment/1000))</f>
        <v>165.25030000000001</v>
      </c>
      <c r="L29" s="49">
        <f t="shared" si="1"/>
        <v>286.8415</v>
      </c>
      <c r="M29" s="49">
        <f>IF(Enrollment=0,"n/a",DGET(data,"Pctile70_hr22",_xlnm.Criteria)/IF(Result_type="Aggregate Impact",1,Enrollment/1000))</f>
        <v>408.43270000000001</v>
      </c>
      <c r="N29" s="50">
        <f>IF(Enrollment=0,"n/a",DGET(data,"Pctile90_hr22",_xlnm.Criteria)/IF(Result_type="Aggregate Impact",1,Enrollment/1000))</f>
        <v>583.99109999999996</v>
      </c>
      <c r="P29" s="54"/>
    </row>
    <row r="30" spans="3:23" ht="16.5" x14ac:dyDescent="0.2">
      <c r="C30" s="3"/>
      <c r="D30" s="3"/>
      <c r="E30" s="45">
        <v>23</v>
      </c>
      <c r="F30" s="49">
        <f>IF(Enrollment=0,"n/a",DGET(data,"Ref_hr23",_xlnm.Criteria)/IF(Result_type="Aggregate Impact",1,Enrollment/1000))</f>
        <v>807.91989999999998</v>
      </c>
      <c r="G30" s="49">
        <f t="shared" si="0"/>
        <v>522.28829999999994</v>
      </c>
      <c r="H30" s="49">
        <f>IF(Enrollment=0,"n/a",DGET(data,"Pctile50_hr23",_xlnm.Criteria)/IF(Result_type="Aggregate Impact",1,Enrollment/1000))</f>
        <v>285.63159999999999</v>
      </c>
      <c r="I30" s="49">
        <f>IF(Enrollment=0,"n/a",DGET(data,"Temp_hr23",_xlnm.Criteria))</f>
        <v>79.545389999999998</v>
      </c>
      <c r="J30" s="49">
        <f>IF(Enrollment=0,"n/a",DGET(data,"Pctile10_hr23",_xlnm.Criteria)/IF(Result_type="Aggregate Impact",1,Enrollment/1000))</f>
        <v>-103.6961</v>
      </c>
      <c r="K30" s="49">
        <f>IF(Enrollment=0,"n/a",DGET(data,"Pctile30_hr23",_xlnm.Criteria)/IF(Result_type="Aggregate Impact",1,Enrollment/1000))</f>
        <v>126.3218</v>
      </c>
      <c r="L30" s="49">
        <f t="shared" si="1"/>
        <v>285.63159999999999</v>
      </c>
      <c r="M30" s="49">
        <f>IF(Enrollment=0,"n/a",DGET(data,"Pctile70_hr23",_xlnm.Criteria)/IF(Result_type="Aggregate Impact",1,Enrollment/1000))</f>
        <v>444.94130000000001</v>
      </c>
      <c r="N30" s="50">
        <f>IF(Enrollment=0,"n/a",DGET(data,"Pctile90_hr23",_xlnm.Criteria)/IF(Result_type="Aggregate Impact",1,Enrollment/1000))</f>
        <v>674.95920000000001</v>
      </c>
      <c r="P30" s="54"/>
    </row>
    <row r="31" spans="3:23" ht="16.5" x14ac:dyDescent="0.2">
      <c r="C31" s="3"/>
      <c r="D31" s="3"/>
      <c r="E31" s="46">
        <v>24</v>
      </c>
      <c r="F31" s="49">
        <f>IF(Enrollment=0,"n/a",DGET(data,"Ref_hr24",_xlnm.Criteria)/IF(Result_type="Aggregate Impact",1,Enrollment/1000))</f>
        <v>775.30790000000002</v>
      </c>
      <c r="G31" s="49">
        <f t="shared" si="0"/>
        <v>523.34730000000002</v>
      </c>
      <c r="H31" s="49">
        <f>IF(Enrollment=0,"n/a",DGET(data,"Pctile50_hr24",_xlnm.Criteria)/IF(Result_type="Aggregate Impact",1,Enrollment/1000))</f>
        <v>251.9606</v>
      </c>
      <c r="I31" s="49">
        <f>IF(Enrollment=0,"n/a",DGET(data,"Temp_hr24",_xlnm.Criteria))</f>
        <v>77.644260000000003</v>
      </c>
      <c r="J31" s="49">
        <f>IF(Enrollment=0,"n/a",DGET(data,"Pctile10_hr24",_xlnm.Criteria)/IF(Result_type="Aggregate Impact",1,Enrollment/1000))</f>
        <v>-241.44059999999999</v>
      </c>
      <c r="K31" s="49">
        <f>IF(Enrollment=0,"n/a",DGET(data,"Pctile30_hr24",_xlnm.Criteria)/IF(Result_type="Aggregate Impact",1,Enrollment/1000))</f>
        <v>50.064819999999997</v>
      </c>
      <c r="L31" s="49">
        <f t="shared" si="1"/>
        <v>251.9606</v>
      </c>
      <c r="M31" s="49">
        <f>IF(Enrollment=0,"n/a",DGET(data,"Pctile70_hr24",_xlnm.Criteria)/IF(Result_type="Aggregate Impact",1,Enrollment/1000))</f>
        <v>453.85640000000001</v>
      </c>
      <c r="N31" s="50">
        <f>IF(Enrollment=0,"n/a",DGET(data,"Pctile90_hr24",_xlnm.Criteria)/IF(Result_type="Aggregate Impact",1,Enrollment/1000))</f>
        <v>745.36189999999999</v>
      </c>
      <c r="P31" s="54"/>
    </row>
    <row r="32" spans="3:23" ht="49.5" customHeight="1" thickBot="1" x14ac:dyDescent="0.3">
      <c r="C32" s="3"/>
      <c r="D32" s="3"/>
      <c r="E32" s="15"/>
      <c r="F32" s="72" t="str">
        <f>"Reference
Energy Use
("&amp;IF(Result_type="Aggregate Impact","MWh)","kWh)")</f>
        <v>Reference
Energy Use
(MWh)</v>
      </c>
      <c r="G32" s="72" t="str">
        <f>"Estimated Event Day Energy Use ("&amp;IF(Result_type="Aggregate Impact","MWh)","kWh)")</f>
        <v>Estimated Event Day Energy Use (MWh)</v>
      </c>
      <c r="H32" s="72" t="str">
        <f>"Change in Energy Use ("&amp;IF(Result_type="Aggregate Impact","MWh)","kWh)")</f>
        <v>Change in Energy Use (MWh)</v>
      </c>
      <c r="I32" s="74" t="s">
        <v>222</v>
      </c>
      <c r="J32" s="16" t="str">
        <f>"Uncertainty Adjusted Impact ("&amp;IF(Result_type="Aggregate Impact","MWh/hour) - Percentiles","kWh/hour) - Percentiles")</f>
        <v>Uncertainty Adjusted Impact (MWh/hour) - Percentiles</v>
      </c>
      <c r="K32" s="17"/>
      <c r="L32" s="17"/>
      <c r="M32" s="17"/>
      <c r="N32" s="18"/>
    </row>
    <row r="33" spans="3:14" ht="16.5" x14ac:dyDescent="0.3">
      <c r="C33" s="3"/>
      <c r="D33" s="3"/>
      <c r="E33" s="15"/>
      <c r="F33" s="73"/>
      <c r="G33" s="73"/>
      <c r="H33" s="73"/>
      <c r="I33" s="73"/>
      <c r="J33" s="19" t="s">
        <v>19</v>
      </c>
      <c r="K33" s="19" t="s">
        <v>20</v>
      </c>
      <c r="L33" s="19" t="s">
        <v>21</v>
      </c>
      <c r="M33" s="19" t="s">
        <v>22</v>
      </c>
      <c r="N33" s="20" t="s">
        <v>23</v>
      </c>
    </row>
    <row r="34" spans="3:14" ht="17.25" thickBot="1" x14ac:dyDescent="0.35">
      <c r="C34" s="3"/>
      <c r="D34" s="3"/>
      <c r="E34" s="21" t="s">
        <v>24</v>
      </c>
      <c r="F34" s="22">
        <f>SUM(F8:F31)</f>
        <v>19482.386500000001</v>
      </c>
      <c r="G34" s="23">
        <f>SUM(G8:G31)</f>
        <v>13783.0314</v>
      </c>
      <c r="H34" s="23">
        <f>SUM(H8:H31)</f>
        <v>5699.3550999999998</v>
      </c>
      <c r="I34" s="24">
        <f>IF(Enrollment=0,"n/a",SUM(Lookups!N23:N46))</f>
        <v>178.81134000000003</v>
      </c>
      <c r="J34" s="24" t="s">
        <v>25</v>
      </c>
      <c r="K34" s="24" t="s">
        <v>25</v>
      </c>
      <c r="L34" s="24" t="s">
        <v>25</v>
      </c>
      <c r="M34" s="24" t="s">
        <v>25</v>
      </c>
      <c r="N34" s="24" t="s">
        <v>25</v>
      </c>
    </row>
    <row r="35" spans="3:14" ht="17.25" thickBot="1" x14ac:dyDescent="0.35">
      <c r="E35" s="21" t="s">
        <v>224</v>
      </c>
      <c r="F35" s="68">
        <f>IF(Enrollment=0,"n/a",IF(summer=1,AVERAGE(F21:F25),AVERAGE(F24:F28)))</f>
        <v>822.91599999999994</v>
      </c>
      <c r="G35" s="24">
        <f>IF(Enrollment=0,"n/a",IF(summer=1,AVERAGE(G21:G25),AVERAGE(G24:G28)))</f>
        <v>154.75383999999997</v>
      </c>
      <c r="H35" s="24">
        <f>IF(Enrollment=0,"n/a",IF(summer=1,AVERAGE(H21:H25),AVERAGE(H24:H28)))</f>
        <v>668.16216000000009</v>
      </c>
      <c r="I35" s="24">
        <f>Lookups!N48</f>
        <v>90.409820000000011</v>
      </c>
      <c r="J35" s="24">
        <f>Lookups!V11</f>
        <v>657.42286636609526</v>
      </c>
      <c r="K35" s="24">
        <f>Lookups!W11</f>
        <v>663.76772809483623</v>
      </c>
      <c r="L35" s="24">
        <f>Lookups!X11</f>
        <v>668.16216000000009</v>
      </c>
      <c r="M35" s="24">
        <f>Lookups!Y11</f>
        <v>672.55659190516394</v>
      </c>
      <c r="N35" s="24">
        <f>Lookups!Z11</f>
        <v>678.90145363390491</v>
      </c>
    </row>
    <row r="36" spans="3:14" ht="15" x14ac:dyDescent="0.25">
      <c r="E36" s="25"/>
      <c r="F36" s="54"/>
      <c r="G36" s="66" t="s">
        <v>226</v>
      </c>
      <c r="H36" s="67">
        <f>H35/F35</f>
        <v>0.81194454841077357</v>
      </c>
      <c r="I36" s="54"/>
      <c r="J36" s="54"/>
      <c r="K36" s="54"/>
      <c r="L36" s="54"/>
      <c r="M36" s="54"/>
      <c r="N36" s="54"/>
    </row>
    <row r="37" spans="3:14" x14ac:dyDescent="0.2">
      <c r="E37" s="25"/>
      <c r="F37" s="54"/>
      <c r="G37" s="54"/>
      <c r="H37" s="54"/>
      <c r="I37" s="55"/>
      <c r="J37" s="54"/>
      <c r="K37" s="54"/>
      <c r="L37" s="54"/>
      <c r="M37" s="54"/>
      <c r="N37" s="54"/>
    </row>
    <row r="38" spans="3:14" x14ac:dyDescent="0.2">
      <c r="E38" s="25"/>
      <c r="F38" s="54"/>
      <c r="G38" s="54"/>
      <c r="H38" s="54"/>
      <c r="I38" s="54"/>
    </row>
    <row r="40" spans="3:14" x14ac:dyDescent="0.2">
      <c r="E40" s="25"/>
      <c r="F40" s="54"/>
      <c r="G40" s="54"/>
      <c r="H40" s="54"/>
      <c r="I40" s="55"/>
    </row>
    <row r="41" spans="3:14" x14ac:dyDescent="0.2">
      <c r="J41" s="65"/>
      <c r="K41" s="65"/>
      <c r="L41" s="65"/>
      <c r="M41" s="65"/>
      <c r="N41" s="65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C1">
    <cfRule type="expression" dxfId="5" priority="8" stopIfTrue="1">
      <formula>#REF!&lt;&gt;""</formula>
    </cfRule>
  </conditionalFormatting>
  <conditionalFormatting sqref="A1:B1">
    <cfRule type="expression" dxfId="4" priority="9" stopIfTrue="1">
      <formula>$A$1&lt;&gt;""</formula>
    </cfRule>
  </conditionalFormatting>
  <conditionalFormatting sqref="B7:B8">
    <cfRule type="expression" dxfId="3" priority="2">
      <formula>size_lca_flag=1</formula>
    </cfRule>
  </conditionalFormatting>
  <conditionalFormatting sqref="A2:C2">
    <cfRule type="expression" dxfId="2" priority="1">
      <formula>size_lca_flag=1</formula>
    </cfRule>
  </conditionalFormatting>
  <dataValidations count="7">
    <dataValidation type="list" allowBlank="1" showInputMessage="1" showErrorMessage="1" sqref="B11">
      <formula1>level_list</formula1>
    </dataValidation>
    <dataValidation type="list" allowBlank="1" showInputMessage="1" showErrorMessage="1" sqref="B9">
      <formula1>fcst_year</formula1>
    </dataValidation>
    <dataValidation type="list" allowBlank="1" showInputMessage="1" showErrorMessage="1" sqref="B10">
      <formula1>weath_year</formula1>
    </dataValidation>
    <dataValidation type="list" allowBlank="1" showInputMessage="1" showErrorMessage="1" sqref="B7">
      <formula1>lca_list</formula1>
    </dataValidation>
    <dataValidation type="list" allowBlank="1" showInputMessage="1" showErrorMessage="1" sqref="B6">
      <formula1>evt_dates</formula1>
    </dataValidation>
    <dataValidation type="list" allowBlank="1" showInputMessage="1" showErrorMessage="1" sqref="B4">
      <formula1>Result_type_list</formula1>
    </dataValidation>
    <dataValidation type="list" allowBlank="1" showInputMessage="1" showErrorMessage="1" sqref="B8">
      <formula1>Size_list</formula1>
    </dataValidation>
  </dataValidations>
  <pageMargins left="0.75" right="0.75" top="1" bottom="1" header="0.5" footer="0.5"/>
  <pageSetup scale="54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stopIfTrue="1" id="{1537006D-ECD2-43D4-A77A-E47495C18B0A}">
            <xm:f>Lookups!$K$37=1</xm:f>
            <x14:dxf>
              <fill>
                <patternFill>
                  <bgColor theme="3" tint="0.79998168889431442"/>
                </patternFill>
              </fill>
            </x14:dxf>
          </x14:cfRule>
          <xm:sqref>E21:N25</xm:sqref>
        </x14:conditionalFormatting>
        <x14:conditionalFormatting xmlns:xm="http://schemas.microsoft.com/office/excel/2006/main">
          <x14:cfRule type="expression" priority="3" stopIfTrue="1" id="{DD739F15-578C-44DB-97AC-7D3664FD834C}">
            <xm:f>Lookups!$K$37=0</xm:f>
            <x14:dxf>
              <fill>
                <patternFill>
                  <bgColor theme="3" tint="0.79998168889431442"/>
                </patternFill>
              </fill>
            </x14:dxf>
          </x14:cfRule>
          <xm:sqref>E24:N28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0"/>
  <sheetViews>
    <sheetView workbookViewId="0"/>
  </sheetViews>
  <sheetFormatPr defaultRowHeight="12.75" x14ac:dyDescent="0.2"/>
  <cols>
    <col min="1" max="1" width="16.85546875" customWidth="1"/>
    <col min="2" max="2" width="19.5703125" customWidth="1"/>
    <col min="3" max="3" width="19.28515625" customWidth="1"/>
    <col min="4" max="5" width="12.85546875" customWidth="1"/>
    <col min="6" max="6" width="17.85546875" customWidth="1"/>
    <col min="7" max="7" width="30.85546875" customWidth="1"/>
    <col min="10" max="10" width="16.85546875" customWidth="1"/>
    <col min="11" max="11" width="19.5703125" bestFit="1" customWidth="1"/>
    <col min="12" max="12" width="19" bestFit="1" customWidth="1"/>
    <col min="13" max="14" width="12.85546875" customWidth="1"/>
    <col min="15" max="15" width="17.85546875" customWidth="1"/>
    <col min="16" max="16" width="31" bestFit="1" customWidth="1"/>
  </cols>
  <sheetData>
    <row r="1" spans="1:26" x14ac:dyDescent="0.2">
      <c r="G1" s="1"/>
    </row>
    <row r="3" spans="1:26" ht="13.5" x14ac:dyDescent="0.25">
      <c r="A3" s="29"/>
      <c r="B3" s="26"/>
      <c r="C3" s="26" t="s">
        <v>3</v>
      </c>
      <c r="D3" s="26" t="s">
        <v>4</v>
      </c>
      <c r="E3" s="26" t="s">
        <v>5</v>
      </c>
      <c r="F3" s="26" t="s">
        <v>237</v>
      </c>
      <c r="G3" s="26"/>
      <c r="J3" s="9" t="s">
        <v>218</v>
      </c>
      <c r="K3" s="9" t="s">
        <v>2</v>
      </c>
      <c r="L3" s="9" t="s">
        <v>3</v>
      </c>
      <c r="M3" s="9" t="s">
        <v>4</v>
      </c>
      <c r="N3" s="9" t="s">
        <v>5</v>
      </c>
      <c r="O3" s="9" t="s">
        <v>6</v>
      </c>
      <c r="P3" s="56" t="s">
        <v>220</v>
      </c>
    </row>
    <row r="4" spans="1:26" x14ac:dyDescent="0.2">
      <c r="A4" s="31"/>
      <c r="C4" s="27" t="str">
        <f>date</f>
        <v>AUG monthly peak</v>
      </c>
      <c r="D4" s="3">
        <f>fcst</f>
        <v>2015</v>
      </c>
      <c r="E4" t="str">
        <f>weath</f>
        <v>Utility 1-in-2</v>
      </c>
      <c r="F4" s="3" t="str">
        <f>lca</f>
        <v>All Customers</v>
      </c>
      <c r="G4" s="3"/>
      <c r="J4" s="3" t="s">
        <v>11</v>
      </c>
      <c r="K4" s="1" t="s">
        <v>214</v>
      </c>
      <c r="L4" t="s">
        <v>33</v>
      </c>
      <c r="M4">
        <v>2015</v>
      </c>
      <c r="N4" s="60" t="s">
        <v>227</v>
      </c>
      <c r="O4" s="59" t="s">
        <v>241</v>
      </c>
      <c r="P4" s="58" t="s">
        <v>9</v>
      </c>
      <c r="T4" s="63" t="s">
        <v>249</v>
      </c>
      <c r="U4">
        <v>7.8242158561679434</v>
      </c>
    </row>
    <row r="5" spans="1:26" ht="13.5" x14ac:dyDescent="0.25">
      <c r="A5" s="29"/>
      <c r="B5" s="29"/>
      <c r="C5" s="29"/>
      <c r="D5" s="29"/>
      <c r="E5" s="29"/>
      <c r="F5" s="29"/>
      <c r="G5" s="30"/>
      <c r="J5" s="1" t="s">
        <v>28</v>
      </c>
      <c r="K5" s="1" t="s">
        <v>215</v>
      </c>
      <c r="L5" t="s">
        <v>34</v>
      </c>
      <c r="M5">
        <f>M4+1</f>
        <v>2016</v>
      </c>
      <c r="N5" s="60" t="s">
        <v>228</v>
      </c>
      <c r="O5" s="59" t="s">
        <v>238</v>
      </c>
      <c r="P5" s="60"/>
      <c r="T5" s="64" t="s">
        <v>250</v>
      </c>
      <c r="U5">
        <v>623.85415</v>
      </c>
    </row>
    <row r="6" spans="1:26" x14ac:dyDescent="0.2">
      <c r="A6" s="31"/>
      <c r="B6" s="31"/>
      <c r="C6" s="32"/>
      <c r="D6" s="33"/>
      <c r="E6" s="31"/>
      <c r="F6" s="33"/>
      <c r="G6" s="33"/>
      <c r="L6" t="s">
        <v>35</v>
      </c>
      <c r="M6">
        <f t="shared" ref="M6" si="0">M5+1</f>
        <v>2017</v>
      </c>
      <c r="N6" s="60" t="s">
        <v>229</v>
      </c>
      <c r="O6" s="60" t="s">
        <v>240</v>
      </c>
      <c r="P6" s="61"/>
      <c r="T6" s="59" t="s">
        <v>251</v>
      </c>
      <c r="U6">
        <f>U4/U5</f>
        <v>1.2541738892284267E-2</v>
      </c>
    </row>
    <row r="7" spans="1:26" ht="13.5" x14ac:dyDescent="0.25">
      <c r="A7" s="29"/>
      <c r="B7" s="29"/>
      <c r="C7" s="29"/>
      <c r="D7" s="29"/>
      <c r="E7" s="29"/>
      <c r="F7" s="29"/>
      <c r="G7" s="30"/>
      <c r="L7" t="s">
        <v>36</v>
      </c>
      <c r="M7" s="59" t="s">
        <v>239</v>
      </c>
      <c r="N7" s="60" t="s">
        <v>230</v>
      </c>
      <c r="O7" s="59" t="s">
        <v>243</v>
      </c>
      <c r="P7" s="62"/>
    </row>
    <row r="8" spans="1:26" x14ac:dyDescent="0.2">
      <c r="A8" s="31"/>
      <c r="B8" s="31"/>
      <c r="C8" s="32"/>
      <c r="D8" s="33"/>
      <c r="E8" s="31"/>
      <c r="F8" s="33"/>
      <c r="G8" s="33"/>
      <c r="L8" t="s">
        <v>37</v>
      </c>
      <c r="O8" s="59" t="s">
        <v>244</v>
      </c>
      <c r="P8" s="41"/>
      <c r="T8" s="59" t="s">
        <v>252</v>
      </c>
      <c r="U8">
        <f>Table!H35*Lookups!U6</f>
        <v>8.3799153484246638</v>
      </c>
    </row>
    <row r="9" spans="1:26" ht="13.5" x14ac:dyDescent="0.25">
      <c r="A9" s="29"/>
      <c r="B9" s="29"/>
      <c r="C9" s="29"/>
      <c r="D9" s="29"/>
      <c r="E9" s="29"/>
      <c r="F9" s="29"/>
      <c r="G9" s="30"/>
      <c r="L9" t="s">
        <v>38</v>
      </c>
      <c r="O9" s="59" t="s">
        <v>245</v>
      </c>
      <c r="P9" s="41"/>
    </row>
    <row r="10" spans="1:26" x14ac:dyDescent="0.2">
      <c r="A10" s="31"/>
      <c r="B10" s="31"/>
      <c r="C10" s="32"/>
      <c r="D10" s="33"/>
      <c r="E10" s="31"/>
      <c r="F10" s="33"/>
      <c r="G10" s="33"/>
      <c r="L10" t="s">
        <v>39</v>
      </c>
      <c r="O10" s="59" t="s">
        <v>246</v>
      </c>
      <c r="P10" s="41"/>
      <c r="V10">
        <v>0.1</v>
      </c>
      <c r="W10">
        <v>0.3</v>
      </c>
      <c r="X10">
        <v>0.5</v>
      </c>
      <c r="Y10">
        <v>0.7</v>
      </c>
      <c r="Z10">
        <v>0.9</v>
      </c>
    </row>
    <row r="11" spans="1:26" ht="13.5" x14ac:dyDescent="0.25">
      <c r="A11" s="29"/>
      <c r="B11" s="29"/>
      <c r="C11" s="29"/>
      <c r="D11" s="29"/>
      <c r="E11" s="29"/>
      <c r="F11" s="29"/>
      <c r="G11" s="30"/>
      <c r="L11" t="s">
        <v>40</v>
      </c>
      <c r="O11" s="59" t="s">
        <v>247</v>
      </c>
      <c r="P11" s="41"/>
      <c r="V11">
        <f>IF(Enrollment=0,"n/a",NORMINV(V10,Table!$H$35,Lookups!$U$8))</f>
        <v>657.42286636609526</v>
      </c>
      <c r="W11">
        <f>IF(Enrollment=0,"n/a",NORMINV(W10,Table!$H$35,Lookups!$U$8))</f>
        <v>663.76772809483623</v>
      </c>
      <c r="X11">
        <f>IF(Enrollment=0,"n/a",NORMINV(X10,Table!$H$35,Lookups!$U$8))</f>
        <v>668.16216000000009</v>
      </c>
      <c r="Y11">
        <f>IF(Enrollment=0,"n/a",NORMINV(Y10,Table!$H$35,Lookups!$U$8))</f>
        <v>672.55659190516394</v>
      </c>
      <c r="Z11">
        <f>IF(Enrollment=0,"n/a",NORMINV(Z10,Table!$H$35,Lookups!$U$8))</f>
        <v>678.90145363390491</v>
      </c>
    </row>
    <row r="12" spans="1:26" x14ac:dyDescent="0.2">
      <c r="A12" s="31"/>
      <c r="B12" s="31"/>
      <c r="C12" s="32"/>
      <c r="D12" s="33"/>
      <c r="E12" s="31"/>
      <c r="F12" s="33"/>
      <c r="G12" s="33"/>
      <c r="L12" t="s">
        <v>41</v>
      </c>
      <c r="O12" s="59" t="s">
        <v>242</v>
      </c>
    </row>
    <row r="13" spans="1:26" ht="13.5" x14ac:dyDescent="0.25">
      <c r="A13" s="29"/>
      <c r="B13" s="29"/>
      <c r="C13" s="29"/>
      <c r="D13" s="29"/>
      <c r="E13" s="29"/>
      <c r="F13" s="29"/>
      <c r="G13" s="30"/>
      <c r="L13" t="s">
        <v>42</v>
      </c>
    </row>
    <row r="14" spans="1:26" x14ac:dyDescent="0.2">
      <c r="A14" s="31"/>
      <c r="B14" s="31"/>
      <c r="C14" s="32"/>
      <c r="D14" s="33"/>
      <c r="E14" s="31"/>
      <c r="F14" s="33"/>
      <c r="G14" s="33"/>
      <c r="L14" t="s">
        <v>43</v>
      </c>
    </row>
    <row r="15" spans="1:26" ht="13.5" x14ac:dyDescent="0.25">
      <c r="A15" s="29"/>
      <c r="B15" s="29"/>
      <c r="C15" s="29"/>
      <c r="D15" s="29"/>
      <c r="E15" s="29"/>
      <c r="F15" s="29"/>
      <c r="G15" s="30"/>
      <c r="L15" t="s">
        <v>44</v>
      </c>
    </row>
    <row r="16" spans="1:26" x14ac:dyDescent="0.2">
      <c r="A16" s="31"/>
      <c r="B16" s="31"/>
      <c r="C16" s="32"/>
      <c r="D16" s="33"/>
      <c r="E16" s="31"/>
      <c r="F16" s="33"/>
      <c r="G16" s="33"/>
      <c r="L16" t="s">
        <v>10</v>
      </c>
    </row>
    <row r="17" spans="1:16" ht="13.5" x14ac:dyDescent="0.25">
      <c r="A17" s="29"/>
      <c r="B17" s="29"/>
      <c r="C17" s="29"/>
      <c r="D17" s="29"/>
      <c r="E17" s="29"/>
      <c r="F17" s="29"/>
      <c r="G17" s="30"/>
    </row>
    <row r="18" spans="1:16" x14ac:dyDescent="0.2">
      <c r="A18" s="31"/>
      <c r="B18" s="31"/>
      <c r="C18" s="32"/>
      <c r="D18" s="33"/>
      <c r="E18" s="31"/>
      <c r="F18" s="33"/>
      <c r="G18" s="33"/>
    </row>
    <row r="19" spans="1:16" ht="13.5" x14ac:dyDescent="0.25">
      <c r="A19" s="29"/>
      <c r="B19" s="29"/>
      <c r="C19" s="29"/>
      <c r="D19" s="29"/>
      <c r="E19" s="29"/>
      <c r="F19" s="29"/>
      <c r="G19" s="30"/>
      <c r="P19" s="41"/>
    </row>
    <row r="20" spans="1:16" x14ac:dyDescent="0.2">
      <c r="A20" s="31"/>
      <c r="B20" s="31"/>
      <c r="C20" s="32"/>
      <c r="D20" s="33"/>
      <c r="E20" s="31"/>
      <c r="F20" s="33"/>
      <c r="G20" s="33"/>
      <c r="P20" s="41"/>
    </row>
    <row r="21" spans="1:16" ht="13.5" x14ac:dyDescent="0.25">
      <c r="A21" s="29"/>
      <c r="B21" s="29"/>
      <c r="C21" s="29"/>
      <c r="D21" s="29"/>
      <c r="E21" s="29"/>
      <c r="F21" s="29"/>
      <c r="G21" s="30"/>
      <c r="P21" s="41"/>
    </row>
    <row r="22" spans="1:16" x14ac:dyDescent="0.2">
      <c r="A22" s="31"/>
      <c r="B22" s="31"/>
      <c r="C22" s="32"/>
      <c r="D22" s="33"/>
      <c r="E22" s="31"/>
      <c r="F22" s="33"/>
      <c r="G22" s="33"/>
      <c r="K22" s="57" t="s">
        <v>217</v>
      </c>
      <c r="N22" s="64" t="s">
        <v>223</v>
      </c>
      <c r="O22" s="59" t="s">
        <v>225</v>
      </c>
      <c r="P22" s="58" t="s">
        <v>233</v>
      </c>
    </row>
    <row r="23" spans="1:16" ht="13.5" x14ac:dyDescent="0.25">
      <c r="A23" s="29"/>
      <c r="B23" s="29"/>
      <c r="C23" s="29"/>
      <c r="D23" s="29"/>
      <c r="E23" s="29"/>
      <c r="F23" s="29"/>
      <c r="G23" s="30"/>
      <c r="J23" t="s">
        <v>33</v>
      </c>
      <c r="K23">
        <v>0</v>
      </c>
      <c r="M23">
        <v>1</v>
      </c>
      <c r="N23" s="65">
        <f>MAX(0,Table!I8-75)</f>
        <v>0.33593000000000472</v>
      </c>
      <c r="O23" s="54">
        <f>((Table!K8-Table!L8)/NORMSINV(0.3))^2</f>
        <v>0</v>
      </c>
      <c r="P23" s="41">
        <f t="shared" ref="P23:P46" si="1">fsl</f>
        <v>84.117090000000005</v>
      </c>
    </row>
    <row r="24" spans="1:16" x14ac:dyDescent="0.2">
      <c r="A24" s="31"/>
      <c r="B24" s="31"/>
      <c r="C24" s="32"/>
      <c r="D24" s="33"/>
      <c r="E24" s="31"/>
      <c r="F24" s="33"/>
      <c r="G24" s="33"/>
      <c r="J24" t="s">
        <v>34</v>
      </c>
      <c r="K24">
        <v>0</v>
      </c>
      <c r="M24">
        <f>M23+1</f>
        <v>2</v>
      </c>
      <c r="N24" s="65">
        <f>MAX(0,Table!I9-75)</f>
        <v>0</v>
      </c>
      <c r="O24" s="54">
        <f>((Table!K9-Table!L9)/NORMSINV(0.3))^2</f>
        <v>0</v>
      </c>
      <c r="P24" s="41">
        <f t="shared" si="1"/>
        <v>84.117090000000005</v>
      </c>
    </row>
    <row r="25" spans="1:16" ht="13.5" x14ac:dyDescent="0.25">
      <c r="A25" s="29"/>
      <c r="B25" s="29"/>
      <c r="C25" s="29"/>
      <c r="D25" s="29"/>
      <c r="E25" s="29"/>
      <c r="F25" s="29"/>
      <c r="G25" s="30"/>
      <c r="J25" t="s">
        <v>35</v>
      </c>
      <c r="K25">
        <v>0</v>
      </c>
      <c r="M25">
        <f t="shared" ref="M25:M46" si="2">M24+1</f>
        <v>3</v>
      </c>
      <c r="N25" s="65">
        <f>MAX(0,Table!I10-75)</f>
        <v>0</v>
      </c>
      <c r="O25" s="54">
        <f>((Table!K10-Table!L10)/NORMSINV(0.3))^2</f>
        <v>0</v>
      </c>
      <c r="P25" s="41">
        <f t="shared" si="1"/>
        <v>84.117090000000005</v>
      </c>
    </row>
    <row r="26" spans="1:16" x14ac:dyDescent="0.2">
      <c r="A26" s="31"/>
      <c r="B26" s="31"/>
      <c r="C26" s="32"/>
      <c r="D26" s="33"/>
      <c r="E26" s="31"/>
      <c r="F26" s="33"/>
      <c r="G26" s="33"/>
      <c r="J26" t="s">
        <v>36</v>
      </c>
      <c r="K26">
        <v>1</v>
      </c>
      <c r="M26">
        <f t="shared" si="2"/>
        <v>4</v>
      </c>
      <c r="N26" s="65">
        <f>MAX(0,Table!I11-75)</f>
        <v>0</v>
      </c>
      <c r="O26" s="54">
        <f>((Table!K11-Table!L11)/NORMSINV(0.3))^2</f>
        <v>0</v>
      </c>
      <c r="P26" s="41">
        <f t="shared" si="1"/>
        <v>84.117090000000005</v>
      </c>
    </row>
    <row r="27" spans="1:16" ht="13.5" x14ac:dyDescent="0.25">
      <c r="A27" s="29"/>
      <c r="B27" s="29"/>
      <c r="C27" s="29"/>
      <c r="D27" s="29"/>
      <c r="E27" s="29"/>
      <c r="F27" s="29"/>
      <c r="G27" s="30"/>
      <c r="J27" t="s">
        <v>37</v>
      </c>
      <c r="K27">
        <v>1</v>
      </c>
      <c r="M27">
        <f t="shared" si="2"/>
        <v>5</v>
      </c>
      <c r="N27" s="65">
        <f>MAX(0,Table!I12-75)</f>
        <v>0</v>
      </c>
      <c r="O27" s="54">
        <f>((Table!K12-Table!L12)/NORMSINV(0.3))^2</f>
        <v>0</v>
      </c>
      <c r="P27" s="41">
        <f t="shared" si="1"/>
        <v>84.117090000000005</v>
      </c>
    </row>
    <row r="28" spans="1:16" x14ac:dyDescent="0.2">
      <c r="A28" s="31"/>
      <c r="B28" s="31"/>
      <c r="C28" s="32"/>
      <c r="D28" s="33"/>
      <c r="E28" s="31"/>
      <c r="F28" s="33"/>
      <c r="G28" s="33"/>
      <c r="J28" t="s">
        <v>38</v>
      </c>
      <c r="K28">
        <v>1</v>
      </c>
      <c r="M28">
        <f t="shared" si="2"/>
        <v>6</v>
      </c>
      <c r="N28" s="65">
        <f>MAX(0,Table!I13-75)</f>
        <v>0</v>
      </c>
      <c r="O28" s="54">
        <f>((Table!K13-Table!L13)/NORMSINV(0.3))^2</f>
        <v>0</v>
      </c>
      <c r="P28" s="41">
        <f t="shared" si="1"/>
        <v>84.117090000000005</v>
      </c>
    </row>
    <row r="29" spans="1:16" ht="13.5" x14ac:dyDescent="0.25">
      <c r="A29" s="29"/>
      <c r="B29" s="29"/>
      <c r="C29" s="29"/>
      <c r="D29" s="29"/>
      <c r="E29" s="29"/>
      <c r="F29" s="29"/>
      <c r="G29" s="30"/>
      <c r="J29" t="s">
        <v>39</v>
      </c>
      <c r="K29">
        <v>1</v>
      </c>
      <c r="M29">
        <f t="shared" si="2"/>
        <v>7</v>
      </c>
      <c r="N29" s="65">
        <f>MAX(0,Table!I14-75)</f>
        <v>0</v>
      </c>
      <c r="O29" s="54">
        <f>((Table!K14-Table!L14)/NORMSINV(0.3))^2</f>
        <v>0</v>
      </c>
      <c r="P29" s="41">
        <f t="shared" si="1"/>
        <v>84.117090000000005</v>
      </c>
    </row>
    <row r="30" spans="1:16" x14ac:dyDescent="0.2">
      <c r="A30" s="31"/>
      <c r="B30" s="31"/>
      <c r="C30" s="32"/>
      <c r="D30" s="33"/>
      <c r="E30" s="31"/>
      <c r="F30" s="33"/>
      <c r="G30" s="33"/>
      <c r="J30" t="s">
        <v>40</v>
      </c>
      <c r="K30">
        <v>1</v>
      </c>
      <c r="M30">
        <f t="shared" si="2"/>
        <v>8</v>
      </c>
      <c r="N30" s="65">
        <f>MAX(0,Table!I15-75)</f>
        <v>0</v>
      </c>
      <c r="O30" s="54">
        <f>((Table!K15-Table!L15)/NORMSINV(0.3))^2</f>
        <v>0</v>
      </c>
      <c r="P30" s="41">
        <f t="shared" si="1"/>
        <v>84.117090000000005</v>
      </c>
    </row>
    <row r="31" spans="1:16" ht="13.5" x14ac:dyDescent="0.25">
      <c r="A31" s="29"/>
      <c r="B31" s="29"/>
      <c r="C31" s="29"/>
      <c r="D31" s="29"/>
      <c r="E31" s="29"/>
      <c r="F31" s="29"/>
      <c r="G31" s="30"/>
      <c r="J31" t="s">
        <v>41</v>
      </c>
      <c r="K31">
        <v>1</v>
      </c>
      <c r="M31">
        <f t="shared" si="2"/>
        <v>9</v>
      </c>
      <c r="N31" s="65">
        <f>MAX(0,Table!I16-75)</f>
        <v>0</v>
      </c>
      <c r="O31" s="54">
        <f>((Table!K16-Table!L16)/NORMSINV(0.3))^2</f>
        <v>0</v>
      </c>
      <c r="P31" s="41">
        <f t="shared" si="1"/>
        <v>84.117090000000005</v>
      </c>
    </row>
    <row r="32" spans="1:16" x14ac:dyDescent="0.2">
      <c r="A32" s="31"/>
      <c r="B32" s="31"/>
      <c r="C32" s="32"/>
      <c r="D32" s="33"/>
      <c r="E32" s="31"/>
      <c r="F32" s="33"/>
      <c r="G32" s="33"/>
      <c r="J32" t="s">
        <v>42</v>
      </c>
      <c r="K32">
        <v>1</v>
      </c>
      <c r="M32">
        <f t="shared" si="2"/>
        <v>10</v>
      </c>
      <c r="N32" s="65">
        <f>MAX(0,Table!I17-75)</f>
        <v>2.6012000000000057</v>
      </c>
      <c r="O32" s="54">
        <f>((Table!K17-Table!L17)/NORMSINV(0.3))^2</f>
        <v>0</v>
      </c>
      <c r="P32" s="41">
        <f t="shared" si="1"/>
        <v>84.117090000000005</v>
      </c>
    </row>
    <row r="33" spans="1:16" ht="13.5" x14ac:dyDescent="0.25">
      <c r="A33" s="29"/>
      <c r="B33" s="29"/>
      <c r="C33" s="29"/>
      <c r="D33" s="29"/>
      <c r="E33" s="29"/>
      <c r="F33" s="29"/>
      <c r="G33" s="30"/>
      <c r="J33" t="s">
        <v>43</v>
      </c>
      <c r="K33">
        <v>0</v>
      </c>
      <c r="M33">
        <f t="shared" si="2"/>
        <v>11</v>
      </c>
      <c r="N33" s="65">
        <f>MAX(0,Table!I18-75)</f>
        <v>7.3753999999999991</v>
      </c>
      <c r="O33" s="54">
        <f>((Table!K18-Table!L18)/NORMSINV(0.3))^2</f>
        <v>0</v>
      </c>
      <c r="P33" s="41">
        <f t="shared" si="1"/>
        <v>84.117090000000005</v>
      </c>
    </row>
    <row r="34" spans="1:16" x14ac:dyDescent="0.2">
      <c r="A34" s="31"/>
      <c r="B34" s="31"/>
      <c r="C34" s="32"/>
      <c r="D34" s="33"/>
      <c r="E34" s="31"/>
      <c r="F34" s="33"/>
      <c r="G34" s="33"/>
      <c r="J34" t="s">
        <v>44</v>
      </c>
      <c r="K34">
        <v>0</v>
      </c>
      <c r="M34">
        <f t="shared" si="2"/>
        <v>12</v>
      </c>
      <c r="N34" s="65">
        <f>MAX(0,Table!I19-75)</f>
        <v>11.441500000000005</v>
      </c>
      <c r="O34" s="54">
        <f>((Table!K19-Table!L19)/NORMSINV(0.3))^2</f>
        <v>0</v>
      </c>
      <c r="P34" s="41">
        <f t="shared" si="1"/>
        <v>84.117090000000005</v>
      </c>
    </row>
    <row r="35" spans="1:16" ht="13.5" x14ac:dyDescent="0.25">
      <c r="A35" s="29"/>
      <c r="B35" s="29"/>
      <c r="C35" s="29"/>
      <c r="D35" s="29"/>
      <c r="E35" s="29"/>
      <c r="F35" s="29"/>
      <c r="G35" s="30"/>
      <c r="J35" t="s">
        <v>10</v>
      </c>
      <c r="K35">
        <v>1</v>
      </c>
      <c r="M35">
        <f t="shared" si="2"/>
        <v>13</v>
      </c>
      <c r="N35" s="65">
        <f>MAX(0,Table!I20-75)</f>
        <v>14.500150000000005</v>
      </c>
      <c r="O35" s="54">
        <f>((Table!K20-Table!L20)/NORMSINV(0.3))^2</f>
        <v>73455.5336803838</v>
      </c>
      <c r="P35" s="41">
        <f t="shared" si="1"/>
        <v>84.117090000000005</v>
      </c>
    </row>
    <row r="36" spans="1:16" x14ac:dyDescent="0.2">
      <c r="A36" s="31"/>
      <c r="B36" s="31"/>
      <c r="C36" s="32"/>
      <c r="D36" s="33"/>
      <c r="E36" s="31"/>
      <c r="F36" s="33"/>
      <c r="G36" s="33"/>
      <c r="M36">
        <f t="shared" si="2"/>
        <v>14</v>
      </c>
      <c r="N36" s="65">
        <f>MAX(0,Table!I21-75)</f>
        <v>16.884450000000001</v>
      </c>
      <c r="O36" s="54">
        <f>((Table!K21-Table!L21)/NORMSINV(0.3))^2</f>
        <v>353.00063587077193</v>
      </c>
      <c r="P36" s="41">
        <f t="shared" si="1"/>
        <v>84.117090000000005</v>
      </c>
    </row>
    <row r="37" spans="1:16" ht="13.5" x14ac:dyDescent="0.25">
      <c r="A37" s="29"/>
      <c r="B37" s="29"/>
      <c r="C37" s="29"/>
      <c r="D37" s="29"/>
      <c r="E37" s="29"/>
      <c r="F37" s="29"/>
      <c r="G37" s="30"/>
      <c r="K37">
        <f>VLOOKUP(date,Lookups!$J$23:$K$35,2,FALSE)</f>
        <v>1</v>
      </c>
      <c r="M37">
        <f t="shared" si="2"/>
        <v>15</v>
      </c>
      <c r="N37" s="65">
        <f>MAX(0,Table!I22-75)</f>
        <v>18.334140000000005</v>
      </c>
      <c r="O37" s="54">
        <f>((Table!K22-Table!L22)/NORMSINV(0.3))^2</f>
        <v>326.16544185167288</v>
      </c>
      <c r="P37" s="41">
        <f t="shared" si="1"/>
        <v>84.117090000000005</v>
      </c>
    </row>
    <row r="38" spans="1:16" x14ac:dyDescent="0.2">
      <c r="A38" s="31"/>
      <c r="B38" s="31"/>
      <c r="C38" s="32"/>
      <c r="D38" s="33"/>
      <c r="E38" s="31"/>
      <c r="F38" s="33"/>
      <c r="G38" s="33"/>
      <c r="M38">
        <f t="shared" si="2"/>
        <v>16</v>
      </c>
      <c r="N38" s="65">
        <f>MAX(0,Table!I23-75)</f>
        <v>18.747590000000002</v>
      </c>
      <c r="O38" s="54">
        <f>((Table!K23-Table!L23)/NORMSINV(0.3))^2</f>
        <v>387.51243156807448</v>
      </c>
      <c r="P38" s="41">
        <f t="shared" si="1"/>
        <v>84.117090000000005</v>
      </c>
    </row>
    <row r="39" spans="1:16" ht="13.5" x14ac:dyDescent="0.25">
      <c r="A39" s="29"/>
      <c r="B39" s="29"/>
      <c r="C39" s="29"/>
      <c r="D39" s="29"/>
      <c r="E39" s="29"/>
      <c r="F39" s="29"/>
      <c r="G39" s="30"/>
      <c r="I39" s="63" t="s">
        <v>221</v>
      </c>
      <c r="J39">
        <f>IF(AND(Size&lt;&gt;"All",lca&lt;&gt;"All"),1,0)</f>
        <v>0</v>
      </c>
      <c r="M39">
        <f t="shared" si="2"/>
        <v>17</v>
      </c>
      <c r="N39" s="65">
        <f>MAX(0,Table!I24-75)</f>
        <v>18.760440000000003</v>
      </c>
      <c r="O39" s="54">
        <f>((Table!K24-Table!L24)/NORMSINV(0.3))^2</f>
        <v>393.26201366388631</v>
      </c>
      <c r="P39" s="41">
        <f t="shared" si="1"/>
        <v>84.117090000000005</v>
      </c>
    </row>
    <row r="40" spans="1:16" x14ac:dyDescent="0.2">
      <c r="A40" s="31"/>
      <c r="B40" s="31"/>
      <c r="C40" s="32"/>
      <c r="D40" s="33"/>
      <c r="E40" s="31"/>
      <c r="F40" s="33"/>
      <c r="G40" s="33"/>
      <c r="M40">
        <f t="shared" si="2"/>
        <v>18</v>
      </c>
      <c r="N40" s="65">
        <f>MAX(0,Table!I25-75)</f>
        <v>17.683199999999999</v>
      </c>
      <c r="O40" s="54">
        <f>((Table!K25-Table!L25)/NORMSINV(0.3))^2</f>
        <v>385.39813835569527</v>
      </c>
      <c r="P40" s="41">
        <f t="shared" si="1"/>
        <v>84.117090000000005</v>
      </c>
    </row>
    <row r="41" spans="1:16" ht="13.5" x14ac:dyDescent="0.25">
      <c r="A41" s="29"/>
      <c r="B41" s="29"/>
      <c r="C41" s="29"/>
      <c r="D41" s="29"/>
      <c r="E41" s="29"/>
      <c r="F41" s="29"/>
      <c r="G41" s="30"/>
      <c r="M41">
        <f t="shared" si="2"/>
        <v>19</v>
      </c>
      <c r="N41" s="65">
        <f>MAX(0,Table!I26-75)</f>
        <v>15.908159999999995</v>
      </c>
      <c r="O41" s="54">
        <f>((Table!K26-Table!L26)/NORMSINV(0.3))^2</f>
        <v>143.56526484982311</v>
      </c>
      <c r="P41" s="41">
        <f t="shared" si="1"/>
        <v>84.117090000000005</v>
      </c>
    </row>
    <row r="42" spans="1:16" x14ac:dyDescent="0.2">
      <c r="A42" s="31"/>
      <c r="B42" s="31"/>
      <c r="C42" s="32"/>
      <c r="D42" s="33"/>
      <c r="E42" s="31"/>
      <c r="F42" s="33"/>
      <c r="G42" s="33"/>
      <c r="M42">
        <f t="shared" si="2"/>
        <v>20</v>
      </c>
      <c r="N42" s="65">
        <f>MAX(0,Table!I27-75)</f>
        <v>13.244489999999999</v>
      </c>
      <c r="O42" s="54">
        <f>((Table!K27-Table!L27)/NORMSINV(0.3))^2</f>
        <v>125.56024106256018</v>
      </c>
      <c r="P42" s="41">
        <f t="shared" si="1"/>
        <v>84.117090000000005</v>
      </c>
    </row>
    <row r="43" spans="1:16" ht="13.5" x14ac:dyDescent="0.25">
      <c r="A43" s="29"/>
      <c r="B43" s="29"/>
      <c r="C43" s="29"/>
      <c r="D43" s="29"/>
      <c r="E43" s="29"/>
      <c r="F43" s="29"/>
      <c r="G43" s="30"/>
      <c r="M43">
        <f t="shared" si="2"/>
        <v>21</v>
      </c>
      <c r="N43" s="65">
        <f>MAX(0,Table!I28-75)</f>
        <v>9.4097299999999962</v>
      </c>
      <c r="O43" s="54">
        <f>((Table!K28-Table!L28)/NORMSINV(0.3))^2</f>
        <v>20396.636650116805</v>
      </c>
      <c r="P43" s="41">
        <f t="shared" si="1"/>
        <v>84.117090000000005</v>
      </c>
    </row>
    <row r="44" spans="1:16" x14ac:dyDescent="0.2">
      <c r="A44" s="31"/>
      <c r="B44" s="31"/>
      <c r="C44" s="32"/>
      <c r="D44" s="33"/>
      <c r="E44" s="31"/>
      <c r="F44" s="33"/>
      <c r="G44" s="33"/>
      <c r="M44">
        <f t="shared" si="2"/>
        <v>22</v>
      </c>
      <c r="N44" s="65">
        <f>MAX(0,Table!I29-75)</f>
        <v>6.3953099999999949</v>
      </c>
      <c r="O44" s="54">
        <f>((Table!K29-Table!L29)/NORMSINV(0.3))^2</f>
        <v>53762.328964044493</v>
      </c>
      <c r="P44" s="41">
        <f t="shared" si="1"/>
        <v>84.117090000000005</v>
      </c>
    </row>
    <row r="45" spans="1:16" ht="13.5" x14ac:dyDescent="0.25">
      <c r="A45" s="29"/>
      <c r="B45" s="29"/>
      <c r="C45" s="29"/>
      <c r="D45" s="29"/>
      <c r="E45" s="29"/>
      <c r="F45" s="29"/>
      <c r="G45" s="30"/>
      <c r="M45">
        <f t="shared" si="2"/>
        <v>23</v>
      </c>
      <c r="N45" s="65">
        <f>MAX(0,Table!I30-75)</f>
        <v>4.5453899999999976</v>
      </c>
      <c r="O45" s="54">
        <f>((Table!K30-Table!L30)/NORMSINV(0.3))^2</f>
        <v>92290.876284638318</v>
      </c>
      <c r="P45" s="41">
        <f t="shared" si="1"/>
        <v>84.117090000000005</v>
      </c>
    </row>
    <row r="46" spans="1:16" x14ac:dyDescent="0.2">
      <c r="A46" s="31"/>
      <c r="B46" s="31"/>
      <c r="C46" s="32"/>
      <c r="D46" s="33"/>
      <c r="E46" s="31"/>
      <c r="F46" s="33"/>
      <c r="G46" s="33"/>
      <c r="M46">
        <f t="shared" si="2"/>
        <v>24</v>
      </c>
      <c r="N46" s="65">
        <f>MAX(0,Table!I31-75)</f>
        <v>2.6442600000000027</v>
      </c>
      <c r="O46" s="54">
        <f>((Table!K31-Table!L31)/NORMSINV(0.3))^2</f>
        <v>148227.32382014886</v>
      </c>
      <c r="P46" s="41">
        <f t="shared" si="1"/>
        <v>84.117090000000005</v>
      </c>
    </row>
    <row r="47" spans="1:16" ht="13.5" x14ac:dyDescent="0.25">
      <c r="A47" s="29"/>
      <c r="B47" s="29"/>
      <c r="C47" s="29"/>
      <c r="D47" s="29"/>
      <c r="E47" s="29"/>
      <c r="F47" s="29"/>
      <c r="G47" s="30"/>
    </row>
    <row r="48" spans="1:16" x14ac:dyDescent="0.2">
      <c r="A48" s="31"/>
      <c r="B48" s="31"/>
      <c r="C48" s="32"/>
      <c r="D48" s="33"/>
      <c r="E48" s="31"/>
      <c r="F48" s="33"/>
      <c r="G48" s="33"/>
      <c r="N48">
        <f>IF(Enrollment=0,"n/a",IF(summer=1,SUM(N36:N40),SUM(N39:N43)))</f>
        <v>90.409820000000011</v>
      </c>
      <c r="O48" s="65">
        <f>SQRT((1/5)^2*IF(summer=1,SUM(O36:O40),SUM(O39:O43)))</f>
        <v>8.5914810395183938</v>
      </c>
    </row>
    <row r="49" spans="1:15" ht="13.5" x14ac:dyDescent="0.25">
      <c r="A49" s="29"/>
      <c r="B49" s="29"/>
      <c r="C49" s="29"/>
      <c r="D49" s="29"/>
      <c r="E49" s="29"/>
      <c r="F49" s="29"/>
      <c r="G49" s="30"/>
    </row>
    <row r="50" spans="1:15" x14ac:dyDescent="0.2">
      <c r="A50" s="31"/>
      <c r="B50" s="31"/>
      <c r="C50" s="32"/>
      <c r="D50" s="33"/>
      <c r="E50" s="31"/>
      <c r="F50" s="33"/>
      <c r="G50" s="33"/>
    </row>
    <row r="51" spans="1:15" x14ac:dyDescent="0.2">
      <c r="A51" s="4"/>
      <c r="B51" s="4"/>
      <c r="C51" s="4"/>
      <c r="D51" s="4"/>
      <c r="E51" s="4"/>
      <c r="F51" s="4"/>
      <c r="G51" s="4"/>
      <c r="O51" s="54"/>
    </row>
    <row r="52" spans="1:15" x14ac:dyDescent="0.2">
      <c r="A52" s="4"/>
      <c r="B52" s="4"/>
      <c r="C52" s="4"/>
      <c r="D52" s="4"/>
      <c r="E52" s="4"/>
      <c r="F52" s="4"/>
      <c r="G52" s="4"/>
    </row>
    <row r="53" spans="1:15" x14ac:dyDescent="0.2">
      <c r="A53" s="4"/>
      <c r="B53" s="4"/>
      <c r="C53" s="4"/>
      <c r="D53" s="4"/>
      <c r="E53" s="4"/>
      <c r="F53" s="4"/>
      <c r="G53" s="4"/>
    </row>
    <row r="54" spans="1:15" x14ac:dyDescent="0.2">
      <c r="A54" s="4"/>
      <c r="B54" s="4"/>
      <c r="C54" s="4"/>
      <c r="D54" s="4"/>
      <c r="E54" s="4"/>
      <c r="F54" s="4"/>
      <c r="G54" s="4"/>
    </row>
    <row r="55" spans="1:15" x14ac:dyDescent="0.2">
      <c r="A55" s="4"/>
      <c r="B55" s="4"/>
      <c r="C55" s="4"/>
      <c r="D55" s="4"/>
      <c r="E55" s="4"/>
      <c r="F55" s="4"/>
      <c r="G55" s="4"/>
    </row>
    <row r="56" spans="1:15" x14ac:dyDescent="0.2">
      <c r="A56" s="4"/>
      <c r="B56" s="4"/>
      <c r="C56" s="4"/>
      <c r="D56" s="4"/>
      <c r="E56" s="4"/>
      <c r="F56" s="4"/>
      <c r="G56" s="4"/>
    </row>
    <row r="57" spans="1:15" x14ac:dyDescent="0.2">
      <c r="A57" s="4"/>
      <c r="B57" s="4"/>
      <c r="C57" s="4"/>
      <c r="D57" s="4"/>
      <c r="E57" s="4"/>
      <c r="F57" s="4"/>
      <c r="G57" s="4"/>
    </row>
    <row r="58" spans="1:15" x14ac:dyDescent="0.2">
      <c r="A58" s="4"/>
      <c r="B58" s="4"/>
      <c r="C58" s="4"/>
      <c r="D58" s="4"/>
      <c r="E58" s="4"/>
      <c r="F58" s="4"/>
      <c r="G58" s="4"/>
    </row>
    <row r="59" spans="1:15" x14ac:dyDescent="0.2">
      <c r="A59" s="4"/>
      <c r="B59" s="4"/>
      <c r="C59" s="4"/>
      <c r="D59" s="4"/>
      <c r="E59" s="4"/>
      <c r="F59" s="4"/>
      <c r="G59" s="4"/>
    </row>
    <row r="60" spans="1:15" x14ac:dyDescent="0.2">
      <c r="A60" s="4"/>
      <c r="B60" s="4"/>
      <c r="C60" s="4"/>
      <c r="D60" s="4"/>
      <c r="E60" s="4"/>
      <c r="F60" s="4"/>
      <c r="G60" s="4"/>
    </row>
    <row r="61" spans="1:15" x14ac:dyDescent="0.2">
      <c r="A61" s="4"/>
      <c r="B61" s="4"/>
      <c r="C61" s="4"/>
      <c r="D61" s="4"/>
      <c r="E61" s="4"/>
      <c r="F61" s="4"/>
      <c r="G61" s="4"/>
    </row>
    <row r="62" spans="1:15" x14ac:dyDescent="0.2">
      <c r="A62" s="4"/>
      <c r="B62" s="4"/>
      <c r="C62" s="4"/>
      <c r="D62" s="4"/>
      <c r="E62" s="4"/>
      <c r="F62" s="4"/>
      <c r="G62" s="4"/>
    </row>
    <row r="63" spans="1:15" x14ac:dyDescent="0.2">
      <c r="A63" s="4"/>
      <c r="B63" s="4"/>
      <c r="C63" s="4"/>
      <c r="D63" s="4"/>
      <c r="E63" s="4"/>
      <c r="F63" s="4"/>
      <c r="G63" s="4"/>
    </row>
    <row r="64" spans="1:15" x14ac:dyDescent="0.2">
      <c r="A64" s="4"/>
      <c r="B64" s="4"/>
      <c r="C64" s="4"/>
      <c r="D64" s="4"/>
      <c r="E64" s="4"/>
      <c r="F64" s="4"/>
      <c r="G64" s="4"/>
    </row>
    <row r="65" spans="1:7" x14ac:dyDescent="0.2">
      <c r="A65" s="4"/>
      <c r="B65" s="4"/>
      <c r="C65" s="4"/>
      <c r="D65" s="4"/>
      <c r="E65" s="4"/>
      <c r="F65" s="4"/>
      <c r="G65" s="4"/>
    </row>
    <row r="66" spans="1:7" x14ac:dyDescent="0.2">
      <c r="A66" s="4"/>
      <c r="B66" s="4"/>
      <c r="C66" s="4"/>
      <c r="D66" s="4"/>
      <c r="E66" s="4"/>
      <c r="F66" s="4"/>
      <c r="G66" s="4"/>
    </row>
    <row r="67" spans="1:7" x14ac:dyDescent="0.2">
      <c r="A67" s="4"/>
      <c r="B67" s="4"/>
      <c r="C67" s="4"/>
      <c r="D67" s="4"/>
      <c r="E67" s="4"/>
      <c r="F67" s="4"/>
      <c r="G67" s="4"/>
    </row>
    <row r="68" spans="1:7" x14ac:dyDescent="0.2">
      <c r="A68" s="4"/>
      <c r="B68" s="4"/>
      <c r="C68" s="4"/>
      <c r="D68" s="4"/>
      <c r="E68" s="4"/>
      <c r="F68" s="4"/>
      <c r="G68" s="4"/>
    </row>
    <row r="69" spans="1:7" x14ac:dyDescent="0.2">
      <c r="A69" s="4"/>
      <c r="B69" s="4"/>
      <c r="C69" s="4"/>
      <c r="D69" s="4"/>
      <c r="E69" s="4"/>
      <c r="F69" s="4"/>
      <c r="G69" s="4"/>
    </row>
    <row r="70" spans="1:7" x14ac:dyDescent="0.2">
      <c r="A70" s="4"/>
      <c r="B70" s="4"/>
      <c r="C70" s="4"/>
      <c r="D70" s="4"/>
      <c r="E70" s="4"/>
      <c r="F70" s="4"/>
      <c r="G70" s="4"/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V9051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H2" sqref="H2"/>
    </sheetView>
  </sheetViews>
  <sheetFormatPr defaultRowHeight="12.75" x14ac:dyDescent="0.2"/>
  <cols>
    <col min="1" max="1" width="19.5703125" bestFit="1" customWidth="1"/>
    <col min="2" max="2" width="28.28515625" bestFit="1" customWidth="1"/>
    <col min="3" max="3" width="19.5703125" bestFit="1" customWidth="1"/>
    <col min="4" max="4" width="17" bestFit="1" customWidth="1"/>
    <col min="5" max="5" width="12.140625" bestFit="1" customWidth="1"/>
    <col min="6" max="6" width="12.85546875" bestFit="1" customWidth="1"/>
    <col min="7" max="7" width="15.5703125" bestFit="1" customWidth="1"/>
    <col min="8" max="8" width="16.42578125" bestFit="1" customWidth="1"/>
    <col min="9" max="9" width="7.7109375" bestFit="1" customWidth="1"/>
    <col min="10" max="10" width="7.28515625" bestFit="1" customWidth="1"/>
    <col min="11" max="35" width="10" bestFit="1" customWidth="1"/>
    <col min="36" max="44" width="12.85546875" bestFit="1" customWidth="1"/>
    <col min="45" max="59" width="14" bestFit="1" customWidth="1"/>
    <col min="60" max="68" width="12.85546875" bestFit="1" customWidth="1"/>
    <col min="69" max="83" width="14" bestFit="1" customWidth="1"/>
    <col min="84" max="92" width="12.85546875" bestFit="1" customWidth="1"/>
    <col min="93" max="107" width="14" bestFit="1" customWidth="1"/>
    <col min="108" max="116" width="12.85546875" bestFit="1" customWidth="1"/>
    <col min="117" max="131" width="14" bestFit="1" customWidth="1"/>
    <col min="132" max="140" width="12.85546875" bestFit="1" customWidth="1"/>
    <col min="141" max="155" width="14" bestFit="1" customWidth="1"/>
    <col min="156" max="164" width="9" bestFit="1" customWidth="1"/>
    <col min="165" max="180" width="9.7109375" bestFit="1" customWidth="1"/>
    <col min="181" max="181" width="10.140625" bestFit="1" customWidth="1"/>
  </cols>
  <sheetData>
    <row r="1" spans="1:178" x14ac:dyDescent="0.2">
      <c r="A1" t="s">
        <v>0</v>
      </c>
      <c r="B1" t="s">
        <v>1</v>
      </c>
      <c r="C1" t="s">
        <v>237</v>
      </c>
      <c r="D1" t="s">
        <v>3</v>
      </c>
      <c r="E1" t="s">
        <v>4</v>
      </c>
      <c r="F1" t="s">
        <v>5</v>
      </c>
      <c r="G1" t="s">
        <v>7</v>
      </c>
      <c r="H1" s="59" t="s">
        <v>8</v>
      </c>
      <c r="I1" t="s">
        <v>232</v>
      </c>
      <c r="J1" t="s">
        <v>190</v>
      </c>
      <c r="K1" t="s">
        <v>191</v>
      </c>
      <c r="L1" t="s">
        <v>192</v>
      </c>
      <c r="M1" t="s">
        <v>193</v>
      </c>
      <c r="N1" t="s">
        <v>194</v>
      </c>
      <c r="O1" t="s">
        <v>195</v>
      </c>
      <c r="P1" t="s">
        <v>196</v>
      </c>
      <c r="Q1" t="s">
        <v>197</v>
      </c>
      <c r="R1" t="s">
        <v>198</v>
      </c>
      <c r="S1" t="s">
        <v>199</v>
      </c>
      <c r="T1" t="s">
        <v>200</v>
      </c>
      <c r="U1" t="s">
        <v>201</v>
      </c>
      <c r="V1" t="s">
        <v>202</v>
      </c>
      <c r="W1" t="s">
        <v>203</v>
      </c>
      <c r="X1" t="s">
        <v>204</v>
      </c>
      <c r="Y1" t="s">
        <v>205</v>
      </c>
      <c r="Z1" t="s">
        <v>206</v>
      </c>
      <c r="AA1" t="s">
        <v>207</v>
      </c>
      <c r="AB1" t="s">
        <v>208</v>
      </c>
      <c r="AC1" t="s">
        <v>209</v>
      </c>
      <c r="AD1" t="s">
        <v>210</v>
      </c>
      <c r="AE1" t="s">
        <v>211</v>
      </c>
      <c r="AF1" t="s">
        <v>212</v>
      </c>
      <c r="AG1" t="s">
        <v>213</v>
      </c>
      <c r="AH1" t="s">
        <v>45</v>
      </c>
      <c r="AI1" t="s">
        <v>46</v>
      </c>
      <c r="AJ1" t="s">
        <v>47</v>
      </c>
      <c r="AK1" t="s">
        <v>48</v>
      </c>
      <c r="AL1" t="s">
        <v>49</v>
      </c>
      <c r="AM1" t="s">
        <v>50</v>
      </c>
      <c r="AN1" t="s">
        <v>51</v>
      </c>
      <c r="AO1" t="s">
        <v>52</v>
      </c>
      <c r="AP1" t="s">
        <v>53</v>
      </c>
      <c r="AQ1" t="s">
        <v>54</v>
      </c>
      <c r="AR1" t="s">
        <v>55</v>
      </c>
      <c r="AS1" t="s">
        <v>56</v>
      </c>
      <c r="AT1" t="s">
        <v>57</v>
      </c>
      <c r="AU1" t="s">
        <v>58</v>
      </c>
      <c r="AV1" t="s">
        <v>59</v>
      </c>
      <c r="AW1" t="s">
        <v>60</v>
      </c>
      <c r="AX1" t="s">
        <v>61</v>
      </c>
      <c r="AY1" t="s">
        <v>62</v>
      </c>
      <c r="AZ1" t="s">
        <v>63</v>
      </c>
      <c r="BA1" t="s">
        <v>64</v>
      </c>
      <c r="BB1" t="s">
        <v>65</v>
      </c>
      <c r="BC1" t="s">
        <v>66</v>
      </c>
      <c r="BD1" t="s">
        <v>67</v>
      </c>
      <c r="BE1" t="s">
        <v>68</v>
      </c>
      <c r="BF1" t="s">
        <v>69</v>
      </c>
      <c r="BG1" t="s">
        <v>70</v>
      </c>
      <c r="BH1" t="s">
        <v>71</v>
      </c>
      <c r="BI1" t="s">
        <v>72</v>
      </c>
      <c r="BJ1" t="s">
        <v>73</v>
      </c>
      <c r="BK1" t="s">
        <v>74</v>
      </c>
      <c r="BL1" t="s">
        <v>75</v>
      </c>
      <c r="BM1" t="s">
        <v>76</v>
      </c>
      <c r="BN1" t="s">
        <v>77</v>
      </c>
      <c r="BO1" t="s">
        <v>78</v>
      </c>
      <c r="BP1" t="s">
        <v>79</v>
      </c>
      <c r="BQ1" t="s">
        <v>80</v>
      </c>
      <c r="BR1" t="s">
        <v>81</v>
      </c>
      <c r="BS1" t="s">
        <v>82</v>
      </c>
      <c r="BT1" t="s">
        <v>83</v>
      </c>
      <c r="BU1" t="s">
        <v>84</v>
      </c>
      <c r="BV1" t="s">
        <v>85</v>
      </c>
      <c r="BW1" t="s">
        <v>86</v>
      </c>
      <c r="BX1" t="s">
        <v>87</v>
      </c>
      <c r="BY1" t="s">
        <v>88</v>
      </c>
      <c r="BZ1" t="s">
        <v>89</v>
      </c>
      <c r="CA1" t="s">
        <v>90</v>
      </c>
      <c r="CB1" t="s">
        <v>91</v>
      </c>
      <c r="CC1" t="s">
        <v>92</v>
      </c>
      <c r="CD1" t="s">
        <v>93</v>
      </c>
      <c r="CE1" t="s">
        <v>94</v>
      </c>
      <c r="CF1" t="s">
        <v>95</v>
      </c>
      <c r="CG1" t="s">
        <v>96</v>
      </c>
      <c r="CH1" t="s">
        <v>97</v>
      </c>
      <c r="CI1" t="s">
        <v>98</v>
      </c>
      <c r="CJ1" t="s">
        <v>99</v>
      </c>
      <c r="CK1" t="s">
        <v>100</v>
      </c>
      <c r="CL1" t="s">
        <v>101</v>
      </c>
      <c r="CM1" t="s">
        <v>102</v>
      </c>
      <c r="CN1" t="s">
        <v>103</v>
      </c>
      <c r="CO1" t="s">
        <v>104</v>
      </c>
      <c r="CP1" t="s">
        <v>105</v>
      </c>
      <c r="CQ1" t="s">
        <v>106</v>
      </c>
      <c r="CR1" t="s">
        <v>107</v>
      </c>
      <c r="CS1" t="s">
        <v>108</v>
      </c>
      <c r="CT1" t="s">
        <v>109</v>
      </c>
      <c r="CU1" t="s">
        <v>110</v>
      </c>
      <c r="CV1" t="s">
        <v>111</v>
      </c>
      <c r="CW1" t="s">
        <v>112</v>
      </c>
      <c r="CX1" t="s">
        <v>113</v>
      </c>
      <c r="CY1" t="s">
        <v>114</v>
      </c>
      <c r="CZ1" t="s">
        <v>115</v>
      </c>
      <c r="DA1" t="s">
        <v>116</v>
      </c>
      <c r="DB1" t="s">
        <v>117</v>
      </c>
      <c r="DC1" t="s">
        <v>118</v>
      </c>
      <c r="DD1" t="s">
        <v>119</v>
      </c>
      <c r="DE1" t="s">
        <v>120</v>
      </c>
      <c r="DF1" t="s">
        <v>121</v>
      </c>
      <c r="DG1" t="s">
        <v>122</v>
      </c>
      <c r="DH1" t="s">
        <v>123</v>
      </c>
      <c r="DI1" t="s">
        <v>124</v>
      </c>
      <c r="DJ1" t="s">
        <v>125</v>
      </c>
      <c r="DK1" t="s">
        <v>126</v>
      </c>
      <c r="DL1" t="s">
        <v>127</v>
      </c>
      <c r="DM1" t="s">
        <v>128</v>
      </c>
      <c r="DN1" t="s">
        <v>129</v>
      </c>
      <c r="DO1" t="s">
        <v>130</v>
      </c>
      <c r="DP1" t="s">
        <v>131</v>
      </c>
      <c r="DQ1" t="s">
        <v>132</v>
      </c>
      <c r="DR1" t="s">
        <v>133</v>
      </c>
      <c r="DS1" t="s">
        <v>134</v>
      </c>
      <c r="DT1" t="s">
        <v>135</v>
      </c>
      <c r="DU1" t="s">
        <v>136</v>
      </c>
      <c r="DV1" t="s">
        <v>137</v>
      </c>
      <c r="DW1" t="s">
        <v>138</v>
      </c>
      <c r="DX1" t="s">
        <v>139</v>
      </c>
      <c r="DY1" t="s">
        <v>140</v>
      </c>
      <c r="DZ1" t="s">
        <v>141</v>
      </c>
      <c r="EA1" t="s">
        <v>142</v>
      </c>
      <c r="EB1" t="s">
        <v>143</v>
      </c>
      <c r="EC1" t="s">
        <v>144</v>
      </c>
      <c r="ED1" t="s">
        <v>145</v>
      </c>
      <c r="EE1" t="s">
        <v>146</v>
      </c>
      <c r="EF1" t="s">
        <v>147</v>
      </c>
      <c r="EG1" t="s">
        <v>148</v>
      </c>
      <c r="EH1" t="s">
        <v>149</v>
      </c>
      <c r="EI1" t="s">
        <v>150</v>
      </c>
      <c r="EJ1" t="s">
        <v>151</v>
      </c>
      <c r="EK1" t="s">
        <v>152</v>
      </c>
      <c r="EL1" t="s">
        <v>153</v>
      </c>
      <c r="EM1" t="s">
        <v>154</v>
      </c>
      <c r="EN1" t="s">
        <v>155</v>
      </c>
      <c r="EO1" t="s">
        <v>156</v>
      </c>
      <c r="EP1" t="s">
        <v>157</v>
      </c>
      <c r="EQ1" t="s">
        <v>158</v>
      </c>
      <c r="ER1" t="s">
        <v>159</v>
      </c>
      <c r="ES1" t="s">
        <v>160</v>
      </c>
      <c r="ET1" t="s">
        <v>161</v>
      </c>
      <c r="EU1" t="s">
        <v>162</v>
      </c>
      <c r="EV1" t="s">
        <v>163</v>
      </c>
      <c r="EW1" t="s">
        <v>164</v>
      </c>
      <c r="EX1" t="s">
        <v>165</v>
      </c>
      <c r="EY1" t="s">
        <v>166</v>
      </c>
      <c r="EZ1" t="s">
        <v>167</v>
      </c>
      <c r="FA1" t="s">
        <v>168</v>
      </c>
      <c r="FB1" t="s">
        <v>169</v>
      </c>
      <c r="FC1" t="s">
        <v>170</v>
      </c>
      <c r="FD1" t="s">
        <v>171</v>
      </c>
      <c r="FE1" t="s">
        <v>172</v>
      </c>
      <c r="FF1" t="s">
        <v>173</v>
      </c>
      <c r="FG1" t="s">
        <v>174</v>
      </c>
      <c r="FH1" t="s">
        <v>175</v>
      </c>
      <c r="FI1" t="s">
        <v>176</v>
      </c>
      <c r="FJ1" t="s">
        <v>177</v>
      </c>
      <c r="FK1" t="s">
        <v>178</v>
      </c>
      <c r="FL1" t="s">
        <v>179</v>
      </c>
      <c r="FM1" t="s">
        <v>180</v>
      </c>
      <c r="FN1" t="s">
        <v>181</v>
      </c>
      <c r="FO1" t="s">
        <v>182</v>
      </c>
      <c r="FP1" t="s">
        <v>183</v>
      </c>
      <c r="FQ1" t="s">
        <v>184</v>
      </c>
      <c r="FR1" t="s">
        <v>185</v>
      </c>
      <c r="FS1" t="s">
        <v>186</v>
      </c>
      <c r="FT1" t="s">
        <v>187</v>
      </c>
      <c r="FU1" t="s">
        <v>188</v>
      </c>
      <c r="FV1" t="s">
        <v>248</v>
      </c>
    </row>
    <row r="2" spans="1:178" x14ac:dyDescent="0.2">
      <c r="A2" s="59" t="s">
        <v>216</v>
      </c>
      <c r="B2" t="s">
        <v>231</v>
      </c>
      <c r="C2" t="s">
        <v>238</v>
      </c>
      <c r="D2" t="s">
        <v>33</v>
      </c>
      <c r="E2">
        <v>2015</v>
      </c>
      <c r="F2" t="s">
        <v>229</v>
      </c>
      <c r="G2">
        <v>66</v>
      </c>
      <c r="H2" s="59"/>
      <c r="I2">
        <v>6.9467460000000001</v>
      </c>
      <c r="J2">
        <v>152.39089999999999</v>
      </c>
      <c r="K2">
        <v>151.9342</v>
      </c>
      <c r="L2">
        <v>148.39930000000001</v>
      </c>
      <c r="M2">
        <v>149.0258</v>
      </c>
      <c r="N2">
        <v>148.1866</v>
      </c>
      <c r="O2">
        <v>153.7071</v>
      </c>
      <c r="P2">
        <v>156.60380000000001</v>
      </c>
      <c r="Q2">
        <v>153.92259999999999</v>
      </c>
      <c r="R2">
        <v>153.9083</v>
      </c>
      <c r="S2">
        <v>152.77160000000001</v>
      </c>
      <c r="T2">
        <v>154.208</v>
      </c>
      <c r="U2">
        <v>155.39519999999999</v>
      </c>
      <c r="V2">
        <v>156.64590000000001</v>
      </c>
      <c r="W2">
        <v>154.5463</v>
      </c>
      <c r="X2">
        <v>154.1961</v>
      </c>
      <c r="Y2">
        <v>159.5231</v>
      </c>
      <c r="Z2">
        <v>159.23230000000001</v>
      </c>
      <c r="AA2">
        <v>158.85130000000001</v>
      </c>
      <c r="AB2">
        <v>157.24870000000001</v>
      </c>
      <c r="AC2">
        <v>156.72389999999999</v>
      </c>
      <c r="AD2">
        <v>158.34960000000001</v>
      </c>
      <c r="AE2">
        <v>158.1756</v>
      </c>
      <c r="AF2">
        <v>159.3587</v>
      </c>
      <c r="AG2">
        <v>158.0608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54.488770000000002</v>
      </c>
      <c r="AX2">
        <v>136.89019999999999</v>
      </c>
      <c r="AY2">
        <v>136.61060000000001</v>
      </c>
      <c r="AZ2">
        <v>134.92400000000001</v>
      </c>
      <c r="BA2">
        <v>133.82069999999999</v>
      </c>
      <c r="BB2">
        <v>134.79</v>
      </c>
      <c r="BC2">
        <v>134.41489999999999</v>
      </c>
      <c r="BD2">
        <v>106.7396</v>
      </c>
      <c r="BE2">
        <v>75.984380000000002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0</v>
      </c>
      <c r="BS2">
        <v>0</v>
      </c>
      <c r="BT2">
        <v>0</v>
      </c>
      <c r="BU2">
        <v>56.725389999999997</v>
      </c>
      <c r="BV2">
        <v>139.1661</v>
      </c>
      <c r="BW2">
        <v>138.91820000000001</v>
      </c>
      <c r="BX2">
        <v>137.1379</v>
      </c>
      <c r="BY2">
        <v>136.04589999999999</v>
      </c>
      <c r="BZ2">
        <v>137.06020000000001</v>
      </c>
      <c r="CA2">
        <v>136.2098</v>
      </c>
      <c r="CB2">
        <v>108.4922</v>
      </c>
      <c r="CC2">
        <v>76.907839999999993</v>
      </c>
      <c r="CD2">
        <v>0</v>
      </c>
      <c r="CE2">
        <v>0</v>
      </c>
      <c r="CF2">
        <v>0</v>
      </c>
      <c r="CG2">
        <v>0</v>
      </c>
      <c r="CH2">
        <v>0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0</v>
      </c>
      <c r="CQ2">
        <v>0</v>
      </c>
      <c r="CR2">
        <v>0</v>
      </c>
      <c r="CS2">
        <v>58.274459999999998</v>
      </c>
      <c r="CT2">
        <v>140.7424</v>
      </c>
      <c r="CU2">
        <v>140.5164</v>
      </c>
      <c r="CV2">
        <v>138.6712</v>
      </c>
      <c r="CW2">
        <v>137.58709999999999</v>
      </c>
      <c r="CX2">
        <v>138.63249999999999</v>
      </c>
      <c r="CY2">
        <v>137.453</v>
      </c>
      <c r="CZ2">
        <v>109.70610000000001</v>
      </c>
      <c r="DA2">
        <v>77.547420000000002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59.823540000000001</v>
      </c>
      <c r="DR2">
        <v>142.31870000000001</v>
      </c>
      <c r="DS2">
        <v>142.1146</v>
      </c>
      <c r="DT2">
        <v>140.2045</v>
      </c>
      <c r="DU2">
        <v>139.1283</v>
      </c>
      <c r="DV2">
        <v>140.20480000000001</v>
      </c>
      <c r="DW2">
        <v>138.6962</v>
      </c>
      <c r="DX2">
        <v>110.92</v>
      </c>
      <c r="DY2">
        <v>78.187010000000001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62.06015</v>
      </c>
      <c r="EP2">
        <v>144.59460000000001</v>
      </c>
      <c r="EQ2">
        <v>144.4221</v>
      </c>
      <c r="ER2">
        <v>142.41829999999999</v>
      </c>
      <c r="ES2">
        <v>141.3535</v>
      </c>
      <c r="ET2">
        <v>142.47489999999999</v>
      </c>
      <c r="EU2">
        <v>140.49119999999999</v>
      </c>
      <c r="EV2">
        <v>112.6726</v>
      </c>
      <c r="EW2">
        <v>79.110470000000007</v>
      </c>
      <c r="EX2">
        <v>36.031359999999999</v>
      </c>
      <c r="EY2">
        <v>35.38091</v>
      </c>
      <c r="EZ2">
        <v>34.787280000000003</v>
      </c>
      <c r="FA2">
        <v>33.907409999999999</v>
      </c>
      <c r="FB2">
        <v>33.214770000000001</v>
      </c>
      <c r="FC2">
        <v>32.999740000000003</v>
      </c>
      <c r="FD2">
        <v>32.556739999999998</v>
      </c>
      <c r="FE2">
        <v>32.417140000000003</v>
      </c>
      <c r="FF2">
        <v>32.865789999999997</v>
      </c>
      <c r="FG2">
        <v>35.668790000000001</v>
      </c>
      <c r="FH2">
        <v>38.130040000000001</v>
      </c>
      <c r="FI2">
        <v>40.205240000000003</v>
      </c>
      <c r="FJ2">
        <v>41.790680000000002</v>
      </c>
      <c r="FK2">
        <v>43.014470000000003</v>
      </c>
      <c r="FL2">
        <v>43.851840000000003</v>
      </c>
      <c r="FM2">
        <v>43.882510000000003</v>
      </c>
      <c r="FN2">
        <v>43.226939999999999</v>
      </c>
      <c r="FO2">
        <v>42.293210000000002</v>
      </c>
      <c r="FP2">
        <v>40.98518</v>
      </c>
      <c r="FQ2">
        <v>40.02628</v>
      </c>
      <c r="FR2">
        <v>38.823540000000001</v>
      </c>
      <c r="FS2">
        <v>38.201560000000001</v>
      </c>
      <c r="FT2">
        <v>37.354689999999998</v>
      </c>
      <c r="FU2">
        <v>36.758580000000002</v>
      </c>
      <c r="FV2">
        <v>1</v>
      </c>
    </row>
    <row r="3" spans="1:178" x14ac:dyDescent="0.2">
      <c r="A3" t="s">
        <v>216</v>
      </c>
      <c r="B3" t="s">
        <v>231</v>
      </c>
      <c r="C3" t="s">
        <v>238</v>
      </c>
      <c r="D3" t="s">
        <v>33</v>
      </c>
      <c r="E3">
        <v>2016</v>
      </c>
      <c r="F3" t="s">
        <v>229</v>
      </c>
      <c r="G3">
        <v>64</v>
      </c>
      <c r="H3" s="59"/>
      <c r="I3">
        <v>6.7362390000000003</v>
      </c>
      <c r="J3">
        <v>147.773</v>
      </c>
      <c r="K3">
        <v>147.33019999999999</v>
      </c>
      <c r="L3">
        <v>143.9024</v>
      </c>
      <c r="M3">
        <v>144.50989999999999</v>
      </c>
      <c r="N3">
        <v>143.6961</v>
      </c>
      <c r="O3">
        <v>149.04929999999999</v>
      </c>
      <c r="P3">
        <v>151.85820000000001</v>
      </c>
      <c r="Q3">
        <v>149.25829999999999</v>
      </c>
      <c r="R3">
        <v>149.24440000000001</v>
      </c>
      <c r="S3">
        <v>148.1422</v>
      </c>
      <c r="T3">
        <v>149.535</v>
      </c>
      <c r="U3">
        <v>150.68629999999999</v>
      </c>
      <c r="V3">
        <v>151.8991</v>
      </c>
      <c r="W3">
        <v>149.8631</v>
      </c>
      <c r="X3">
        <v>149.52350000000001</v>
      </c>
      <c r="Y3">
        <v>154.6891</v>
      </c>
      <c r="Z3">
        <v>154.40710000000001</v>
      </c>
      <c r="AA3">
        <v>154.0376</v>
      </c>
      <c r="AB3">
        <v>152.4836</v>
      </c>
      <c r="AC3">
        <v>151.97470000000001</v>
      </c>
      <c r="AD3">
        <v>153.55109999999999</v>
      </c>
      <c r="AE3">
        <v>153.38239999999999</v>
      </c>
      <c r="AF3">
        <v>154.52969999999999</v>
      </c>
      <c r="AG3">
        <v>153.27109999999999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52.780679999999997</v>
      </c>
      <c r="AX3">
        <v>132.6841</v>
      </c>
      <c r="AY3">
        <v>132.41220000000001</v>
      </c>
      <c r="AZ3">
        <v>130.7791</v>
      </c>
      <c r="BA3">
        <v>129.7089</v>
      </c>
      <c r="BB3">
        <v>130.64769999999999</v>
      </c>
      <c r="BC3">
        <v>130.29599999999999</v>
      </c>
      <c r="BD3">
        <v>103.46040000000001</v>
      </c>
      <c r="BE3">
        <v>73.658320000000003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54.983150000000002</v>
      </c>
      <c r="BV3">
        <v>134.92519999999999</v>
      </c>
      <c r="BW3">
        <v>134.68450000000001</v>
      </c>
      <c r="BX3">
        <v>132.95910000000001</v>
      </c>
      <c r="BY3">
        <v>131.90020000000001</v>
      </c>
      <c r="BZ3">
        <v>132.88319999999999</v>
      </c>
      <c r="CA3">
        <v>132.06360000000001</v>
      </c>
      <c r="CB3">
        <v>105.1863</v>
      </c>
      <c r="CC3">
        <v>74.567679999999996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56.508569999999999</v>
      </c>
      <c r="CT3">
        <v>136.47749999999999</v>
      </c>
      <c r="CU3">
        <v>136.25829999999999</v>
      </c>
      <c r="CV3">
        <v>134.46899999999999</v>
      </c>
      <c r="CW3">
        <v>133.4178</v>
      </c>
      <c r="CX3">
        <v>134.4315</v>
      </c>
      <c r="CY3">
        <v>133.2878</v>
      </c>
      <c r="CZ3">
        <v>106.3817</v>
      </c>
      <c r="DA3">
        <v>75.197500000000005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58.033990000000003</v>
      </c>
      <c r="DR3">
        <v>138.02969999999999</v>
      </c>
      <c r="DS3">
        <v>137.8321</v>
      </c>
      <c r="DT3">
        <v>135.97890000000001</v>
      </c>
      <c r="DU3">
        <v>134.93549999999999</v>
      </c>
      <c r="DV3">
        <v>135.97980000000001</v>
      </c>
      <c r="DW3">
        <v>134.512</v>
      </c>
      <c r="DX3">
        <v>107.577</v>
      </c>
      <c r="DY3">
        <v>75.82732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60.236460000000001</v>
      </c>
      <c r="EP3">
        <v>140.27080000000001</v>
      </c>
      <c r="EQ3">
        <v>140.1044</v>
      </c>
      <c r="ER3">
        <v>138.15899999999999</v>
      </c>
      <c r="ES3">
        <v>137.1267</v>
      </c>
      <c r="ET3">
        <v>138.21530000000001</v>
      </c>
      <c r="EU3">
        <v>136.27959999999999</v>
      </c>
      <c r="EV3">
        <v>109.30289999999999</v>
      </c>
      <c r="EW3">
        <v>76.736689999999996</v>
      </c>
      <c r="EX3">
        <v>36.031359999999999</v>
      </c>
      <c r="EY3">
        <v>35.38091</v>
      </c>
      <c r="EZ3">
        <v>34.787280000000003</v>
      </c>
      <c r="FA3">
        <v>33.907409999999999</v>
      </c>
      <c r="FB3">
        <v>33.214770000000001</v>
      </c>
      <c r="FC3">
        <v>32.999740000000003</v>
      </c>
      <c r="FD3">
        <v>32.556739999999998</v>
      </c>
      <c r="FE3">
        <v>32.417140000000003</v>
      </c>
      <c r="FF3">
        <v>32.865789999999997</v>
      </c>
      <c r="FG3">
        <v>35.668790000000001</v>
      </c>
      <c r="FH3">
        <v>38.130040000000001</v>
      </c>
      <c r="FI3">
        <v>40.205240000000003</v>
      </c>
      <c r="FJ3">
        <v>41.790680000000002</v>
      </c>
      <c r="FK3">
        <v>43.014470000000003</v>
      </c>
      <c r="FL3">
        <v>43.851840000000003</v>
      </c>
      <c r="FM3">
        <v>43.882510000000003</v>
      </c>
      <c r="FN3">
        <v>43.226939999999999</v>
      </c>
      <c r="FO3">
        <v>42.293210000000002</v>
      </c>
      <c r="FP3">
        <v>40.98518</v>
      </c>
      <c r="FQ3">
        <v>40.02628</v>
      </c>
      <c r="FR3">
        <v>38.823540000000001</v>
      </c>
      <c r="FS3">
        <v>38.201560000000001</v>
      </c>
      <c r="FT3">
        <v>37.354689999999998</v>
      </c>
      <c r="FU3">
        <v>36.758580000000002</v>
      </c>
      <c r="FV3">
        <v>1</v>
      </c>
    </row>
    <row r="4" spans="1:178" x14ac:dyDescent="0.2">
      <c r="A4" t="s">
        <v>216</v>
      </c>
      <c r="B4" t="s">
        <v>231</v>
      </c>
      <c r="C4" t="s">
        <v>238</v>
      </c>
      <c r="D4" t="s">
        <v>33</v>
      </c>
      <c r="E4">
        <v>2017</v>
      </c>
      <c r="F4" t="s">
        <v>229</v>
      </c>
      <c r="G4">
        <v>63</v>
      </c>
      <c r="H4" s="59"/>
      <c r="I4">
        <v>6.6309849999999999</v>
      </c>
      <c r="J4">
        <v>145.464</v>
      </c>
      <c r="K4">
        <v>145.02809999999999</v>
      </c>
      <c r="L4">
        <v>141.65389999999999</v>
      </c>
      <c r="M4">
        <v>142.25190000000001</v>
      </c>
      <c r="N4">
        <v>141.45079999999999</v>
      </c>
      <c r="O4">
        <v>146.72040000000001</v>
      </c>
      <c r="P4">
        <v>149.4854</v>
      </c>
      <c r="Q4">
        <v>146.92609999999999</v>
      </c>
      <c r="R4">
        <v>146.91239999999999</v>
      </c>
      <c r="S4">
        <v>145.82749999999999</v>
      </c>
      <c r="T4">
        <v>147.1985</v>
      </c>
      <c r="U4">
        <v>148.33179999999999</v>
      </c>
      <c r="V4">
        <v>149.5257</v>
      </c>
      <c r="W4">
        <v>147.5215</v>
      </c>
      <c r="X4">
        <v>147.18719999999999</v>
      </c>
      <c r="Y4">
        <v>152.27209999999999</v>
      </c>
      <c r="Z4">
        <v>151.99449999999999</v>
      </c>
      <c r="AA4">
        <v>151.63079999999999</v>
      </c>
      <c r="AB4">
        <v>150.101</v>
      </c>
      <c r="AC4">
        <v>149.6001</v>
      </c>
      <c r="AD4">
        <v>151.15190000000001</v>
      </c>
      <c r="AE4">
        <v>150.98580000000001</v>
      </c>
      <c r="AF4">
        <v>152.11510000000001</v>
      </c>
      <c r="AG4">
        <v>150.87620000000001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51.92698</v>
      </c>
      <c r="AX4">
        <v>130.5814</v>
      </c>
      <c r="AY4">
        <v>130.3133</v>
      </c>
      <c r="AZ4">
        <v>128.70699999999999</v>
      </c>
      <c r="BA4">
        <v>127.6534</v>
      </c>
      <c r="BB4">
        <v>128.57689999999999</v>
      </c>
      <c r="BC4">
        <v>128.23689999999999</v>
      </c>
      <c r="BD4">
        <v>101.8211</v>
      </c>
      <c r="BE4">
        <v>72.495419999999996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54.112169999999999</v>
      </c>
      <c r="BV4">
        <v>132.80500000000001</v>
      </c>
      <c r="BW4">
        <v>132.56780000000001</v>
      </c>
      <c r="BX4">
        <v>130.8699</v>
      </c>
      <c r="BY4">
        <v>129.82740000000001</v>
      </c>
      <c r="BZ4">
        <v>130.79480000000001</v>
      </c>
      <c r="CA4">
        <v>129.9906</v>
      </c>
      <c r="CB4">
        <v>103.5335</v>
      </c>
      <c r="CC4">
        <v>73.397649999999999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55.625630000000001</v>
      </c>
      <c r="CT4">
        <v>134.345</v>
      </c>
      <c r="CU4">
        <v>134.1292</v>
      </c>
      <c r="CV4">
        <v>132.36789999999999</v>
      </c>
      <c r="CW4">
        <v>131.33320000000001</v>
      </c>
      <c r="CX4">
        <v>132.33099999999999</v>
      </c>
      <c r="CY4">
        <v>131.20519999999999</v>
      </c>
      <c r="CZ4">
        <v>104.7195</v>
      </c>
      <c r="DA4">
        <v>74.022540000000006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57.13908</v>
      </c>
      <c r="DR4">
        <v>135.88509999999999</v>
      </c>
      <c r="DS4">
        <v>135.69069999999999</v>
      </c>
      <c r="DT4">
        <v>133.86600000000001</v>
      </c>
      <c r="DU4">
        <v>132.8389</v>
      </c>
      <c r="DV4">
        <v>133.8672</v>
      </c>
      <c r="DW4">
        <v>132.41980000000001</v>
      </c>
      <c r="DX4">
        <v>105.9054</v>
      </c>
      <c r="DY4">
        <v>74.647419999999997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59.324280000000002</v>
      </c>
      <c r="EP4">
        <v>138.1086</v>
      </c>
      <c r="EQ4">
        <v>137.9452</v>
      </c>
      <c r="ER4">
        <v>136.02889999999999</v>
      </c>
      <c r="ES4">
        <v>135.01300000000001</v>
      </c>
      <c r="ET4">
        <v>136.08510000000001</v>
      </c>
      <c r="EU4">
        <v>134.17349999999999</v>
      </c>
      <c r="EV4">
        <v>107.6178</v>
      </c>
      <c r="EW4">
        <v>75.54965</v>
      </c>
      <c r="EX4">
        <v>36.031359999999999</v>
      </c>
      <c r="EY4">
        <v>35.38091</v>
      </c>
      <c r="EZ4">
        <v>34.787280000000003</v>
      </c>
      <c r="FA4">
        <v>33.907409999999999</v>
      </c>
      <c r="FB4">
        <v>33.214770000000001</v>
      </c>
      <c r="FC4">
        <v>32.999740000000003</v>
      </c>
      <c r="FD4">
        <v>32.556739999999998</v>
      </c>
      <c r="FE4">
        <v>32.417140000000003</v>
      </c>
      <c r="FF4">
        <v>32.865789999999997</v>
      </c>
      <c r="FG4">
        <v>35.668790000000001</v>
      </c>
      <c r="FH4">
        <v>38.130040000000001</v>
      </c>
      <c r="FI4">
        <v>40.205240000000003</v>
      </c>
      <c r="FJ4">
        <v>41.790680000000002</v>
      </c>
      <c r="FK4">
        <v>43.014470000000003</v>
      </c>
      <c r="FL4">
        <v>43.851840000000003</v>
      </c>
      <c r="FM4">
        <v>43.882510000000003</v>
      </c>
      <c r="FN4">
        <v>43.226939999999999</v>
      </c>
      <c r="FO4">
        <v>42.293210000000002</v>
      </c>
      <c r="FP4">
        <v>40.98518</v>
      </c>
      <c r="FQ4">
        <v>40.02628</v>
      </c>
      <c r="FR4">
        <v>38.823540000000001</v>
      </c>
      <c r="FS4">
        <v>38.201560000000001</v>
      </c>
      <c r="FT4">
        <v>37.354689999999998</v>
      </c>
      <c r="FU4">
        <v>36.758580000000002</v>
      </c>
      <c r="FV4">
        <v>1</v>
      </c>
    </row>
    <row r="5" spans="1:178" x14ac:dyDescent="0.2">
      <c r="A5" t="s">
        <v>216</v>
      </c>
      <c r="B5" t="s">
        <v>231</v>
      </c>
      <c r="C5" t="s">
        <v>238</v>
      </c>
      <c r="D5" t="s">
        <v>33</v>
      </c>
      <c r="E5" t="s">
        <v>239</v>
      </c>
      <c r="F5" t="s">
        <v>229</v>
      </c>
      <c r="G5">
        <v>61</v>
      </c>
      <c r="H5" s="59"/>
      <c r="I5">
        <v>6.4204780000000001</v>
      </c>
      <c r="J5">
        <v>140.84610000000001</v>
      </c>
      <c r="K5">
        <v>140.42410000000001</v>
      </c>
      <c r="L5">
        <v>137.15700000000001</v>
      </c>
      <c r="M5">
        <v>137.73599999999999</v>
      </c>
      <c r="N5">
        <v>136.96029999999999</v>
      </c>
      <c r="O5">
        <v>142.0626</v>
      </c>
      <c r="P5">
        <v>144.7398</v>
      </c>
      <c r="Q5">
        <v>142.26179999999999</v>
      </c>
      <c r="R5">
        <v>142.24860000000001</v>
      </c>
      <c r="S5">
        <v>141.19800000000001</v>
      </c>
      <c r="T5">
        <v>142.52549999999999</v>
      </c>
      <c r="U5">
        <v>143.62289999999999</v>
      </c>
      <c r="V5">
        <v>144.77879999999999</v>
      </c>
      <c r="W5">
        <v>142.8382</v>
      </c>
      <c r="X5">
        <v>142.5146</v>
      </c>
      <c r="Y5">
        <v>147.43799999999999</v>
      </c>
      <c r="Z5">
        <v>147.16929999999999</v>
      </c>
      <c r="AA5">
        <v>146.81710000000001</v>
      </c>
      <c r="AB5">
        <v>145.33590000000001</v>
      </c>
      <c r="AC5">
        <v>144.8509</v>
      </c>
      <c r="AD5">
        <v>146.35339999999999</v>
      </c>
      <c r="AE5">
        <v>146.1926</v>
      </c>
      <c r="AF5">
        <v>147.2861</v>
      </c>
      <c r="AG5">
        <v>146.0865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50.220260000000003</v>
      </c>
      <c r="AX5">
        <v>126.3767</v>
      </c>
      <c r="AY5">
        <v>126.1163</v>
      </c>
      <c r="AZ5">
        <v>124.5634</v>
      </c>
      <c r="BA5">
        <v>123.5429</v>
      </c>
      <c r="BB5">
        <v>124.4359</v>
      </c>
      <c r="BC5">
        <v>124.1191</v>
      </c>
      <c r="BD5">
        <v>98.543099999999995</v>
      </c>
      <c r="BE5">
        <v>70.169939999999997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52.370489999999997</v>
      </c>
      <c r="BV5">
        <v>128.56469999999999</v>
      </c>
      <c r="BW5">
        <v>128.3347</v>
      </c>
      <c r="BX5">
        <v>126.6917</v>
      </c>
      <c r="BY5">
        <v>125.68219999999999</v>
      </c>
      <c r="BZ5">
        <v>126.61839999999999</v>
      </c>
      <c r="CA5">
        <v>125.8447</v>
      </c>
      <c r="CB5">
        <v>100.22799999999999</v>
      </c>
      <c r="CC5">
        <v>71.057730000000006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53.859729999999999</v>
      </c>
      <c r="CT5">
        <v>130.08009999999999</v>
      </c>
      <c r="CU5">
        <v>129.87119999999999</v>
      </c>
      <c r="CV5">
        <v>128.16579999999999</v>
      </c>
      <c r="CW5">
        <v>127.1639</v>
      </c>
      <c r="CX5">
        <v>128.13</v>
      </c>
      <c r="CY5">
        <v>127.0399</v>
      </c>
      <c r="CZ5">
        <v>101.395</v>
      </c>
      <c r="DA5">
        <v>71.672619999999995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55.348970000000001</v>
      </c>
      <c r="DR5">
        <v>131.59549999999999</v>
      </c>
      <c r="DS5">
        <v>131.40770000000001</v>
      </c>
      <c r="DT5">
        <v>129.63990000000001</v>
      </c>
      <c r="DU5">
        <v>128.6455</v>
      </c>
      <c r="DV5">
        <v>129.64160000000001</v>
      </c>
      <c r="DW5">
        <v>128.23509999999999</v>
      </c>
      <c r="DX5">
        <v>102.562</v>
      </c>
      <c r="DY5">
        <v>72.287499999999994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57.499200000000002</v>
      </c>
      <c r="EP5">
        <v>133.7835</v>
      </c>
      <c r="EQ5">
        <v>133.62610000000001</v>
      </c>
      <c r="ER5">
        <v>131.76820000000001</v>
      </c>
      <c r="ES5">
        <v>130.78479999999999</v>
      </c>
      <c r="ET5">
        <v>131.82409999999999</v>
      </c>
      <c r="EU5">
        <v>129.9607</v>
      </c>
      <c r="EV5">
        <v>104.247</v>
      </c>
      <c r="EW5">
        <v>73.175290000000004</v>
      </c>
      <c r="EX5">
        <v>36.031359999999999</v>
      </c>
      <c r="EY5">
        <v>35.38091</v>
      </c>
      <c r="EZ5">
        <v>34.787280000000003</v>
      </c>
      <c r="FA5">
        <v>33.907409999999999</v>
      </c>
      <c r="FB5">
        <v>33.214770000000001</v>
      </c>
      <c r="FC5">
        <v>32.999740000000003</v>
      </c>
      <c r="FD5">
        <v>32.556739999999998</v>
      </c>
      <c r="FE5">
        <v>32.417140000000003</v>
      </c>
      <c r="FF5">
        <v>32.865789999999997</v>
      </c>
      <c r="FG5">
        <v>35.668790000000001</v>
      </c>
      <c r="FH5">
        <v>38.130040000000001</v>
      </c>
      <c r="FI5">
        <v>40.205240000000003</v>
      </c>
      <c r="FJ5">
        <v>41.790680000000002</v>
      </c>
      <c r="FK5">
        <v>43.014470000000003</v>
      </c>
      <c r="FL5">
        <v>43.851840000000003</v>
      </c>
      <c r="FM5">
        <v>43.882510000000003</v>
      </c>
      <c r="FN5">
        <v>43.226939999999999</v>
      </c>
      <c r="FO5">
        <v>42.293210000000002</v>
      </c>
      <c r="FP5">
        <v>40.98518</v>
      </c>
      <c r="FQ5">
        <v>40.02628</v>
      </c>
      <c r="FR5">
        <v>38.823540000000001</v>
      </c>
      <c r="FS5">
        <v>38.201560000000001</v>
      </c>
      <c r="FT5">
        <v>37.354689999999998</v>
      </c>
      <c r="FU5">
        <v>36.758580000000002</v>
      </c>
      <c r="FV5">
        <v>1</v>
      </c>
    </row>
    <row r="6" spans="1:178" x14ac:dyDescent="0.2">
      <c r="A6" t="s">
        <v>216</v>
      </c>
      <c r="B6" t="s">
        <v>231</v>
      </c>
      <c r="C6" t="s">
        <v>238</v>
      </c>
      <c r="D6" t="s">
        <v>34</v>
      </c>
      <c r="E6">
        <v>2015</v>
      </c>
      <c r="F6" t="s">
        <v>229</v>
      </c>
      <c r="G6">
        <v>66</v>
      </c>
      <c r="H6" s="59"/>
      <c r="I6">
        <v>6.9467460000000001</v>
      </c>
      <c r="J6">
        <v>140.7937</v>
      </c>
      <c r="K6">
        <v>140.17859999999999</v>
      </c>
      <c r="L6">
        <v>138.57910000000001</v>
      </c>
      <c r="M6">
        <v>137.71170000000001</v>
      </c>
      <c r="N6">
        <v>136.9905</v>
      </c>
      <c r="O6">
        <v>141.08969999999999</v>
      </c>
      <c r="P6">
        <v>143.31469999999999</v>
      </c>
      <c r="Q6">
        <v>141.78720000000001</v>
      </c>
      <c r="R6">
        <v>141.98670000000001</v>
      </c>
      <c r="S6">
        <v>140.30950000000001</v>
      </c>
      <c r="T6">
        <v>140.6369</v>
      </c>
      <c r="U6">
        <v>141.3545</v>
      </c>
      <c r="V6">
        <v>140.38900000000001</v>
      </c>
      <c r="W6">
        <v>139.2406</v>
      </c>
      <c r="X6">
        <v>138.20419999999999</v>
      </c>
      <c r="Y6">
        <v>141.4494</v>
      </c>
      <c r="Z6">
        <v>142.22839999999999</v>
      </c>
      <c r="AA6">
        <v>144.4359</v>
      </c>
      <c r="AB6">
        <v>144.57400000000001</v>
      </c>
      <c r="AC6">
        <v>144.2407</v>
      </c>
      <c r="AD6">
        <v>144.84289999999999</v>
      </c>
      <c r="AE6">
        <v>144.6977</v>
      </c>
      <c r="AF6">
        <v>145.25819999999999</v>
      </c>
      <c r="AG6">
        <v>144.5164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46.446449999999999</v>
      </c>
      <c r="AX6">
        <v>121.5256</v>
      </c>
      <c r="AY6">
        <v>123.9926</v>
      </c>
      <c r="AZ6">
        <v>123.9577</v>
      </c>
      <c r="BA6">
        <v>123.44410000000001</v>
      </c>
      <c r="BB6">
        <v>123.8869</v>
      </c>
      <c r="BC6">
        <v>121.33499999999999</v>
      </c>
      <c r="BD6">
        <v>92.26267</v>
      </c>
      <c r="BE6">
        <v>63.521090000000001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48.55359</v>
      </c>
      <c r="BV6">
        <v>123.5801</v>
      </c>
      <c r="BW6">
        <v>126.0941</v>
      </c>
      <c r="BX6">
        <v>126.0296</v>
      </c>
      <c r="BY6">
        <v>125.532</v>
      </c>
      <c r="BZ6">
        <v>126.0201</v>
      </c>
      <c r="CA6">
        <v>122.8116</v>
      </c>
      <c r="CB6">
        <v>93.713329999999999</v>
      </c>
      <c r="CC6">
        <v>64.443299999999994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50.012990000000002</v>
      </c>
      <c r="CT6">
        <v>125.003</v>
      </c>
      <c r="CU6">
        <v>127.5496</v>
      </c>
      <c r="CV6">
        <v>127.4645</v>
      </c>
      <c r="CW6">
        <v>126.9781</v>
      </c>
      <c r="CX6">
        <v>127.4975</v>
      </c>
      <c r="CY6">
        <v>123.8343</v>
      </c>
      <c r="CZ6">
        <v>94.718040000000002</v>
      </c>
      <c r="DA6">
        <v>65.08202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51.472389999999997</v>
      </c>
      <c r="DR6">
        <v>126.4259</v>
      </c>
      <c r="DS6">
        <v>129.0052</v>
      </c>
      <c r="DT6">
        <v>128.89949999999999</v>
      </c>
      <c r="DU6">
        <v>128.42420000000001</v>
      </c>
      <c r="DV6">
        <v>128.97489999999999</v>
      </c>
      <c r="DW6">
        <v>124.8571</v>
      </c>
      <c r="DX6">
        <v>95.722759999999994</v>
      </c>
      <c r="DY6">
        <v>65.720749999999995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53.579540000000001</v>
      </c>
      <c r="EP6">
        <v>128.4803</v>
      </c>
      <c r="EQ6">
        <v>131.10669999999999</v>
      </c>
      <c r="ER6">
        <v>130.97130000000001</v>
      </c>
      <c r="ES6">
        <v>130.5121</v>
      </c>
      <c r="ET6">
        <v>131.10810000000001</v>
      </c>
      <c r="EU6">
        <v>126.33369999999999</v>
      </c>
      <c r="EV6">
        <v>97.173410000000004</v>
      </c>
      <c r="EW6">
        <v>66.642960000000002</v>
      </c>
      <c r="EX6">
        <v>44.456299999999999</v>
      </c>
      <c r="EY6">
        <v>43.791200000000003</v>
      </c>
      <c r="EZ6">
        <v>43.343020000000003</v>
      </c>
      <c r="FA6">
        <v>42.800359999999998</v>
      </c>
      <c r="FB6">
        <v>42.359090000000002</v>
      </c>
      <c r="FC6">
        <v>42.116709999999998</v>
      </c>
      <c r="FD6">
        <v>41.854810000000001</v>
      </c>
      <c r="FE6">
        <v>42.103949999999998</v>
      </c>
      <c r="FF6">
        <v>43.232570000000003</v>
      </c>
      <c r="FG6">
        <v>46.525970000000001</v>
      </c>
      <c r="FH6">
        <v>49.312640000000002</v>
      </c>
      <c r="FI6">
        <v>52.012599999999999</v>
      </c>
      <c r="FJ6">
        <v>53.714269999999999</v>
      </c>
      <c r="FK6">
        <v>54.60727</v>
      </c>
      <c r="FL6">
        <v>55.131480000000003</v>
      </c>
      <c r="FM6">
        <v>55.357390000000002</v>
      </c>
      <c r="FN6">
        <v>54.710009999999997</v>
      </c>
      <c r="FO6">
        <v>53.637009999999997</v>
      </c>
      <c r="FP6">
        <v>51.581580000000002</v>
      </c>
      <c r="FQ6">
        <v>49.294049999999999</v>
      </c>
      <c r="FR6">
        <v>47.792310000000001</v>
      </c>
      <c r="FS6">
        <v>46.407609999999998</v>
      </c>
      <c r="FT6">
        <v>45.285020000000003</v>
      </c>
      <c r="FU6">
        <v>44.195360000000001</v>
      </c>
      <c r="FV6">
        <v>1</v>
      </c>
    </row>
    <row r="7" spans="1:178" x14ac:dyDescent="0.2">
      <c r="A7" t="s">
        <v>216</v>
      </c>
      <c r="B7" t="s">
        <v>231</v>
      </c>
      <c r="C7" t="s">
        <v>238</v>
      </c>
      <c r="D7" t="s">
        <v>34</v>
      </c>
      <c r="E7">
        <v>2016</v>
      </c>
      <c r="F7" t="s">
        <v>229</v>
      </c>
      <c r="G7">
        <v>64</v>
      </c>
      <c r="H7" s="59"/>
      <c r="I7">
        <v>6.7362390000000003</v>
      </c>
      <c r="J7">
        <v>136.52719999999999</v>
      </c>
      <c r="K7">
        <v>135.9308</v>
      </c>
      <c r="L7">
        <v>134.37970000000001</v>
      </c>
      <c r="M7">
        <v>133.5386</v>
      </c>
      <c r="N7">
        <v>132.83920000000001</v>
      </c>
      <c r="O7">
        <v>136.8143</v>
      </c>
      <c r="P7">
        <v>138.9718</v>
      </c>
      <c r="Q7">
        <v>137.4906</v>
      </c>
      <c r="R7">
        <v>137.6841</v>
      </c>
      <c r="S7">
        <v>136.05770000000001</v>
      </c>
      <c r="T7">
        <v>136.3751</v>
      </c>
      <c r="U7">
        <v>137.0711</v>
      </c>
      <c r="V7">
        <v>136.13480000000001</v>
      </c>
      <c r="W7">
        <v>135.02109999999999</v>
      </c>
      <c r="X7">
        <v>134.0162</v>
      </c>
      <c r="Y7">
        <v>137.16300000000001</v>
      </c>
      <c r="Z7">
        <v>137.91839999999999</v>
      </c>
      <c r="AA7">
        <v>140.059</v>
      </c>
      <c r="AB7">
        <v>140.19290000000001</v>
      </c>
      <c r="AC7">
        <v>139.8698</v>
      </c>
      <c r="AD7">
        <v>140.4538</v>
      </c>
      <c r="AE7">
        <v>140.31290000000001</v>
      </c>
      <c r="AF7">
        <v>140.85650000000001</v>
      </c>
      <c r="AG7">
        <v>140.1371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44.98536</v>
      </c>
      <c r="AX7">
        <v>117.7908</v>
      </c>
      <c r="AY7">
        <v>120.18170000000001</v>
      </c>
      <c r="AZ7">
        <v>120.14870000000001</v>
      </c>
      <c r="BA7">
        <v>119.6502</v>
      </c>
      <c r="BB7">
        <v>120.07850000000001</v>
      </c>
      <c r="BC7">
        <v>117.6206</v>
      </c>
      <c r="BD7">
        <v>89.429919999999996</v>
      </c>
      <c r="BE7">
        <v>61.57273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47.06033</v>
      </c>
      <c r="BV7">
        <v>119.8138</v>
      </c>
      <c r="BW7">
        <v>122.2512</v>
      </c>
      <c r="BX7">
        <v>122.1889</v>
      </c>
      <c r="BY7">
        <v>121.7063</v>
      </c>
      <c r="BZ7">
        <v>122.17910000000001</v>
      </c>
      <c r="CA7">
        <v>119.07470000000001</v>
      </c>
      <c r="CB7">
        <v>90.858419999999995</v>
      </c>
      <c r="CC7">
        <v>62.480870000000003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48.497450000000001</v>
      </c>
      <c r="CT7">
        <v>121.215</v>
      </c>
      <c r="CU7">
        <v>123.6845</v>
      </c>
      <c r="CV7">
        <v>123.602</v>
      </c>
      <c r="CW7">
        <v>123.13030000000001</v>
      </c>
      <c r="CX7">
        <v>123.6339</v>
      </c>
      <c r="CY7">
        <v>120.0818</v>
      </c>
      <c r="CZ7">
        <v>91.847790000000003</v>
      </c>
      <c r="DA7">
        <v>63.109839999999998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49.934570000000001</v>
      </c>
      <c r="DR7">
        <v>122.61620000000001</v>
      </c>
      <c r="DS7">
        <v>125.1178</v>
      </c>
      <c r="DT7">
        <v>125.015</v>
      </c>
      <c r="DU7">
        <v>124.5543</v>
      </c>
      <c r="DV7">
        <v>125.08880000000001</v>
      </c>
      <c r="DW7">
        <v>121.0889</v>
      </c>
      <c r="DX7">
        <v>92.83717</v>
      </c>
      <c r="DY7">
        <v>63.738810000000001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52.009540000000001</v>
      </c>
      <c r="EP7">
        <v>124.63930000000001</v>
      </c>
      <c r="EQ7">
        <v>127.1872</v>
      </c>
      <c r="ER7">
        <v>127.0552</v>
      </c>
      <c r="ES7">
        <v>126.6103</v>
      </c>
      <c r="ET7">
        <v>127.18940000000001</v>
      </c>
      <c r="EU7">
        <v>122.54300000000001</v>
      </c>
      <c r="EV7">
        <v>94.26567</v>
      </c>
      <c r="EW7">
        <v>64.646940000000001</v>
      </c>
      <c r="EX7">
        <v>44.456299999999999</v>
      </c>
      <c r="EY7">
        <v>43.791200000000003</v>
      </c>
      <c r="EZ7">
        <v>43.343020000000003</v>
      </c>
      <c r="FA7">
        <v>42.800359999999998</v>
      </c>
      <c r="FB7">
        <v>42.359090000000002</v>
      </c>
      <c r="FC7">
        <v>42.116709999999998</v>
      </c>
      <c r="FD7">
        <v>41.854810000000001</v>
      </c>
      <c r="FE7">
        <v>42.103949999999998</v>
      </c>
      <c r="FF7">
        <v>43.232570000000003</v>
      </c>
      <c r="FG7">
        <v>46.525970000000001</v>
      </c>
      <c r="FH7">
        <v>49.312640000000002</v>
      </c>
      <c r="FI7">
        <v>52.012599999999999</v>
      </c>
      <c r="FJ7">
        <v>53.714269999999999</v>
      </c>
      <c r="FK7">
        <v>54.60727</v>
      </c>
      <c r="FL7">
        <v>55.131480000000003</v>
      </c>
      <c r="FM7">
        <v>55.357390000000002</v>
      </c>
      <c r="FN7">
        <v>54.710009999999997</v>
      </c>
      <c r="FO7">
        <v>53.637009999999997</v>
      </c>
      <c r="FP7">
        <v>51.581580000000002</v>
      </c>
      <c r="FQ7">
        <v>49.294049999999999</v>
      </c>
      <c r="FR7">
        <v>47.792310000000001</v>
      </c>
      <c r="FS7">
        <v>46.407609999999998</v>
      </c>
      <c r="FT7">
        <v>45.285020000000003</v>
      </c>
      <c r="FU7">
        <v>44.195360000000001</v>
      </c>
      <c r="FV7">
        <v>1</v>
      </c>
    </row>
    <row r="8" spans="1:178" x14ac:dyDescent="0.2">
      <c r="A8" t="s">
        <v>216</v>
      </c>
      <c r="B8" t="s">
        <v>231</v>
      </c>
      <c r="C8" t="s">
        <v>238</v>
      </c>
      <c r="D8" t="s">
        <v>34</v>
      </c>
      <c r="E8">
        <v>2017</v>
      </c>
      <c r="F8" t="s">
        <v>229</v>
      </c>
      <c r="G8">
        <v>63</v>
      </c>
      <c r="H8" s="59"/>
      <c r="I8">
        <v>6.6309849999999999</v>
      </c>
      <c r="J8">
        <v>134.39400000000001</v>
      </c>
      <c r="K8">
        <v>133.80690000000001</v>
      </c>
      <c r="L8">
        <v>132.28</v>
      </c>
      <c r="M8">
        <v>131.4521</v>
      </c>
      <c r="N8">
        <v>130.7636</v>
      </c>
      <c r="O8">
        <v>134.6765</v>
      </c>
      <c r="P8">
        <v>136.8004</v>
      </c>
      <c r="Q8">
        <v>135.34229999999999</v>
      </c>
      <c r="R8">
        <v>135.53280000000001</v>
      </c>
      <c r="S8">
        <v>133.93180000000001</v>
      </c>
      <c r="T8">
        <v>134.24430000000001</v>
      </c>
      <c r="U8">
        <v>134.92930000000001</v>
      </c>
      <c r="V8">
        <v>134.0077</v>
      </c>
      <c r="W8">
        <v>132.91149999999999</v>
      </c>
      <c r="X8">
        <v>131.9222</v>
      </c>
      <c r="Y8">
        <v>135.01990000000001</v>
      </c>
      <c r="Z8">
        <v>135.76349999999999</v>
      </c>
      <c r="AA8">
        <v>137.8706</v>
      </c>
      <c r="AB8">
        <v>138.00239999999999</v>
      </c>
      <c r="AC8">
        <v>137.68430000000001</v>
      </c>
      <c r="AD8">
        <v>138.25919999999999</v>
      </c>
      <c r="AE8">
        <v>138.12049999999999</v>
      </c>
      <c r="AF8">
        <v>138.65559999999999</v>
      </c>
      <c r="AG8">
        <v>137.94749999999999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44.255130000000001</v>
      </c>
      <c r="AX8">
        <v>115.92359999999999</v>
      </c>
      <c r="AY8">
        <v>118.2766</v>
      </c>
      <c r="AZ8">
        <v>118.2445</v>
      </c>
      <c r="BA8">
        <v>117.75360000000001</v>
      </c>
      <c r="BB8">
        <v>118.1746</v>
      </c>
      <c r="BC8">
        <v>115.7636</v>
      </c>
      <c r="BD8">
        <v>88.013760000000005</v>
      </c>
      <c r="BE8">
        <v>60.598700000000001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46.313830000000003</v>
      </c>
      <c r="BV8">
        <v>117.9308</v>
      </c>
      <c r="BW8">
        <v>120.32989999999999</v>
      </c>
      <c r="BX8">
        <v>120.2687</v>
      </c>
      <c r="BY8">
        <v>119.79349999999999</v>
      </c>
      <c r="BZ8">
        <v>120.2587</v>
      </c>
      <c r="CA8">
        <v>117.2063</v>
      </c>
      <c r="CB8">
        <v>89.431060000000002</v>
      </c>
      <c r="CC8">
        <v>61.49971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47.739669999999997</v>
      </c>
      <c r="CT8">
        <v>119.321</v>
      </c>
      <c r="CU8">
        <v>121.75190000000001</v>
      </c>
      <c r="CV8">
        <v>121.6707</v>
      </c>
      <c r="CW8">
        <v>121.2064</v>
      </c>
      <c r="CX8">
        <v>121.7022</v>
      </c>
      <c r="CY8">
        <v>118.2055</v>
      </c>
      <c r="CZ8">
        <v>90.412670000000006</v>
      </c>
      <c r="DA8">
        <v>62.123750000000001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49.165520000000001</v>
      </c>
      <c r="DR8">
        <v>120.71120000000001</v>
      </c>
      <c r="DS8">
        <v>123.17400000000001</v>
      </c>
      <c r="DT8">
        <v>123.0727</v>
      </c>
      <c r="DU8">
        <v>122.61920000000001</v>
      </c>
      <c r="DV8">
        <v>123.1456</v>
      </c>
      <c r="DW8">
        <v>119.2047</v>
      </c>
      <c r="DX8">
        <v>91.394289999999998</v>
      </c>
      <c r="DY8">
        <v>62.747790000000002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51.224220000000003</v>
      </c>
      <c r="EP8">
        <v>122.7184</v>
      </c>
      <c r="EQ8">
        <v>125.2272</v>
      </c>
      <c r="ER8">
        <v>125.09690000000001</v>
      </c>
      <c r="ES8">
        <v>124.6591</v>
      </c>
      <c r="ET8">
        <v>125.22969999999999</v>
      </c>
      <c r="EU8">
        <v>120.6474</v>
      </c>
      <c r="EV8">
        <v>92.811580000000006</v>
      </c>
      <c r="EW8">
        <v>63.648800000000001</v>
      </c>
      <c r="EX8">
        <v>44.456299999999999</v>
      </c>
      <c r="EY8">
        <v>43.791200000000003</v>
      </c>
      <c r="EZ8">
        <v>43.343020000000003</v>
      </c>
      <c r="FA8">
        <v>42.800359999999998</v>
      </c>
      <c r="FB8">
        <v>42.359090000000002</v>
      </c>
      <c r="FC8">
        <v>42.116709999999998</v>
      </c>
      <c r="FD8">
        <v>41.854810000000001</v>
      </c>
      <c r="FE8">
        <v>42.103949999999998</v>
      </c>
      <c r="FF8">
        <v>43.232570000000003</v>
      </c>
      <c r="FG8">
        <v>46.525970000000001</v>
      </c>
      <c r="FH8">
        <v>49.312640000000002</v>
      </c>
      <c r="FI8">
        <v>52.012599999999999</v>
      </c>
      <c r="FJ8">
        <v>53.714269999999999</v>
      </c>
      <c r="FK8">
        <v>54.60727</v>
      </c>
      <c r="FL8">
        <v>55.131480000000003</v>
      </c>
      <c r="FM8">
        <v>55.357390000000002</v>
      </c>
      <c r="FN8">
        <v>54.710009999999997</v>
      </c>
      <c r="FO8">
        <v>53.637009999999997</v>
      </c>
      <c r="FP8">
        <v>51.581580000000002</v>
      </c>
      <c r="FQ8">
        <v>49.294049999999999</v>
      </c>
      <c r="FR8">
        <v>47.792310000000001</v>
      </c>
      <c r="FS8">
        <v>46.407609999999998</v>
      </c>
      <c r="FT8">
        <v>45.285020000000003</v>
      </c>
      <c r="FU8">
        <v>44.195360000000001</v>
      </c>
      <c r="FV8">
        <v>1</v>
      </c>
    </row>
    <row r="9" spans="1:178" x14ac:dyDescent="0.2">
      <c r="A9" t="s">
        <v>216</v>
      </c>
      <c r="B9" t="s">
        <v>231</v>
      </c>
      <c r="C9" t="s">
        <v>238</v>
      </c>
      <c r="D9" t="s">
        <v>34</v>
      </c>
      <c r="E9" t="s">
        <v>239</v>
      </c>
      <c r="F9" t="s">
        <v>229</v>
      </c>
      <c r="G9">
        <v>61</v>
      </c>
      <c r="H9" s="59"/>
      <c r="I9">
        <v>6.4204780000000001</v>
      </c>
      <c r="J9">
        <v>130.1275</v>
      </c>
      <c r="K9">
        <v>129.5591</v>
      </c>
      <c r="L9">
        <v>128.0806</v>
      </c>
      <c r="M9">
        <v>127.279</v>
      </c>
      <c r="N9">
        <v>126.61239999999999</v>
      </c>
      <c r="O9">
        <v>130.40110000000001</v>
      </c>
      <c r="P9">
        <v>132.45750000000001</v>
      </c>
      <c r="Q9">
        <v>131.04580000000001</v>
      </c>
      <c r="R9">
        <v>131.2302</v>
      </c>
      <c r="S9">
        <v>129.68</v>
      </c>
      <c r="T9">
        <v>129.98259999999999</v>
      </c>
      <c r="U9">
        <v>130.64590000000001</v>
      </c>
      <c r="V9">
        <v>129.7535</v>
      </c>
      <c r="W9">
        <v>128.69200000000001</v>
      </c>
      <c r="X9">
        <v>127.7342</v>
      </c>
      <c r="Y9">
        <v>130.73349999999999</v>
      </c>
      <c r="Z9">
        <v>131.45349999999999</v>
      </c>
      <c r="AA9">
        <v>133.49379999999999</v>
      </c>
      <c r="AB9">
        <v>133.62139999999999</v>
      </c>
      <c r="AC9">
        <v>133.3134</v>
      </c>
      <c r="AD9">
        <v>133.87</v>
      </c>
      <c r="AE9">
        <v>133.73570000000001</v>
      </c>
      <c r="AF9">
        <v>134.25380000000001</v>
      </c>
      <c r="AG9">
        <v>133.56819999999999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42.795340000000003</v>
      </c>
      <c r="AX9">
        <v>112.19</v>
      </c>
      <c r="AY9">
        <v>114.4671</v>
      </c>
      <c r="AZ9">
        <v>114.4367</v>
      </c>
      <c r="BA9">
        <v>113.9611</v>
      </c>
      <c r="BB9">
        <v>114.36750000000001</v>
      </c>
      <c r="BC9">
        <v>112.0501</v>
      </c>
      <c r="BD9">
        <v>85.181899999999999</v>
      </c>
      <c r="BE9">
        <v>58.650919999999999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44.821100000000001</v>
      </c>
      <c r="BV9">
        <v>114.1651</v>
      </c>
      <c r="BW9">
        <v>116.4875</v>
      </c>
      <c r="BX9">
        <v>116.4286</v>
      </c>
      <c r="BY9">
        <v>115.9683</v>
      </c>
      <c r="BZ9">
        <v>116.4183</v>
      </c>
      <c r="CA9">
        <v>113.4697</v>
      </c>
      <c r="CB9">
        <v>86.576520000000002</v>
      </c>
      <c r="CC9">
        <v>59.537509999999997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46.224130000000002</v>
      </c>
      <c r="CT9">
        <v>115.5331</v>
      </c>
      <c r="CU9">
        <v>117.88679999999999</v>
      </c>
      <c r="CV9">
        <v>117.8081</v>
      </c>
      <c r="CW9">
        <v>117.3586</v>
      </c>
      <c r="CX9">
        <v>117.8386</v>
      </c>
      <c r="CY9">
        <v>114.4529</v>
      </c>
      <c r="CZ9">
        <v>87.542429999999996</v>
      </c>
      <c r="DA9">
        <v>60.15157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47.627160000000003</v>
      </c>
      <c r="DR9">
        <v>116.901</v>
      </c>
      <c r="DS9">
        <v>119.2861</v>
      </c>
      <c r="DT9">
        <v>119.18770000000001</v>
      </c>
      <c r="DU9">
        <v>118.7488</v>
      </c>
      <c r="DV9">
        <v>119.2589</v>
      </c>
      <c r="DW9">
        <v>115.4362</v>
      </c>
      <c r="DX9">
        <v>88.508340000000004</v>
      </c>
      <c r="DY9">
        <v>60.765619999999998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49.652920000000002</v>
      </c>
      <c r="EP9">
        <v>118.87609999999999</v>
      </c>
      <c r="EQ9">
        <v>121.3064</v>
      </c>
      <c r="ER9">
        <v>121.1795</v>
      </c>
      <c r="ES9">
        <v>120.7561</v>
      </c>
      <c r="ET9">
        <v>121.30970000000001</v>
      </c>
      <c r="EU9">
        <v>116.8558</v>
      </c>
      <c r="EV9">
        <v>89.902950000000004</v>
      </c>
      <c r="EW9">
        <v>61.652209999999997</v>
      </c>
      <c r="EX9">
        <v>44.456299999999999</v>
      </c>
      <c r="EY9">
        <v>43.791200000000003</v>
      </c>
      <c r="EZ9">
        <v>43.343020000000003</v>
      </c>
      <c r="FA9">
        <v>42.800359999999998</v>
      </c>
      <c r="FB9">
        <v>42.359090000000002</v>
      </c>
      <c r="FC9">
        <v>42.116709999999998</v>
      </c>
      <c r="FD9">
        <v>41.854810000000001</v>
      </c>
      <c r="FE9">
        <v>42.103949999999998</v>
      </c>
      <c r="FF9">
        <v>43.232570000000003</v>
      </c>
      <c r="FG9">
        <v>46.525970000000001</v>
      </c>
      <c r="FH9">
        <v>49.312640000000002</v>
      </c>
      <c r="FI9">
        <v>52.012599999999999</v>
      </c>
      <c r="FJ9">
        <v>53.714269999999999</v>
      </c>
      <c r="FK9">
        <v>54.60727</v>
      </c>
      <c r="FL9">
        <v>55.131480000000003</v>
      </c>
      <c r="FM9">
        <v>55.357390000000002</v>
      </c>
      <c r="FN9">
        <v>54.710009999999997</v>
      </c>
      <c r="FO9">
        <v>53.637009999999997</v>
      </c>
      <c r="FP9">
        <v>51.581580000000002</v>
      </c>
      <c r="FQ9">
        <v>49.294049999999999</v>
      </c>
      <c r="FR9">
        <v>47.792310000000001</v>
      </c>
      <c r="FS9">
        <v>46.407609999999998</v>
      </c>
      <c r="FT9">
        <v>45.285020000000003</v>
      </c>
      <c r="FU9">
        <v>44.195360000000001</v>
      </c>
      <c r="FV9">
        <v>1</v>
      </c>
    </row>
    <row r="10" spans="1:178" x14ac:dyDescent="0.2">
      <c r="A10" t="s">
        <v>216</v>
      </c>
      <c r="B10" t="s">
        <v>231</v>
      </c>
      <c r="C10" t="s">
        <v>238</v>
      </c>
      <c r="D10" t="s">
        <v>35</v>
      </c>
      <c r="E10">
        <v>2015</v>
      </c>
      <c r="F10" t="s">
        <v>229</v>
      </c>
      <c r="G10">
        <v>66</v>
      </c>
      <c r="H10" s="59"/>
      <c r="I10">
        <v>6.9467460000000001</v>
      </c>
      <c r="J10">
        <v>170.44880000000001</v>
      </c>
      <c r="K10">
        <v>170.018</v>
      </c>
      <c r="L10">
        <v>170.15530000000001</v>
      </c>
      <c r="M10">
        <v>169.65219999999999</v>
      </c>
      <c r="N10">
        <v>169.5455</v>
      </c>
      <c r="O10">
        <v>172.06</v>
      </c>
      <c r="P10">
        <v>173.8374</v>
      </c>
      <c r="Q10">
        <v>174.64240000000001</v>
      </c>
      <c r="R10">
        <v>175.3999</v>
      </c>
      <c r="S10">
        <v>167.59520000000001</v>
      </c>
      <c r="T10">
        <v>167.12039999999999</v>
      </c>
      <c r="U10">
        <v>167.52699999999999</v>
      </c>
      <c r="V10">
        <v>167.17509999999999</v>
      </c>
      <c r="W10">
        <v>170.4308</v>
      </c>
      <c r="X10">
        <v>170.12200000000001</v>
      </c>
      <c r="Y10">
        <v>171.9718</v>
      </c>
      <c r="Z10">
        <v>174.44839999999999</v>
      </c>
      <c r="AA10">
        <v>174.44649999999999</v>
      </c>
      <c r="AB10">
        <v>174.30549999999999</v>
      </c>
      <c r="AC10">
        <v>170.91810000000001</v>
      </c>
      <c r="AD10">
        <v>171.88509999999999</v>
      </c>
      <c r="AE10">
        <v>171.69839999999999</v>
      </c>
      <c r="AF10">
        <v>172.10249999999999</v>
      </c>
      <c r="AG10">
        <v>171.7647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51.821219999999997</v>
      </c>
      <c r="AX10">
        <v>145.59809999999999</v>
      </c>
      <c r="AY10">
        <v>145.65940000000001</v>
      </c>
      <c r="AZ10">
        <v>144.69550000000001</v>
      </c>
      <c r="BA10">
        <v>141.13839999999999</v>
      </c>
      <c r="BB10">
        <v>141.5051</v>
      </c>
      <c r="BC10">
        <v>145.06129999999999</v>
      </c>
      <c r="BD10">
        <v>113.8984</v>
      </c>
      <c r="BE10">
        <v>79.982770000000002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55.02787</v>
      </c>
      <c r="BV10">
        <v>148.73220000000001</v>
      </c>
      <c r="BW10">
        <v>148.83359999999999</v>
      </c>
      <c r="BX10">
        <v>147.845</v>
      </c>
      <c r="BY10">
        <v>144.35919999999999</v>
      </c>
      <c r="BZ10">
        <v>144.83629999999999</v>
      </c>
      <c r="CA10">
        <v>147.1534</v>
      </c>
      <c r="CB10">
        <v>115.84439999999999</v>
      </c>
      <c r="CC10">
        <v>80.904979999999995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57.24879</v>
      </c>
      <c r="CT10">
        <v>150.90289999999999</v>
      </c>
      <c r="CU10">
        <v>151.03210000000001</v>
      </c>
      <c r="CV10">
        <v>150.0264</v>
      </c>
      <c r="CW10">
        <v>146.59</v>
      </c>
      <c r="CX10">
        <v>147.14349999999999</v>
      </c>
      <c r="CY10">
        <v>148.60230000000001</v>
      </c>
      <c r="CZ10">
        <v>117.1922</v>
      </c>
      <c r="DA10">
        <v>81.543700000000001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59.469700000000003</v>
      </c>
      <c r="DR10">
        <v>153.0735</v>
      </c>
      <c r="DS10">
        <v>153.23050000000001</v>
      </c>
      <c r="DT10">
        <v>152.20769999999999</v>
      </c>
      <c r="DU10">
        <v>148.82069999999999</v>
      </c>
      <c r="DV10">
        <v>149.45070000000001</v>
      </c>
      <c r="DW10">
        <v>150.0513</v>
      </c>
      <c r="DX10">
        <v>118.54</v>
      </c>
      <c r="DY10">
        <v>82.182429999999997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62.676349999999999</v>
      </c>
      <c r="EP10">
        <v>156.20760000000001</v>
      </c>
      <c r="EQ10">
        <v>156.40469999999999</v>
      </c>
      <c r="ER10">
        <v>155.35730000000001</v>
      </c>
      <c r="ES10">
        <v>152.04159999999999</v>
      </c>
      <c r="ET10">
        <v>152.78190000000001</v>
      </c>
      <c r="EU10">
        <v>152.14340000000001</v>
      </c>
      <c r="EV10">
        <v>120.486</v>
      </c>
      <c r="EW10">
        <v>83.104640000000003</v>
      </c>
      <c r="EX10">
        <v>55.475149999999999</v>
      </c>
      <c r="EY10">
        <v>53.82723</v>
      </c>
      <c r="EZ10">
        <v>53.02308</v>
      </c>
      <c r="FA10">
        <v>51.875999999999998</v>
      </c>
      <c r="FB10">
        <v>50.971539999999997</v>
      </c>
      <c r="FC10">
        <v>50.276710000000001</v>
      </c>
      <c r="FD10">
        <v>49.325690000000002</v>
      </c>
      <c r="FE10">
        <v>49.914540000000002</v>
      </c>
      <c r="FF10">
        <v>53.257210000000001</v>
      </c>
      <c r="FG10">
        <v>58.265839999999997</v>
      </c>
      <c r="FH10">
        <v>63.383470000000003</v>
      </c>
      <c r="FI10">
        <v>67.587649999999996</v>
      </c>
      <c r="FJ10">
        <v>70.573499999999996</v>
      </c>
      <c r="FK10">
        <v>72.675200000000004</v>
      </c>
      <c r="FL10">
        <v>73.920720000000003</v>
      </c>
      <c r="FM10">
        <v>74.546300000000002</v>
      </c>
      <c r="FN10">
        <v>74.626360000000005</v>
      </c>
      <c r="FO10">
        <v>73.84308</v>
      </c>
      <c r="FP10">
        <v>71.826639999999998</v>
      </c>
      <c r="FQ10">
        <v>68.502970000000005</v>
      </c>
      <c r="FR10">
        <v>65.590109999999996</v>
      </c>
      <c r="FS10">
        <v>63.117910000000002</v>
      </c>
      <c r="FT10">
        <v>60.569609999999997</v>
      </c>
      <c r="FU10">
        <v>59.137390000000003</v>
      </c>
      <c r="FV10">
        <v>1</v>
      </c>
    </row>
    <row r="11" spans="1:178" x14ac:dyDescent="0.2">
      <c r="A11" t="s">
        <v>216</v>
      </c>
      <c r="B11" t="s">
        <v>231</v>
      </c>
      <c r="C11" t="s">
        <v>238</v>
      </c>
      <c r="D11" t="s">
        <v>35</v>
      </c>
      <c r="E11">
        <v>2016</v>
      </c>
      <c r="F11" t="s">
        <v>229</v>
      </c>
      <c r="G11">
        <v>64</v>
      </c>
      <c r="H11" s="59"/>
      <c r="I11">
        <v>6.7362390000000003</v>
      </c>
      <c r="J11">
        <v>165.28370000000001</v>
      </c>
      <c r="K11">
        <v>164.86600000000001</v>
      </c>
      <c r="L11">
        <v>164.9991</v>
      </c>
      <c r="M11">
        <v>164.5112</v>
      </c>
      <c r="N11">
        <v>164.40770000000001</v>
      </c>
      <c r="O11">
        <v>166.84610000000001</v>
      </c>
      <c r="P11">
        <v>168.56960000000001</v>
      </c>
      <c r="Q11">
        <v>169.3502</v>
      </c>
      <c r="R11">
        <v>170.0848</v>
      </c>
      <c r="S11">
        <v>162.51660000000001</v>
      </c>
      <c r="T11">
        <v>162.05609999999999</v>
      </c>
      <c r="U11">
        <v>162.4504</v>
      </c>
      <c r="V11">
        <v>162.10919999999999</v>
      </c>
      <c r="W11">
        <v>165.2663</v>
      </c>
      <c r="X11">
        <v>164.96680000000001</v>
      </c>
      <c r="Y11">
        <v>166.76050000000001</v>
      </c>
      <c r="Z11">
        <v>169.16210000000001</v>
      </c>
      <c r="AA11">
        <v>169.16030000000001</v>
      </c>
      <c r="AB11">
        <v>169.02350000000001</v>
      </c>
      <c r="AC11">
        <v>165.73869999999999</v>
      </c>
      <c r="AD11">
        <v>166.6765</v>
      </c>
      <c r="AE11">
        <v>166.49539999999999</v>
      </c>
      <c r="AF11">
        <v>166.88730000000001</v>
      </c>
      <c r="AG11">
        <v>166.55969999999999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50.169280000000001</v>
      </c>
      <c r="AX11">
        <v>141.1063</v>
      </c>
      <c r="AY11">
        <v>141.16470000000001</v>
      </c>
      <c r="AZ11">
        <v>140.23060000000001</v>
      </c>
      <c r="BA11">
        <v>136.77950000000001</v>
      </c>
      <c r="BB11">
        <v>137.13229999999999</v>
      </c>
      <c r="BC11">
        <v>140.6122</v>
      </c>
      <c r="BD11">
        <v>110.3974</v>
      </c>
      <c r="BE11">
        <v>77.535579999999996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53.326970000000003</v>
      </c>
      <c r="BV11">
        <v>144.1925</v>
      </c>
      <c r="BW11">
        <v>144.29040000000001</v>
      </c>
      <c r="BX11">
        <v>143.3321</v>
      </c>
      <c r="BY11">
        <v>139.9512</v>
      </c>
      <c r="BZ11">
        <v>140.4126</v>
      </c>
      <c r="CA11">
        <v>142.67240000000001</v>
      </c>
      <c r="CB11">
        <v>112.3137</v>
      </c>
      <c r="CC11">
        <v>78.443709999999996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55.513979999999997</v>
      </c>
      <c r="CT11">
        <v>146.33000000000001</v>
      </c>
      <c r="CU11">
        <v>146.45529999999999</v>
      </c>
      <c r="CV11">
        <v>145.48009999999999</v>
      </c>
      <c r="CW11">
        <v>142.14789999999999</v>
      </c>
      <c r="CX11">
        <v>142.68459999999999</v>
      </c>
      <c r="CY11">
        <v>144.0992</v>
      </c>
      <c r="CZ11">
        <v>113.6409</v>
      </c>
      <c r="DA11">
        <v>79.072680000000005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57.700980000000001</v>
      </c>
      <c r="DR11">
        <v>148.4676</v>
      </c>
      <c r="DS11">
        <v>148.62020000000001</v>
      </c>
      <c r="DT11">
        <v>147.62819999999999</v>
      </c>
      <c r="DU11">
        <v>144.34460000000001</v>
      </c>
      <c r="DV11">
        <v>144.95660000000001</v>
      </c>
      <c r="DW11">
        <v>145.52610000000001</v>
      </c>
      <c r="DX11">
        <v>114.96810000000001</v>
      </c>
      <c r="DY11">
        <v>79.701639999999998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60.858669999999996</v>
      </c>
      <c r="EP11">
        <v>151.5538</v>
      </c>
      <c r="EQ11">
        <v>151.74600000000001</v>
      </c>
      <c r="ER11">
        <v>150.72970000000001</v>
      </c>
      <c r="ES11">
        <v>147.5162</v>
      </c>
      <c r="ET11">
        <v>148.23689999999999</v>
      </c>
      <c r="EU11">
        <v>147.58629999999999</v>
      </c>
      <c r="EV11">
        <v>116.8844</v>
      </c>
      <c r="EW11">
        <v>80.609780000000001</v>
      </c>
      <c r="EX11">
        <v>55.475149999999999</v>
      </c>
      <c r="EY11">
        <v>53.82723</v>
      </c>
      <c r="EZ11">
        <v>53.02308</v>
      </c>
      <c r="FA11">
        <v>51.875999999999998</v>
      </c>
      <c r="FB11">
        <v>50.971539999999997</v>
      </c>
      <c r="FC11">
        <v>50.276710000000001</v>
      </c>
      <c r="FD11">
        <v>49.325690000000002</v>
      </c>
      <c r="FE11">
        <v>49.914540000000002</v>
      </c>
      <c r="FF11">
        <v>53.257199999999997</v>
      </c>
      <c r="FG11">
        <v>58.265839999999997</v>
      </c>
      <c r="FH11">
        <v>63.383459999999999</v>
      </c>
      <c r="FI11">
        <v>67.587649999999996</v>
      </c>
      <c r="FJ11">
        <v>70.573499999999996</v>
      </c>
      <c r="FK11">
        <v>72.675200000000004</v>
      </c>
      <c r="FL11">
        <v>73.920720000000003</v>
      </c>
      <c r="FM11">
        <v>74.546300000000002</v>
      </c>
      <c r="FN11">
        <v>74.626360000000005</v>
      </c>
      <c r="FO11">
        <v>73.84308</v>
      </c>
      <c r="FP11">
        <v>71.826639999999998</v>
      </c>
      <c r="FQ11">
        <v>68.502970000000005</v>
      </c>
      <c r="FR11">
        <v>65.590109999999996</v>
      </c>
      <c r="FS11">
        <v>63.117910000000002</v>
      </c>
      <c r="FT11">
        <v>60.569609999999997</v>
      </c>
      <c r="FU11">
        <v>59.137390000000003</v>
      </c>
      <c r="FV11">
        <v>1</v>
      </c>
    </row>
    <row r="12" spans="1:178" x14ac:dyDescent="0.2">
      <c r="A12" t="s">
        <v>216</v>
      </c>
      <c r="B12" t="s">
        <v>231</v>
      </c>
      <c r="C12" t="s">
        <v>238</v>
      </c>
      <c r="D12" t="s">
        <v>35</v>
      </c>
      <c r="E12">
        <v>2017</v>
      </c>
      <c r="F12" t="s">
        <v>229</v>
      </c>
      <c r="G12">
        <v>63</v>
      </c>
      <c r="H12" s="59"/>
      <c r="I12">
        <v>6.6309849999999999</v>
      </c>
      <c r="J12">
        <v>162.7011</v>
      </c>
      <c r="K12">
        <v>162.28989999999999</v>
      </c>
      <c r="L12">
        <v>162.42099999999999</v>
      </c>
      <c r="M12">
        <v>161.9408</v>
      </c>
      <c r="N12">
        <v>161.8389</v>
      </c>
      <c r="O12">
        <v>164.23910000000001</v>
      </c>
      <c r="P12">
        <v>165.9357</v>
      </c>
      <c r="Q12">
        <v>166.70410000000001</v>
      </c>
      <c r="R12">
        <v>167.4272</v>
      </c>
      <c r="S12">
        <v>159.97720000000001</v>
      </c>
      <c r="T12">
        <v>159.524</v>
      </c>
      <c r="U12">
        <v>159.91220000000001</v>
      </c>
      <c r="V12">
        <v>159.5763</v>
      </c>
      <c r="W12">
        <v>162.684</v>
      </c>
      <c r="X12">
        <v>162.38919999999999</v>
      </c>
      <c r="Y12">
        <v>164.15479999999999</v>
      </c>
      <c r="Z12">
        <v>166.51900000000001</v>
      </c>
      <c r="AA12">
        <v>166.5172</v>
      </c>
      <c r="AB12">
        <v>166.38249999999999</v>
      </c>
      <c r="AC12">
        <v>163.1491</v>
      </c>
      <c r="AD12">
        <v>164.07220000000001</v>
      </c>
      <c r="AE12">
        <v>163.89400000000001</v>
      </c>
      <c r="AF12">
        <v>164.27969999999999</v>
      </c>
      <c r="AG12">
        <v>163.9572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49.343800000000002</v>
      </c>
      <c r="AX12">
        <v>138.86089999999999</v>
      </c>
      <c r="AY12">
        <v>138.9178</v>
      </c>
      <c r="AZ12">
        <v>137.99860000000001</v>
      </c>
      <c r="BA12">
        <v>134.60059999999999</v>
      </c>
      <c r="BB12">
        <v>134.94640000000001</v>
      </c>
      <c r="BC12">
        <v>138.38800000000001</v>
      </c>
      <c r="BD12">
        <v>108.6472</v>
      </c>
      <c r="BE12">
        <v>76.312119999999993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52.47672</v>
      </c>
      <c r="BV12">
        <v>141.9229</v>
      </c>
      <c r="BW12">
        <v>142.01910000000001</v>
      </c>
      <c r="BX12">
        <v>141.07579999999999</v>
      </c>
      <c r="BY12">
        <v>137.7473</v>
      </c>
      <c r="BZ12">
        <v>138.20099999999999</v>
      </c>
      <c r="CA12">
        <v>140.43199999999999</v>
      </c>
      <c r="CB12">
        <v>110.5485</v>
      </c>
      <c r="CC12">
        <v>77.213130000000007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54.646569999999997</v>
      </c>
      <c r="CT12">
        <v>144.0436</v>
      </c>
      <c r="CU12">
        <v>144.167</v>
      </c>
      <c r="CV12">
        <v>143.20699999999999</v>
      </c>
      <c r="CW12">
        <v>139.92679999999999</v>
      </c>
      <c r="CX12">
        <v>140.45519999999999</v>
      </c>
      <c r="CY12">
        <v>141.8477</v>
      </c>
      <c r="CZ12">
        <v>111.8653</v>
      </c>
      <c r="DA12">
        <v>77.83717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56.816429999999997</v>
      </c>
      <c r="DR12">
        <v>146.1644</v>
      </c>
      <c r="DS12">
        <v>146.31489999999999</v>
      </c>
      <c r="DT12">
        <v>145.3382</v>
      </c>
      <c r="DU12">
        <v>142.1063</v>
      </c>
      <c r="DV12">
        <v>142.70930000000001</v>
      </c>
      <c r="DW12">
        <v>143.26339999999999</v>
      </c>
      <c r="DX12">
        <v>113.18210000000001</v>
      </c>
      <c r="DY12">
        <v>78.461200000000005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59.949350000000003</v>
      </c>
      <c r="EP12">
        <v>149.22640000000001</v>
      </c>
      <c r="EQ12">
        <v>149.4161</v>
      </c>
      <c r="ER12">
        <v>148.41540000000001</v>
      </c>
      <c r="ES12">
        <v>145.25309999999999</v>
      </c>
      <c r="ET12">
        <v>145.9639</v>
      </c>
      <c r="EU12">
        <v>145.3074</v>
      </c>
      <c r="EV12">
        <v>115.08329999999999</v>
      </c>
      <c r="EW12">
        <v>79.362210000000005</v>
      </c>
      <c r="EX12">
        <v>55.475149999999999</v>
      </c>
      <c r="EY12">
        <v>53.82723</v>
      </c>
      <c r="EZ12">
        <v>53.02308</v>
      </c>
      <c r="FA12">
        <v>51.875990000000002</v>
      </c>
      <c r="FB12">
        <v>50.971530000000001</v>
      </c>
      <c r="FC12">
        <v>50.276710000000001</v>
      </c>
      <c r="FD12">
        <v>49.325690000000002</v>
      </c>
      <c r="FE12">
        <v>49.914540000000002</v>
      </c>
      <c r="FF12">
        <v>53.257199999999997</v>
      </c>
      <c r="FG12">
        <v>58.265839999999997</v>
      </c>
      <c r="FH12">
        <v>63.383459999999999</v>
      </c>
      <c r="FI12">
        <v>67.587649999999996</v>
      </c>
      <c r="FJ12">
        <v>70.573499999999996</v>
      </c>
      <c r="FK12">
        <v>72.675200000000004</v>
      </c>
      <c r="FL12">
        <v>73.920720000000003</v>
      </c>
      <c r="FM12">
        <v>74.546300000000002</v>
      </c>
      <c r="FN12">
        <v>74.626360000000005</v>
      </c>
      <c r="FO12">
        <v>73.84308</v>
      </c>
      <c r="FP12">
        <v>71.826639999999998</v>
      </c>
      <c r="FQ12">
        <v>68.502970000000005</v>
      </c>
      <c r="FR12">
        <v>65.590109999999996</v>
      </c>
      <c r="FS12">
        <v>63.117919999999998</v>
      </c>
      <c r="FT12">
        <v>60.569609999999997</v>
      </c>
      <c r="FU12">
        <v>59.137390000000003</v>
      </c>
      <c r="FV12">
        <v>1</v>
      </c>
    </row>
    <row r="13" spans="1:178" x14ac:dyDescent="0.2">
      <c r="A13" t="s">
        <v>216</v>
      </c>
      <c r="B13" t="s">
        <v>231</v>
      </c>
      <c r="C13" t="s">
        <v>238</v>
      </c>
      <c r="D13" t="s">
        <v>35</v>
      </c>
      <c r="E13" t="s">
        <v>239</v>
      </c>
      <c r="F13" t="s">
        <v>229</v>
      </c>
      <c r="G13">
        <v>61</v>
      </c>
      <c r="H13" s="59"/>
      <c r="I13">
        <v>6.4204780000000001</v>
      </c>
      <c r="J13">
        <v>157.536</v>
      </c>
      <c r="K13">
        <v>157.1379</v>
      </c>
      <c r="L13">
        <v>157.26480000000001</v>
      </c>
      <c r="M13">
        <v>156.7998</v>
      </c>
      <c r="N13">
        <v>156.7011</v>
      </c>
      <c r="O13">
        <v>159.02520000000001</v>
      </c>
      <c r="P13">
        <v>160.6679</v>
      </c>
      <c r="Q13">
        <v>161.4119</v>
      </c>
      <c r="R13">
        <v>162.1121</v>
      </c>
      <c r="S13">
        <v>154.89859999999999</v>
      </c>
      <c r="T13">
        <v>154.4597</v>
      </c>
      <c r="U13">
        <v>154.8356</v>
      </c>
      <c r="V13">
        <v>154.5103</v>
      </c>
      <c r="W13">
        <v>157.51939999999999</v>
      </c>
      <c r="X13">
        <v>157.23390000000001</v>
      </c>
      <c r="Y13">
        <v>158.9436</v>
      </c>
      <c r="Z13">
        <v>161.23269999999999</v>
      </c>
      <c r="AA13">
        <v>161.23089999999999</v>
      </c>
      <c r="AB13">
        <v>161.10059999999999</v>
      </c>
      <c r="AC13">
        <v>157.96969999999999</v>
      </c>
      <c r="AD13">
        <v>158.86349999999999</v>
      </c>
      <c r="AE13">
        <v>158.691</v>
      </c>
      <c r="AF13">
        <v>159.06450000000001</v>
      </c>
      <c r="AG13">
        <v>158.75219999999999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47.693829999999998</v>
      </c>
      <c r="AX13">
        <v>134.37100000000001</v>
      </c>
      <c r="AY13">
        <v>134.42509999999999</v>
      </c>
      <c r="AZ13">
        <v>133.53569999999999</v>
      </c>
      <c r="BA13">
        <v>130.24369999999999</v>
      </c>
      <c r="BB13">
        <v>130.57560000000001</v>
      </c>
      <c r="BC13">
        <v>133.94030000000001</v>
      </c>
      <c r="BD13">
        <v>105.1474</v>
      </c>
      <c r="BE13">
        <v>73.865499999999997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50.776629999999997</v>
      </c>
      <c r="BV13">
        <v>137.38399999999999</v>
      </c>
      <c r="BW13">
        <v>137.47669999999999</v>
      </c>
      <c r="BX13">
        <v>136.56360000000001</v>
      </c>
      <c r="BY13">
        <v>133.34010000000001</v>
      </c>
      <c r="BZ13">
        <v>133.7782</v>
      </c>
      <c r="CA13">
        <v>135.95160000000001</v>
      </c>
      <c r="CB13">
        <v>107.0183</v>
      </c>
      <c r="CC13">
        <v>74.752099999999999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52.911760000000001</v>
      </c>
      <c r="CT13">
        <v>139.4708</v>
      </c>
      <c r="CU13">
        <v>139.59020000000001</v>
      </c>
      <c r="CV13">
        <v>138.66079999999999</v>
      </c>
      <c r="CW13">
        <v>135.4847</v>
      </c>
      <c r="CX13">
        <v>135.99629999999999</v>
      </c>
      <c r="CY13">
        <v>137.34460000000001</v>
      </c>
      <c r="CZ13">
        <v>108.31399999999999</v>
      </c>
      <c r="DA13">
        <v>75.366150000000005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55.046889999999998</v>
      </c>
      <c r="DR13">
        <v>141.55760000000001</v>
      </c>
      <c r="DS13">
        <v>141.7038</v>
      </c>
      <c r="DT13">
        <v>140.75790000000001</v>
      </c>
      <c r="DU13">
        <v>137.6293</v>
      </c>
      <c r="DV13">
        <v>138.21430000000001</v>
      </c>
      <c r="DW13">
        <v>138.73759999999999</v>
      </c>
      <c r="DX13">
        <v>109.6097</v>
      </c>
      <c r="DY13">
        <v>75.980199999999996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58.12968</v>
      </c>
      <c r="EP13">
        <v>144.57069999999999</v>
      </c>
      <c r="EQ13">
        <v>144.75540000000001</v>
      </c>
      <c r="ER13">
        <v>143.78579999999999</v>
      </c>
      <c r="ES13">
        <v>140.72569999999999</v>
      </c>
      <c r="ET13">
        <v>141.4169</v>
      </c>
      <c r="EU13">
        <v>140.74889999999999</v>
      </c>
      <c r="EV13">
        <v>111.4806</v>
      </c>
      <c r="EW13">
        <v>76.866799999999998</v>
      </c>
      <c r="EX13">
        <v>55.475149999999999</v>
      </c>
      <c r="EY13">
        <v>53.827219999999997</v>
      </c>
      <c r="EZ13">
        <v>53.023090000000003</v>
      </c>
      <c r="FA13">
        <v>51.875990000000002</v>
      </c>
      <c r="FB13">
        <v>50.971539999999997</v>
      </c>
      <c r="FC13">
        <v>50.276710000000001</v>
      </c>
      <c r="FD13">
        <v>49.325690000000002</v>
      </c>
      <c r="FE13">
        <v>49.914540000000002</v>
      </c>
      <c r="FF13">
        <v>53.257199999999997</v>
      </c>
      <c r="FG13">
        <v>58.265839999999997</v>
      </c>
      <c r="FH13">
        <v>63.383470000000003</v>
      </c>
      <c r="FI13">
        <v>67.587649999999996</v>
      </c>
      <c r="FJ13">
        <v>70.573499999999996</v>
      </c>
      <c r="FK13">
        <v>72.675200000000004</v>
      </c>
      <c r="FL13">
        <v>73.920720000000003</v>
      </c>
      <c r="FM13">
        <v>74.546300000000002</v>
      </c>
      <c r="FN13">
        <v>74.626360000000005</v>
      </c>
      <c r="FO13">
        <v>73.84308</v>
      </c>
      <c r="FP13">
        <v>71.826639999999998</v>
      </c>
      <c r="FQ13">
        <v>68.502970000000005</v>
      </c>
      <c r="FR13">
        <v>65.590109999999996</v>
      </c>
      <c r="FS13">
        <v>63.117910000000002</v>
      </c>
      <c r="FT13">
        <v>60.569609999999997</v>
      </c>
      <c r="FU13">
        <v>59.137390000000003</v>
      </c>
      <c r="FV13">
        <v>1</v>
      </c>
    </row>
    <row r="14" spans="1:178" x14ac:dyDescent="0.2">
      <c r="A14" t="s">
        <v>216</v>
      </c>
      <c r="B14" t="s">
        <v>231</v>
      </c>
      <c r="C14" t="s">
        <v>238</v>
      </c>
      <c r="D14" t="s">
        <v>36</v>
      </c>
      <c r="E14">
        <v>2015</v>
      </c>
      <c r="F14" t="s">
        <v>229</v>
      </c>
      <c r="G14">
        <v>66</v>
      </c>
      <c r="H14" s="59"/>
      <c r="I14">
        <v>6.9467460000000001</v>
      </c>
      <c r="J14">
        <v>174.66900000000001</v>
      </c>
      <c r="K14">
        <v>175.02709999999999</v>
      </c>
      <c r="L14">
        <v>172.65100000000001</v>
      </c>
      <c r="M14">
        <v>178.53540000000001</v>
      </c>
      <c r="N14">
        <v>177.58770000000001</v>
      </c>
      <c r="O14">
        <v>183.93899999999999</v>
      </c>
      <c r="P14">
        <v>190.54650000000001</v>
      </c>
      <c r="Q14">
        <v>185.7945</v>
      </c>
      <c r="R14">
        <v>183.4486</v>
      </c>
      <c r="S14">
        <v>182.23689999999999</v>
      </c>
      <c r="T14">
        <v>179.69130000000001</v>
      </c>
      <c r="U14">
        <v>181.024</v>
      </c>
      <c r="V14">
        <v>177.98320000000001</v>
      </c>
      <c r="W14">
        <v>180.19800000000001</v>
      </c>
      <c r="X14">
        <v>185.994</v>
      </c>
      <c r="Y14">
        <v>183.352</v>
      </c>
      <c r="Z14">
        <v>177.16650000000001</v>
      </c>
      <c r="AA14">
        <v>172.61580000000001</v>
      </c>
      <c r="AB14">
        <v>205.7328</v>
      </c>
      <c r="AC14">
        <v>172.5299</v>
      </c>
      <c r="AD14">
        <v>169.75800000000001</v>
      </c>
      <c r="AE14">
        <v>165.92189999999999</v>
      </c>
      <c r="AF14">
        <v>174.3673</v>
      </c>
      <c r="AG14">
        <v>178.27629999999999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52.341799999999999</v>
      </c>
      <c r="AU14">
        <v>147.99870000000001</v>
      </c>
      <c r="AV14">
        <v>154.1302</v>
      </c>
      <c r="AW14">
        <v>152.0155</v>
      </c>
      <c r="AX14">
        <v>146.9058</v>
      </c>
      <c r="AY14">
        <v>143.85489999999999</v>
      </c>
      <c r="AZ14">
        <v>177.2611</v>
      </c>
      <c r="BA14">
        <v>119.2034</v>
      </c>
      <c r="BB14">
        <v>85.191130000000001</v>
      </c>
      <c r="BC14">
        <v>81.872799999999998</v>
      </c>
      <c r="BD14">
        <v>86.751270000000005</v>
      </c>
      <c r="BE14">
        <v>86.233180000000004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55.899320000000003</v>
      </c>
      <c r="BS14">
        <v>151.4008</v>
      </c>
      <c r="BT14">
        <v>157.56960000000001</v>
      </c>
      <c r="BU14">
        <v>155.4847</v>
      </c>
      <c r="BV14">
        <v>150.19049999999999</v>
      </c>
      <c r="BW14">
        <v>146.80260000000001</v>
      </c>
      <c r="BX14">
        <v>179.95509999999999</v>
      </c>
      <c r="BY14">
        <v>121.2105</v>
      </c>
      <c r="BZ14">
        <v>87.168229999999994</v>
      </c>
      <c r="CA14">
        <v>83.739620000000002</v>
      </c>
      <c r="CB14">
        <v>88.786029999999997</v>
      </c>
      <c r="CC14">
        <v>88.319890000000001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58.363250000000001</v>
      </c>
      <c r="CQ14">
        <v>153.75710000000001</v>
      </c>
      <c r="CR14">
        <v>159.95179999999999</v>
      </c>
      <c r="CS14">
        <v>157.88749999999999</v>
      </c>
      <c r="CT14">
        <v>152.46549999999999</v>
      </c>
      <c r="CU14">
        <v>148.8442</v>
      </c>
      <c r="CV14">
        <v>181.82089999999999</v>
      </c>
      <c r="CW14">
        <v>122.6006</v>
      </c>
      <c r="CX14">
        <v>88.537559999999999</v>
      </c>
      <c r="CY14">
        <v>85.032570000000007</v>
      </c>
      <c r="CZ14">
        <v>90.19529</v>
      </c>
      <c r="DA14">
        <v>89.765140000000002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60.827190000000002</v>
      </c>
      <c r="DO14">
        <v>156.11340000000001</v>
      </c>
      <c r="DP14">
        <v>162.3339</v>
      </c>
      <c r="DQ14">
        <v>160.2902</v>
      </c>
      <c r="DR14">
        <v>154.7405</v>
      </c>
      <c r="DS14">
        <v>150.88570000000001</v>
      </c>
      <c r="DT14">
        <v>183.6867</v>
      </c>
      <c r="DU14">
        <v>123.9907</v>
      </c>
      <c r="DV14">
        <v>89.906890000000004</v>
      </c>
      <c r="DW14">
        <v>86.325519999999997</v>
      </c>
      <c r="DX14">
        <v>91.604550000000003</v>
      </c>
      <c r="DY14">
        <v>91.210400000000007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64.384709999999998</v>
      </c>
      <c r="EM14">
        <v>159.5155</v>
      </c>
      <c r="EN14">
        <v>165.77340000000001</v>
      </c>
      <c r="EO14">
        <v>163.7594</v>
      </c>
      <c r="EP14">
        <v>158.02529999999999</v>
      </c>
      <c r="EQ14">
        <v>153.83349999999999</v>
      </c>
      <c r="ER14">
        <v>186.38069999999999</v>
      </c>
      <c r="ES14">
        <v>125.9978</v>
      </c>
      <c r="ET14">
        <v>91.883989999999997</v>
      </c>
      <c r="EU14">
        <v>88.192340000000002</v>
      </c>
      <c r="EV14">
        <v>93.639309999999995</v>
      </c>
      <c r="EW14">
        <v>93.297110000000004</v>
      </c>
      <c r="EX14">
        <v>67.730810000000005</v>
      </c>
      <c r="EY14">
        <v>65.768469999999994</v>
      </c>
      <c r="EZ14">
        <v>64.070819999999998</v>
      </c>
      <c r="FA14">
        <v>62.626399999999997</v>
      </c>
      <c r="FB14">
        <v>61.633310000000002</v>
      </c>
      <c r="FC14">
        <v>60.476329999999997</v>
      </c>
      <c r="FD14">
        <v>59.732390000000002</v>
      </c>
      <c r="FE14">
        <v>59.907150000000001</v>
      </c>
      <c r="FF14">
        <v>62.932740000000003</v>
      </c>
      <c r="FG14">
        <v>68.252020000000002</v>
      </c>
      <c r="FH14">
        <v>73.69753</v>
      </c>
      <c r="FI14">
        <v>78.532839999999993</v>
      </c>
      <c r="FJ14">
        <v>82.259150000000005</v>
      </c>
      <c r="FK14">
        <v>84.329409999999996</v>
      </c>
      <c r="FL14">
        <v>85.439109999999999</v>
      </c>
      <c r="FM14">
        <v>86.432370000000006</v>
      </c>
      <c r="FN14">
        <v>86.914510000000007</v>
      </c>
      <c r="FO14">
        <v>86.622339999999994</v>
      </c>
      <c r="FP14">
        <v>83.087569999999999</v>
      </c>
      <c r="FQ14">
        <v>82.979410000000001</v>
      </c>
      <c r="FR14">
        <v>79.564800000000005</v>
      </c>
      <c r="FS14">
        <v>75.671310000000005</v>
      </c>
      <c r="FT14">
        <v>73.155779999999993</v>
      </c>
      <c r="FU14">
        <v>71.060230000000004</v>
      </c>
      <c r="FV14">
        <v>1</v>
      </c>
    </row>
    <row r="15" spans="1:178" x14ac:dyDescent="0.2">
      <c r="A15" t="s">
        <v>216</v>
      </c>
      <c r="B15" t="s">
        <v>231</v>
      </c>
      <c r="C15" t="s">
        <v>238</v>
      </c>
      <c r="D15" t="s">
        <v>36</v>
      </c>
      <c r="E15">
        <v>2016</v>
      </c>
      <c r="F15" t="s">
        <v>229</v>
      </c>
      <c r="G15">
        <v>64</v>
      </c>
      <c r="H15" s="59"/>
      <c r="I15">
        <v>6.7362390000000003</v>
      </c>
      <c r="J15">
        <v>169.376</v>
      </c>
      <c r="K15">
        <v>169.72319999999999</v>
      </c>
      <c r="L15">
        <v>167.41919999999999</v>
      </c>
      <c r="M15">
        <v>173.12520000000001</v>
      </c>
      <c r="N15">
        <v>172.2063</v>
      </c>
      <c r="O15">
        <v>178.36510000000001</v>
      </c>
      <c r="P15">
        <v>184.7724</v>
      </c>
      <c r="Q15">
        <v>180.1644</v>
      </c>
      <c r="R15">
        <v>177.8895</v>
      </c>
      <c r="S15">
        <v>176.71459999999999</v>
      </c>
      <c r="T15">
        <v>174.24610000000001</v>
      </c>
      <c r="U15">
        <v>175.5384</v>
      </c>
      <c r="V15">
        <v>172.5898</v>
      </c>
      <c r="W15">
        <v>174.73750000000001</v>
      </c>
      <c r="X15">
        <v>180.3578</v>
      </c>
      <c r="Y15">
        <v>177.79589999999999</v>
      </c>
      <c r="Z15">
        <v>171.7979</v>
      </c>
      <c r="AA15">
        <v>167.38499999999999</v>
      </c>
      <c r="AB15">
        <v>199.4984</v>
      </c>
      <c r="AC15">
        <v>167.30170000000001</v>
      </c>
      <c r="AD15">
        <v>164.6139</v>
      </c>
      <c r="AE15">
        <v>160.8939</v>
      </c>
      <c r="AF15">
        <v>169.08349999999999</v>
      </c>
      <c r="AG15">
        <v>172.874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50.66516</v>
      </c>
      <c r="AU15">
        <v>143.4273</v>
      </c>
      <c r="AV15">
        <v>149.37209999999999</v>
      </c>
      <c r="AW15">
        <v>147.32069999999999</v>
      </c>
      <c r="AX15">
        <v>142.37049999999999</v>
      </c>
      <c r="AY15">
        <v>139.42060000000001</v>
      </c>
      <c r="AZ15">
        <v>171.821</v>
      </c>
      <c r="BA15">
        <v>115.5401</v>
      </c>
      <c r="BB15">
        <v>82.559269999999998</v>
      </c>
      <c r="BC15">
        <v>79.344309999999993</v>
      </c>
      <c r="BD15">
        <v>84.070660000000004</v>
      </c>
      <c r="BE15">
        <v>83.566940000000002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54.16836</v>
      </c>
      <c r="BS15">
        <v>146.7775</v>
      </c>
      <c r="BT15">
        <v>152.75899999999999</v>
      </c>
      <c r="BU15">
        <v>150.73689999999999</v>
      </c>
      <c r="BV15">
        <v>145.60509999999999</v>
      </c>
      <c r="BW15">
        <v>142.32329999999999</v>
      </c>
      <c r="BX15">
        <v>174.47380000000001</v>
      </c>
      <c r="BY15">
        <v>117.51649999999999</v>
      </c>
      <c r="BZ15">
        <v>84.506180000000001</v>
      </c>
      <c r="CA15">
        <v>81.18262</v>
      </c>
      <c r="CB15">
        <v>86.074349999999995</v>
      </c>
      <c r="CC15">
        <v>85.621799999999993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56.594670000000001</v>
      </c>
      <c r="CQ15">
        <v>149.09780000000001</v>
      </c>
      <c r="CR15">
        <v>155.10480000000001</v>
      </c>
      <c r="CS15">
        <v>153.10300000000001</v>
      </c>
      <c r="CT15">
        <v>147.84540000000001</v>
      </c>
      <c r="CU15">
        <v>144.33369999999999</v>
      </c>
      <c r="CV15">
        <v>176.31120000000001</v>
      </c>
      <c r="CW15">
        <v>118.8854</v>
      </c>
      <c r="CX15">
        <v>85.854609999999994</v>
      </c>
      <c r="CY15">
        <v>82.455830000000006</v>
      </c>
      <c r="CZ15">
        <v>87.462100000000007</v>
      </c>
      <c r="DA15">
        <v>87.044979999999995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59.020980000000002</v>
      </c>
      <c r="DO15">
        <v>151.41810000000001</v>
      </c>
      <c r="DP15">
        <v>157.45050000000001</v>
      </c>
      <c r="DQ15">
        <v>155.4691</v>
      </c>
      <c r="DR15">
        <v>150.0856</v>
      </c>
      <c r="DS15">
        <v>146.3441</v>
      </c>
      <c r="DT15">
        <v>178.14850000000001</v>
      </c>
      <c r="DU15">
        <v>120.2543</v>
      </c>
      <c r="DV15">
        <v>87.203029999999998</v>
      </c>
      <c r="DW15">
        <v>83.729029999999995</v>
      </c>
      <c r="DX15">
        <v>88.849850000000004</v>
      </c>
      <c r="DY15">
        <v>88.468170000000001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62.524189999999997</v>
      </c>
      <c r="EM15">
        <v>154.76830000000001</v>
      </c>
      <c r="EN15">
        <v>160.83750000000001</v>
      </c>
      <c r="EO15">
        <v>158.8853</v>
      </c>
      <c r="EP15">
        <v>153.3202</v>
      </c>
      <c r="EQ15">
        <v>149.24680000000001</v>
      </c>
      <c r="ER15">
        <v>180.8013</v>
      </c>
      <c r="ES15">
        <v>122.2308</v>
      </c>
      <c r="ET15">
        <v>89.149940000000001</v>
      </c>
      <c r="EU15">
        <v>85.567340000000002</v>
      </c>
      <c r="EV15">
        <v>90.853539999999995</v>
      </c>
      <c r="EW15">
        <v>90.523030000000006</v>
      </c>
      <c r="EX15">
        <v>67.730810000000005</v>
      </c>
      <c r="EY15">
        <v>65.768469999999994</v>
      </c>
      <c r="EZ15">
        <v>64.070819999999998</v>
      </c>
      <c r="FA15">
        <v>62.62641</v>
      </c>
      <c r="FB15">
        <v>61.633299999999998</v>
      </c>
      <c r="FC15">
        <v>60.476329999999997</v>
      </c>
      <c r="FD15">
        <v>59.732390000000002</v>
      </c>
      <c r="FE15">
        <v>59.907139999999998</v>
      </c>
      <c r="FF15">
        <v>62.932740000000003</v>
      </c>
      <c r="FG15">
        <v>68.252020000000002</v>
      </c>
      <c r="FH15">
        <v>73.69753</v>
      </c>
      <c r="FI15">
        <v>78.532839999999993</v>
      </c>
      <c r="FJ15">
        <v>82.259150000000005</v>
      </c>
      <c r="FK15">
        <v>84.329409999999996</v>
      </c>
      <c r="FL15">
        <v>85.439109999999999</v>
      </c>
      <c r="FM15">
        <v>86.432370000000006</v>
      </c>
      <c r="FN15">
        <v>86.914510000000007</v>
      </c>
      <c r="FO15">
        <v>86.622339999999994</v>
      </c>
      <c r="FP15">
        <v>83.087580000000003</v>
      </c>
      <c r="FQ15">
        <v>82.979410000000001</v>
      </c>
      <c r="FR15">
        <v>79.564800000000005</v>
      </c>
      <c r="FS15">
        <v>75.671310000000005</v>
      </c>
      <c r="FT15">
        <v>73.155779999999993</v>
      </c>
      <c r="FU15">
        <v>71.060230000000004</v>
      </c>
      <c r="FV15">
        <v>1</v>
      </c>
    </row>
    <row r="16" spans="1:178" x14ac:dyDescent="0.2">
      <c r="A16" t="s">
        <v>216</v>
      </c>
      <c r="B16" t="s">
        <v>231</v>
      </c>
      <c r="C16" t="s">
        <v>238</v>
      </c>
      <c r="D16" t="s">
        <v>36</v>
      </c>
      <c r="E16">
        <v>2017</v>
      </c>
      <c r="F16" t="s">
        <v>229</v>
      </c>
      <c r="G16">
        <v>63</v>
      </c>
      <c r="H16" s="59"/>
      <c r="I16">
        <v>6.6309849999999999</v>
      </c>
      <c r="J16">
        <v>166.7295</v>
      </c>
      <c r="K16">
        <v>167.07130000000001</v>
      </c>
      <c r="L16">
        <v>164.8032</v>
      </c>
      <c r="M16">
        <v>170.42019999999999</v>
      </c>
      <c r="N16">
        <v>169.51560000000001</v>
      </c>
      <c r="O16">
        <v>175.57810000000001</v>
      </c>
      <c r="P16">
        <v>181.8853</v>
      </c>
      <c r="Q16">
        <v>177.3493</v>
      </c>
      <c r="R16">
        <v>175.11</v>
      </c>
      <c r="S16">
        <v>173.95339999999999</v>
      </c>
      <c r="T16">
        <v>171.52350000000001</v>
      </c>
      <c r="U16">
        <v>172.79560000000001</v>
      </c>
      <c r="V16">
        <v>169.8931</v>
      </c>
      <c r="W16">
        <v>172.00720000000001</v>
      </c>
      <c r="X16">
        <v>177.53970000000001</v>
      </c>
      <c r="Y16">
        <v>175.01779999999999</v>
      </c>
      <c r="Z16">
        <v>169.11349999999999</v>
      </c>
      <c r="AA16">
        <v>164.7696</v>
      </c>
      <c r="AB16">
        <v>196.38130000000001</v>
      </c>
      <c r="AC16">
        <v>164.6876</v>
      </c>
      <c r="AD16">
        <v>162.04179999999999</v>
      </c>
      <c r="AE16">
        <v>158.38</v>
      </c>
      <c r="AF16">
        <v>166.44149999999999</v>
      </c>
      <c r="AG16">
        <v>170.1728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49.827370000000002</v>
      </c>
      <c r="AU16">
        <v>141.1421</v>
      </c>
      <c r="AV16">
        <v>146.99350000000001</v>
      </c>
      <c r="AW16">
        <v>144.97380000000001</v>
      </c>
      <c r="AX16">
        <v>140.10339999999999</v>
      </c>
      <c r="AY16">
        <v>137.20400000000001</v>
      </c>
      <c r="AZ16">
        <v>169.10140000000001</v>
      </c>
      <c r="BA16">
        <v>113.70869999999999</v>
      </c>
      <c r="BB16">
        <v>81.243629999999996</v>
      </c>
      <c r="BC16">
        <v>78.080340000000007</v>
      </c>
      <c r="BD16">
        <v>82.730670000000003</v>
      </c>
      <c r="BE16">
        <v>82.23415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53.303100000000001</v>
      </c>
      <c r="BS16">
        <v>144.46600000000001</v>
      </c>
      <c r="BT16">
        <v>150.35390000000001</v>
      </c>
      <c r="BU16">
        <v>148.36330000000001</v>
      </c>
      <c r="BV16">
        <v>143.3126</v>
      </c>
      <c r="BW16">
        <v>140.0839</v>
      </c>
      <c r="BX16">
        <v>171.73339999999999</v>
      </c>
      <c r="BY16">
        <v>115.66970000000001</v>
      </c>
      <c r="BZ16">
        <v>83.175269999999998</v>
      </c>
      <c r="CA16">
        <v>79.904240000000001</v>
      </c>
      <c r="CB16">
        <v>84.718639999999994</v>
      </c>
      <c r="CC16">
        <v>84.272880000000001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55.710380000000001</v>
      </c>
      <c r="CQ16">
        <v>146.7681</v>
      </c>
      <c r="CR16">
        <v>152.68119999999999</v>
      </c>
      <c r="CS16">
        <v>150.71080000000001</v>
      </c>
      <c r="CT16">
        <v>145.53530000000001</v>
      </c>
      <c r="CU16">
        <v>142.07849999999999</v>
      </c>
      <c r="CV16">
        <v>173.55629999999999</v>
      </c>
      <c r="CW16">
        <v>117.0278</v>
      </c>
      <c r="CX16">
        <v>84.513120000000001</v>
      </c>
      <c r="CY16">
        <v>81.167460000000005</v>
      </c>
      <c r="CZ16">
        <v>86.095500000000001</v>
      </c>
      <c r="DA16">
        <v>85.684910000000002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58.117660000000001</v>
      </c>
      <c r="DO16">
        <v>149.0703</v>
      </c>
      <c r="DP16">
        <v>155.0086</v>
      </c>
      <c r="DQ16">
        <v>153.0583</v>
      </c>
      <c r="DR16">
        <v>147.75800000000001</v>
      </c>
      <c r="DS16">
        <v>144.07320000000001</v>
      </c>
      <c r="DT16">
        <v>175.3792</v>
      </c>
      <c r="DU16">
        <v>118.386</v>
      </c>
      <c r="DV16">
        <v>85.850980000000007</v>
      </c>
      <c r="DW16">
        <v>82.430679999999995</v>
      </c>
      <c r="DX16">
        <v>87.472369999999998</v>
      </c>
      <c r="DY16">
        <v>87.09693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61.593389999999999</v>
      </c>
      <c r="EM16">
        <v>152.39410000000001</v>
      </c>
      <c r="EN16">
        <v>158.369</v>
      </c>
      <c r="EO16">
        <v>156.4477</v>
      </c>
      <c r="EP16">
        <v>150.96719999999999</v>
      </c>
      <c r="EQ16">
        <v>146.95310000000001</v>
      </c>
      <c r="ER16">
        <v>178.0112</v>
      </c>
      <c r="ES16">
        <v>120.34690000000001</v>
      </c>
      <c r="ET16">
        <v>87.782619999999994</v>
      </c>
      <c r="EU16">
        <v>84.254580000000004</v>
      </c>
      <c r="EV16">
        <v>89.460340000000002</v>
      </c>
      <c r="EW16">
        <v>89.135670000000005</v>
      </c>
      <c r="EX16">
        <v>67.730810000000005</v>
      </c>
      <c r="EY16">
        <v>65.768469999999994</v>
      </c>
      <c r="EZ16">
        <v>64.070819999999998</v>
      </c>
      <c r="FA16">
        <v>62.626399999999997</v>
      </c>
      <c r="FB16">
        <v>61.633299999999998</v>
      </c>
      <c r="FC16">
        <v>60.476329999999997</v>
      </c>
      <c r="FD16">
        <v>59.732390000000002</v>
      </c>
      <c r="FE16">
        <v>59.907150000000001</v>
      </c>
      <c r="FF16">
        <v>62.932740000000003</v>
      </c>
      <c r="FG16">
        <v>68.252020000000002</v>
      </c>
      <c r="FH16">
        <v>73.69753</v>
      </c>
      <c r="FI16">
        <v>78.532839999999993</v>
      </c>
      <c r="FJ16">
        <v>82.259150000000005</v>
      </c>
      <c r="FK16">
        <v>84.329409999999996</v>
      </c>
      <c r="FL16">
        <v>85.439109999999999</v>
      </c>
      <c r="FM16">
        <v>86.432370000000006</v>
      </c>
      <c r="FN16">
        <v>86.914510000000007</v>
      </c>
      <c r="FO16">
        <v>86.622339999999994</v>
      </c>
      <c r="FP16">
        <v>83.087569999999999</v>
      </c>
      <c r="FQ16">
        <v>82.979410000000001</v>
      </c>
      <c r="FR16">
        <v>79.564800000000005</v>
      </c>
      <c r="FS16">
        <v>75.671310000000005</v>
      </c>
      <c r="FT16">
        <v>73.155779999999993</v>
      </c>
      <c r="FU16">
        <v>71.060230000000004</v>
      </c>
      <c r="FV16">
        <v>1</v>
      </c>
    </row>
    <row r="17" spans="1:178" x14ac:dyDescent="0.2">
      <c r="A17" t="s">
        <v>216</v>
      </c>
      <c r="B17" t="s">
        <v>231</v>
      </c>
      <c r="C17" t="s">
        <v>238</v>
      </c>
      <c r="D17" t="s">
        <v>36</v>
      </c>
      <c r="E17" t="s">
        <v>239</v>
      </c>
      <c r="F17" t="s">
        <v>229</v>
      </c>
      <c r="G17">
        <v>61</v>
      </c>
      <c r="H17" s="59"/>
      <c r="I17">
        <v>6.4204780000000001</v>
      </c>
      <c r="J17">
        <v>161.4365</v>
      </c>
      <c r="K17">
        <v>161.76750000000001</v>
      </c>
      <c r="L17">
        <v>159.57140000000001</v>
      </c>
      <c r="M17">
        <v>165.01</v>
      </c>
      <c r="N17">
        <v>164.13409999999999</v>
      </c>
      <c r="O17">
        <v>170.0042</v>
      </c>
      <c r="P17">
        <v>176.1112</v>
      </c>
      <c r="Q17">
        <v>171.7191</v>
      </c>
      <c r="R17">
        <v>169.55099999999999</v>
      </c>
      <c r="S17">
        <v>168.43100000000001</v>
      </c>
      <c r="T17">
        <v>166.07830000000001</v>
      </c>
      <c r="U17">
        <v>167.31</v>
      </c>
      <c r="V17">
        <v>164.49959999999999</v>
      </c>
      <c r="W17">
        <v>166.54669999999999</v>
      </c>
      <c r="X17">
        <v>171.90350000000001</v>
      </c>
      <c r="Y17">
        <v>169.46170000000001</v>
      </c>
      <c r="Z17">
        <v>163.7448</v>
      </c>
      <c r="AA17">
        <v>159.53880000000001</v>
      </c>
      <c r="AB17">
        <v>190.14699999999999</v>
      </c>
      <c r="AC17">
        <v>159.45939999999999</v>
      </c>
      <c r="AD17">
        <v>156.89760000000001</v>
      </c>
      <c r="AE17">
        <v>153.352</v>
      </c>
      <c r="AF17">
        <v>161.15770000000001</v>
      </c>
      <c r="AG17">
        <v>164.7705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48.152920000000002</v>
      </c>
      <c r="AU17">
        <v>136.5728</v>
      </c>
      <c r="AV17">
        <v>142.23750000000001</v>
      </c>
      <c r="AW17">
        <v>140.28120000000001</v>
      </c>
      <c r="AX17">
        <v>135.5701</v>
      </c>
      <c r="AY17">
        <v>132.7715</v>
      </c>
      <c r="AZ17">
        <v>163.66290000000001</v>
      </c>
      <c r="BA17">
        <v>110.0467</v>
      </c>
      <c r="BB17">
        <v>78.612989999999996</v>
      </c>
      <c r="BC17">
        <v>75.552989999999994</v>
      </c>
      <c r="BD17">
        <v>80.051320000000004</v>
      </c>
      <c r="BE17">
        <v>79.569209999999998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51.573030000000003</v>
      </c>
      <c r="BS17">
        <v>139.84350000000001</v>
      </c>
      <c r="BT17">
        <v>145.54409999999999</v>
      </c>
      <c r="BU17">
        <v>143.6163</v>
      </c>
      <c r="BV17">
        <v>138.72800000000001</v>
      </c>
      <c r="BW17">
        <v>135.6054</v>
      </c>
      <c r="BX17">
        <v>166.25280000000001</v>
      </c>
      <c r="BY17">
        <v>111.97620000000001</v>
      </c>
      <c r="BZ17">
        <v>80.513729999999995</v>
      </c>
      <c r="CA17">
        <v>77.347700000000003</v>
      </c>
      <c r="CB17">
        <v>82.007480000000001</v>
      </c>
      <c r="CC17">
        <v>81.575329999999994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53.941800000000001</v>
      </c>
      <c r="CQ17">
        <v>142.1088</v>
      </c>
      <c r="CR17">
        <v>147.83420000000001</v>
      </c>
      <c r="CS17">
        <v>145.9263</v>
      </c>
      <c r="CT17">
        <v>140.9151</v>
      </c>
      <c r="CU17">
        <v>137.56809999999999</v>
      </c>
      <c r="CV17">
        <v>168.04660000000001</v>
      </c>
      <c r="CW17">
        <v>113.31270000000001</v>
      </c>
      <c r="CX17">
        <v>81.830169999999995</v>
      </c>
      <c r="CY17">
        <v>78.590710000000001</v>
      </c>
      <c r="CZ17">
        <v>83.362309999999994</v>
      </c>
      <c r="DA17">
        <v>82.964749999999995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56.310560000000002</v>
      </c>
      <c r="DO17">
        <v>144.3741</v>
      </c>
      <c r="DP17">
        <v>150.12440000000001</v>
      </c>
      <c r="DQ17">
        <v>148.2363</v>
      </c>
      <c r="DR17">
        <v>143.10220000000001</v>
      </c>
      <c r="DS17">
        <v>139.5308</v>
      </c>
      <c r="DT17">
        <v>169.84030000000001</v>
      </c>
      <c r="DU17">
        <v>114.6491</v>
      </c>
      <c r="DV17">
        <v>83.146609999999995</v>
      </c>
      <c r="DW17">
        <v>79.83372</v>
      </c>
      <c r="DX17">
        <v>84.717150000000004</v>
      </c>
      <c r="DY17">
        <v>84.354179999999999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59.730670000000003</v>
      </c>
      <c r="EM17">
        <v>147.6448</v>
      </c>
      <c r="EN17">
        <v>153.43100000000001</v>
      </c>
      <c r="EO17">
        <v>151.57140000000001</v>
      </c>
      <c r="EP17">
        <v>146.26009999999999</v>
      </c>
      <c r="EQ17">
        <v>142.3647</v>
      </c>
      <c r="ER17">
        <v>172.43029999999999</v>
      </c>
      <c r="ES17">
        <v>116.5787</v>
      </c>
      <c r="ET17">
        <v>85.047349999999994</v>
      </c>
      <c r="EU17">
        <v>81.628429999999994</v>
      </c>
      <c r="EV17">
        <v>86.673310000000001</v>
      </c>
      <c r="EW17">
        <v>86.360299999999995</v>
      </c>
      <c r="EX17">
        <v>67.730810000000005</v>
      </c>
      <c r="EY17">
        <v>65.768469999999994</v>
      </c>
      <c r="EZ17">
        <v>64.070819999999998</v>
      </c>
      <c r="FA17">
        <v>62.626399999999997</v>
      </c>
      <c r="FB17">
        <v>61.633310000000002</v>
      </c>
      <c r="FC17">
        <v>60.476329999999997</v>
      </c>
      <c r="FD17">
        <v>59.732390000000002</v>
      </c>
      <c r="FE17">
        <v>59.907150000000001</v>
      </c>
      <c r="FF17">
        <v>62.932740000000003</v>
      </c>
      <c r="FG17">
        <v>68.252020000000002</v>
      </c>
      <c r="FH17">
        <v>73.69753</v>
      </c>
      <c r="FI17">
        <v>78.532839999999993</v>
      </c>
      <c r="FJ17">
        <v>82.259150000000005</v>
      </c>
      <c r="FK17">
        <v>84.329409999999996</v>
      </c>
      <c r="FL17">
        <v>85.439109999999999</v>
      </c>
      <c r="FM17">
        <v>86.432370000000006</v>
      </c>
      <c r="FN17">
        <v>86.914510000000007</v>
      </c>
      <c r="FO17">
        <v>86.622339999999994</v>
      </c>
      <c r="FP17">
        <v>83.087569999999999</v>
      </c>
      <c r="FQ17">
        <v>82.979410000000001</v>
      </c>
      <c r="FR17">
        <v>79.564800000000005</v>
      </c>
      <c r="FS17">
        <v>75.671310000000005</v>
      </c>
      <c r="FT17">
        <v>73.155779999999993</v>
      </c>
      <c r="FU17">
        <v>71.060230000000004</v>
      </c>
      <c r="FV17">
        <v>1</v>
      </c>
    </row>
    <row r="18" spans="1:178" x14ac:dyDescent="0.2">
      <c r="A18" t="s">
        <v>216</v>
      </c>
      <c r="B18" t="s">
        <v>231</v>
      </c>
      <c r="C18" t="s">
        <v>238</v>
      </c>
      <c r="D18" t="s">
        <v>37</v>
      </c>
      <c r="E18">
        <v>2015</v>
      </c>
      <c r="F18" t="s">
        <v>229</v>
      </c>
      <c r="G18">
        <v>66</v>
      </c>
      <c r="H18" s="59"/>
      <c r="I18">
        <v>6.9467460000000001</v>
      </c>
      <c r="J18">
        <v>164.55619999999999</v>
      </c>
      <c r="K18">
        <v>162.9847</v>
      </c>
      <c r="L18">
        <v>162.83160000000001</v>
      </c>
      <c r="M18">
        <v>163.4571</v>
      </c>
      <c r="N18">
        <v>163.30119999999999</v>
      </c>
      <c r="O18">
        <v>164.5419</v>
      </c>
      <c r="P18">
        <v>165.9716</v>
      </c>
      <c r="Q18">
        <v>167.21440000000001</v>
      </c>
      <c r="R18">
        <v>166.54769999999999</v>
      </c>
      <c r="S18">
        <v>167.79089999999999</v>
      </c>
      <c r="T18">
        <v>167.70760000000001</v>
      </c>
      <c r="U18">
        <v>165.6722</v>
      </c>
      <c r="V18">
        <v>165.23269999999999</v>
      </c>
      <c r="W18">
        <v>165.79740000000001</v>
      </c>
      <c r="X18">
        <v>164.87110000000001</v>
      </c>
      <c r="Y18">
        <v>162.5575</v>
      </c>
      <c r="Z18">
        <v>160.32089999999999</v>
      </c>
      <c r="AA18">
        <v>160.983</v>
      </c>
      <c r="AB18">
        <v>161.50659999999999</v>
      </c>
      <c r="AC18">
        <v>162.1165</v>
      </c>
      <c r="AD18">
        <v>164.0103</v>
      </c>
      <c r="AE18">
        <v>164.8657</v>
      </c>
      <c r="AF18">
        <v>167.34190000000001</v>
      </c>
      <c r="AG18">
        <v>167.00659999999999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51.680819999999997</v>
      </c>
      <c r="AU18">
        <v>134.9452</v>
      </c>
      <c r="AV18">
        <v>134.89570000000001</v>
      </c>
      <c r="AW18">
        <v>133.82910000000001</v>
      </c>
      <c r="AX18">
        <v>131.91329999999999</v>
      </c>
      <c r="AY18">
        <v>132.6397</v>
      </c>
      <c r="AZ18">
        <v>134.91669999999999</v>
      </c>
      <c r="BA18">
        <v>107.0877</v>
      </c>
      <c r="BB18">
        <v>76.352940000000004</v>
      </c>
      <c r="BC18">
        <v>76.378960000000006</v>
      </c>
      <c r="BD18">
        <v>76.024600000000007</v>
      </c>
      <c r="BE18">
        <v>75.279229999999998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54.57667</v>
      </c>
      <c r="BS18">
        <v>137.78219999999999</v>
      </c>
      <c r="BT18">
        <v>137.6002</v>
      </c>
      <c r="BU18">
        <v>136.45009999999999</v>
      </c>
      <c r="BV18">
        <v>134.53800000000001</v>
      </c>
      <c r="BW18">
        <v>135.2482</v>
      </c>
      <c r="BX18">
        <v>136.87020000000001</v>
      </c>
      <c r="BY18">
        <v>108.9383</v>
      </c>
      <c r="BZ18">
        <v>78.219880000000003</v>
      </c>
      <c r="CA18">
        <v>78.264939999999996</v>
      </c>
      <c r="CB18">
        <v>77.995379999999997</v>
      </c>
      <c r="CC18">
        <v>77.272270000000006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56.582320000000003</v>
      </c>
      <c r="CQ18">
        <v>139.74719999999999</v>
      </c>
      <c r="CR18">
        <v>139.4734</v>
      </c>
      <c r="CS18">
        <v>138.2654</v>
      </c>
      <c r="CT18">
        <v>136.35589999999999</v>
      </c>
      <c r="CU18">
        <v>137.0548</v>
      </c>
      <c r="CV18">
        <v>138.22329999999999</v>
      </c>
      <c r="CW18">
        <v>110.2199</v>
      </c>
      <c r="CX18">
        <v>79.512919999999994</v>
      </c>
      <c r="CY18">
        <v>79.571160000000006</v>
      </c>
      <c r="CZ18">
        <v>79.360339999999994</v>
      </c>
      <c r="DA18">
        <v>78.652649999999994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58.587980000000002</v>
      </c>
      <c r="DO18">
        <v>141.71209999999999</v>
      </c>
      <c r="DP18">
        <v>141.34649999999999</v>
      </c>
      <c r="DQ18">
        <v>140.08070000000001</v>
      </c>
      <c r="DR18">
        <v>138.1738</v>
      </c>
      <c r="DS18">
        <v>138.8614</v>
      </c>
      <c r="DT18">
        <v>139.5763</v>
      </c>
      <c r="DU18">
        <v>111.5016</v>
      </c>
      <c r="DV18">
        <v>80.805949999999996</v>
      </c>
      <c r="DW18">
        <v>80.877380000000002</v>
      </c>
      <c r="DX18">
        <v>80.725300000000004</v>
      </c>
      <c r="DY18">
        <v>80.033029999999997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61.483829999999998</v>
      </c>
      <c r="EM18">
        <v>144.54910000000001</v>
      </c>
      <c r="EN18">
        <v>144.05099999999999</v>
      </c>
      <c r="EO18">
        <v>142.70179999999999</v>
      </c>
      <c r="EP18">
        <v>140.79849999999999</v>
      </c>
      <c r="EQ18">
        <v>141.4699</v>
      </c>
      <c r="ER18">
        <v>141.52979999999999</v>
      </c>
      <c r="ES18">
        <v>113.3522</v>
      </c>
      <c r="ET18">
        <v>82.672899999999998</v>
      </c>
      <c r="EU18">
        <v>82.763360000000006</v>
      </c>
      <c r="EV18">
        <v>82.696079999999995</v>
      </c>
      <c r="EW18">
        <v>82.026070000000004</v>
      </c>
      <c r="EX18">
        <v>75.071700000000007</v>
      </c>
      <c r="EY18">
        <v>73.450339999999997</v>
      </c>
      <c r="EZ18">
        <v>72.058719999999994</v>
      </c>
      <c r="FA18">
        <v>70.565060000000003</v>
      </c>
      <c r="FB18">
        <v>68.954070000000002</v>
      </c>
      <c r="FC18">
        <v>67.756</v>
      </c>
      <c r="FD18">
        <v>67.007099999999994</v>
      </c>
      <c r="FE18">
        <v>67.870900000000006</v>
      </c>
      <c r="FF18">
        <v>71.237089999999995</v>
      </c>
      <c r="FG18">
        <v>76.21857</v>
      </c>
      <c r="FH18">
        <v>81.269679999999994</v>
      </c>
      <c r="FI18">
        <v>85.24297</v>
      </c>
      <c r="FJ18">
        <v>88.28877</v>
      </c>
      <c r="FK18">
        <v>90.652889999999999</v>
      </c>
      <c r="FL18">
        <v>92.202879999999993</v>
      </c>
      <c r="FM18">
        <v>92.868129999999994</v>
      </c>
      <c r="FN18">
        <v>92.942920000000001</v>
      </c>
      <c r="FO18">
        <v>92.360429999999994</v>
      </c>
      <c r="FP18">
        <v>91.118499999999997</v>
      </c>
      <c r="FQ18">
        <v>89.310299999999998</v>
      </c>
      <c r="FR18">
        <v>86.285640000000001</v>
      </c>
      <c r="FS18">
        <v>82.625600000000006</v>
      </c>
      <c r="FT18">
        <v>79.871949999999998</v>
      </c>
      <c r="FU18">
        <v>77.531390000000002</v>
      </c>
      <c r="FV18">
        <v>1</v>
      </c>
    </row>
    <row r="19" spans="1:178" x14ac:dyDescent="0.2">
      <c r="A19" t="s">
        <v>216</v>
      </c>
      <c r="B19" t="s">
        <v>231</v>
      </c>
      <c r="C19" t="s">
        <v>238</v>
      </c>
      <c r="D19" t="s">
        <v>37</v>
      </c>
      <c r="E19">
        <v>2016</v>
      </c>
      <c r="F19" t="s">
        <v>229</v>
      </c>
      <c r="G19">
        <v>64</v>
      </c>
      <c r="H19" s="59"/>
      <c r="I19">
        <v>6.7362390000000003</v>
      </c>
      <c r="J19">
        <v>159.56960000000001</v>
      </c>
      <c r="K19">
        <v>158.04570000000001</v>
      </c>
      <c r="L19">
        <v>157.8974</v>
      </c>
      <c r="M19">
        <v>158.50389999999999</v>
      </c>
      <c r="N19">
        <v>158.3527</v>
      </c>
      <c r="O19">
        <v>159.5558</v>
      </c>
      <c r="P19">
        <v>160.94220000000001</v>
      </c>
      <c r="Q19">
        <v>162.1472</v>
      </c>
      <c r="R19">
        <v>161.5008</v>
      </c>
      <c r="S19">
        <v>162.7063</v>
      </c>
      <c r="T19">
        <v>162.62559999999999</v>
      </c>
      <c r="U19">
        <v>160.65180000000001</v>
      </c>
      <c r="V19">
        <v>160.22559999999999</v>
      </c>
      <c r="W19">
        <v>160.77330000000001</v>
      </c>
      <c r="X19">
        <v>159.875</v>
      </c>
      <c r="Y19">
        <v>157.63149999999999</v>
      </c>
      <c r="Z19">
        <v>155.46270000000001</v>
      </c>
      <c r="AA19">
        <v>156.10470000000001</v>
      </c>
      <c r="AB19">
        <v>156.61250000000001</v>
      </c>
      <c r="AC19">
        <v>157.2039</v>
      </c>
      <c r="AD19">
        <v>159.0403</v>
      </c>
      <c r="AE19">
        <v>159.86969999999999</v>
      </c>
      <c r="AF19">
        <v>162.27099999999999</v>
      </c>
      <c r="AG19">
        <v>161.94579999999999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50.041049999999998</v>
      </c>
      <c r="AU19">
        <v>130.78370000000001</v>
      </c>
      <c r="AV19">
        <v>130.73920000000001</v>
      </c>
      <c r="AW19">
        <v>129.70689999999999</v>
      </c>
      <c r="AX19">
        <v>127.84910000000001</v>
      </c>
      <c r="AY19">
        <v>128.554</v>
      </c>
      <c r="AZ19">
        <v>130.77860000000001</v>
      </c>
      <c r="BA19">
        <v>103.7955</v>
      </c>
      <c r="BB19">
        <v>73.991699999999994</v>
      </c>
      <c r="BC19">
        <v>74.016450000000006</v>
      </c>
      <c r="BD19">
        <v>73.670659999999998</v>
      </c>
      <c r="BE19">
        <v>72.947320000000005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52.892679999999999</v>
      </c>
      <c r="BS19">
        <v>133.57749999999999</v>
      </c>
      <c r="BT19">
        <v>133.4024</v>
      </c>
      <c r="BU19">
        <v>132.28790000000001</v>
      </c>
      <c r="BV19">
        <v>130.43369999999999</v>
      </c>
      <c r="BW19">
        <v>131.12260000000001</v>
      </c>
      <c r="BX19">
        <v>132.70230000000001</v>
      </c>
      <c r="BY19">
        <v>105.6178</v>
      </c>
      <c r="BZ19">
        <v>75.83014</v>
      </c>
      <c r="CA19">
        <v>75.873630000000006</v>
      </c>
      <c r="CB19">
        <v>75.611360000000005</v>
      </c>
      <c r="CC19">
        <v>74.909930000000003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54.867710000000002</v>
      </c>
      <c r="CQ19">
        <v>135.51240000000001</v>
      </c>
      <c r="CR19">
        <v>135.24690000000001</v>
      </c>
      <c r="CS19">
        <v>134.07560000000001</v>
      </c>
      <c r="CT19">
        <v>132.22389999999999</v>
      </c>
      <c r="CU19">
        <v>132.9016</v>
      </c>
      <c r="CV19">
        <v>134.03469999999999</v>
      </c>
      <c r="CW19">
        <v>106.88</v>
      </c>
      <c r="CX19">
        <v>77.103430000000003</v>
      </c>
      <c r="CY19">
        <v>77.159909999999996</v>
      </c>
      <c r="CZ19">
        <v>76.955470000000005</v>
      </c>
      <c r="DA19">
        <v>76.269229999999993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56.842739999999999</v>
      </c>
      <c r="DO19">
        <v>137.44730000000001</v>
      </c>
      <c r="DP19">
        <v>137.09139999999999</v>
      </c>
      <c r="DQ19">
        <v>135.86320000000001</v>
      </c>
      <c r="DR19">
        <v>134.01400000000001</v>
      </c>
      <c r="DS19">
        <v>134.6806</v>
      </c>
      <c r="DT19">
        <v>135.36699999999999</v>
      </c>
      <c r="DU19">
        <v>108.1421</v>
      </c>
      <c r="DV19">
        <v>78.376720000000006</v>
      </c>
      <c r="DW19">
        <v>78.446190000000001</v>
      </c>
      <c r="DX19">
        <v>78.299589999999995</v>
      </c>
      <c r="DY19">
        <v>77.628529999999998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59.694369999999999</v>
      </c>
      <c r="EM19">
        <v>140.24109999999999</v>
      </c>
      <c r="EN19">
        <v>139.75460000000001</v>
      </c>
      <c r="EO19">
        <v>138.4442</v>
      </c>
      <c r="EP19">
        <v>136.59870000000001</v>
      </c>
      <c r="EQ19">
        <v>137.24930000000001</v>
      </c>
      <c r="ER19">
        <v>137.29069999999999</v>
      </c>
      <c r="ES19">
        <v>109.9644</v>
      </c>
      <c r="ET19">
        <v>80.215159999999997</v>
      </c>
      <c r="EU19">
        <v>80.303380000000004</v>
      </c>
      <c r="EV19">
        <v>80.240290000000002</v>
      </c>
      <c r="EW19">
        <v>79.591149999999999</v>
      </c>
      <c r="EX19">
        <v>75.071700000000007</v>
      </c>
      <c r="EY19">
        <v>73.450339999999997</v>
      </c>
      <c r="EZ19">
        <v>72.058719999999994</v>
      </c>
      <c r="FA19">
        <v>70.565060000000003</v>
      </c>
      <c r="FB19">
        <v>68.954070000000002</v>
      </c>
      <c r="FC19">
        <v>67.756</v>
      </c>
      <c r="FD19">
        <v>67.007099999999994</v>
      </c>
      <c r="FE19">
        <v>67.870900000000006</v>
      </c>
      <c r="FF19">
        <v>71.237089999999995</v>
      </c>
      <c r="FG19">
        <v>76.21857</v>
      </c>
      <c r="FH19">
        <v>81.269679999999994</v>
      </c>
      <c r="FI19">
        <v>85.24297</v>
      </c>
      <c r="FJ19">
        <v>88.28877</v>
      </c>
      <c r="FK19">
        <v>90.652889999999999</v>
      </c>
      <c r="FL19">
        <v>92.202879999999993</v>
      </c>
      <c r="FM19">
        <v>92.868129999999994</v>
      </c>
      <c r="FN19">
        <v>92.942920000000001</v>
      </c>
      <c r="FO19">
        <v>92.360429999999994</v>
      </c>
      <c r="FP19">
        <v>91.118499999999997</v>
      </c>
      <c r="FQ19">
        <v>89.310299999999998</v>
      </c>
      <c r="FR19">
        <v>86.285640000000001</v>
      </c>
      <c r="FS19">
        <v>82.625600000000006</v>
      </c>
      <c r="FT19">
        <v>79.871949999999998</v>
      </c>
      <c r="FU19">
        <v>77.531390000000002</v>
      </c>
      <c r="FV19">
        <v>1</v>
      </c>
    </row>
    <row r="20" spans="1:178" x14ac:dyDescent="0.2">
      <c r="A20" t="s">
        <v>216</v>
      </c>
      <c r="B20" t="s">
        <v>231</v>
      </c>
      <c r="C20" t="s">
        <v>238</v>
      </c>
      <c r="D20" t="s">
        <v>37</v>
      </c>
      <c r="E20">
        <v>2017</v>
      </c>
      <c r="F20" t="s">
        <v>229</v>
      </c>
      <c r="G20">
        <v>63</v>
      </c>
      <c r="H20" s="59"/>
      <c r="I20">
        <v>6.6309849999999999</v>
      </c>
      <c r="J20">
        <v>157.0763</v>
      </c>
      <c r="K20">
        <v>155.5763</v>
      </c>
      <c r="L20">
        <v>155.43020000000001</v>
      </c>
      <c r="M20">
        <v>156.0273</v>
      </c>
      <c r="N20">
        <v>155.8784</v>
      </c>
      <c r="O20">
        <v>157.06270000000001</v>
      </c>
      <c r="P20">
        <v>158.42740000000001</v>
      </c>
      <c r="Q20">
        <v>159.61369999999999</v>
      </c>
      <c r="R20">
        <v>158.97730000000001</v>
      </c>
      <c r="S20">
        <v>160.16399999999999</v>
      </c>
      <c r="T20">
        <v>160.08459999999999</v>
      </c>
      <c r="U20">
        <v>158.14160000000001</v>
      </c>
      <c r="V20">
        <v>157.72210000000001</v>
      </c>
      <c r="W20">
        <v>158.2612</v>
      </c>
      <c r="X20">
        <v>157.37700000000001</v>
      </c>
      <c r="Y20">
        <v>155.16849999999999</v>
      </c>
      <c r="Z20">
        <v>153.03360000000001</v>
      </c>
      <c r="AA20">
        <v>153.66550000000001</v>
      </c>
      <c r="AB20">
        <v>154.16540000000001</v>
      </c>
      <c r="AC20">
        <v>154.74760000000001</v>
      </c>
      <c r="AD20">
        <v>156.55529999999999</v>
      </c>
      <c r="AE20">
        <v>157.37180000000001</v>
      </c>
      <c r="AF20">
        <v>159.7355</v>
      </c>
      <c r="AG20">
        <v>159.41540000000001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49.221600000000002</v>
      </c>
      <c r="AU20">
        <v>128.70339999999999</v>
      </c>
      <c r="AV20">
        <v>128.66130000000001</v>
      </c>
      <c r="AW20">
        <v>127.6463</v>
      </c>
      <c r="AX20">
        <v>125.81740000000001</v>
      </c>
      <c r="AY20">
        <v>126.5115</v>
      </c>
      <c r="AZ20">
        <v>128.7099</v>
      </c>
      <c r="BA20">
        <v>102.1497</v>
      </c>
      <c r="BB20">
        <v>72.811369999999997</v>
      </c>
      <c r="BC20">
        <v>72.835489999999993</v>
      </c>
      <c r="BD20">
        <v>72.494</v>
      </c>
      <c r="BE20">
        <v>71.781670000000005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52.05086</v>
      </c>
      <c r="BS20">
        <v>131.4753</v>
      </c>
      <c r="BT20">
        <v>131.30359999999999</v>
      </c>
      <c r="BU20">
        <v>130.20699999999999</v>
      </c>
      <c r="BV20">
        <v>128.3818</v>
      </c>
      <c r="BW20">
        <v>129.06</v>
      </c>
      <c r="BX20">
        <v>130.61850000000001</v>
      </c>
      <c r="BY20">
        <v>103.9577</v>
      </c>
      <c r="BZ20">
        <v>74.635390000000001</v>
      </c>
      <c r="CA20">
        <v>74.678100000000001</v>
      </c>
      <c r="CB20">
        <v>74.419470000000004</v>
      </c>
      <c r="CC20">
        <v>73.728890000000007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54.010399999999997</v>
      </c>
      <c r="CQ20">
        <v>133.39500000000001</v>
      </c>
      <c r="CR20">
        <v>133.1337</v>
      </c>
      <c r="CS20">
        <v>131.98060000000001</v>
      </c>
      <c r="CT20">
        <v>130.15790000000001</v>
      </c>
      <c r="CU20">
        <v>130.82499999999999</v>
      </c>
      <c r="CV20">
        <v>131.94040000000001</v>
      </c>
      <c r="CW20">
        <v>105.21</v>
      </c>
      <c r="CX20">
        <v>75.898700000000005</v>
      </c>
      <c r="CY20">
        <v>75.95429</v>
      </c>
      <c r="CZ20">
        <v>75.753039999999999</v>
      </c>
      <c r="DA20">
        <v>75.077529999999996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55.969940000000001</v>
      </c>
      <c r="DO20">
        <v>135.31479999999999</v>
      </c>
      <c r="DP20">
        <v>134.96369999999999</v>
      </c>
      <c r="DQ20">
        <v>133.7542</v>
      </c>
      <c r="DR20">
        <v>131.934</v>
      </c>
      <c r="DS20">
        <v>132.59010000000001</v>
      </c>
      <c r="DT20">
        <v>133.26230000000001</v>
      </c>
      <c r="DU20">
        <v>106.4622</v>
      </c>
      <c r="DV20">
        <v>77.162000000000006</v>
      </c>
      <c r="DW20">
        <v>77.23048</v>
      </c>
      <c r="DX20">
        <v>77.086619999999996</v>
      </c>
      <c r="DY20">
        <v>76.426169999999999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58.799210000000002</v>
      </c>
      <c r="EM20">
        <v>138.0866</v>
      </c>
      <c r="EN20">
        <v>137.60599999999999</v>
      </c>
      <c r="EO20">
        <v>136.315</v>
      </c>
      <c r="EP20">
        <v>134.4984</v>
      </c>
      <c r="EQ20">
        <v>135.1386</v>
      </c>
      <c r="ER20">
        <v>135.17089999999999</v>
      </c>
      <c r="ES20">
        <v>108.2702</v>
      </c>
      <c r="ET20">
        <v>78.986019999999996</v>
      </c>
      <c r="EU20">
        <v>79.073099999999997</v>
      </c>
      <c r="EV20">
        <v>79.012090000000001</v>
      </c>
      <c r="EW20">
        <v>78.373390000000001</v>
      </c>
      <c r="EX20">
        <v>75.071700000000007</v>
      </c>
      <c r="EY20">
        <v>73.450339999999997</v>
      </c>
      <c r="EZ20">
        <v>72.058719999999994</v>
      </c>
      <c r="FA20">
        <v>70.565060000000003</v>
      </c>
      <c r="FB20">
        <v>68.954070000000002</v>
      </c>
      <c r="FC20">
        <v>67.756</v>
      </c>
      <c r="FD20">
        <v>67.007099999999994</v>
      </c>
      <c r="FE20">
        <v>67.870900000000006</v>
      </c>
      <c r="FF20">
        <v>71.237089999999995</v>
      </c>
      <c r="FG20">
        <v>76.21857</v>
      </c>
      <c r="FH20">
        <v>81.269679999999994</v>
      </c>
      <c r="FI20">
        <v>85.24297</v>
      </c>
      <c r="FJ20">
        <v>88.28877</v>
      </c>
      <c r="FK20">
        <v>90.652889999999999</v>
      </c>
      <c r="FL20">
        <v>92.202879999999993</v>
      </c>
      <c r="FM20">
        <v>92.868129999999994</v>
      </c>
      <c r="FN20">
        <v>92.942920000000001</v>
      </c>
      <c r="FO20">
        <v>92.360429999999994</v>
      </c>
      <c r="FP20">
        <v>91.118499999999997</v>
      </c>
      <c r="FQ20">
        <v>89.310299999999998</v>
      </c>
      <c r="FR20">
        <v>86.285640000000001</v>
      </c>
      <c r="FS20">
        <v>82.625600000000006</v>
      </c>
      <c r="FT20">
        <v>79.871949999999998</v>
      </c>
      <c r="FU20">
        <v>77.531390000000002</v>
      </c>
      <c r="FV20">
        <v>1</v>
      </c>
    </row>
    <row r="21" spans="1:178" x14ac:dyDescent="0.2">
      <c r="A21" t="s">
        <v>216</v>
      </c>
      <c r="B21" t="s">
        <v>231</v>
      </c>
      <c r="C21" t="s">
        <v>238</v>
      </c>
      <c r="D21" t="s">
        <v>37</v>
      </c>
      <c r="E21" t="s">
        <v>239</v>
      </c>
      <c r="F21" t="s">
        <v>229</v>
      </c>
      <c r="G21">
        <v>61</v>
      </c>
      <c r="H21" s="59"/>
      <c r="I21">
        <v>6.4204780000000001</v>
      </c>
      <c r="J21">
        <v>152.0898</v>
      </c>
      <c r="K21">
        <v>150.63730000000001</v>
      </c>
      <c r="L21">
        <v>150.49590000000001</v>
      </c>
      <c r="M21">
        <v>151.07400000000001</v>
      </c>
      <c r="N21">
        <v>150.9299</v>
      </c>
      <c r="O21">
        <v>152.07660000000001</v>
      </c>
      <c r="P21">
        <v>153.398</v>
      </c>
      <c r="Q21">
        <v>154.54660000000001</v>
      </c>
      <c r="R21">
        <v>153.93039999999999</v>
      </c>
      <c r="S21">
        <v>155.0795</v>
      </c>
      <c r="T21">
        <v>155.0025</v>
      </c>
      <c r="U21">
        <v>153.12129999999999</v>
      </c>
      <c r="V21">
        <v>152.715</v>
      </c>
      <c r="W21">
        <v>153.23699999999999</v>
      </c>
      <c r="X21">
        <v>152.3809</v>
      </c>
      <c r="Y21">
        <v>150.24250000000001</v>
      </c>
      <c r="Z21">
        <v>148.1754</v>
      </c>
      <c r="AA21">
        <v>148.78729999999999</v>
      </c>
      <c r="AB21">
        <v>149.2713</v>
      </c>
      <c r="AC21">
        <v>149.83500000000001</v>
      </c>
      <c r="AD21">
        <v>151.58529999999999</v>
      </c>
      <c r="AE21">
        <v>152.3758</v>
      </c>
      <c r="AF21">
        <v>154.6645</v>
      </c>
      <c r="AG21">
        <v>154.3546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47.58361</v>
      </c>
      <c r="AU21">
        <v>124.5438</v>
      </c>
      <c r="AV21">
        <v>124.5064</v>
      </c>
      <c r="AW21">
        <v>123.5258</v>
      </c>
      <c r="AX21">
        <v>121.75490000000001</v>
      </c>
      <c r="AY21">
        <v>122.4273</v>
      </c>
      <c r="AZ21">
        <v>124.57299999999999</v>
      </c>
      <c r="BA21">
        <v>98.858680000000007</v>
      </c>
      <c r="BB21">
        <v>70.45129</v>
      </c>
      <c r="BC21">
        <v>70.474140000000006</v>
      </c>
      <c r="BD21">
        <v>70.141289999999998</v>
      </c>
      <c r="BE21">
        <v>69.450999999999993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50.367600000000003</v>
      </c>
      <c r="BS21">
        <v>127.27119999999999</v>
      </c>
      <c r="BT21">
        <v>127.10639999999999</v>
      </c>
      <c r="BU21">
        <v>126.04559999999999</v>
      </c>
      <c r="BV21">
        <v>124.2782</v>
      </c>
      <c r="BW21">
        <v>124.935</v>
      </c>
      <c r="BX21">
        <v>126.45099999999999</v>
      </c>
      <c r="BY21">
        <v>100.6378</v>
      </c>
      <c r="BZ21">
        <v>72.246120000000005</v>
      </c>
      <c r="CA21">
        <v>72.287279999999996</v>
      </c>
      <c r="CB21">
        <v>72.03595</v>
      </c>
      <c r="CC21">
        <v>71.367059999999995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52.295789999999997</v>
      </c>
      <c r="CQ21">
        <v>129.16030000000001</v>
      </c>
      <c r="CR21">
        <v>128.90719999999999</v>
      </c>
      <c r="CS21">
        <v>127.7908</v>
      </c>
      <c r="CT21">
        <v>126.02589999999999</v>
      </c>
      <c r="CU21">
        <v>126.67189999999999</v>
      </c>
      <c r="CV21">
        <v>127.7518</v>
      </c>
      <c r="CW21">
        <v>101.8699</v>
      </c>
      <c r="CX21">
        <v>73.48921</v>
      </c>
      <c r="CY21">
        <v>73.543049999999994</v>
      </c>
      <c r="CZ21">
        <v>73.348190000000002</v>
      </c>
      <c r="DA21">
        <v>72.694109999999995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54.223979999999997</v>
      </c>
      <c r="DO21">
        <v>131.04929999999999</v>
      </c>
      <c r="DP21">
        <v>130.708</v>
      </c>
      <c r="DQ21">
        <v>129.536</v>
      </c>
      <c r="DR21">
        <v>127.7736</v>
      </c>
      <c r="DS21">
        <v>128.40870000000001</v>
      </c>
      <c r="DT21">
        <v>129.05260000000001</v>
      </c>
      <c r="DU21">
        <v>103.10209999999999</v>
      </c>
      <c r="DV21">
        <v>74.732309999999998</v>
      </c>
      <c r="DW21">
        <v>74.798810000000003</v>
      </c>
      <c r="DX21">
        <v>74.660430000000005</v>
      </c>
      <c r="DY21">
        <v>74.021169999999998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57.00797</v>
      </c>
      <c r="EM21">
        <v>133.77680000000001</v>
      </c>
      <c r="EN21">
        <v>133.30799999999999</v>
      </c>
      <c r="EO21">
        <v>132.0558</v>
      </c>
      <c r="EP21">
        <v>130.29689999999999</v>
      </c>
      <c r="EQ21">
        <v>130.91640000000001</v>
      </c>
      <c r="ER21">
        <v>130.9306</v>
      </c>
      <c r="ES21">
        <v>104.88120000000001</v>
      </c>
      <c r="ET21">
        <v>76.527140000000003</v>
      </c>
      <c r="EU21">
        <v>76.611949999999993</v>
      </c>
      <c r="EV21">
        <v>76.555090000000007</v>
      </c>
      <c r="EW21">
        <v>75.93723</v>
      </c>
      <c r="EX21">
        <v>75.071700000000007</v>
      </c>
      <c r="EY21">
        <v>73.450339999999997</v>
      </c>
      <c r="EZ21">
        <v>72.058719999999994</v>
      </c>
      <c r="FA21">
        <v>70.565060000000003</v>
      </c>
      <c r="FB21">
        <v>68.954070000000002</v>
      </c>
      <c r="FC21">
        <v>67.756</v>
      </c>
      <c r="FD21">
        <v>67.007099999999994</v>
      </c>
      <c r="FE21">
        <v>67.870900000000006</v>
      </c>
      <c r="FF21">
        <v>71.237089999999995</v>
      </c>
      <c r="FG21">
        <v>76.21857</v>
      </c>
      <c r="FH21">
        <v>81.269679999999994</v>
      </c>
      <c r="FI21">
        <v>85.24297</v>
      </c>
      <c r="FJ21">
        <v>88.28877</v>
      </c>
      <c r="FK21">
        <v>90.652889999999999</v>
      </c>
      <c r="FL21">
        <v>92.202879999999993</v>
      </c>
      <c r="FM21">
        <v>92.868129999999994</v>
      </c>
      <c r="FN21">
        <v>92.942920000000001</v>
      </c>
      <c r="FO21">
        <v>92.360429999999994</v>
      </c>
      <c r="FP21">
        <v>91.118499999999997</v>
      </c>
      <c r="FQ21">
        <v>89.310299999999998</v>
      </c>
      <c r="FR21">
        <v>86.285640000000001</v>
      </c>
      <c r="FS21">
        <v>82.625600000000006</v>
      </c>
      <c r="FT21">
        <v>79.871949999999998</v>
      </c>
      <c r="FU21">
        <v>77.531390000000002</v>
      </c>
      <c r="FV21">
        <v>1</v>
      </c>
    </row>
    <row r="22" spans="1:178" x14ac:dyDescent="0.2">
      <c r="A22" t="s">
        <v>216</v>
      </c>
      <c r="B22" t="s">
        <v>231</v>
      </c>
      <c r="C22" t="s">
        <v>238</v>
      </c>
      <c r="D22" t="s">
        <v>38</v>
      </c>
      <c r="E22">
        <v>2015</v>
      </c>
      <c r="F22" t="s">
        <v>229</v>
      </c>
      <c r="G22">
        <v>66</v>
      </c>
      <c r="H22" s="59"/>
      <c r="I22">
        <v>6.9467460000000001</v>
      </c>
      <c r="J22">
        <v>169.03190000000001</v>
      </c>
      <c r="K22">
        <v>168.79300000000001</v>
      </c>
      <c r="L22">
        <v>169.47139999999999</v>
      </c>
      <c r="M22">
        <v>169.904</v>
      </c>
      <c r="N22">
        <v>169.50720000000001</v>
      </c>
      <c r="O22">
        <v>172.2259</v>
      </c>
      <c r="P22">
        <v>174.3366</v>
      </c>
      <c r="Q22">
        <v>174.04230000000001</v>
      </c>
      <c r="R22">
        <v>172.9468</v>
      </c>
      <c r="S22">
        <v>173.2578</v>
      </c>
      <c r="T22">
        <v>174.2432</v>
      </c>
      <c r="U22">
        <v>173.4324</v>
      </c>
      <c r="V22">
        <v>169.81639999999999</v>
      </c>
      <c r="W22">
        <v>168.89359999999999</v>
      </c>
      <c r="X22">
        <v>166.09780000000001</v>
      </c>
      <c r="Y22">
        <v>163.39660000000001</v>
      </c>
      <c r="Z22">
        <v>161.10419999999999</v>
      </c>
      <c r="AA22">
        <v>160.74180000000001</v>
      </c>
      <c r="AB22">
        <v>163.6566</v>
      </c>
      <c r="AC22">
        <v>166.50319999999999</v>
      </c>
      <c r="AD22">
        <v>169.26849999999999</v>
      </c>
      <c r="AE22">
        <v>170.21770000000001</v>
      </c>
      <c r="AF22">
        <v>171.36850000000001</v>
      </c>
      <c r="AG22">
        <v>172.8819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53.223660000000002</v>
      </c>
      <c r="AU22">
        <v>139.09370000000001</v>
      </c>
      <c r="AV22">
        <v>137.27529999999999</v>
      </c>
      <c r="AW22">
        <v>135.43350000000001</v>
      </c>
      <c r="AX22">
        <v>133.41120000000001</v>
      </c>
      <c r="AY22">
        <v>133.1387</v>
      </c>
      <c r="AZ22">
        <v>137.27369999999999</v>
      </c>
      <c r="BA22">
        <v>110.12009999999999</v>
      </c>
      <c r="BB22">
        <v>78.318969999999993</v>
      </c>
      <c r="BC22">
        <v>78.21163</v>
      </c>
      <c r="BD22">
        <v>78.181989999999999</v>
      </c>
      <c r="BE22">
        <v>79.159589999999994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56.253349999999998</v>
      </c>
      <c r="BS22">
        <v>141.9785</v>
      </c>
      <c r="BT22">
        <v>139.99719999999999</v>
      </c>
      <c r="BU22">
        <v>138.0325</v>
      </c>
      <c r="BV22">
        <v>136.00370000000001</v>
      </c>
      <c r="BW22">
        <v>135.72040000000001</v>
      </c>
      <c r="BX22">
        <v>139.23679999999999</v>
      </c>
      <c r="BY22">
        <v>111.9933</v>
      </c>
      <c r="BZ22">
        <v>80.232089999999999</v>
      </c>
      <c r="CA22">
        <v>80.153300000000002</v>
      </c>
      <c r="CB22">
        <v>80.177120000000002</v>
      </c>
      <c r="CC22">
        <v>81.181950000000001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58.351709999999997</v>
      </c>
      <c r="CQ22">
        <v>143.97649999999999</v>
      </c>
      <c r="CR22">
        <v>141.88239999999999</v>
      </c>
      <c r="CS22">
        <v>139.83260000000001</v>
      </c>
      <c r="CT22">
        <v>137.79929999999999</v>
      </c>
      <c r="CU22">
        <v>137.5085</v>
      </c>
      <c r="CV22">
        <v>140.59649999999999</v>
      </c>
      <c r="CW22">
        <v>113.2908</v>
      </c>
      <c r="CX22">
        <v>81.557109999999994</v>
      </c>
      <c r="CY22">
        <v>81.498090000000005</v>
      </c>
      <c r="CZ22">
        <v>81.558930000000004</v>
      </c>
      <c r="DA22">
        <v>82.582620000000006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60.450069999999997</v>
      </c>
      <c r="DO22">
        <v>145.97450000000001</v>
      </c>
      <c r="DP22">
        <v>143.76759999999999</v>
      </c>
      <c r="DQ22">
        <v>141.6326</v>
      </c>
      <c r="DR22">
        <v>139.59479999999999</v>
      </c>
      <c r="DS22">
        <v>139.29669999999999</v>
      </c>
      <c r="DT22">
        <v>141.95609999999999</v>
      </c>
      <c r="DU22">
        <v>114.5882</v>
      </c>
      <c r="DV22">
        <v>82.882130000000004</v>
      </c>
      <c r="DW22">
        <v>82.842870000000005</v>
      </c>
      <c r="DX22">
        <v>82.940740000000005</v>
      </c>
      <c r="DY22">
        <v>83.983289999999997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63.479759999999999</v>
      </c>
      <c r="EM22">
        <v>148.85929999999999</v>
      </c>
      <c r="EN22">
        <v>146.48949999999999</v>
      </c>
      <c r="EO22">
        <v>144.23169999999999</v>
      </c>
      <c r="EP22">
        <v>142.18729999999999</v>
      </c>
      <c r="EQ22">
        <v>141.8784</v>
      </c>
      <c r="ER22">
        <v>143.91929999999999</v>
      </c>
      <c r="ES22">
        <v>116.4615</v>
      </c>
      <c r="ET22">
        <v>84.795259999999999</v>
      </c>
      <c r="EU22">
        <v>84.784540000000007</v>
      </c>
      <c r="EV22">
        <v>84.935869999999994</v>
      </c>
      <c r="EW22">
        <v>86.005650000000003</v>
      </c>
      <c r="EX22">
        <v>77.735169999999997</v>
      </c>
      <c r="EY22">
        <v>76.404240000000001</v>
      </c>
      <c r="EZ22">
        <v>75.188000000000002</v>
      </c>
      <c r="FA22">
        <v>73.975769999999997</v>
      </c>
      <c r="FB22">
        <v>72.822609999999997</v>
      </c>
      <c r="FC22">
        <v>71.555599999999998</v>
      </c>
      <c r="FD22">
        <v>70.769940000000005</v>
      </c>
      <c r="FE22">
        <v>71.211129999999997</v>
      </c>
      <c r="FF22">
        <v>74.316919999999996</v>
      </c>
      <c r="FG22">
        <v>79.158850000000001</v>
      </c>
      <c r="FH22">
        <v>83.633769999999998</v>
      </c>
      <c r="FI22">
        <v>87.169049999999999</v>
      </c>
      <c r="FJ22">
        <v>90.009190000000004</v>
      </c>
      <c r="FK22">
        <v>92.286320000000003</v>
      </c>
      <c r="FL22">
        <v>93.98706</v>
      </c>
      <c r="FM22">
        <v>94.891670000000005</v>
      </c>
      <c r="FN22">
        <v>94.912019999999998</v>
      </c>
      <c r="FO22">
        <v>94.242620000000002</v>
      </c>
      <c r="FP22">
        <v>93.05865</v>
      </c>
      <c r="FQ22">
        <v>91.118539999999996</v>
      </c>
      <c r="FR22">
        <v>88.236990000000006</v>
      </c>
      <c r="FS22">
        <v>85.104969999999994</v>
      </c>
      <c r="FT22">
        <v>82.944310000000002</v>
      </c>
      <c r="FU22">
        <v>80.955860000000001</v>
      </c>
      <c r="FV22">
        <v>1</v>
      </c>
    </row>
    <row r="23" spans="1:178" x14ac:dyDescent="0.2">
      <c r="A23" t="s">
        <v>216</v>
      </c>
      <c r="B23" t="s">
        <v>231</v>
      </c>
      <c r="C23" t="s">
        <v>238</v>
      </c>
      <c r="D23" t="s">
        <v>38</v>
      </c>
      <c r="E23">
        <v>2016</v>
      </c>
      <c r="F23" t="s">
        <v>229</v>
      </c>
      <c r="G23">
        <v>64</v>
      </c>
      <c r="H23" s="59"/>
      <c r="I23">
        <v>6.7362390000000003</v>
      </c>
      <c r="J23">
        <v>163.90969999999999</v>
      </c>
      <c r="K23">
        <v>163.6781</v>
      </c>
      <c r="L23">
        <v>164.33590000000001</v>
      </c>
      <c r="M23">
        <v>164.75540000000001</v>
      </c>
      <c r="N23">
        <v>164.3706</v>
      </c>
      <c r="O23">
        <v>167.0069</v>
      </c>
      <c r="P23">
        <v>169.05359999999999</v>
      </c>
      <c r="Q23">
        <v>168.76830000000001</v>
      </c>
      <c r="R23">
        <v>167.70599999999999</v>
      </c>
      <c r="S23">
        <v>168.00749999999999</v>
      </c>
      <c r="T23">
        <v>168.9631</v>
      </c>
      <c r="U23">
        <v>168.17679999999999</v>
      </c>
      <c r="V23">
        <v>164.6705</v>
      </c>
      <c r="W23">
        <v>163.7757</v>
      </c>
      <c r="X23">
        <v>161.06460000000001</v>
      </c>
      <c r="Y23">
        <v>158.4452</v>
      </c>
      <c r="Z23">
        <v>156.22229999999999</v>
      </c>
      <c r="AA23">
        <v>155.8708</v>
      </c>
      <c r="AB23">
        <v>158.69730000000001</v>
      </c>
      <c r="AC23">
        <v>161.45769999999999</v>
      </c>
      <c r="AD23">
        <v>164.13919999999999</v>
      </c>
      <c r="AE23">
        <v>165.05959999999999</v>
      </c>
      <c r="AF23">
        <v>166.1755</v>
      </c>
      <c r="AG23">
        <v>167.6431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51.533720000000002</v>
      </c>
      <c r="AU23">
        <v>134.80539999999999</v>
      </c>
      <c r="AV23">
        <v>133.0462</v>
      </c>
      <c r="AW23">
        <v>131.26329999999999</v>
      </c>
      <c r="AX23">
        <v>129.30250000000001</v>
      </c>
      <c r="AY23">
        <v>129.0385</v>
      </c>
      <c r="AZ23">
        <v>133.06389999999999</v>
      </c>
      <c r="BA23">
        <v>106.7354</v>
      </c>
      <c r="BB23">
        <v>75.896990000000002</v>
      </c>
      <c r="BC23">
        <v>75.792180000000002</v>
      </c>
      <c r="BD23">
        <v>75.762069999999994</v>
      </c>
      <c r="BE23">
        <v>76.709350000000001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54.517150000000001</v>
      </c>
      <c r="BS23">
        <v>137.64609999999999</v>
      </c>
      <c r="BT23">
        <v>135.72649999999999</v>
      </c>
      <c r="BU23">
        <v>133.82259999999999</v>
      </c>
      <c r="BV23">
        <v>131.8554</v>
      </c>
      <c r="BW23">
        <v>131.58080000000001</v>
      </c>
      <c r="BX23">
        <v>134.99709999999999</v>
      </c>
      <c r="BY23">
        <v>108.5801</v>
      </c>
      <c r="BZ23">
        <v>77.780900000000003</v>
      </c>
      <c r="CA23">
        <v>77.704189999999997</v>
      </c>
      <c r="CB23">
        <v>77.726730000000003</v>
      </c>
      <c r="CC23">
        <v>78.700829999999996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56.583469999999998</v>
      </c>
      <c r="CQ23">
        <v>139.61359999999999</v>
      </c>
      <c r="CR23">
        <v>137.5829</v>
      </c>
      <c r="CS23">
        <v>135.59520000000001</v>
      </c>
      <c r="CT23">
        <v>133.62350000000001</v>
      </c>
      <c r="CU23">
        <v>133.3416</v>
      </c>
      <c r="CV23">
        <v>136.33600000000001</v>
      </c>
      <c r="CW23">
        <v>109.85769999999999</v>
      </c>
      <c r="CX23">
        <v>79.08569</v>
      </c>
      <c r="CY23">
        <v>79.028450000000007</v>
      </c>
      <c r="CZ23">
        <v>79.087450000000004</v>
      </c>
      <c r="DA23">
        <v>80.080119999999994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58.649790000000003</v>
      </c>
      <c r="DO23">
        <v>141.58109999999999</v>
      </c>
      <c r="DP23">
        <v>139.4393</v>
      </c>
      <c r="DQ23">
        <v>137.36779999999999</v>
      </c>
      <c r="DR23">
        <v>135.39169999999999</v>
      </c>
      <c r="DS23">
        <v>135.10239999999999</v>
      </c>
      <c r="DT23">
        <v>137.67490000000001</v>
      </c>
      <c r="DU23">
        <v>111.1353</v>
      </c>
      <c r="DV23">
        <v>80.390469999999993</v>
      </c>
      <c r="DW23">
        <v>80.352710000000002</v>
      </c>
      <c r="DX23">
        <v>80.448170000000005</v>
      </c>
      <c r="DY23">
        <v>81.459400000000002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61.633229999999998</v>
      </c>
      <c r="EM23">
        <v>144.42189999999999</v>
      </c>
      <c r="EN23">
        <v>142.11969999999999</v>
      </c>
      <c r="EO23">
        <v>139.9271</v>
      </c>
      <c r="EP23">
        <v>137.94460000000001</v>
      </c>
      <c r="EQ23">
        <v>137.6448</v>
      </c>
      <c r="ER23">
        <v>139.608</v>
      </c>
      <c r="ES23">
        <v>112.98</v>
      </c>
      <c r="ET23">
        <v>82.274379999999994</v>
      </c>
      <c r="EU23">
        <v>82.264719999999997</v>
      </c>
      <c r="EV23">
        <v>82.41283</v>
      </c>
      <c r="EW23">
        <v>83.450879999999998</v>
      </c>
      <c r="EX23">
        <v>77.735169999999997</v>
      </c>
      <c r="EY23">
        <v>76.404240000000001</v>
      </c>
      <c r="EZ23">
        <v>75.188000000000002</v>
      </c>
      <c r="FA23">
        <v>73.975769999999997</v>
      </c>
      <c r="FB23">
        <v>72.822609999999997</v>
      </c>
      <c r="FC23">
        <v>71.555599999999998</v>
      </c>
      <c r="FD23">
        <v>70.769940000000005</v>
      </c>
      <c r="FE23">
        <v>71.211129999999997</v>
      </c>
      <c r="FF23">
        <v>74.316919999999996</v>
      </c>
      <c r="FG23">
        <v>79.158850000000001</v>
      </c>
      <c r="FH23">
        <v>83.633769999999998</v>
      </c>
      <c r="FI23">
        <v>87.169049999999999</v>
      </c>
      <c r="FJ23">
        <v>90.009190000000004</v>
      </c>
      <c r="FK23">
        <v>92.286320000000003</v>
      </c>
      <c r="FL23">
        <v>93.98706</v>
      </c>
      <c r="FM23">
        <v>94.891670000000005</v>
      </c>
      <c r="FN23">
        <v>94.912019999999998</v>
      </c>
      <c r="FO23">
        <v>94.242620000000002</v>
      </c>
      <c r="FP23">
        <v>93.05865</v>
      </c>
      <c r="FQ23">
        <v>91.118539999999996</v>
      </c>
      <c r="FR23">
        <v>88.236990000000006</v>
      </c>
      <c r="FS23">
        <v>85.104969999999994</v>
      </c>
      <c r="FT23">
        <v>82.944310000000002</v>
      </c>
      <c r="FU23">
        <v>80.955860000000001</v>
      </c>
      <c r="FV23">
        <v>1</v>
      </c>
    </row>
    <row r="24" spans="1:178" x14ac:dyDescent="0.2">
      <c r="A24" t="s">
        <v>216</v>
      </c>
      <c r="B24" t="s">
        <v>231</v>
      </c>
      <c r="C24" t="s">
        <v>238</v>
      </c>
      <c r="D24" t="s">
        <v>38</v>
      </c>
      <c r="E24">
        <v>2017</v>
      </c>
      <c r="F24" t="s">
        <v>229</v>
      </c>
      <c r="G24">
        <v>63</v>
      </c>
      <c r="H24" s="59"/>
      <c r="I24">
        <v>6.6309849999999999</v>
      </c>
      <c r="J24">
        <v>161.3486</v>
      </c>
      <c r="K24">
        <v>161.1206</v>
      </c>
      <c r="L24">
        <v>161.7681</v>
      </c>
      <c r="M24">
        <v>162.18109999999999</v>
      </c>
      <c r="N24">
        <v>161.8023</v>
      </c>
      <c r="O24">
        <v>164.3974</v>
      </c>
      <c r="P24">
        <v>166.41220000000001</v>
      </c>
      <c r="Q24">
        <v>166.13130000000001</v>
      </c>
      <c r="R24">
        <v>165.0856</v>
      </c>
      <c r="S24">
        <v>165.38239999999999</v>
      </c>
      <c r="T24">
        <v>166.32310000000001</v>
      </c>
      <c r="U24">
        <v>165.54910000000001</v>
      </c>
      <c r="V24">
        <v>162.0975</v>
      </c>
      <c r="W24">
        <v>161.2167</v>
      </c>
      <c r="X24">
        <v>158.5479</v>
      </c>
      <c r="Y24">
        <v>155.96950000000001</v>
      </c>
      <c r="Z24">
        <v>153.78129999999999</v>
      </c>
      <c r="AA24">
        <v>153.43530000000001</v>
      </c>
      <c r="AB24">
        <v>156.21770000000001</v>
      </c>
      <c r="AC24">
        <v>158.9349</v>
      </c>
      <c r="AD24">
        <v>161.5745</v>
      </c>
      <c r="AE24">
        <v>162.48050000000001</v>
      </c>
      <c r="AF24">
        <v>163.57900000000001</v>
      </c>
      <c r="AG24">
        <v>165.02369999999999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50.689210000000003</v>
      </c>
      <c r="AU24">
        <v>132.66159999999999</v>
      </c>
      <c r="AV24">
        <v>130.93209999999999</v>
      </c>
      <c r="AW24">
        <v>129.17859999999999</v>
      </c>
      <c r="AX24">
        <v>127.24850000000001</v>
      </c>
      <c r="AY24">
        <v>126.9888</v>
      </c>
      <c r="AZ24">
        <v>130.95930000000001</v>
      </c>
      <c r="BA24">
        <v>105.04340000000001</v>
      </c>
      <c r="BB24">
        <v>74.686279999999996</v>
      </c>
      <c r="BC24">
        <v>74.582729999999998</v>
      </c>
      <c r="BD24">
        <v>74.552409999999995</v>
      </c>
      <c r="BE24">
        <v>75.484539999999996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53.649239999999999</v>
      </c>
      <c r="BS24">
        <v>135.48009999999999</v>
      </c>
      <c r="BT24">
        <v>133.59139999999999</v>
      </c>
      <c r="BU24">
        <v>131.71789999999999</v>
      </c>
      <c r="BV24">
        <v>129.78139999999999</v>
      </c>
      <c r="BW24">
        <v>129.5112</v>
      </c>
      <c r="BX24">
        <v>132.87729999999999</v>
      </c>
      <c r="BY24">
        <v>106.8736</v>
      </c>
      <c r="BZ24">
        <v>76.555409999999995</v>
      </c>
      <c r="CA24">
        <v>76.479749999999996</v>
      </c>
      <c r="CB24">
        <v>76.501660000000001</v>
      </c>
      <c r="CC24">
        <v>77.460400000000007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55.699359999999999</v>
      </c>
      <c r="CQ24">
        <v>137.43209999999999</v>
      </c>
      <c r="CR24">
        <v>135.4332</v>
      </c>
      <c r="CS24">
        <v>133.47649999999999</v>
      </c>
      <c r="CT24">
        <v>131.53569999999999</v>
      </c>
      <c r="CU24">
        <v>131.25810000000001</v>
      </c>
      <c r="CV24">
        <v>134.20570000000001</v>
      </c>
      <c r="CW24">
        <v>108.1412</v>
      </c>
      <c r="CX24">
        <v>77.849969999999999</v>
      </c>
      <c r="CY24">
        <v>77.793620000000004</v>
      </c>
      <c r="CZ24">
        <v>77.851709999999997</v>
      </c>
      <c r="DA24">
        <v>78.828869999999995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57.749470000000002</v>
      </c>
      <c r="DO24">
        <v>139.38419999999999</v>
      </c>
      <c r="DP24">
        <v>137.27500000000001</v>
      </c>
      <c r="DQ24">
        <v>135.23519999999999</v>
      </c>
      <c r="DR24">
        <v>133.28989999999999</v>
      </c>
      <c r="DS24">
        <v>133.0051</v>
      </c>
      <c r="DT24">
        <v>135.5341</v>
      </c>
      <c r="DU24">
        <v>109.4088</v>
      </c>
      <c r="DV24">
        <v>79.14452</v>
      </c>
      <c r="DW24">
        <v>79.107500000000002</v>
      </c>
      <c r="DX24">
        <v>79.201750000000004</v>
      </c>
      <c r="DY24">
        <v>80.197329999999994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60.709510000000002</v>
      </c>
      <c r="EM24">
        <v>142.20269999999999</v>
      </c>
      <c r="EN24">
        <v>139.93430000000001</v>
      </c>
      <c r="EO24">
        <v>137.77449999999999</v>
      </c>
      <c r="EP24">
        <v>135.8228</v>
      </c>
      <c r="EQ24">
        <v>135.5275</v>
      </c>
      <c r="ER24">
        <v>137.4521</v>
      </c>
      <c r="ES24">
        <v>111.239</v>
      </c>
      <c r="ET24">
        <v>81.013660000000002</v>
      </c>
      <c r="EU24">
        <v>81.004519999999999</v>
      </c>
      <c r="EV24">
        <v>81.150999999999996</v>
      </c>
      <c r="EW24">
        <v>82.173190000000005</v>
      </c>
      <c r="EX24">
        <v>77.735169999999997</v>
      </c>
      <c r="EY24">
        <v>76.404240000000001</v>
      </c>
      <c r="EZ24">
        <v>75.188000000000002</v>
      </c>
      <c r="FA24">
        <v>73.975769999999997</v>
      </c>
      <c r="FB24">
        <v>72.822609999999997</v>
      </c>
      <c r="FC24">
        <v>71.555599999999998</v>
      </c>
      <c r="FD24">
        <v>70.769940000000005</v>
      </c>
      <c r="FE24">
        <v>71.211129999999997</v>
      </c>
      <c r="FF24">
        <v>74.316919999999996</v>
      </c>
      <c r="FG24">
        <v>79.158850000000001</v>
      </c>
      <c r="FH24">
        <v>83.633769999999998</v>
      </c>
      <c r="FI24">
        <v>87.169049999999999</v>
      </c>
      <c r="FJ24">
        <v>90.009190000000004</v>
      </c>
      <c r="FK24">
        <v>92.286320000000003</v>
      </c>
      <c r="FL24">
        <v>93.98706</v>
      </c>
      <c r="FM24">
        <v>94.891670000000005</v>
      </c>
      <c r="FN24">
        <v>94.912019999999998</v>
      </c>
      <c r="FO24">
        <v>94.242620000000002</v>
      </c>
      <c r="FP24">
        <v>93.05865</v>
      </c>
      <c r="FQ24">
        <v>91.118539999999996</v>
      </c>
      <c r="FR24">
        <v>88.236990000000006</v>
      </c>
      <c r="FS24">
        <v>85.104969999999994</v>
      </c>
      <c r="FT24">
        <v>82.944310000000002</v>
      </c>
      <c r="FU24">
        <v>80.955860000000001</v>
      </c>
      <c r="FV24">
        <v>1</v>
      </c>
    </row>
    <row r="25" spans="1:178" x14ac:dyDescent="0.2">
      <c r="A25" t="s">
        <v>216</v>
      </c>
      <c r="B25" t="s">
        <v>231</v>
      </c>
      <c r="C25" t="s">
        <v>238</v>
      </c>
      <c r="D25" t="s">
        <v>38</v>
      </c>
      <c r="E25" t="s">
        <v>239</v>
      </c>
      <c r="F25" t="s">
        <v>229</v>
      </c>
      <c r="G25">
        <v>61</v>
      </c>
      <c r="H25" s="59"/>
      <c r="I25">
        <v>6.4204780000000001</v>
      </c>
      <c r="J25">
        <v>156.22640000000001</v>
      </c>
      <c r="K25">
        <v>156.00559999999999</v>
      </c>
      <c r="L25">
        <v>156.6326</v>
      </c>
      <c r="M25">
        <v>157.0325</v>
      </c>
      <c r="N25">
        <v>156.66569999999999</v>
      </c>
      <c r="O25">
        <v>159.17850000000001</v>
      </c>
      <c r="P25">
        <v>161.1293</v>
      </c>
      <c r="Q25">
        <v>160.85730000000001</v>
      </c>
      <c r="R25">
        <v>159.84479999999999</v>
      </c>
      <c r="S25">
        <v>160.13220000000001</v>
      </c>
      <c r="T25">
        <v>161.04300000000001</v>
      </c>
      <c r="U25">
        <v>160.29349999999999</v>
      </c>
      <c r="V25">
        <v>156.95150000000001</v>
      </c>
      <c r="W25">
        <v>156.09870000000001</v>
      </c>
      <c r="X25">
        <v>153.5147</v>
      </c>
      <c r="Y25">
        <v>151.0181</v>
      </c>
      <c r="Z25">
        <v>148.89940000000001</v>
      </c>
      <c r="AA25">
        <v>148.56440000000001</v>
      </c>
      <c r="AB25">
        <v>151.25839999999999</v>
      </c>
      <c r="AC25">
        <v>153.88929999999999</v>
      </c>
      <c r="AD25">
        <v>156.4451</v>
      </c>
      <c r="AE25">
        <v>157.32239999999999</v>
      </c>
      <c r="AF25">
        <v>158.3861</v>
      </c>
      <c r="AG25">
        <v>159.78479999999999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49.001139999999999</v>
      </c>
      <c r="AU25">
        <v>128.375</v>
      </c>
      <c r="AV25">
        <v>126.7046</v>
      </c>
      <c r="AW25">
        <v>125.01</v>
      </c>
      <c r="AX25">
        <v>123.1413</v>
      </c>
      <c r="AY25">
        <v>122.89019999999999</v>
      </c>
      <c r="AZ25">
        <v>126.7508</v>
      </c>
      <c r="BA25">
        <v>101.65989999999999</v>
      </c>
      <c r="BB25">
        <v>72.265469999999993</v>
      </c>
      <c r="BC25">
        <v>72.164469999999994</v>
      </c>
      <c r="BD25">
        <v>72.133709999999994</v>
      </c>
      <c r="BE25">
        <v>73.035550000000001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51.913809999999998</v>
      </c>
      <c r="BS25">
        <v>131.14840000000001</v>
      </c>
      <c r="BT25">
        <v>129.32140000000001</v>
      </c>
      <c r="BU25">
        <v>127.5087</v>
      </c>
      <c r="BV25">
        <v>125.6337</v>
      </c>
      <c r="BW25">
        <v>125.37220000000001</v>
      </c>
      <c r="BX25">
        <v>128.63810000000001</v>
      </c>
      <c r="BY25">
        <v>103.46080000000001</v>
      </c>
      <c r="BZ25">
        <v>74.104699999999994</v>
      </c>
      <c r="CA25">
        <v>74.031139999999994</v>
      </c>
      <c r="CB25">
        <v>74.051770000000005</v>
      </c>
      <c r="CC25">
        <v>74.979789999999994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53.93112</v>
      </c>
      <c r="CQ25">
        <v>133.0692</v>
      </c>
      <c r="CR25">
        <v>131.1337</v>
      </c>
      <c r="CS25">
        <v>129.23920000000001</v>
      </c>
      <c r="CT25">
        <v>127.3599</v>
      </c>
      <c r="CU25">
        <v>127.0912</v>
      </c>
      <c r="CV25">
        <v>129.9452</v>
      </c>
      <c r="CW25">
        <v>104.7081</v>
      </c>
      <c r="CX25">
        <v>75.378540000000001</v>
      </c>
      <c r="CY25">
        <v>75.323989999999995</v>
      </c>
      <c r="CZ25">
        <v>75.380219999999994</v>
      </c>
      <c r="DA25">
        <v>76.326359999999994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55.948430000000002</v>
      </c>
      <c r="DO25">
        <v>134.99010000000001</v>
      </c>
      <c r="DP25">
        <v>132.9461</v>
      </c>
      <c r="DQ25">
        <v>130.96969999999999</v>
      </c>
      <c r="DR25">
        <v>129.08609999999999</v>
      </c>
      <c r="DS25">
        <v>128.81030000000001</v>
      </c>
      <c r="DT25">
        <v>131.25239999999999</v>
      </c>
      <c r="DU25">
        <v>105.9554</v>
      </c>
      <c r="DV25">
        <v>76.652379999999994</v>
      </c>
      <c r="DW25">
        <v>76.616839999999996</v>
      </c>
      <c r="DX25">
        <v>76.708659999999995</v>
      </c>
      <c r="DY25">
        <v>77.672939999999997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58.8611</v>
      </c>
      <c r="EM25">
        <v>137.76339999999999</v>
      </c>
      <c r="EN25">
        <v>135.56290000000001</v>
      </c>
      <c r="EO25">
        <v>133.4684</v>
      </c>
      <c r="EP25">
        <v>131.57849999999999</v>
      </c>
      <c r="EQ25">
        <v>131.29230000000001</v>
      </c>
      <c r="ER25">
        <v>133.1397</v>
      </c>
      <c r="ES25">
        <v>107.7564</v>
      </c>
      <c r="ET25">
        <v>78.491609999999994</v>
      </c>
      <c r="EU25">
        <v>78.483509999999995</v>
      </c>
      <c r="EV25">
        <v>78.626720000000006</v>
      </c>
      <c r="EW25">
        <v>79.617180000000005</v>
      </c>
      <c r="EX25">
        <v>77.735169999999997</v>
      </c>
      <c r="EY25">
        <v>76.404240000000001</v>
      </c>
      <c r="EZ25">
        <v>75.188000000000002</v>
      </c>
      <c r="FA25">
        <v>73.975769999999997</v>
      </c>
      <c r="FB25">
        <v>72.822609999999997</v>
      </c>
      <c r="FC25">
        <v>71.555599999999998</v>
      </c>
      <c r="FD25">
        <v>70.769940000000005</v>
      </c>
      <c r="FE25">
        <v>71.211129999999997</v>
      </c>
      <c r="FF25">
        <v>74.316919999999996</v>
      </c>
      <c r="FG25">
        <v>79.158850000000001</v>
      </c>
      <c r="FH25">
        <v>83.633769999999998</v>
      </c>
      <c r="FI25">
        <v>87.169049999999999</v>
      </c>
      <c r="FJ25">
        <v>90.009190000000004</v>
      </c>
      <c r="FK25">
        <v>92.286320000000003</v>
      </c>
      <c r="FL25">
        <v>93.98706</v>
      </c>
      <c r="FM25">
        <v>94.891670000000005</v>
      </c>
      <c r="FN25">
        <v>94.912019999999998</v>
      </c>
      <c r="FO25">
        <v>94.242620000000002</v>
      </c>
      <c r="FP25">
        <v>93.05865</v>
      </c>
      <c r="FQ25">
        <v>91.118539999999996</v>
      </c>
      <c r="FR25">
        <v>88.236990000000006</v>
      </c>
      <c r="FS25">
        <v>85.104969999999994</v>
      </c>
      <c r="FT25">
        <v>82.944310000000002</v>
      </c>
      <c r="FU25">
        <v>80.955860000000001</v>
      </c>
      <c r="FV25">
        <v>1</v>
      </c>
    </row>
    <row r="26" spans="1:178" x14ac:dyDescent="0.2">
      <c r="A26" t="s">
        <v>216</v>
      </c>
      <c r="B26" t="s">
        <v>231</v>
      </c>
      <c r="C26" t="s">
        <v>238</v>
      </c>
      <c r="D26" t="s">
        <v>39</v>
      </c>
      <c r="E26">
        <v>2015</v>
      </c>
      <c r="F26" t="s">
        <v>229</v>
      </c>
      <c r="G26">
        <v>66</v>
      </c>
      <c r="H26" s="59"/>
      <c r="I26">
        <v>6.9467460000000001</v>
      </c>
      <c r="J26">
        <v>171.6671</v>
      </c>
      <c r="K26">
        <v>171.17439999999999</v>
      </c>
      <c r="L26">
        <v>172.07980000000001</v>
      </c>
      <c r="M26">
        <v>172.4914</v>
      </c>
      <c r="N26">
        <v>172.69589999999999</v>
      </c>
      <c r="O26">
        <v>175.5692</v>
      </c>
      <c r="P26">
        <v>177.2637</v>
      </c>
      <c r="Q26">
        <v>177.779</v>
      </c>
      <c r="R26">
        <v>176.70849999999999</v>
      </c>
      <c r="S26">
        <v>177.27199999999999</v>
      </c>
      <c r="T26">
        <v>178.1694</v>
      </c>
      <c r="U26">
        <v>177.255</v>
      </c>
      <c r="V26">
        <v>173.78450000000001</v>
      </c>
      <c r="W26">
        <v>172.6482</v>
      </c>
      <c r="X26">
        <v>169.839</v>
      </c>
      <c r="Y26">
        <v>167.0224</v>
      </c>
      <c r="Z26">
        <v>164.79560000000001</v>
      </c>
      <c r="AA26">
        <v>165.18180000000001</v>
      </c>
      <c r="AB26">
        <v>168.3398</v>
      </c>
      <c r="AC26">
        <v>170.50540000000001</v>
      </c>
      <c r="AD26">
        <v>172.8202</v>
      </c>
      <c r="AE26">
        <v>173.739</v>
      </c>
      <c r="AF26">
        <v>174.7491</v>
      </c>
      <c r="AG26">
        <v>176.43989999999999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52.731499999999997</v>
      </c>
      <c r="AU26">
        <v>143.64869999999999</v>
      </c>
      <c r="AV26">
        <v>141.95349999999999</v>
      </c>
      <c r="AW26">
        <v>140.12440000000001</v>
      </c>
      <c r="AX26">
        <v>138.09399999999999</v>
      </c>
      <c r="AY26">
        <v>138.21639999999999</v>
      </c>
      <c r="AZ26">
        <v>142.3612</v>
      </c>
      <c r="BA26">
        <v>108.8974</v>
      </c>
      <c r="BB26">
        <v>75.699910000000003</v>
      </c>
      <c r="BC26">
        <v>75.45187</v>
      </c>
      <c r="BD26">
        <v>75.4392</v>
      </c>
      <c r="BE26">
        <v>76.524280000000005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55.841630000000002</v>
      </c>
      <c r="BS26">
        <v>146.61160000000001</v>
      </c>
      <c r="BT26">
        <v>144.73179999999999</v>
      </c>
      <c r="BU26">
        <v>142.76140000000001</v>
      </c>
      <c r="BV26">
        <v>140.72389999999999</v>
      </c>
      <c r="BW26">
        <v>140.87629999999999</v>
      </c>
      <c r="BX26">
        <v>144.32050000000001</v>
      </c>
      <c r="BY26">
        <v>110.7848</v>
      </c>
      <c r="BZ26">
        <v>77.627570000000006</v>
      </c>
      <c r="CA26">
        <v>77.406559999999999</v>
      </c>
      <c r="CB26">
        <v>77.45026</v>
      </c>
      <c r="CC26">
        <v>78.562309999999997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57.995699999999999</v>
      </c>
      <c r="CQ26">
        <v>148.66370000000001</v>
      </c>
      <c r="CR26">
        <v>146.65600000000001</v>
      </c>
      <c r="CS26">
        <v>144.58779999999999</v>
      </c>
      <c r="CT26">
        <v>142.5453</v>
      </c>
      <c r="CU26">
        <v>142.71850000000001</v>
      </c>
      <c r="CV26">
        <v>145.67760000000001</v>
      </c>
      <c r="CW26">
        <v>112.0921</v>
      </c>
      <c r="CX26">
        <v>78.96266</v>
      </c>
      <c r="CY26">
        <v>78.760379999999998</v>
      </c>
      <c r="CZ26">
        <v>78.843119999999999</v>
      </c>
      <c r="DA26">
        <v>79.973849999999999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60.149769999999997</v>
      </c>
      <c r="DO26">
        <v>150.7158</v>
      </c>
      <c r="DP26">
        <v>148.58019999999999</v>
      </c>
      <c r="DQ26">
        <v>146.41419999999999</v>
      </c>
      <c r="DR26">
        <v>144.36670000000001</v>
      </c>
      <c r="DS26">
        <v>144.5607</v>
      </c>
      <c r="DT26">
        <v>147.03460000000001</v>
      </c>
      <c r="DU26">
        <v>113.3993</v>
      </c>
      <c r="DV26">
        <v>80.297749999999994</v>
      </c>
      <c r="DW26">
        <v>80.114189999999994</v>
      </c>
      <c r="DX26">
        <v>80.235969999999995</v>
      </c>
      <c r="DY26">
        <v>81.385379999999998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63.259900000000002</v>
      </c>
      <c r="EM26">
        <v>153.67859999999999</v>
      </c>
      <c r="EN26">
        <v>151.35839999999999</v>
      </c>
      <c r="EO26">
        <v>149.05119999999999</v>
      </c>
      <c r="EP26">
        <v>146.9966</v>
      </c>
      <c r="EQ26">
        <v>147.22059999999999</v>
      </c>
      <c r="ER26">
        <v>148.9939</v>
      </c>
      <c r="ES26">
        <v>115.2868</v>
      </c>
      <c r="ET26">
        <v>82.22542</v>
      </c>
      <c r="EU26">
        <v>82.068889999999996</v>
      </c>
      <c r="EV26">
        <v>82.247029999999995</v>
      </c>
      <c r="EW26">
        <v>83.423419999999993</v>
      </c>
      <c r="EX26">
        <v>81.153019999999998</v>
      </c>
      <c r="EY26">
        <v>79.986789999999999</v>
      </c>
      <c r="EZ26">
        <v>78.862539999999996</v>
      </c>
      <c r="FA26">
        <v>77.663629999999998</v>
      </c>
      <c r="FB26">
        <v>76.553120000000007</v>
      </c>
      <c r="FC26">
        <v>75.417860000000005</v>
      </c>
      <c r="FD26">
        <v>74.693439999999995</v>
      </c>
      <c r="FE26">
        <v>75.017039999999994</v>
      </c>
      <c r="FF26">
        <v>78.029750000000007</v>
      </c>
      <c r="FG26">
        <v>82.782439999999994</v>
      </c>
      <c r="FH26">
        <v>87.013509999999997</v>
      </c>
      <c r="FI26">
        <v>90.467100000000002</v>
      </c>
      <c r="FJ26">
        <v>93.225309999999993</v>
      </c>
      <c r="FK26">
        <v>95.110119999999995</v>
      </c>
      <c r="FL26">
        <v>96.204710000000006</v>
      </c>
      <c r="FM26">
        <v>96.381129999999999</v>
      </c>
      <c r="FN26">
        <v>96.585880000000003</v>
      </c>
      <c r="FO26">
        <v>95.744749999999996</v>
      </c>
      <c r="FP26">
        <v>93.888419999999996</v>
      </c>
      <c r="FQ26">
        <v>91.668369999999996</v>
      </c>
      <c r="FR26">
        <v>89.706090000000003</v>
      </c>
      <c r="FS26">
        <v>87.049459999999996</v>
      </c>
      <c r="FT26">
        <v>84.964650000000006</v>
      </c>
      <c r="FU26">
        <v>83.345420000000004</v>
      </c>
      <c r="FV26">
        <v>1</v>
      </c>
    </row>
    <row r="27" spans="1:178" x14ac:dyDescent="0.2">
      <c r="A27" t="s">
        <v>216</v>
      </c>
      <c r="B27" t="s">
        <v>231</v>
      </c>
      <c r="C27" t="s">
        <v>238</v>
      </c>
      <c r="D27" t="s">
        <v>39</v>
      </c>
      <c r="E27">
        <v>2016</v>
      </c>
      <c r="F27" t="s">
        <v>229</v>
      </c>
      <c r="G27">
        <v>64</v>
      </c>
      <c r="H27" s="59"/>
      <c r="I27">
        <v>6.7362390000000003</v>
      </c>
      <c r="J27">
        <v>166.46510000000001</v>
      </c>
      <c r="K27">
        <v>165.9873</v>
      </c>
      <c r="L27">
        <v>166.86529999999999</v>
      </c>
      <c r="M27">
        <v>167.26439999999999</v>
      </c>
      <c r="N27">
        <v>167.46270000000001</v>
      </c>
      <c r="O27">
        <v>170.24889999999999</v>
      </c>
      <c r="P27">
        <v>171.8921</v>
      </c>
      <c r="Q27">
        <v>172.39179999999999</v>
      </c>
      <c r="R27">
        <v>171.3537</v>
      </c>
      <c r="S27">
        <v>171.90010000000001</v>
      </c>
      <c r="T27">
        <v>172.7704</v>
      </c>
      <c r="U27">
        <v>171.8837</v>
      </c>
      <c r="V27">
        <v>168.51830000000001</v>
      </c>
      <c r="W27">
        <v>167.41650000000001</v>
      </c>
      <c r="X27">
        <v>164.69239999999999</v>
      </c>
      <c r="Y27">
        <v>161.96119999999999</v>
      </c>
      <c r="Z27">
        <v>159.80179999999999</v>
      </c>
      <c r="AA27">
        <v>160.1763</v>
      </c>
      <c r="AB27">
        <v>163.23859999999999</v>
      </c>
      <c r="AC27">
        <v>165.33860000000001</v>
      </c>
      <c r="AD27">
        <v>167.58320000000001</v>
      </c>
      <c r="AE27">
        <v>168.4742</v>
      </c>
      <c r="AF27">
        <v>169.4537</v>
      </c>
      <c r="AG27">
        <v>171.0933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51.05442</v>
      </c>
      <c r="AU27">
        <v>139.22030000000001</v>
      </c>
      <c r="AV27">
        <v>137.5812</v>
      </c>
      <c r="AW27">
        <v>135.81110000000001</v>
      </c>
      <c r="AX27">
        <v>133.8424</v>
      </c>
      <c r="AY27">
        <v>133.96029999999999</v>
      </c>
      <c r="AZ27">
        <v>137.9974</v>
      </c>
      <c r="BA27">
        <v>105.54940000000001</v>
      </c>
      <c r="BB27">
        <v>73.356909999999999</v>
      </c>
      <c r="BC27">
        <v>73.115700000000004</v>
      </c>
      <c r="BD27">
        <v>73.101979999999998</v>
      </c>
      <c r="BE27">
        <v>74.153499999999994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54.117069999999998</v>
      </c>
      <c r="BS27">
        <v>142.13800000000001</v>
      </c>
      <c r="BT27">
        <v>140.31700000000001</v>
      </c>
      <c r="BU27">
        <v>138.40790000000001</v>
      </c>
      <c r="BV27">
        <v>136.43209999999999</v>
      </c>
      <c r="BW27">
        <v>136.5796</v>
      </c>
      <c r="BX27">
        <v>139.92679999999999</v>
      </c>
      <c r="BY27">
        <v>107.4081</v>
      </c>
      <c r="BZ27">
        <v>75.255139999999997</v>
      </c>
      <c r="CA27">
        <v>75.040549999999996</v>
      </c>
      <c r="CB27">
        <v>75.082340000000002</v>
      </c>
      <c r="CC27">
        <v>76.160420000000002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56.238250000000001</v>
      </c>
      <c r="CQ27">
        <v>144.15870000000001</v>
      </c>
      <c r="CR27">
        <v>142.21190000000001</v>
      </c>
      <c r="CS27">
        <v>140.2064</v>
      </c>
      <c r="CT27">
        <v>138.22579999999999</v>
      </c>
      <c r="CU27">
        <v>138.3937</v>
      </c>
      <c r="CV27">
        <v>141.26310000000001</v>
      </c>
      <c r="CW27">
        <v>108.69540000000001</v>
      </c>
      <c r="CX27">
        <v>76.569850000000002</v>
      </c>
      <c r="CY27">
        <v>76.373699999999999</v>
      </c>
      <c r="CZ27">
        <v>76.45393</v>
      </c>
      <c r="DA27">
        <v>77.550399999999996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58.359439999999999</v>
      </c>
      <c r="DO27">
        <v>146.17949999999999</v>
      </c>
      <c r="DP27">
        <v>144.10669999999999</v>
      </c>
      <c r="DQ27">
        <v>142.00489999999999</v>
      </c>
      <c r="DR27">
        <v>140.01939999999999</v>
      </c>
      <c r="DS27">
        <v>140.20779999999999</v>
      </c>
      <c r="DT27">
        <v>142.5994</v>
      </c>
      <c r="DU27">
        <v>109.98260000000001</v>
      </c>
      <c r="DV27">
        <v>77.884569999999997</v>
      </c>
      <c r="DW27">
        <v>77.70684</v>
      </c>
      <c r="DX27">
        <v>77.825519999999997</v>
      </c>
      <c r="DY27">
        <v>78.940380000000005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61.422080000000001</v>
      </c>
      <c r="EM27">
        <v>149.09710000000001</v>
      </c>
      <c r="EN27">
        <v>146.8425</v>
      </c>
      <c r="EO27">
        <v>144.60159999999999</v>
      </c>
      <c r="EP27">
        <v>142.60910000000001</v>
      </c>
      <c r="EQ27">
        <v>142.827</v>
      </c>
      <c r="ER27">
        <v>144.52879999999999</v>
      </c>
      <c r="ES27">
        <v>111.8413</v>
      </c>
      <c r="ET27">
        <v>79.782799999999995</v>
      </c>
      <c r="EU27">
        <v>79.631690000000006</v>
      </c>
      <c r="EV27">
        <v>79.805869999999999</v>
      </c>
      <c r="EW27">
        <v>80.947299999999998</v>
      </c>
      <c r="EX27">
        <v>81.153019999999998</v>
      </c>
      <c r="EY27">
        <v>79.986789999999999</v>
      </c>
      <c r="EZ27">
        <v>78.862539999999996</v>
      </c>
      <c r="FA27">
        <v>77.663629999999998</v>
      </c>
      <c r="FB27">
        <v>76.553120000000007</v>
      </c>
      <c r="FC27">
        <v>75.417860000000005</v>
      </c>
      <c r="FD27">
        <v>74.693439999999995</v>
      </c>
      <c r="FE27">
        <v>75.017039999999994</v>
      </c>
      <c r="FF27">
        <v>78.029750000000007</v>
      </c>
      <c r="FG27">
        <v>82.782439999999994</v>
      </c>
      <c r="FH27">
        <v>87.013509999999997</v>
      </c>
      <c r="FI27">
        <v>90.467100000000002</v>
      </c>
      <c r="FJ27">
        <v>93.225309999999993</v>
      </c>
      <c r="FK27">
        <v>95.110119999999995</v>
      </c>
      <c r="FL27">
        <v>96.204710000000006</v>
      </c>
      <c r="FM27">
        <v>96.381129999999999</v>
      </c>
      <c r="FN27">
        <v>96.585880000000003</v>
      </c>
      <c r="FO27">
        <v>95.744749999999996</v>
      </c>
      <c r="FP27">
        <v>93.888419999999996</v>
      </c>
      <c r="FQ27">
        <v>91.668369999999996</v>
      </c>
      <c r="FR27">
        <v>89.706090000000003</v>
      </c>
      <c r="FS27">
        <v>87.049459999999996</v>
      </c>
      <c r="FT27">
        <v>84.964650000000006</v>
      </c>
      <c r="FU27">
        <v>83.345420000000004</v>
      </c>
      <c r="FV27">
        <v>1</v>
      </c>
    </row>
    <row r="28" spans="1:178" x14ac:dyDescent="0.2">
      <c r="A28" t="s">
        <v>216</v>
      </c>
      <c r="B28" t="s">
        <v>231</v>
      </c>
      <c r="C28" t="s">
        <v>238</v>
      </c>
      <c r="D28" t="s">
        <v>39</v>
      </c>
      <c r="E28">
        <v>2017</v>
      </c>
      <c r="F28" t="s">
        <v>229</v>
      </c>
      <c r="G28">
        <v>63</v>
      </c>
      <c r="H28" s="59"/>
      <c r="I28">
        <v>6.6309849999999999</v>
      </c>
      <c r="J28">
        <v>163.864</v>
      </c>
      <c r="K28">
        <v>163.3938</v>
      </c>
      <c r="L28">
        <v>164.25800000000001</v>
      </c>
      <c r="M28">
        <v>164.65090000000001</v>
      </c>
      <c r="N28">
        <v>164.84610000000001</v>
      </c>
      <c r="O28">
        <v>167.58869999999999</v>
      </c>
      <c r="P28">
        <v>169.2063</v>
      </c>
      <c r="Q28">
        <v>169.69820000000001</v>
      </c>
      <c r="R28">
        <v>168.6763</v>
      </c>
      <c r="S28">
        <v>169.21420000000001</v>
      </c>
      <c r="T28">
        <v>170.07079999999999</v>
      </c>
      <c r="U28">
        <v>169.19800000000001</v>
      </c>
      <c r="V28">
        <v>165.8852</v>
      </c>
      <c r="W28">
        <v>164.8006</v>
      </c>
      <c r="X28">
        <v>162.1191</v>
      </c>
      <c r="Y28">
        <v>159.43049999999999</v>
      </c>
      <c r="Z28">
        <v>157.3049</v>
      </c>
      <c r="AA28">
        <v>157.67359999999999</v>
      </c>
      <c r="AB28">
        <v>160.68799999999999</v>
      </c>
      <c r="AC28">
        <v>162.7552</v>
      </c>
      <c r="AD28">
        <v>164.96469999999999</v>
      </c>
      <c r="AE28">
        <v>165.84180000000001</v>
      </c>
      <c r="AF28">
        <v>166.80590000000001</v>
      </c>
      <c r="AG28">
        <v>168.41990000000001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50.216360000000002</v>
      </c>
      <c r="AU28">
        <v>137.00659999999999</v>
      </c>
      <c r="AV28">
        <v>135.3955</v>
      </c>
      <c r="AW28">
        <v>133.6549</v>
      </c>
      <c r="AX28">
        <v>131.71700000000001</v>
      </c>
      <c r="AY28">
        <v>131.83269999999999</v>
      </c>
      <c r="AZ28">
        <v>135.8158</v>
      </c>
      <c r="BA28">
        <v>103.87569999999999</v>
      </c>
      <c r="BB28">
        <v>72.18571</v>
      </c>
      <c r="BC28">
        <v>71.947909999999993</v>
      </c>
      <c r="BD28">
        <v>71.933689999999999</v>
      </c>
      <c r="BE28">
        <v>72.968410000000006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53.254989999999999</v>
      </c>
      <c r="BS28">
        <v>139.9014</v>
      </c>
      <c r="BT28">
        <v>138.10980000000001</v>
      </c>
      <c r="BU28">
        <v>136.2312</v>
      </c>
      <c r="BV28">
        <v>134.28639999999999</v>
      </c>
      <c r="BW28">
        <v>134.4314</v>
      </c>
      <c r="BX28">
        <v>137.72999999999999</v>
      </c>
      <c r="BY28">
        <v>105.71980000000001</v>
      </c>
      <c r="BZ28">
        <v>74.069050000000004</v>
      </c>
      <c r="CA28">
        <v>73.857669999999999</v>
      </c>
      <c r="CB28">
        <v>73.898510000000002</v>
      </c>
      <c r="CC28">
        <v>74.959590000000006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55.359529999999999</v>
      </c>
      <c r="CQ28">
        <v>141.90629999999999</v>
      </c>
      <c r="CR28">
        <v>139.9898</v>
      </c>
      <c r="CS28">
        <v>138.01560000000001</v>
      </c>
      <c r="CT28">
        <v>136.066</v>
      </c>
      <c r="CU28">
        <v>136.2313</v>
      </c>
      <c r="CV28">
        <v>139.05590000000001</v>
      </c>
      <c r="CW28">
        <v>106.997</v>
      </c>
      <c r="CX28">
        <v>75.373450000000005</v>
      </c>
      <c r="CY28">
        <v>75.180359999999993</v>
      </c>
      <c r="CZ28">
        <v>75.259339999999995</v>
      </c>
      <c r="DA28">
        <v>76.338669999999993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57.464080000000003</v>
      </c>
      <c r="DO28">
        <v>143.9111</v>
      </c>
      <c r="DP28">
        <v>141.8698</v>
      </c>
      <c r="DQ28">
        <v>139.80000000000001</v>
      </c>
      <c r="DR28">
        <v>137.84549999999999</v>
      </c>
      <c r="DS28">
        <v>138.03110000000001</v>
      </c>
      <c r="DT28">
        <v>140.3817</v>
      </c>
      <c r="DU28">
        <v>108.27419999999999</v>
      </c>
      <c r="DV28">
        <v>76.677850000000007</v>
      </c>
      <c r="DW28">
        <v>76.503050000000002</v>
      </c>
      <c r="DX28">
        <v>76.620170000000002</v>
      </c>
      <c r="DY28">
        <v>77.717749999999995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60.502699999999997</v>
      </c>
      <c r="EM28">
        <v>146.80590000000001</v>
      </c>
      <c r="EN28">
        <v>144.58410000000001</v>
      </c>
      <c r="EO28">
        <v>142.37639999999999</v>
      </c>
      <c r="EP28">
        <v>140.41489999999999</v>
      </c>
      <c r="EQ28">
        <v>140.62989999999999</v>
      </c>
      <c r="ER28">
        <v>142.29599999999999</v>
      </c>
      <c r="ES28">
        <v>110.1182</v>
      </c>
      <c r="ET28">
        <v>78.561199999999999</v>
      </c>
      <c r="EU28">
        <v>78.412800000000004</v>
      </c>
      <c r="EV28">
        <v>78.584990000000005</v>
      </c>
      <c r="EW28">
        <v>79.708920000000006</v>
      </c>
      <c r="EX28">
        <v>81.153019999999998</v>
      </c>
      <c r="EY28">
        <v>79.986789999999999</v>
      </c>
      <c r="EZ28">
        <v>78.862539999999996</v>
      </c>
      <c r="FA28">
        <v>77.663629999999998</v>
      </c>
      <c r="FB28">
        <v>76.553120000000007</v>
      </c>
      <c r="FC28">
        <v>75.417860000000005</v>
      </c>
      <c r="FD28">
        <v>74.693439999999995</v>
      </c>
      <c r="FE28">
        <v>75.017039999999994</v>
      </c>
      <c r="FF28">
        <v>78.029750000000007</v>
      </c>
      <c r="FG28">
        <v>82.782439999999994</v>
      </c>
      <c r="FH28">
        <v>87.013509999999997</v>
      </c>
      <c r="FI28">
        <v>90.467100000000002</v>
      </c>
      <c r="FJ28">
        <v>93.225309999999993</v>
      </c>
      <c r="FK28">
        <v>95.110119999999995</v>
      </c>
      <c r="FL28">
        <v>96.204710000000006</v>
      </c>
      <c r="FM28">
        <v>96.381129999999999</v>
      </c>
      <c r="FN28">
        <v>96.585880000000003</v>
      </c>
      <c r="FO28">
        <v>95.744749999999996</v>
      </c>
      <c r="FP28">
        <v>93.888419999999996</v>
      </c>
      <c r="FQ28">
        <v>91.668369999999996</v>
      </c>
      <c r="FR28">
        <v>89.706090000000003</v>
      </c>
      <c r="FS28">
        <v>87.049459999999996</v>
      </c>
      <c r="FT28">
        <v>84.964650000000006</v>
      </c>
      <c r="FU28">
        <v>83.345420000000004</v>
      </c>
      <c r="FV28">
        <v>1</v>
      </c>
    </row>
    <row r="29" spans="1:178" x14ac:dyDescent="0.2">
      <c r="A29" t="s">
        <v>216</v>
      </c>
      <c r="B29" t="s">
        <v>231</v>
      </c>
      <c r="C29" t="s">
        <v>238</v>
      </c>
      <c r="D29" t="s">
        <v>39</v>
      </c>
      <c r="E29" t="s">
        <v>239</v>
      </c>
      <c r="F29" t="s">
        <v>229</v>
      </c>
      <c r="G29">
        <v>61</v>
      </c>
      <c r="H29" s="59"/>
      <c r="I29">
        <v>6.4204780000000001</v>
      </c>
      <c r="J29">
        <v>158.66200000000001</v>
      </c>
      <c r="K29">
        <v>158.20660000000001</v>
      </c>
      <c r="L29">
        <v>159.04349999999999</v>
      </c>
      <c r="M29">
        <v>159.4238</v>
      </c>
      <c r="N29">
        <v>159.6129</v>
      </c>
      <c r="O29">
        <v>162.26849999999999</v>
      </c>
      <c r="P29">
        <v>163.8347</v>
      </c>
      <c r="Q29">
        <v>164.3109</v>
      </c>
      <c r="R29">
        <v>163.32149999999999</v>
      </c>
      <c r="S29">
        <v>163.84229999999999</v>
      </c>
      <c r="T29">
        <v>164.67179999999999</v>
      </c>
      <c r="U29">
        <v>163.82660000000001</v>
      </c>
      <c r="V29">
        <v>160.619</v>
      </c>
      <c r="W29">
        <v>159.56880000000001</v>
      </c>
      <c r="X29">
        <v>156.97239999999999</v>
      </c>
      <c r="Y29">
        <v>154.36920000000001</v>
      </c>
      <c r="Z29">
        <v>152.31110000000001</v>
      </c>
      <c r="AA29">
        <v>152.66810000000001</v>
      </c>
      <c r="AB29">
        <v>155.58680000000001</v>
      </c>
      <c r="AC29">
        <v>157.5883</v>
      </c>
      <c r="AD29">
        <v>159.7277</v>
      </c>
      <c r="AE29">
        <v>160.577</v>
      </c>
      <c r="AF29">
        <v>161.51050000000001</v>
      </c>
      <c r="AG29">
        <v>163.07329999999999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48.54121</v>
      </c>
      <c r="AU29">
        <v>132.58000000000001</v>
      </c>
      <c r="AV29">
        <v>131.0249</v>
      </c>
      <c r="AW29">
        <v>129.3432</v>
      </c>
      <c r="AX29">
        <v>127.4671</v>
      </c>
      <c r="AY29">
        <v>127.5783</v>
      </c>
      <c r="AZ29">
        <v>131.45310000000001</v>
      </c>
      <c r="BA29">
        <v>100.52889999999999</v>
      </c>
      <c r="BB29">
        <v>69.843909999999994</v>
      </c>
      <c r="BC29">
        <v>69.612960000000001</v>
      </c>
      <c r="BD29">
        <v>69.597710000000006</v>
      </c>
      <c r="BE29">
        <v>70.598889999999997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51.531219999999998</v>
      </c>
      <c r="BS29">
        <v>135.42850000000001</v>
      </c>
      <c r="BT29">
        <v>133.69579999999999</v>
      </c>
      <c r="BU29">
        <v>131.8783</v>
      </c>
      <c r="BV29">
        <v>129.99529999999999</v>
      </c>
      <c r="BW29">
        <v>130.1354</v>
      </c>
      <c r="BX29">
        <v>133.33680000000001</v>
      </c>
      <c r="BY29">
        <v>102.34350000000001</v>
      </c>
      <c r="BZ29">
        <v>71.697119999999998</v>
      </c>
      <c r="CA29">
        <v>71.492149999999995</v>
      </c>
      <c r="CB29">
        <v>71.531090000000006</v>
      </c>
      <c r="CC29">
        <v>72.558199999999999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53.602089999999997</v>
      </c>
      <c r="CQ29">
        <v>137.40129999999999</v>
      </c>
      <c r="CR29">
        <v>135.54570000000001</v>
      </c>
      <c r="CS29">
        <v>133.63419999999999</v>
      </c>
      <c r="CT29">
        <v>131.74639999999999</v>
      </c>
      <c r="CU29">
        <v>131.90649999999999</v>
      </c>
      <c r="CV29">
        <v>134.6414</v>
      </c>
      <c r="CW29">
        <v>103.6003</v>
      </c>
      <c r="CX29">
        <v>72.980639999999994</v>
      </c>
      <c r="CY29">
        <v>72.793679999999995</v>
      </c>
      <c r="CZ29">
        <v>72.870149999999995</v>
      </c>
      <c r="DA29">
        <v>73.915220000000005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55.672960000000003</v>
      </c>
      <c r="DO29">
        <v>139.3741</v>
      </c>
      <c r="DP29">
        <v>137.3955</v>
      </c>
      <c r="DQ29">
        <v>135.38999999999999</v>
      </c>
      <c r="DR29">
        <v>133.4975</v>
      </c>
      <c r="DS29">
        <v>133.67760000000001</v>
      </c>
      <c r="DT29">
        <v>135.946</v>
      </c>
      <c r="DU29">
        <v>104.857</v>
      </c>
      <c r="DV29">
        <v>74.264169999999993</v>
      </c>
      <c r="DW29">
        <v>74.095209999999994</v>
      </c>
      <c r="DX29">
        <v>74.209209999999999</v>
      </c>
      <c r="DY29">
        <v>75.272239999999996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58.662959999999998</v>
      </c>
      <c r="EM29">
        <v>142.2225</v>
      </c>
      <c r="EN29">
        <v>140.06649999999999</v>
      </c>
      <c r="EO29">
        <v>137.92519999999999</v>
      </c>
      <c r="EP29">
        <v>136.0258</v>
      </c>
      <c r="EQ29">
        <v>136.2347</v>
      </c>
      <c r="ER29">
        <v>137.8297</v>
      </c>
      <c r="ES29">
        <v>106.6716</v>
      </c>
      <c r="ET29">
        <v>76.117379999999997</v>
      </c>
      <c r="EU29">
        <v>75.974400000000003</v>
      </c>
      <c r="EV29">
        <v>76.142589999999998</v>
      </c>
      <c r="EW29">
        <v>77.231549999999999</v>
      </c>
      <c r="EX29">
        <v>81.153019999999998</v>
      </c>
      <c r="EY29">
        <v>79.986789999999999</v>
      </c>
      <c r="EZ29">
        <v>78.862539999999996</v>
      </c>
      <c r="FA29">
        <v>77.663629999999998</v>
      </c>
      <c r="FB29">
        <v>76.553120000000007</v>
      </c>
      <c r="FC29">
        <v>75.417860000000005</v>
      </c>
      <c r="FD29">
        <v>74.693439999999995</v>
      </c>
      <c r="FE29">
        <v>75.017039999999994</v>
      </c>
      <c r="FF29">
        <v>78.029750000000007</v>
      </c>
      <c r="FG29">
        <v>82.782439999999994</v>
      </c>
      <c r="FH29">
        <v>87.013509999999997</v>
      </c>
      <c r="FI29">
        <v>90.467100000000002</v>
      </c>
      <c r="FJ29">
        <v>93.225309999999993</v>
      </c>
      <c r="FK29">
        <v>95.110119999999995</v>
      </c>
      <c r="FL29">
        <v>96.204710000000006</v>
      </c>
      <c r="FM29">
        <v>96.381129999999999</v>
      </c>
      <c r="FN29">
        <v>96.585880000000003</v>
      </c>
      <c r="FO29">
        <v>95.744749999999996</v>
      </c>
      <c r="FP29">
        <v>93.888419999999996</v>
      </c>
      <c r="FQ29">
        <v>91.668369999999996</v>
      </c>
      <c r="FR29">
        <v>89.706090000000003</v>
      </c>
      <c r="FS29">
        <v>87.049459999999996</v>
      </c>
      <c r="FT29">
        <v>84.964650000000006</v>
      </c>
      <c r="FU29">
        <v>83.345420000000004</v>
      </c>
      <c r="FV29">
        <v>1</v>
      </c>
    </row>
    <row r="30" spans="1:178" x14ac:dyDescent="0.2">
      <c r="A30" t="s">
        <v>216</v>
      </c>
      <c r="B30" t="s">
        <v>231</v>
      </c>
      <c r="C30" t="s">
        <v>238</v>
      </c>
      <c r="D30" t="s">
        <v>40</v>
      </c>
      <c r="E30">
        <v>2015</v>
      </c>
      <c r="F30" t="s">
        <v>229</v>
      </c>
      <c r="G30">
        <v>66</v>
      </c>
      <c r="H30" s="59"/>
      <c r="I30">
        <v>6.9467460000000001</v>
      </c>
      <c r="J30">
        <v>174.86109999999999</v>
      </c>
      <c r="K30">
        <v>174.30199999999999</v>
      </c>
      <c r="L30">
        <v>175.08670000000001</v>
      </c>
      <c r="M30">
        <v>175.36670000000001</v>
      </c>
      <c r="N30">
        <v>175.7902</v>
      </c>
      <c r="O30">
        <v>178.64599999999999</v>
      </c>
      <c r="P30">
        <v>180.1454</v>
      </c>
      <c r="Q30">
        <v>180.64</v>
      </c>
      <c r="R30">
        <v>179.1866</v>
      </c>
      <c r="S30">
        <v>179.28149999999999</v>
      </c>
      <c r="T30">
        <v>180.38159999999999</v>
      </c>
      <c r="U30">
        <v>179.7483</v>
      </c>
      <c r="V30">
        <v>175.99539999999999</v>
      </c>
      <c r="W30">
        <v>174.6301</v>
      </c>
      <c r="X30">
        <v>171.9734</v>
      </c>
      <c r="Y30">
        <v>168.91669999999999</v>
      </c>
      <c r="Z30">
        <v>166.67259999999999</v>
      </c>
      <c r="AA30">
        <v>167.2688</v>
      </c>
      <c r="AB30">
        <v>170.31049999999999</v>
      </c>
      <c r="AC30">
        <v>172.79040000000001</v>
      </c>
      <c r="AD30">
        <v>175.77269999999999</v>
      </c>
      <c r="AE30">
        <v>177.19200000000001</v>
      </c>
      <c r="AF30">
        <v>177.8629</v>
      </c>
      <c r="AG30">
        <v>179.452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52.838209999999997</v>
      </c>
      <c r="AU30">
        <v>145.7484</v>
      </c>
      <c r="AV30">
        <v>144.06710000000001</v>
      </c>
      <c r="AW30">
        <v>142.11850000000001</v>
      </c>
      <c r="AX30">
        <v>140.12360000000001</v>
      </c>
      <c r="AY30">
        <v>140.55289999999999</v>
      </c>
      <c r="AZ30">
        <v>144.11799999999999</v>
      </c>
      <c r="BA30">
        <v>110.1996</v>
      </c>
      <c r="BB30">
        <v>78.718050000000005</v>
      </c>
      <c r="BC30">
        <v>78.911019999999994</v>
      </c>
      <c r="BD30">
        <v>78.800240000000002</v>
      </c>
      <c r="BE30">
        <v>79.855029999999999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55.99982</v>
      </c>
      <c r="BS30">
        <v>148.79740000000001</v>
      </c>
      <c r="BT30">
        <v>146.94329999999999</v>
      </c>
      <c r="BU30">
        <v>144.83690000000001</v>
      </c>
      <c r="BV30">
        <v>142.8322</v>
      </c>
      <c r="BW30">
        <v>143.3075</v>
      </c>
      <c r="BX30">
        <v>146.08619999999999</v>
      </c>
      <c r="BY30">
        <v>112.13500000000001</v>
      </c>
      <c r="BZ30">
        <v>80.67474</v>
      </c>
      <c r="CA30">
        <v>80.903670000000005</v>
      </c>
      <c r="CB30">
        <v>80.837429999999998</v>
      </c>
      <c r="CC30">
        <v>81.917760000000001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58.189529999999998</v>
      </c>
      <c r="CQ30">
        <v>150.9091</v>
      </c>
      <c r="CR30">
        <v>148.93539999999999</v>
      </c>
      <c r="CS30">
        <v>146.71969999999999</v>
      </c>
      <c r="CT30">
        <v>144.70830000000001</v>
      </c>
      <c r="CU30">
        <v>145.21539999999999</v>
      </c>
      <c r="CV30">
        <v>147.4494</v>
      </c>
      <c r="CW30">
        <v>113.4755</v>
      </c>
      <c r="CX30">
        <v>82.029929999999993</v>
      </c>
      <c r="CY30">
        <v>82.283779999999993</v>
      </c>
      <c r="CZ30">
        <v>82.248369999999994</v>
      </c>
      <c r="DA30">
        <v>83.346410000000006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60.379249999999999</v>
      </c>
      <c r="DO30">
        <v>153.02080000000001</v>
      </c>
      <c r="DP30">
        <v>150.92750000000001</v>
      </c>
      <c r="DQ30">
        <v>148.60249999999999</v>
      </c>
      <c r="DR30">
        <v>146.58430000000001</v>
      </c>
      <c r="DS30">
        <v>147.1233</v>
      </c>
      <c r="DT30">
        <v>148.8126</v>
      </c>
      <c r="DU30">
        <v>114.8159</v>
      </c>
      <c r="DV30">
        <v>83.385120000000001</v>
      </c>
      <c r="DW30">
        <v>83.663880000000006</v>
      </c>
      <c r="DX30">
        <v>83.659319999999994</v>
      </c>
      <c r="DY30">
        <v>84.775049999999993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63.540849999999999</v>
      </c>
      <c r="EM30">
        <v>156.06970000000001</v>
      </c>
      <c r="EN30">
        <v>153.80369999999999</v>
      </c>
      <c r="EO30">
        <v>151.321</v>
      </c>
      <c r="EP30">
        <v>149.29300000000001</v>
      </c>
      <c r="EQ30">
        <v>149.87790000000001</v>
      </c>
      <c r="ER30">
        <v>150.7808</v>
      </c>
      <c r="ES30">
        <v>116.7513</v>
      </c>
      <c r="ET30">
        <v>85.341809999999995</v>
      </c>
      <c r="EU30">
        <v>85.656530000000004</v>
      </c>
      <c r="EV30">
        <v>85.696510000000004</v>
      </c>
      <c r="EW30">
        <v>86.837779999999995</v>
      </c>
      <c r="EX30">
        <v>81.487399999999994</v>
      </c>
      <c r="EY30">
        <v>80.416749999999993</v>
      </c>
      <c r="EZ30">
        <v>79.046539999999993</v>
      </c>
      <c r="FA30">
        <v>77.96772</v>
      </c>
      <c r="FB30">
        <v>76.994770000000003</v>
      </c>
      <c r="FC30">
        <v>75.915490000000005</v>
      </c>
      <c r="FD30">
        <v>75.310980000000001</v>
      </c>
      <c r="FE30">
        <v>75.181569999999994</v>
      </c>
      <c r="FF30">
        <v>77.479560000000006</v>
      </c>
      <c r="FG30">
        <v>81.686440000000005</v>
      </c>
      <c r="FH30">
        <v>85.843180000000004</v>
      </c>
      <c r="FI30">
        <v>89.918350000000004</v>
      </c>
      <c r="FJ30">
        <v>92.931259999999995</v>
      </c>
      <c r="FK30">
        <v>95.300160000000005</v>
      </c>
      <c r="FL30">
        <v>96.746219999999994</v>
      </c>
      <c r="FM30">
        <v>96.880579999999995</v>
      </c>
      <c r="FN30">
        <v>96.186790000000002</v>
      </c>
      <c r="FO30">
        <v>94.849080000000001</v>
      </c>
      <c r="FP30">
        <v>93.615160000000003</v>
      </c>
      <c r="FQ30">
        <v>91.853980000000007</v>
      </c>
      <c r="FR30">
        <v>89.650210000000001</v>
      </c>
      <c r="FS30">
        <v>86.935360000000003</v>
      </c>
      <c r="FT30">
        <v>85.056229999999999</v>
      </c>
      <c r="FU30">
        <v>83.407679999999999</v>
      </c>
      <c r="FV30">
        <v>1</v>
      </c>
    </row>
    <row r="31" spans="1:178" x14ac:dyDescent="0.2">
      <c r="A31" t="s">
        <v>216</v>
      </c>
      <c r="B31" t="s">
        <v>231</v>
      </c>
      <c r="C31" t="s">
        <v>238</v>
      </c>
      <c r="D31" t="s">
        <v>40</v>
      </c>
      <c r="E31">
        <v>2016</v>
      </c>
      <c r="F31" t="s">
        <v>229</v>
      </c>
      <c r="G31">
        <v>64</v>
      </c>
      <c r="H31" s="59"/>
      <c r="I31">
        <v>6.7362390000000003</v>
      </c>
      <c r="J31">
        <v>169.56229999999999</v>
      </c>
      <c r="K31">
        <v>169.02019999999999</v>
      </c>
      <c r="L31">
        <v>169.78110000000001</v>
      </c>
      <c r="M31">
        <v>170.05260000000001</v>
      </c>
      <c r="N31">
        <v>170.4632</v>
      </c>
      <c r="O31">
        <v>173.23249999999999</v>
      </c>
      <c r="P31">
        <v>174.68639999999999</v>
      </c>
      <c r="Q31">
        <v>175.166</v>
      </c>
      <c r="R31">
        <v>173.7567</v>
      </c>
      <c r="S31">
        <v>173.84870000000001</v>
      </c>
      <c r="T31">
        <v>174.91550000000001</v>
      </c>
      <c r="U31">
        <v>174.3014</v>
      </c>
      <c r="V31">
        <v>170.66220000000001</v>
      </c>
      <c r="W31">
        <v>169.3383</v>
      </c>
      <c r="X31">
        <v>166.7621</v>
      </c>
      <c r="Y31">
        <v>163.798</v>
      </c>
      <c r="Z31">
        <v>161.62190000000001</v>
      </c>
      <c r="AA31">
        <v>162.20009999999999</v>
      </c>
      <c r="AB31">
        <v>165.14959999999999</v>
      </c>
      <c r="AC31">
        <v>167.55439999999999</v>
      </c>
      <c r="AD31">
        <v>170.4462</v>
      </c>
      <c r="AE31">
        <v>171.82249999999999</v>
      </c>
      <c r="AF31">
        <v>172.47309999999999</v>
      </c>
      <c r="AG31">
        <v>174.01400000000001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51.156599999999997</v>
      </c>
      <c r="AU31">
        <v>141.2542</v>
      </c>
      <c r="AV31">
        <v>139.6283</v>
      </c>
      <c r="AW31">
        <v>137.74270000000001</v>
      </c>
      <c r="AX31">
        <v>135.80850000000001</v>
      </c>
      <c r="AY31">
        <v>136.2236</v>
      </c>
      <c r="AZ31">
        <v>139.70070000000001</v>
      </c>
      <c r="BA31">
        <v>106.81100000000001</v>
      </c>
      <c r="BB31">
        <v>76.282859999999999</v>
      </c>
      <c r="BC31">
        <v>76.469070000000002</v>
      </c>
      <c r="BD31">
        <v>76.360510000000005</v>
      </c>
      <c r="BE31">
        <v>77.382679999999993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54.269930000000002</v>
      </c>
      <c r="BS31">
        <v>144.25659999999999</v>
      </c>
      <c r="BT31">
        <v>142.4606</v>
      </c>
      <c r="BU31">
        <v>140.4196</v>
      </c>
      <c r="BV31">
        <v>138.47579999999999</v>
      </c>
      <c r="BW31">
        <v>138.93620000000001</v>
      </c>
      <c r="BX31">
        <v>141.63890000000001</v>
      </c>
      <c r="BY31">
        <v>108.71680000000001</v>
      </c>
      <c r="BZ31">
        <v>78.209670000000003</v>
      </c>
      <c r="CA31">
        <v>78.431299999999993</v>
      </c>
      <c r="CB31">
        <v>78.366590000000002</v>
      </c>
      <c r="CC31">
        <v>79.413929999999993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56.426209999999998</v>
      </c>
      <c r="CQ31">
        <v>146.33609999999999</v>
      </c>
      <c r="CR31">
        <v>144.4222</v>
      </c>
      <c r="CS31">
        <v>142.27369999999999</v>
      </c>
      <c r="CT31">
        <v>140.32320000000001</v>
      </c>
      <c r="CU31">
        <v>140.81489999999999</v>
      </c>
      <c r="CV31">
        <v>142.9812</v>
      </c>
      <c r="CW31">
        <v>110.0368</v>
      </c>
      <c r="CX31">
        <v>79.544169999999994</v>
      </c>
      <c r="CY31">
        <v>79.790329999999997</v>
      </c>
      <c r="CZ31">
        <v>79.756</v>
      </c>
      <c r="DA31">
        <v>80.820760000000007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58.582500000000003</v>
      </c>
      <c r="DO31">
        <v>148.41550000000001</v>
      </c>
      <c r="DP31">
        <v>146.38390000000001</v>
      </c>
      <c r="DQ31">
        <v>144.1277</v>
      </c>
      <c r="DR31">
        <v>142.17060000000001</v>
      </c>
      <c r="DS31">
        <v>142.69370000000001</v>
      </c>
      <c r="DT31">
        <v>144.3236</v>
      </c>
      <c r="DU31">
        <v>111.35680000000001</v>
      </c>
      <c r="DV31">
        <v>80.878680000000003</v>
      </c>
      <c r="DW31">
        <v>81.149360000000001</v>
      </c>
      <c r="DX31">
        <v>81.145399999999995</v>
      </c>
      <c r="DY31">
        <v>82.227580000000003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61.695830000000001</v>
      </c>
      <c r="EM31">
        <v>151.41800000000001</v>
      </c>
      <c r="EN31">
        <v>149.21619999999999</v>
      </c>
      <c r="EO31">
        <v>146.8047</v>
      </c>
      <c r="EP31">
        <v>144.83789999999999</v>
      </c>
      <c r="EQ31">
        <v>145.40629999999999</v>
      </c>
      <c r="ER31">
        <v>146.26179999999999</v>
      </c>
      <c r="ES31">
        <v>113.26260000000001</v>
      </c>
      <c r="ET31">
        <v>82.805490000000006</v>
      </c>
      <c r="EU31">
        <v>83.111590000000007</v>
      </c>
      <c r="EV31">
        <v>83.151480000000006</v>
      </c>
      <c r="EW31">
        <v>84.258830000000003</v>
      </c>
      <c r="EX31">
        <v>81.487399999999994</v>
      </c>
      <c r="EY31">
        <v>80.416749999999993</v>
      </c>
      <c r="EZ31">
        <v>79.046539999999993</v>
      </c>
      <c r="FA31">
        <v>77.96772</v>
      </c>
      <c r="FB31">
        <v>76.994770000000003</v>
      </c>
      <c r="FC31">
        <v>75.915490000000005</v>
      </c>
      <c r="FD31">
        <v>75.310980000000001</v>
      </c>
      <c r="FE31">
        <v>75.181569999999994</v>
      </c>
      <c r="FF31">
        <v>77.479560000000006</v>
      </c>
      <c r="FG31">
        <v>81.686440000000005</v>
      </c>
      <c r="FH31">
        <v>85.843180000000004</v>
      </c>
      <c r="FI31">
        <v>89.918350000000004</v>
      </c>
      <c r="FJ31">
        <v>92.931259999999995</v>
      </c>
      <c r="FK31">
        <v>95.300160000000005</v>
      </c>
      <c r="FL31">
        <v>96.746229999999997</v>
      </c>
      <c r="FM31">
        <v>96.880579999999995</v>
      </c>
      <c r="FN31">
        <v>96.186790000000002</v>
      </c>
      <c r="FO31">
        <v>94.849080000000001</v>
      </c>
      <c r="FP31">
        <v>93.615160000000003</v>
      </c>
      <c r="FQ31">
        <v>91.853980000000007</v>
      </c>
      <c r="FR31">
        <v>89.650210000000001</v>
      </c>
      <c r="FS31">
        <v>86.935360000000003</v>
      </c>
      <c r="FT31">
        <v>85.056229999999999</v>
      </c>
      <c r="FU31">
        <v>83.407679999999999</v>
      </c>
      <c r="FV31">
        <v>1</v>
      </c>
    </row>
    <row r="32" spans="1:178" x14ac:dyDescent="0.2">
      <c r="A32" t="s">
        <v>216</v>
      </c>
      <c r="B32" t="s">
        <v>231</v>
      </c>
      <c r="C32" t="s">
        <v>238</v>
      </c>
      <c r="D32" t="s">
        <v>40</v>
      </c>
      <c r="E32">
        <v>2017</v>
      </c>
      <c r="F32" t="s">
        <v>229</v>
      </c>
      <c r="G32">
        <v>63</v>
      </c>
      <c r="H32" s="59"/>
      <c r="I32">
        <v>6.6309849999999999</v>
      </c>
      <c r="J32">
        <v>166.91290000000001</v>
      </c>
      <c r="K32">
        <v>166.3792</v>
      </c>
      <c r="L32">
        <v>167.12819999999999</v>
      </c>
      <c r="M32">
        <v>167.3955</v>
      </c>
      <c r="N32">
        <v>167.7997</v>
      </c>
      <c r="O32">
        <v>170.5257</v>
      </c>
      <c r="P32">
        <v>171.95689999999999</v>
      </c>
      <c r="Q32">
        <v>172.42910000000001</v>
      </c>
      <c r="R32">
        <v>171.04169999999999</v>
      </c>
      <c r="S32">
        <v>171.13229999999999</v>
      </c>
      <c r="T32">
        <v>172.1824</v>
      </c>
      <c r="U32">
        <v>171.5779</v>
      </c>
      <c r="V32">
        <v>167.9956</v>
      </c>
      <c r="W32">
        <v>166.69239999999999</v>
      </c>
      <c r="X32">
        <v>164.15639999999999</v>
      </c>
      <c r="Y32">
        <v>161.23869999999999</v>
      </c>
      <c r="Z32">
        <v>159.0966</v>
      </c>
      <c r="AA32">
        <v>159.66569999999999</v>
      </c>
      <c r="AB32">
        <v>162.56909999999999</v>
      </c>
      <c r="AC32">
        <v>164.93629999999999</v>
      </c>
      <c r="AD32">
        <v>167.78299999999999</v>
      </c>
      <c r="AE32">
        <v>169.1378</v>
      </c>
      <c r="AF32">
        <v>169.7782</v>
      </c>
      <c r="AG32">
        <v>171.29509999999999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50.316270000000003</v>
      </c>
      <c r="AU32">
        <v>139.0076</v>
      </c>
      <c r="AV32">
        <v>137.4093</v>
      </c>
      <c r="AW32">
        <v>135.55520000000001</v>
      </c>
      <c r="AX32">
        <v>133.65129999999999</v>
      </c>
      <c r="AY32">
        <v>134.05940000000001</v>
      </c>
      <c r="AZ32">
        <v>137.4923</v>
      </c>
      <c r="BA32">
        <v>105.117</v>
      </c>
      <c r="BB32">
        <v>75.065569999999994</v>
      </c>
      <c r="BC32">
        <v>75.248390000000001</v>
      </c>
      <c r="BD32">
        <v>75.140960000000007</v>
      </c>
      <c r="BE32">
        <v>76.146820000000005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53.405180000000001</v>
      </c>
      <c r="BS32">
        <v>141.9864</v>
      </c>
      <c r="BT32">
        <v>140.21940000000001</v>
      </c>
      <c r="BU32">
        <v>138.21119999999999</v>
      </c>
      <c r="BV32">
        <v>136.29769999999999</v>
      </c>
      <c r="BW32">
        <v>136.75069999999999</v>
      </c>
      <c r="BX32">
        <v>139.4153</v>
      </c>
      <c r="BY32">
        <v>107.00790000000001</v>
      </c>
      <c r="BZ32">
        <v>76.977260000000001</v>
      </c>
      <c r="CA32">
        <v>77.195229999999995</v>
      </c>
      <c r="CB32">
        <v>77.131299999999996</v>
      </c>
      <c r="CC32">
        <v>78.162130000000005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55.544550000000001</v>
      </c>
      <c r="CQ32">
        <v>144.0496</v>
      </c>
      <c r="CR32">
        <v>142.16560000000001</v>
      </c>
      <c r="CS32">
        <v>140.05070000000001</v>
      </c>
      <c r="CT32">
        <v>138.13059999999999</v>
      </c>
      <c r="CU32">
        <v>138.6147</v>
      </c>
      <c r="CV32">
        <v>140.74719999999999</v>
      </c>
      <c r="CW32">
        <v>108.3175</v>
      </c>
      <c r="CX32">
        <v>78.301299999999998</v>
      </c>
      <c r="CY32">
        <v>78.543599999999998</v>
      </c>
      <c r="CZ32">
        <v>78.509810000000002</v>
      </c>
      <c r="DA32">
        <v>79.557929999999999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57.683920000000001</v>
      </c>
      <c r="DO32">
        <v>146.11269999999999</v>
      </c>
      <c r="DP32">
        <v>144.11189999999999</v>
      </c>
      <c r="DQ32">
        <v>141.89019999999999</v>
      </c>
      <c r="DR32">
        <v>139.96350000000001</v>
      </c>
      <c r="DS32">
        <v>140.4787</v>
      </c>
      <c r="DT32">
        <v>142.07900000000001</v>
      </c>
      <c r="DU32">
        <v>109.6271</v>
      </c>
      <c r="DV32">
        <v>79.625339999999994</v>
      </c>
      <c r="DW32">
        <v>79.891980000000004</v>
      </c>
      <c r="DX32">
        <v>79.888319999999993</v>
      </c>
      <c r="DY32">
        <v>80.953729999999993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60.772829999999999</v>
      </c>
      <c r="EM32">
        <v>149.0916</v>
      </c>
      <c r="EN32">
        <v>146.922</v>
      </c>
      <c r="EO32">
        <v>144.5461</v>
      </c>
      <c r="EP32">
        <v>142.61000000000001</v>
      </c>
      <c r="EQ32">
        <v>143.16999999999999</v>
      </c>
      <c r="ER32">
        <v>144.00200000000001</v>
      </c>
      <c r="ES32">
        <v>111.518</v>
      </c>
      <c r="ET32">
        <v>81.537030000000001</v>
      </c>
      <c r="EU32">
        <v>81.838809999999995</v>
      </c>
      <c r="EV32">
        <v>81.878659999999996</v>
      </c>
      <c r="EW32">
        <v>82.969040000000007</v>
      </c>
      <c r="EX32">
        <v>81.487399999999994</v>
      </c>
      <c r="EY32">
        <v>80.416749999999993</v>
      </c>
      <c r="EZ32">
        <v>79.046539999999993</v>
      </c>
      <c r="FA32">
        <v>77.96772</v>
      </c>
      <c r="FB32">
        <v>76.994770000000003</v>
      </c>
      <c r="FC32">
        <v>75.915490000000005</v>
      </c>
      <c r="FD32">
        <v>75.310980000000001</v>
      </c>
      <c r="FE32">
        <v>75.181569999999994</v>
      </c>
      <c r="FF32">
        <v>77.479560000000006</v>
      </c>
      <c r="FG32">
        <v>81.686440000000005</v>
      </c>
      <c r="FH32">
        <v>85.843180000000004</v>
      </c>
      <c r="FI32">
        <v>89.918350000000004</v>
      </c>
      <c r="FJ32">
        <v>92.931259999999995</v>
      </c>
      <c r="FK32">
        <v>95.300160000000005</v>
      </c>
      <c r="FL32">
        <v>96.746229999999997</v>
      </c>
      <c r="FM32">
        <v>96.880579999999995</v>
      </c>
      <c r="FN32">
        <v>96.186790000000002</v>
      </c>
      <c r="FO32">
        <v>94.849080000000001</v>
      </c>
      <c r="FP32">
        <v>93.615160000000003</v>
      </c>
      <c r="FQ32">
        <v>91.853980000000007</v>
      </c>
      <c r="FR32">
        <v>89.650210000000001</v>
      </c>
      <c r="FS32">
        <v>86.935360000000003</v>
      </c>
      <c r="FT32">
        <v>85.056229999999999</v>
      </c>
      <c r="FU32">
        <v>83.407679999999999</v>
      </c>
      <c r="FV32">
        <v>1</v>
      </c>
    </row>
    <row r="33" spans="1:178" x14ac:dyDescent="0.2">
      <c r="A33" t="s">
        <v>216</v>
      </c>
      <c r="B33" t="s">
        <v>231</v>
      </c>
      <c r="C33" t="s">
        <v>238</v>
      </c>
      <c r="D33" t="s">
        <v>40</v>
      </c>
      <c r="E33" t="s">
        <v>239</v>
      </c>
      <c r="F33" t="s">
        <v>229</v>
      </c>
      <c r="G33">
        <v>61</v>
      </c>
      <c r="H33" s="59"/>
      <c r="I33">
        <v>6.4204780000000001</v>
      </c>
      <c r="J33">
        <v>161.61410000000001</v>
      </c>
      <c r="K33">
        <v>161.09739999999999</v>
      </c>
      <c r="L33">
        <v>161.82259999999999</v>
      </c>
      <c r="M33">
        <v>162.0813</v>
      </c>
      <c r="N33">
        <v>162.47280000000001</v>
      </c>
      <c r="O33">
        <v>165.1122</v>
      </c>
      <c r="P33">
        <v>166.49799999999999</v>
      </c>
      <c r="Q33">
        <v>166.95509999999999</v>
      </c>
      <c r="R33">
        <v>165.61179999999999</v>
      </c>
      <c r="S33">
        <v>165.6996</v>
      </c>
      <c r="T33">
        <v>166.71629999999999</v>
      </c>
      <c r="U33">
        <v>166.131</v>
      </c>
      <c r="V33">
        <v>162.66239999999999</v>
      </c>
      <c r="W33">
        <v>161.4006</v>
      </c>
      <c r="X33">
        <v>158.9451</v>
      </c>
      <c r="Y33">
        <v>156.12</v>
      </c>
      <c r="Z33">
        <v>154.04589999999999</v>
      </c>
      <c r="AA33">
        <v>154.59700000000001</v>
      </c>
      <c r="AB33">
        <v>157.40819999999999</v>
      </c>
      <c r="AC33">
        <v>159.7002</v>
      </c>
      <c r="AD33">
        <v>162.45660000000001</v>
      </c>
      <c r="AE33">
        <v>163.76840000000001</v>
      </c>
      <c r="AF33">
        <v>164.38839999999999</v>
      </c>
      <c r="AG33">
        <v>165.8571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48.636609999999997</v>
      </c>
      <c r="AU33">
        <v>134.51519999999999</v>
      </c>
      <c r="AV33">
        <v>132.97219999999999</v>
      </c>
      <c r="AW33">
        <v>131.18100000000001</v>
      </c>
      <c r="AX33">
        <v>129.33789999999999</v>
      </c>
      <c r="AY33">
        <v>129.73179999999999</v>
      </c>
      <c r="AZ33">
        <v>133.0762</v>
      </c>
      <c r="BA33">
        <v>101.7295</v>
      </c>
      <c r="BB33">
        <v>72.63158</v>
      </c>
      <c r="BC33">
        <v>72.807670000000002</v>
      </c>
      <c r="BD33">
        <v>72.702479999999994</v>
      </c>
      <c r="BE33">
        <v>73.675749999999994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51.676090000000002</v>
      </c>
      <c r="BS33">
        <v>137.44640000000001</v>
      </c>
      <c r="BT33">
        <v>135.7373</v>
      </c>
      <c r="BU33">
        <v>133.7945</v>
      </c>
      <c r="BV33">
        <v>131.94200000000001</v>
      </c>
      <c r="BW33">
        <v>132.3801</v>
      </c>
      <c r="BX33">
        <v>134.96850000000001</v>
      </c>
      <c r="BY33">
        <v>103.5902</v>
      </c>
      <c r="BZ33">
        <v>74.512699999999995</v>
      </c>
      <c r="CA33">
        <v>74.72336</v>
      </c>
      <c r="CB33">
        <v>74.660979999999995</v>
      </c>
      <c r="CC33">
        <v>75.658810000000003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53.781230000000001</v>
      </c>
      <c r="CQ33">
        <v>139.47659999999999</v>
      </c>
      <c r="CR33">
        <v>137.6524</v>
      </c>
      <c r="CS33">
        <v>135.6046</v>
      </c>
      <c r="CT33">
        <v>133.74549999999999</v>
      </c>
      <c r="CU33">
        <v>134.21420000000001</v>
      </c>
      <c r="CV33">
        <v>136.279</v>
      </c>
      <c r="CW33">
        <v>104.8788</v>
      </c>
      <c r="CX33">
        <v>75.815539999999999</v>
      </c>
      <c r="CY33">
        <v>76.050160000000005</v>
      </c>
      <c r="CZ33">
        <v>76.017430000000004</v>
      </c>
      <c r="DA33">
        <v>77.03228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55.886380000000003</v>
      </c>
      <c r="DO33">
        <v>141.5067</v>
      </c>
      <c r="DP33">
        <v>139.5676</v>
      </c>
      <c r="DQ33">
        <v>137.41470000000001</v>
      </c>
      <c r="DR33">
        <v>135.54910000000001</v>
      </c>
      <c r="DS33">
        <v>136.04839999999999</v>
      </c>
      <c r="DT33">
        <v>137.58949999999999</v>
      </c>
      <c r="DU33">
        <v>106.1675</v>
      </c>
      <c r="DV33">
        <v>77.118390000000005</v>
      </c>
      <c r="DW33">
        <v>77.376949999999994</v>
      </c>
      <c r="DX33">
        <v>77.373890000000003</v>
      </c>
      <c r="DY33">
        <v>78.405749999999998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58.92586</v>
      </c>
      <c r="EM33">
        <v>144.43790000000001</v>
      </c>
      <c r="EN33">
        <v>142.33269999999999</v>
      </c>
      <c r="EO33">
        <v>140.0282</v>
      </c>
      <c r="EP33">
        <v>138.1532</v>
      </c>
      <c r="EQ33">
        <v>138.69669999999999</v>
      </c>
      <c r="ER33">
        <v>139.48169999999999</v>
      </c>
      <c r="ES33">
        <v>108.0282</v>
      </c>
      <c r="ET33">
        <v>78.999499999999998</v>
      </c>
      <c r="EU33">
        <v>79.292640000000006</v>
      </c>
      <c r="EV33">
        <v>79.332380000000001</v>
      </c>
      <c r="EW33">
        <v>80.388810000000007</v>
      </c>
      <c r="EX33">
        <v>81.487399999999994</v>
      </c>
      <c r="EY33">
        <v>80.416749999999993</v>
      </c>
      <c r="EZ33">
        <v>79.046539999999993</v>
      </c>
      <c r="FA33">
        <v>77.96772</v>
      </c>
      <c r="FB33">
        <v>76.994770000000003</v>
      </c>
      <c r="FC33">
        <v>75.915490000000005</v>
      </c>
      <c r="FD33">
        <v>75.310980000000001</v>
      </c>
      <c r="FE33">
        <v>75.181569999999994</v>
      </c>
      <c r="FF33">
        <v>77.479560000000006</v>
      </c>
      <c r="FG33">
        <v>81.686440000000005</v>
      </c>
      <c r="FH33">
        <v>85.843180000000004</v>
      </c>
      <c r="FI33">
        <v>89.918350000000004</v>
      </c>
      <c r="FJ33">
        <v>92.931259999999995</v>
      </c>
      <c r="FK33">
        <v>95.300160000000005</v>
      </c>
      <c r="FL33">
        <v>96.746229999999997</v>
      </c>
      <c r="FM33">
        <v>96.880579999999995</v>
      </c>
      <c r="FN33">
        <v>96.186790000000002</v>
      </c>
      <c r="FO33">
        <v>94.849080000000001</v>
      </c>
      <c r="FP33">
        <v>93.615160000000003</v>
      </c>
      <c r="FQ33">
        <v>91.853980000000007</v>
      </c>
      <c r="FR33">
        <v>89.650210000000001</v>
      </c>
      <c r="FS33">
        <v>86.935360000000003</v>
      </c>
      <c r="FT33">
        <v>85.056229999999999</v>
      </c>
      <c r="FU33">
        <v>83.407679999999999</v>
      </c>
      <c r="FV33">
        <v>1</v>
      </c>
    </row>
    <row r="34" spans="1:178" x14ac:dyDescent="0.2">
      <c r="A34" t="s">
        <v>216</v>
      </c>
      <c r="B34" t="s">
        <v>231</v>
      </c>
      <c r="C34" t="s">
        <v>238</v>
      </c>
      <c r="D34" t="s">
        <v>41</v>
      </c>
      <c r="E34">
        <v>2015</v>
      </c>
      <c r="F34" t="s">
        <v>229</v>
      </c>
      <c r="G34">
        <v>66</v>
      </c>
      <c r="H34" s="59"/>
      <c r="I34">
        <v>6.9467460000000001</v>
      </c>
      <c r="J34">
        <v>175.44390000000001</v>
      </c>
      <c r="K34">
        <v>175.59460000000001</v>
      </c>
      <c r="L34">
        <v>175.8329</v>
      </c>
      <c r="M34">
        <v>176.0727</v>
      </c>
      <c r="N34">
        <v>176.41730000000001</v>
      </c>
      <c r="O34">
        <v>179.04310000000001</v>
      </c>
      <c r="P34">
        <v>181.00550000000001</v>
      </c>
      <c r="Q34">
        <v>180.94810000000001</v>
      </c>
      <c r="R34">
        <v>179.4957</v>
      </c>
      <c r="S34">
        <v>179.46870000000001</v>
      </c>
      <c r="T34">
        <v>181.11070000000001</v>
      </c>
      <c r="U34">
        <v>180.3244</v>
      </c>
      <c r="V34">
        <v>176.29079999999999</v>
      </c>
      <c r="W34">
        <v>175.47470000000001</v>
      </c>
      <c r="X34">
        <v>172.53720000000001</v>
      </c>
      <c r="Y34">
        <v>170.12739999999999</v>
      </c>
      <c r="Z34">
        <v>168.07230000000001</v>
      </c>
      <c r="AA34">
        <v>168.36660000000001</v>
      </c>
      <c r="AB34">
        <v>171.5231</v>
      </c>
      <c r="AC34">
        <v>174.3467</v>
      </c>
      <c r="AD34">
        <v>176.887</v>
      </c>
      <c r="AE34">
        <v>177.7287</v>
      </c>
      <c r="AF34">
        <v>179.1985</v>
      </c>
      <c r="AG34">
        <v>180.7064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52.234299999999998</v>
      </c>
      <c r="AU34">
        <v>145.18790000000001</v>
      </c>
      <c r="AV34">
        <v>143.20650000000001</v>
      </c>
      <c r="AW34">
        <v>141.7045</v>
      </c>
      <c r="AX34">
        <v>139.8886</v>
      </c>
      <c r="AY34">
        <v>140.05940000000001</v>
      </c>
      <c r="AZ34">
        <v>145.89879999999999</v>
      </c>
      <c r="BA34">
        <v>111.65260000000001</v>
      </c>
      <c r="BB34">
        <v>81.406009999999995</v>
      </c>
      <c r="BC34">
        <v>81.325130000000001</v>
      </c>
      <c r="BD34">
        <v>81.664140000000003</v>
      </c>
      <c r="BE34">
        <v>82.572410000000005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55.081910000000001</v>
      </c>
      <c r="BS34">
        <v>147.98099999999999</v>
      </c>
      <c r="BT34">
        <v>145.8603</v>
      </c>
      <c r="BU34">
        <v>144.24680000000001</v>
      </c>
      <c r="BV34">
        <v>142.41929999999999</v>
      </c>
      <c r="BW34">
        <v>142.61959999999999</v>
      </c>
      <c r="BX34">
        <v>147.9179</v>
      </c>
      <c r="BY34">
        <v>113.65089999999999</v>
      </c>
      <c r="BZ34">
        <v>83.406610000000001</v>
      </c>
      <c r="CA34">
        <v>83.346410000000006</v>
      </c>
      <c r="CB34">
        <v>83.728930000000005</v>
      </c>
      <c r="CC34">
        <v>84.660799999999995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57.054160000000003</v>
      </c>
      <c r="CQ34">
        <v>149.91550000000001</v>
      </c>
      <c r="CR34">
        <v>147.69829999999999</v>
      </c>
      <c r="CS34">
        <v>146.0076</v>
      </c>
      <c r="CT34">
        <v>144.1721</v>
      </c>
      <c r="CU34">
        <v>144.39279999999999</v>
      </c>
      <c r="CV34">
        <v>149.31639999999999</v>
      </c>
      <c r="CW34">
        <v>115.0348</v>
      </c>
      <c r="CX34">
        <v>84.79222</v>
      </c>
      <c r="CY34">
        <v>84.746340000000004</v>
      </c>
      <c r="CZ34">
        <v>85.158990000000003</v>
      </c>
      <c r="DA34">
        <v>86.107209999999995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59.026409999999998</v>
      </c>
      <c r="DO34">
        <v>151.85</v>
      </c>
      <c r="DP34">
        <v>149.53639999999999</v>
      </c>
      <c r="DQ34">
        <v>147.76849999999999</v>
      </c>
      <c r="DR34">
        <v>145.9248</v>
      </c>
      <c r="DS34">
        <v>146.166</v>
      </c>
      <c r="DT34">
        <v>150.7149</v>
      </c>
      <c r="DU34">
        <v>116.4188</v>
      </c>
      <c r="DV34">
        <v>86.17783</v>
      </c>
      <c r="DW34">
        <v>86.146270000000001</v>
      </c>
      <c r="DX34">
        <v>86.58905</v>
      </c>
      <c r="DY34">
        <v>87.553619999999995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61.874020000000002</v>
      </c>
      <c r="EM34">
        <v>154.64320000000001</v>
      </c>
      <c r="EN34">
        <v>152.1902</v>
      </c>
      <c r="EO34">
        <v>150.3108</v>
      </c>
      <c r="EP34">
        <v>148.4555</v>
      </c>
      <c r="EQ34">
        <v>148.72630000000001</v>
      </c>
      <c r="ER34">
        <v>152.73400000000001</v>
      </c>
      <c r="ES34">
        <v>118.417</v>
      </c>
      <c r="ET34">
        <v>88.178439999999995</v>
      </c>
      <c r="EU34">
        <v>88.167550000000006</v>
      </c>
      <c r="EV34">
        <v>88.653840000000002</v>
      </c>
      <c r="EW34">
        <v>89.642009999999999</v>
      </c>
      <c r="EX34">
        <v>79.757050000000007</v>
      </c>
      <c r="EY34">
        <v>78.551990000000004</v>
      </c>
      <c r="EZ34">
        <v>77.124350000000007</v>
      </c>
      <c r="FA34">
        <v>75.864760000000004</v>
      </c>
      <c r="FB34">
        <v>74.873689999999996</v>
      </c>
      <c r="FC34">
        <v>73.749930000000006</v>
      </c>
      <c r="FD34">
        <v>72.983930000000001</v>
      </c>
      <c r="FE34">
        <v>72.496110000000002</v>
      </c>
      <c r="FF34">
        <v>74.853909999999999</v>
      </c>
      <c r="FG34">
        <v>79.068929999999995</v>
      </c>
      <c r="FH34">
        <v>84.04419</v>
      </c>
      <c r="FI34">
        <v>88.334999999999994</v>
      </c>
      <c r="FJ34">
        <v>91.931340000000006</v>
      </c>
      <c r="FK34">
        <v>94.335610000000003</v>
      </c>
      <c r="FL34">
        <v>95.306100000000001</v>
      </c>
      <c r="FM34">
        <v>96.060720000000003</v>
      </c>
      <c r="FN34">
        <v>96.296080000000003</v>
      </c>
      <c r="FO34">
        <v>95.773120000000006</v>
      </c>
      <c r="FP34">
        <v>94.497860000000003</v>
      </c>
      <c r="FQ34">
        <v>92.016919999999999</v>
      </c>
      <c r="FR34">
        <v>88.426479999999998</v>
      </c>
      <c r="FS34">
        <v>86.082750000000004</v>
      </c>
      <c r="FT34">
        <v>83.93562</v>
      </c>
      <c r="FU34">
        <v>82.200779999999995</v>
      </c>
      <c r="FV34">
        <v>1</v>
      </c>
    </row>
    <row r="35" spans="1:178" x14ac:dyDescent="0.2">
      <c r="A35" t="s">
        <v>216</v>
      </c>
      <c r="B35" t="s">
        <v>231</v>
      </c>
      <c r="C35" t="s">
        <v>238</v>
      </c>
      <c r="D35" t="s">
        <v>41</v>
      </c>
      <c r="E35">
        <v>2016</v>
      </c>
      <c r="F35" t="s">
        <v>229</v>
      </c>
      <c r="G35">
        <v>64</v>
      </c>
      <c r="H35" s="59"/>
      <c r="I35">
        <v>6.7362390000000003</v>
      </c>
      <c r="J35">
        <v>170.12739999999999</v>
      </c>
      <c r="K35">
        <v>170.27350000000001</v>
      </c>
      <c r="L35">
        <v>170.50460000000001</v>
      </c>
      <c r="M35">
        <v>170.7371</v>
      </c>
      <c r="N35">
        <v>171.07130000000001</v>
      </c>
      <c r="O35">
        <v>173.61760000000001</v>
      </c>
      <c r="P35">
        <v>175.5205</v>
      </c>
      <c r="Q35">
        <v>175.4648</v>
      </c>
      <c r="R35">
        <v>174.0565</v>
      </c>
      <c r="S35">
        <v>174.03030000000001</v>
      </c>
      <c r="T35">
        <v>175.6225</v>
      </c>
      <c r="U35">
        <v>174.86</v>
      </c>
      <c r="V35">
        <v>170.9487</v>
      </c>
      <c r="W35">
        <v>170.15729999999999</v>
      </c>
      <c r="X35">
        <v>167.30879999999999</v>
      </c>
      <c r="Y35">
        <v>164.97210000000001</v>
      </c>
      <c r="Z35">
        <v>162.97919999999999</v>
      </c>
      <c r="AA35">
        <v>163.2646</v>
      </c>
      <c r="AB35">
        <v>166.3254</v>
      </c>
      <c r="AC35">
        <v>169.0635</v>
      </c>
      <c r="AD35">
        <v>171.52680000000001</v>
      </c>
      <c r="AE35">
        <v>172.34299999999999</v>
      </c>
      <c r="AF35">
        <v>173.76830000000001</v>
      </c>
      <c r="AG35">
        <v>175.2304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50.578969999999998</v>
      </c>
      <c r="AU35">
        <v>140.71709999999999</v>
      </c>
      <c r="AV35">
        <v>138.79929999999999</v>
      </c>
      <c r="AW35">
        <v>137.34569999999999</v>
      </c>
      <c r="AX35">
        <v>135.58510000000001</v>
      </c>
      <c r="AY35">
        <v>135.75</v>
      </c>
      <c r="AZ35">
        <v>141.42619999999999</v>
      </c>
      <c r="BA35">
        <v>108.2184</v>
      </c>
      <c r="BB35">
        <v>78.888239999999996</v>
      </c>
      <c r="BC35">
        <v>78.809299999999993</v>
      </c>
      <c r="BD35">
        <v>79.136920000000003</v>
      </c>
      <c r="BE35">
        <v>80.017070000000004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53.383110000000002</v>
      </c>
      <c r="BS35">
        <v>143.4676</v>
      </c>
      <c r="BT35">
        <v>141.4127</v>
      </c>
      <c r="BU35">
        <v>139.8492</v>
      </c>
      <c r="BV35">
        <v>138.0772</v>
      </c>
      <c r="BW35">
        <v>138.27119999999999</v>
      </c>
      <c r="BX35">
        <v>143.41460000000001</v>
      </c>
      <c r="BY35">
        <v>110.1861</v>
      </c>
      <c r="BZ35">
        <v>80.858310000000003</v>
      </c>
      <c r="CA35">
        <v>80.799710000000005</v>
      </c>
      <c r="CB35">
        <v>81.170180000000002</v>
      </c>
      <c r="CC35">
        <v>82.073580000000007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55.325240000000001</v>
      </c>
      <c r="CQ35">
        <v>145.37260000000001</v>
      </c>
      <c r="CR35">
        <v>143.2226</v>
      </c>
      <c r="CS35">
        <v>141.58320000000001</v>
      </c>
      <c r="CT35">
        <v>139.8032</v>
      </c>
      <c r="CU35">
        <v>140.01730000000001</v>
      </c>
      <c r="CV35">
        <v>144.79169999999999</v>
      </c>
      <c r="CW35">
        <v>111.5489</v>
      </c>
      <c r="CX35">
        <v>82.222759999999994</v>
      </c>
      <c r="CY35">
        <v>82.178269999999998</v>
      </c>
      <c r="CZ35">
        <v>82.578410000000005</v>
      </c>
      <c r="DA35">
        <v>83.497900000000001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57.267380000000003</v>
      </c>
      <c r="DO35">
        <v>147.27760000000001</v>
      </c>
      <c r="DP35">
        <v>145.0326</v>
      </c>
      <c r="DQ35">
        <v>143.31710000000001</v>
      </c>
      <c r="DR35">
        <v>141.5292</v>
      </c>
      <c r="DS35">
        <v>141.76339999999999</v>
      </c>
      <c r="DT35">
        <v>146.1688</v>
      </c>
      <c r="DU35">
        <v>112.9118</v>
      </c>
      <c r="DV35">
        <v>83.587220000000002</v>
      </c>
      <c r="DW35">
        <v>83.556820000000002</v>
      </c>
      <c r="DX35">
        <v>83.986649999999997</v>
      </c>
      <c r="DY35">
        <v>84.922229999999999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60.071510000000004</v>
      </c>
      <c r="EM35">
        <v>150.02809999999999</v>
      </c>
      <c r="EN35">
        <v>147.64599999999999</v>
      </c>
      <c r="EO35">
        <v>145.82060000000001</v>
      </c>
      <c r="EP35">
        <v>144.0213</v>
      </c>
      <c r="EQ35">
        <v>144.28460000000001</v>
      </c>
      <c r="ER35">
        <v>148.15710000000001</v>
      </c>
      <c r="ES35">
        <v>114.87949999999999</v>
      </c>
      <c r="ET35">
        <v>85.557280000000006</v>
      </c>
      <c r="EU35">
        <v>85.547240000000002</v>
      </c>
      <c r="EV35">
        <v>86.019909999999996</v>
      </c>
      <c r="EW35">
        <v>86.978729999999999</v>
      </c>
      <c r="EX35">
        <v>79.757050000000007</v>
      </c>
      <c r="EY35">
        <v>78.551990000000004</v>
      </c>
      <c r="EZ35">
        <v>77.124350000000007</v>
      </c>
      <c r="FA35">
        <v>75.864760000000004</v>
      </c>
      <c r="FB35">
        <v>74.873689999999996</v>
      </c>
      <c r="FC35">
        <v>73.749930000000006</v>
      </c>
      <c r="FD35">
        <v>72.983930000000001</v>
      </c>
      <c r="FE35">
        <v>72.496110000000002</v>
      </c>
      <c r="FF35">
        <v>74.853909999999999</v>
      </c>
      <c r="FG35">
        <v>79.068929999999995</v>
      </c>
      <c r="FH35">
        <v>84.04419</v>
      </c>
      <c r="FI35">
        <v>88.334999999999994</v>
      </c>
      <c r="FJ35">
        <v>91.931340000000006</v>
      </c>
      <c r="FK35">
        <v>94.335610000000003</v>
      </c>
      <c r="FL35">
        <v>95.306110000000004</v>
      </c>
      <c r="FM35">
        <v>96.060720000000003</v>
      </c>
      <c r="FN35">
        <v>96.296080000000003</v>
      </c>
      <c r="FO35">
        <v>95.773120000000006</v>
      </c>
      <c r="FP35">
        <v>94.497860000000003</v>
      </c>
      <c r="FQ35">
        <v>92.016919999999999</v>
      </c>
      <c r="FR35">
        <v>88.426479999999998</v>
      </c>
      <c r="FS35">
        <v>86.082750000000004</v>
      </c>
      <c r="FT35">
        <v>83.93562</v>
      </c>
      <c r="FU35">
        <v>82.200779999999995</v>
      </c>
      <c r="FV35">
        <v>1</v>
      </c>
    </row>
    <row r="36" spans="1:178" x14ac:dyDescent="0.2">
      <c r="A36" t="s">
        <v>216</v>
      </c>
      <c r="B36" t="s">
        <v>231</v>
      </c>
      <c r="C36" t="s">
        <v>238</v>
      </c>
      <c r="D36" t="s">
        <v>41</v>
      </c>
      <c r="E36">
        <v>2017</v>
      </c>
      <c r="F36" t="s">
        <v>229</v>
      </c>
      <c r="G36">
        <v>63</v>
      </c>
      <c r="H36" s="59"/>
      <c r="I36">
        <v>6.6309849999999999</v>
      </c>
      <c r="J36">
        <v>167.4692</v>
      </c>
      <c r="K36">
        <v>167.613</v>
      </c>
      <c r="L36">
        <v>167.84049999999999</v>
      </c>
      <c r="M36">
        <v>168.0694</v>
      </c>
      <c r="N36">
        <v>168.39830000000001</v>
      </c>
      <c r="O36">
        <v>170.90479999999999</v>
      </c>
      <c r="P36">
        <v>172.77799999999999</v>
      </c>
      <c r="Q36">
        <v>172.72319999999999</v>
      </c>
      <c r="R36">
        <v>171.33680000000001</v>
      </c>
      <c r="S36">
        <v>171.31100000000001</v>
      </c>
      <c r="T36">
        <v>172.8784</v>
      </c>
      <c r="U36">
        <v>172.12780000000001</v>
      </c>
      <c r="V36">
        <v>168.27760000000001</v>
      </c>
      <c r="W36">
        <v>167.49860000000001</v>
      </c>
      <c r="X36">
        <v>164.69460000000001</v>
      </c>
      <c r="Y36">
        <v>162.39439999999999</v>
      </c>
      <c r="Z36">
        <v>160.43260000000001</v>
      </c>
      <c r="AA36">
        <v>160.71360000000001</v>
      </c>
      <c r="AB36">
        <v>163.72659999999999</v>
      </c>
      <c r="AC36">
        <v>166.42189999999999</v>
      </c>
      <c r="AD36">
        <v>168.8467</v>
      </c>
      <c r="AE36">
        <v>169.65010000000001</v>
      </c>
      <c r="AF36">
        <v>171.0531</v>
      </c>
      <c r="AG36">
        <v>172.4924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49.751739999999998</v>
      </c>
      <c r="AU36">
        <v>138.48220000000001</v>
      </c>
      <c r="AV36">
        <v>136.59620000000001</v>
      </c>
      <c r="AW36">
        <v>135.16669999999999</v>
      </c>
      <c r="AX36">
        <v>133.43379999999999</v>
      </c>
      <c r="AY36">
        <v>133.59569999999999</v>
      </c>
      <c r="AZ36">
        <v>139.1902</v>
      </c>
      <c r="BA36">
        <v>106.5016</v>
      </c>
      <c r="BB36">
        <v>77.629670000000004</v>
      </c>
      <c r="BC36">
        <v>77.551680000000005</v>
      </c>
      <c r="BD36">
        <v>77.873630000000006</v>
      </c>
      <c r="BE36">
        <v>78.739720000000005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52.533880000000003</v>
      </c>
      <c r="BS36">
        <v>141.21109999999999</v>
      </c>
      <c r="BT36">
        <v>139.18899999999999</v>
      </c>
      <c r="BU36">
        <v>137.6506</v>
      </c>
      <c r="BV36">
        <v>135.90629999999999</v>
      </c>
      <c r="BW36">
        <v>136.09710000000001</v>
      </c>
      <c r="BX36">
        <v>141.16300000000001</v>
      </c>
      <c r="BY36">
        <v>108.4538</v>
      </c>
      <c r="BZ36">
        <v>79.584280000000007</v>
      </c>
      <c r="CA36">
        <v>79.526489999999995</v>
      </c>
      <c r="CB36">
        <v>79.890940000000001</v>
      </c>
      <c r="CC36">
        <v>80.780090000000001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54.46078</v>
      </c>
      <c r="CQ36">
        <v>143.10120000000001</v>
      </c>
      <c r="CR36">
        <v>140.98480000000001</v>
      </c>
      <c r="CS36">
        <v>139.37090000000001</v>
      </c>
      <c r="CT36">
        <v>137.61879999999999</v>
      </c>
      <c r="CU36">
        <v>137.8295</v>
      </c>
      <c r="CV36">
        <v>142.52930000000001</v>
      </c>
      <c r="CW36">
        <v>109.806</v>
      </c>
      <c r="CX36">
        <v>80.938029999999998</v>
      </c>
      <c r="CY36">
        <v>80.894229999999993</v>
      </c>
      <c r="CZ36">
        <v>81.288120000000006</v>
      </c>
      <c r="DA36">
        <v>82.193240000000003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56.387689999999999</v>
      </c>
      <c r="DO36">
        <v>144.99119999999999</v>
      </c>
      <c r="DP36">
        <v>142.78059999999999</v>
      </c>
      <c r="DQ36">
        <v>141.09119999999999</v>
      </c>
      <c r="DR36">
        <v>139.3312</v>
      </c>
      <c r="DS36">
        <v>139.56200000000001</v>
      </c>
      <c r="DT36">
        <v>143.8956</v>
      </c>
      <c r="DU36">
        <v>111.1581</v>
      </c>
      <c r="DV36">
        <v>82.291790000000006</v>
      </c>
      <c r="DW36">
        <v>82.261979999999994</v>
      </c>
      <c r="DX36">
        <v>82.685310000000001</v>
      </c>
      <c r="DY36">
        <v>83.606399999999994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59.169829999999997</v>
      </c>
      <c r="EM36">
        <v>147.7201</v>
      </c>
      <c r="EN36">
        <v>145.3734</v>
      </c>
      <c r="EO36">
        <v>143.57509999999999</v>
      </c>
      <c r="EP36">
        <v>141.8038</v>
      </c>
      <c r="EQ36">
        <v>142.0633</v>
      </c>
      <c r="ER36">
        <v>145.8683</v>
      </c>
      <c r="ES36">
        <v>113.1104</v>
      </c>
      <c r="ET36">
        <v>84.246399999999994</v>
      </c>
      <c r="EU36">
        <v>84.236789999999999</v>
      </c>
      <c r="EV36">
        <v>84.702619999999996</v>
      </c>
      <c r="EW36">
        <v>85.646770000000004</v>
      </c>
      <c r="EX36">
        <v>79.757050000000007</v>
      </c>
      <c r="EY36">
        <v>78.551990000000004</v>
      </c>
      <c r="EZ36">
        <v>77.124350000000007</v>
      </c>
      <c r="FA36">
        <v>75.864760000000004</v>
      </c>
      <c r="FB36">
        <v>74.873689999999996</v>
      </c>
      <c r="FC36">
        <v>73.749930000000006</v>
      </c>
      <c r="FD36">
        <v>72.983930000000001</v>
      </c>
      <c r="FE36">
        <v>72.496110000000002</v>
      </c>
      <c r="FF36">
        <v>74.853909999999999</v>
      </c>
      <c r="FG36">
        <v>79.068929999999995</v>
      </c>
      <c r="FH36">
        <v>84.04419</v>
      </c>
      <c r="FI36">
        <v>88.334999999999994</v>
      </c>
      <c r="FJ36">
        <v>91.931340000000006</v>
      </c>
      <c r="FK36">
        <v>94.335610000000003</v>
      </c>
      <c r="FL36">
        <v>95.306110000000004</v>
      </c>
      <c r="FM36">
        <v>96.060720000000003</v>
      </c>
      <c r="FN36">
        <v>96.296080000000003</v>
      </c>
      <c r="FO36">
        <v>95.773120000000006</v>
      </c>
      <c r="FP36">
        <v>94.497860000000003</v>
      </c>
      <c r="FQ36">
        <v>92.016919999999999</v>
      </c>
      <c r="FR36">
        <v>88.426479999999998</v>
      </c>
      <c r="FS36">
        <v>86.082750000000004</v>
      </c>
      <c r="FT36">
        <v>83.93562</v>
      </c>
      <c r="FU36">
        <v>82.200779999999995</v>
      </c>
      <c r="FV36">
        <v>1</v>
      </c>
    </row>
    <row r="37" spans="1:178" x14ac:dyDescent="0.2">
      <c r="A37" t="s">
        <v>216</v>
      </c>
      <c r="B37" t="s">
        <v>231</v>
      </c>
      <c r="C37" t="s">
        <v>238</v>
      </c>
      <c r="D37" t="s">
        <v>41</v>
      </c>
      <c r="E37" t="s">
        <v>239</v>
      </c>
      <c r="F37" t="s">
        <v>229</v>
      </c>
      <c r="G37">
        <v>61</v>
      </c>
      <c r="H37" s="59"/>
      <c r="I37">
        <v>6.4204780000000001</v>
      </c>
      <c r="J37">
        <v>162.15270000000001</v>
      </c>
      <c r="K37">
        <v>162.2919</v>
      </c>
      <c r="L37">
        <v>162.51220000000001</v>
      </c>
      <c r="M37">
        <v>162.7338</v>
      </c>
      <c r="N37">
        <v>163.0523</v>
      </c>
      <c r="O37">
        <v>165.47919999999999</v>
      </c>
      <c r="P37">
        <v>167.29300000000001</v>
      </c>
      <c r="Q37">
        <v>167.23990000000001</v>
      </c>
      <c r="R37">
        <v>165.89760000000001</v>
      </c>
      <c r="S37">
        <v>165.87260000000001</v>
      </c>
      <c r="T37">
        <v>167.39019999999999</v>
      </c>
      <c r="U37">
        <v>166.6635</v>
      </c>
      <c r="V37">
        <v>162.93549999999999</v>
      </c>
      <c r="W37">
        <v>162.18109999999999</v>
      </c>
      <c r="X37">
        <v>159.46619999999999</v>
      </c>
      <c r="Y37">
        <v>157.239</v>
      </c>
      <c r="Z37">
        <v>155.33949999999999</v>
      </c>
      <c r="AA37">
        <v>155.61160000000001</v>
      </c>
      <c r="AB37">
        <v>158.52889999999999</v>
      </c>
      <c r="AC37">
        <v>161.1386</v>
      </c>
      <c r="AD37">
        <v>163.48650000000001</v>
      </c>
      <c r="AE37">
        <v>164.26439999999999</v>
      </c>
      <c r="AF37">
        <v>165.62289999999999</v>
      </c>
      <c r="AG37">
        <v>167.01650000000001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48.098179999999999</v>
      </c>
      <c r="AU37">
        <v>134.01320000000001</v>
      </c>
      <c r="AV37">
        <v>132.19069999999999</v>
      </c>
      <c r="AW37">
        <v>130.80950000000001</v>
      </c>
      <c r="AX37">
        <v>129.1319</v>
      </c>
      <c r="AY37">
        <v>129.28790000000001</v>
      </c>
      <c r="AZ37">
        <v>134.71889999999999</v>
      </c>
      <c r="BA37">
        <v>103.0685</v>
      </c>
      <c r="BB37">
        <v>75.113140000000001</v>
      </c>
      <c r="BC37">
        <v>75.037090000000006</v>
      </c>
      <c r="BD37">
        <v>75.34769</v>
      </c>
      <c r="BE37">
        <v>76.185670000000002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50.835799999999999</v>
      </c>
      <c r="BS37">
        <v>136.6985</v>
      </c>
      <c r="BT37">
        <v>134.74199999999999</v>
      </c>
      <c r="BU37">
        <v>133.25370000000001</v>
      </c>
      <c r="BV37">
        <v>131.56489999999999</v>
      </c>
      <c r="BW37">
        <v>131.74930000000001</v>
      </c>
      <c r="BX37">
        <v>136.6601</v>
      </c>
      <c r="BY37">
        <v>104.9896</v>
      </c>
      <c r="BZ37">
        <v>77.036479999999997</v>
      </c>
      <c r="CA37">
        <v>76.9803</v>
      </c>
      <c r="CB37">
        <v>77.332719999999995</v>
      </c>
      <c r="CC37">
        <v>78.193399999999997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52.731870000000001</v>
      </c>
      <c r="CQ37">
        <v>138.5583</v>
      </c>
      <c r="CR37">
        <v>136.50909999999999</v>
      </c>
      <c r="CS37">
        <v>134.94649999999999</v>
      </c>
      <c r="CT37">
        <v>133.2499</v>
      </c>
      <c r="CU37">
        <v>133.45400000000001</v>
      </c>
      <c r="CV37">
        <v>138.00450000000001</v>
      </c>
      <c r="CW37">
        <v>106.3201</v>
      </c>
      <c r="CX37">
        <v>78.368570000000005</v>
      </c>
      <c r="CY37">
        <v>78.326160000000002</v>
      </c>
      <c r="CZ37">
        <v>78.707549999999998</v>
      </c>
      <c r="DA37">
        <v>79.583939999999998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54.627940000000002</v>
      </c>
      <c r="DO37">
        <v>140.41810000000001</v>
      </c>
      <c r="DP37">
        <v>138.27610000000001</v>
      </c>
      <c r="DQ37">
        <v>136.63929999999999</v>
      </c>
      <c r="DR37">
        <v>134.935</v>
      </c>
      <c r="DS37">
        <v>135.15870000000001</v>
      </c>
      <c r="DT37">
        <v>139.34899999999999</v>
      </c>
      <c r="DU37">
        <v>107.6506</v>
      </c>
      <c r="DV37">
        <v>79.700659999999999</v>
      </c>
      <c r="DW37">
        <v>79.67201</v>
      </c>
      <c r="DX37">
        <v>80.082380000000001</v>
      </c>
      <c r="DY37">
        <v>80.97448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57.365569999999998</v>
      </c>
      <c r="EM37">
        <v>143.10329999999999</v>
      </c>
      <c r="EN37">
        <v>140.82749999999999</v>
      </c>
      <c r="EO37">
        <v>139.08340000000001</v>
      </c>
      <c r="EP37">
        <v>137.36799999999999</v>
      </c>
      <c r="EQ37">
        <v>137.62</v>
      </c>
      <c r="ER37">
        <v>141.2902</v>
      </c>
      <c r="ES37">
        <v>109.5716</v>
      </c>
      <c r="ET37">
        <v>81.623990000000006</v>
      </c>
      <c r="EU37">
        <v>81.615219999999994</v>
      </c>
      <c r="EV37">
        <v>82.067409999999995</v>
      </c>
      <c r="EW37">
        <v>82.982209999999995</v>
      </c>
      <c r="EX37">
        <v>79.757050000000007</v>
      </c>
      <c r="EY37">
        <v>78.551990000000004</v>
      </c>
      <c r="EZ37">
        <v>77.124350000000007</v>
      </c>
      <c r="FA37">
        <v>75.864760000000004</v>
      </c>
      <c r="FB37">
        <v>74.873689999999996</v>
      </c>
      <c r="FC37">
        <v>73.749930000000006</v>
      </c>
      <c r="FD37">
        <v>72.983930000000001</v>
      </c>
      <c r="FE37">
        <v>72.496110000000002</v>
      </c>
      <c r="FF37">
        <v>74.853909999999999</v>
      </c>
      <c r="FG37">
        <v>79.068929999999995</v>
      </c>
      <c r="FH37">
        <v>84.04419</v>
      </c>
      <c r="FI37">
        <v>88.334999999999994</v>
      </c>
      <c r="FJ37">
        <v>91.931340000000006</v>
      </c>
      <c r="FK37">
        <v>94.335610000000003</v>
      </c>
      <c r="FL37">
        <v>95.306110000000004</v>
      </c>
      <c r="FM37">
        <v>96.060720000000003</v>
      </c>
      <c r="FN37">
        <v>96.296080000000003</v>
      </c>
      <c r="FO37">
        <v>95.773120000000006</v>
      </c>
      <c r="FP37">
        <v>94.497860000000003</v>
      </c>
      <c r="FQ37">
        <v>92.016919999999999</v>
      </c>
      <c r="FR37">
        <v>88.426479999999998</v>
      </c>
      <c r="FS37">
        <v>86.082750000000004</v>
      </c>
      <c r="FT37">
        <v>83.93562</v>
      </c>
      <c r="FU37">
        <v>82.200779999999995</v>
      </c>
      <c r="FV37">
        <v>1</v>
      </c>
    </row>
    <row r="38" spans="1:178" x14ac:dyDescent="0.2">
      <c r="A38" t="s">
        <v>216</v>
      </c>
      <c r="B38" t="s">
        <v>231</v>
      </c>
      <c r="C38" t="s">
        <v>238</v>
      </c>
      <c r="D38" t="s">
        <v>42</v>
      </c>
      <c r="E38">
        <v>2015</v>
      </c>
      <c r="F38" t="s">
        <v>229</v>
      </c>
      <c r="G38">
        <v>66</v>
      </c>
      <c r="H38" s="59"/>
      <c r="I38">
        <v>6.9467460000000001</v>
      </c>
      <c r="J38">
        <v>166.03579999999999</v>
      </c>
      <c r="K38">
        <v>164.2671</v>
      </c>
      <c r="L38">
        <v>163.85730000000001</v>
      </c>
      <c r="M38">
        <v>164.5018</v>
      </c>
      <c r="N38">
        <v>164.56270000000001</v>
      </c>
      <c r="O38">
        <v>165.971</v>
      </c>
      <c r="P38">
        <v>167.11420000000001</v>
      </c>
      <c r="Q38">
        <v>168.25319999999999</v>
      </c>
      <c r="R38">
        <v>167.62270000000001</v>
      </c>
      <c r="S38">
        <v>168.34739999999999</v>
      </c>
      <c r="T38">
        <v>168.8974</v>
      </c>
      <c r="U38">
        <v>167.1378</v>
      </c>
      <c r="V38">
        <v>166.63509999999999</v>
      </c>
      <c r="W38">
        <v>167.52170000000001</v>
      </c>
      <c r="X38">
        <v>166.88749999999999</v>
      </c>
      <c r="Y38">
        <v>164.61859999999999</v>
      </c>
      <c r="Z38">
        <v>162.2834</v>
      </c>
      <c r="AA38">
        <v>162.39760000000001</v>
      </c>
      <c r="AB38">
        <v>162.66460000000001</v>
      </c>
      <c r="AC38">
        <v>163.90889999999999</v>
      </c>
      <c r="AD38">
        <v>165.64240000000001</v>
      </c>
      <c r="AE38">
        <v>166.18</v>
      </c>
      <c r="AF38">
        <v>168.41489999999999</v>
      </c>
      <c r="AG38">
        <v>168.45349999999999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46.629510000000003</v>
      </c>
      <c r="AU38">
        <v>134.23339999999999</v>
      </c>
      <c r="AV38">
        <v>134.44479999999999</v>
      </c>
      <c r="AW38">
        <v>133.387</v>
      </c>
      <c r="AX38">
        <v>131.45259999999999</v>
      </c>
      <c r="AY38">
        <v>131.99029999999999</v>
      </c>
      <c r="AZ38">
        <v>135.7928</v>
      </c>
      <c r="BA38">
        <v>103.6844</v>
      </c>
      <c r="BB38">
        <v>75.772030000000001</v>
      </c>
      <c r="BC38">
        <v>75.687870000000004</v>
      </c>
      <c r="BD38">
        <v>75.450580000000002</v>
      </c>
      <c r="BE38">
        <v>74.921679999999995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49.669690000000003</v>
      </c>
      <c r="BS38">
        <v>137.21090000000001</v>
      </c>
      <c r="BT38">
        <v>137.28739999999999</v>
      </c>
      <c r="BU38">
        <v>136.1481</v>
      </c>
      <c r="BV38">
        <v>134.21469999999999</v>
      </c>
      <c r="BW38">
        <v>134.71899999999999</v>
      </c>
      <c r="BX38">
        <v>137.79580000000001</v>
      </c>
      <c r="BY38">
        <v>105.633</v>
      </c>
      <c r="BZ38">
        <v>77.753230000000002</v>
      </c>
      <c r="CA38">
        <v>77.676739999999995</v>
      </c>
      <c r="CB38">
        <v>77.504909999999995</v>
      </c>
      <c r="CC38">
        <v>77.005499999999998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51.775320000000001</v>
      </c>
      <c r="CQ38">
        <v>139.2732</v>
      </c>
      <c r="CR38">
        <v>139.25620000000001</v>
      </c>
      <c r="CS38">
        <v>138.06030000000001</v>
      </c>
      <c r="CT38">
        <v>136.12780000000001</v>
      </c>
      <c r="CU38">
        <v>136.6088</v>
      </c>
      <c r="CV38">
        <v>139.18299999999999</v>
      </c>
      <c r="CW38">
        <v>106.98260000000001</v>
      </c>
      <c r="CX38">
        <v>79.125399999999999</v>
      </c>
      <c r="CY38">
        <v>79.054239999999993</v>
      </c>
      <c r="CZ38">
        <v>78.927729999999997</v>
      </c>
      <c r="DA38">
        <v>78.448740000000001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53.880940000000002</v>
      </c>
      <c r="DO38">
        <v>141.33539999999999</v>
      </c>
      <c r="DP38">
        <v>141.22489999999999</v>
      </c>
      <c r="DQ38">
        <v>139.9726</v>
      </c>
      <c r="DR38">
        <v>138.04089999999999</v>
      </c>
      <c r="DS38">
        <v>138.49870000000001</v>
      </c>
      <c r="DT38">
        <v>140.5703</v>
      </c>
      <c r="DU38">
        <v>108.3321</v>
      </c>
      <c r="DV38">
        <v>80.497569999999996</v>
      </c>
      <c r="DW38">
        <v>80.431730000000002</v>
      </c>
      <c r="DX38">
        <v>80.350549999999998</v>
      </c>
      <c r="DY38">
        <v>79.891980000000004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56.921129999999998</v>
      </c>
      <c r="EM38">
        <v>144.31299999999999</v>
      </c>
      <c r="EN38">
        <v>144.0675</v>
      </c>
      <c r="EO38">
        <v>142.7336</v>
      </c>
      <c r="EP38">
        <v>140.803</v>
      </c>
      <c r="EQ38">
        <v>141.22739999999999</v>
      </c>
      <c r="ER38">
        <v>142.57329999999999</v>
      </c>
      <c r="ES38">
        <v>110.2807</v>
      </c>
      <c r="ET38">
        <v>82.478769999999997</v>
      </c>
      <c r="EU38">
        <v>82.420609999999996</v>
      </c>
      <c r="EV38">
        <v>82.404880000000006</v>
      </c>
      <c r="EW38">
        <v>81.975790000000003</v>
      </c>
      <c r="EX38">
        <v>73.889430000000004</v>
      </c>
      <c r="EY38">
        <v>72.726749999999996</v>
      </c>
      <c r="EZ38">
        <v>71.73057</v>
      </c>
      <c r="FA38">
        <v>70.585170000000005</v>
      </c>
      <c r="FB38">
        <v>69.491489999999999</v>
      </c>
      <c r="FC38">
        <v>68.720460000000003</v>
      </c>
      <c r="FD38">
        <v>67.938699999999997</v>
      </c>
      <c r="FE38">
        <v>67.478380000000001</v>
      </c>
      <c r="FF38">
        <v>68.362520000000004</v>
      </c>
      <c r="FG38">
        <v>72.082790000000003</v>
      </c>
      <c r="FH38">
        <v>76.704470000000001</v>
      </c>
      <c r="FI38">
        <v>81.202089999999998</v>
      </c>
      <c r="FJ38">
        <v>84.780519999999996</v>
      </c>
      <c r="FK38">
        <v>87.464100000000002</v>
      </c>
      <c r="FL38">
        <v>89.06635</v>
      </c>
      <c r="FM38">
        <v>89.572999999999993</v>
      </c>
      <c r="FN38">
        <v>88.847449999999995</v>
      </c>
      <c r="FO38">
        <v>87.239369999999994</v>
      </c>
      <c r="FP38">
        <v>85.810069999999996</v>
      </c>
      <c r="FQ38">
        <v>83.129279999999994</v>
      </c>
      <c r="FR38">
        <v>80.091040000000007</v>
      </c>
      <c r="FS38">
        <v>77.875519999999995</v>
      </c>
      <c r="FT38">
        <v>76.170169999999999</v>
      </c>
      <c r="FU38">
        <v>74.552790000000002</v>
      </c>
      <c r="FV38">
        <v>1</v>
      </c>
    </row>
    <row r="39" spans="1:178" x14ac:dyDescent="0.2">
      <c r="A39" t="s">
        <v>216</v>
      </c>
      <c r="B39" t="s">
        <v>231</v>
      </c>
      <c r="C39" t="s">
        <v>238</v>
      </c>
      <c r="D39" t="s">
        <v>42</v>
      </c>
      <c r="E39">
        <v>2016</v>
      </c>
      <c r="F39" t="s">
        <v>229</v>
      </c>
      <c r="G39">
        <v>64</v>
      </c>
      <c r="H39" s="59"/>
      <c r="I39">
        <v>6.7362390000000003</v>
      </c>
      <c r="J39">
        <v>161.0044</v>
      </c>
      <c r="K39">
        <v>159.2893</v>
      </c>
      <c r="L39">
        <v>158.892</v>
      </c>
      <c r="M39">
        <v>159.51689999999999</v>
      </c>
      <c r="N39">
        <v>159.57589999999999</v>
      </c>
      <c r="O39">
        <v>160.94159999999999</v>
      </c>
      <c r="P39">
        <v>162.05019999999999</v>
      </c>
      <c r="Q39">
        <v>163.15459999999999</v>
      </c>
      <c r="R39">
        <v>162.54320000000001</v>
      </c>
      <c r="S39">
        <v>163.24590000000001</v>
      </c>
      <c r="T39">
        <v>163.77930000000001</v>
      </c>
      <c r="U39">
        <v>162.07310000000001</v>
      </c>
      <c r="V39">
        <v>161.5856</v>
      </c>
      <c r="W39">
        <v>162.4453</v>
      </c>
      <c r="X39">
        <v>161.83029999999999</v>
      </c>
      <c r="Y39">
        <v>159.6302</v>
      </c>
      <c r="Z39">
        <v>157.3657</v>
      </c>
      <c r="AA39">
        <v>157.47640000000001</v>
      </c>
      <c r="AB39">
        <v>157.7354</v>
      </c>
      <c r="AC39">
        <v>158.9419</v>
      </c>
      <c r="AD39">
        <v>160.62299999999999</v>
      </c>
      <c r="AE39">
        <v>161.14429999999999</v>
      </c>
      <c r="AF39">
        <v>163.31139999999999</v>
      </c>
      <c r="AG39">
        <v>163.34880000000001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45.139119999999998</v>
      </c>
      <c r="AU39">
        <v>130.0899</v>
      </c>
      <c r="AV39">
        <v>130.29839999999999</v>
      </c>
      <c r="AW39">
        <v>129.2747</v>
      </c>
      <c r="AX39">
        <v>127.39879999999999</v>
      </c>
      <c r="AY39">
        <v>127.9212</v>
      </c>
      <c r="AZ39">
        <v>131.6268</v>
      </c>
      <c r="BA39">
        <v>100.49290000000001</v>
      </c>
      <c r="BB39">
        <v>73.425489999999996</v>
      </c>
      <c r="BC39">
        <v>73.343680000000006</v>
      </c>
      <c r="BD39">
        <v>73.111919999999998</v>
      </c>
      <c r="BE39">
        <v>72.598299999999995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48.132890000000003</v>
      </c>
      <c r="BS39">
        <v>133.02199999999999</v>
      </c>
      <c r="BT39">
        <v>133.0976</v>
      </c>
      <c r="BU39">
        <v>131.99359999999999</v>
      </c>
      <c r="BV39">
        <v>130.11879999999999</v>
      </c>
      <c r="BW39">
        <v>130.60820000000001</v>
      </c>
      <c r="BX39">
        <v>133.5993</v>
      </c>
      <c r="BY39">
        <v>102.4117</v>
      </c>
      <c r="BZ39">
        <v>75.376440000000002</v>
      </c>
      <c r="CA39">
        <v>75.302189999999996</v>
      </c>
      <c r="CB39">
        <v>75.134879999999995</v>
      </c>
      <c r="CC39">
        <v>74.650300000000001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50.20637</v>
      </c>
      <c r="CQ39">
        <v>135.05279999999999</v>
      </c>
      <c r="CR39">
        <v>135.03630000000001</v>
      </c>
      <c r="CS39">
        <v>133.8767</v>
      </c>
      <c r="CT39">
        <v>132.0027</v>
      </c>
      <c r="CU39">
        <v>132.4692</v>
      </c>
      <c r="CV39">
        <v>134.96539999999999</v>
      </c>
      <c r="CW39">
        <v>103.7407</v>
      </c>
      <c r="CX39">
        <v>76.72766</v>
      </c>
      <c r="CY39">
        <v>76.658649999999994</v>
      </c>
      <c r="CZ39">
        <v>76.535979999999995</v>
      </c>
      <c r="DA39">
        <v>76.0715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52.27984</v>
      </c>
      <c r="DO39">
        <v>137.08349999999999</v>
      </c>
      <c r="DP39">
        <v>136.97499999999999</v>
      </c>
      <c r="DQ39">
        <v>135.75980000000001</v>
      </c>
      <c r="DR39">
        <v>133.88659999999999</v>
      </c>
      <c r="DS39">
        <v>134.33019999999999</v>
      </c>
      <c r="DT39">
        <v>136.33150000000001</v>
      </c>
      <c r="DU39">
        <v>105.06959999999999</v>
      </c>
      <c r="DV39">
        <v>78.078879999999998</v>
      </c>
      <c r="DW39">
        <v>78.015110000000007</v>
      </c>
      <c r="DX39">
        <v>77.937079999999995</v>
      </c>
      <c r="DY39">
        <v>77.492710000000002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55.273609999999998</v>
      </c>
      <c r="EM39">
        <v>140.01560000000001</v>
      </c>
      <c r="EN39">
        <v>139.77420000000001</v>
      </c>
      <c r="EO39">
        <v>138.4786</v>
      </c>
      <c r="EP39">
        <v>136.60659999999999</v>
      </c>
      <c r="EQ39">
        <v>137.0172</v>
      </c>
      <c r="ER39">
        <v>138.3039</v>
      </c>
      <c r="ES39">
        <v>106.9885</v>
      </c>
      <c r="ET39">
        <v>80.029830000000004</v>
      </c>
      <c r="EU39">
        <v>79.97363</v>
      </c>
      <c r="EV39">
        <v>79.960040000000006</v>
      </c>
      <c r="EW39">
        <v>79.544700000000006</v>
      </c>
      <c r="EX39">
        <v>73.889430000000004</v>
      </c>
      <c r="EY39">
        <v>72.726749999999996</v>
      </c>
      <c r="EZ39">
        <v>71.73057</v>
      </c>
      <c r="FA39">
        <v>70.585170000000005</v>
      </c>
      <c r="FB39">
        <v>69.491489999999999</v>
      </c>
      <c r="FC39">
        <v>68.720460000000003</v>
      </c>
      <c r="FD39">
        <v>67.938699999999997</v>
      </c>
      <c r="FE39">
        <v>67.478380000000001</v>
      </c>
      <c r="FF39">
        <v>68.362520000000004</v>
      </c>
      <c r="FG39">
        <v>72.082790000000003</v>
      </c>
      <c r="FH39">
        <v>76.704470000000001</v>
      </c>
      <c r="FI39">
        <v>81.202089999999998</v>
      </c>
      <c r="FJ39">
        <v>84.780519999999996</v>
      </c>
      <c r="FK39">
        <v>87.464100000000002</v>
      </c>
      <c r="FL39">
        <v>89.06635</v>
      </c>
      <c r="FM39">
        <v>89.572999999999993</v>
      </c>
      <c r="FN39">
        <v>88.847449999999995</v>
      </c>
      <c r="FO39">
        <v>87.239369999999994</v>
      </c>
      <c r="FP39">
        <v>85.810069999999996</v>
      </c>
      <c r="FQ39">
        <v>83.129279999999994</v>
      </c>
      <c r="FR39">
        <v>80.091040000000007</v>
      </c>
      <c r="FS39">
        <v>77.875519999999995</v>
      </c>
      <c r="FT39">
        <v>76.170169999999999</v>
      </c>
      <c r="FU39">
        <v>74.552790000000002</v>
      </c>
      <c r="FV39">
        <v>1</v>
      </c>
    </row>
    <row r="40" spans="1:178" x14ac:dyDescent="0.2">
      <c r="A40" t="s">
        <v>216</v>
      </c>
      <c r="B40" t="s">
        <v>231</v>
      </c>
      <c r="C40" t="s">
        <v>238</v>
      </c>
      <c r="D40" t="s">
        <v>42</v>
      </c>
      <c r="E40">
        <v>2017</v>
      </c>
      <c r="F40" t="s">
        <v>229</v>
      </c>
      <c r="G40">
        <v>63</v>
      </c>
      <c r="H40" s="59"/>
      <c r="I40">
        <v>6.6309849999999999</v>
      </c>
      <c r="J40">
        <v>158.48869999999999</v>
      </c>
      <c r="K40">
        <v>156.8004</v>
      </c>
      <c r="L40">
        <v>156.4093</v>
      </c>
      <c r="M40">
        <v>157.02449999999999</v>
      </c>
      <c r="N40">
        <v>157.08250000000001</v>
      </c>
      <c r="O40">
        <v>158.42679999999999</v>
      </c>
      <c r="P40">
        <v>159.5181</v>
      </c>
      <c r="Q40">
        <v>160.6053</v>
      </c>
      <c r="R40">
        <v>160.0035</v>
      </c>
      <c r="S40">
        <v>160.6952</v>
      </c>
      <c r="T40">
        <v>161.22020000000001</v>
      </c>
      <c r="U40">
        <v>159.54069999999999</v>
      </c>
      <c r="V40">
        <v>159.0608</v>
      </c>
      <c r="W40">
        <v>159.90710000000001</v>
      </c>
      <c r="X40">
        <v>159.30170000000001</v>
      </c>
      <c r="Y40">
        <v>157.13589999999999</v>
      </c>
      <c r="Z40">
        <v>154.9068</v>
      </c>
      <c r="AA40">
        <v>155.01580000000001</v>
      </c>
      <c r="AB40">
        <v>155.27080000000001</v>
      </c>
      <c r="AC40">
        <v>156.45849999999999</v>
      </c>
      <c r="AD40">
        <v>158.11320000000001</v>
      </c>
      <c r="AE40">
        <v>158.62639999999999</v>
      </c>
      <c r="AF40">
        <v>160.75970000000001</v>
      </c>
      <c r="AG40">
        <v>160.79650000000001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44.394390000000001</v>
      </c>
      <c r="AU40">
        <v>128.0187</v>
      </c>
      <c r="AV40">
        <v>128.22559999999999</v>
      </c>
      <c r="AW40">
        <v>127.21899999999999</v>
      </c>
      <c r="AX40">
        <v>125.3724</v>
      </c>
      <c r="AY40">
        <v>125.887</v>
      </c>
      <c r="AZ40">
        <v>129.54419999999999</v>
      </c>
      <c r="BA40">
        <v>98.897419999999997</v>
      </c>
      <c r="BB40">
        <v>72.252520000000004</v>
      </c>
      <c r="BC40">
        <v>72.171890000000005</v>
      </c>
      <c r="BD40">
        <v>71.942890000000006</v>
      </c>
      <c r="BE40">
        <v>71.436920000000001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47.36468</v>
      </c>
      <c r="BS40">
        <v>130.92769999999999</v>
      </c>
      <c r="BT40">
        <v>131.00290000000001</v>
      </c>
      <c r="BU40">
        <v>129.91650000000001</v>
      </c>
      <c r="BV40">
        <v>128.0711</v>
      </c>
      <c r="BW40">
        <v>128.55289999999999</v>
      </c>
      <c r="BX40">
        <v>131.50110000000001</v>
      </c>
      <c r="BY40">
        <v>100.80119999999999</v>
      </c>
      <c r="BZ40">
        <v>74.188159999999996</v>
      </c>
      <c r="CA40">
        <v>74.115039999999993</v>
      </c>
      <c r="CB40">
        <v>73.95</v>
      </c>
      <c r="CC40">
        <v>73.472819999999999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49.421889999999998</v>
      </c>
      <c r="CQ40">
        <v>132.9426</v>
      </c>
      <c r="CR40">
        <v>132.9263</v>
      </c>
      <c r="CS40">
        <v>131.78489999999999</v>
      </c>
      <c r="CT40">
        <v>129.9402</v>
      </c>
      <c r="CU40">
        <v>130.39930000000001</v>
      </c>
      <c r="CV40">
        <v>132.85650000000001</v>
      </c>
      <c r="CW40">
        <v>102.11969999999999</v>
      </c>
      <c r="CX40">
        <v>75.528790000000001</v>
      </c>
      <c r="CY40">
        <v>75.460859999999997</v>
      </c>
      <c r="CZ40">
        <v>75.340100000000007</v>
      </c>
      <c r="DA40">
        <v>74.88288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51.479109999999999</v>
      </c>
      <c r="DO40">
        <v>134.95740000000001</v>
      </c>
      <c r="DP40">
        <v>134.84979999999999</v>
      </c>
      <c r="DQ40">
        <v>133.6532</v>
      </c>
      <c r="DR40">
        <v>131.8092</v>
      </c>
      <c r="DS40">
        <v>132.2457</v>
      </c>
      <c r="DT40">
        <v>134.21190000000001</v>
      </c>
      <c r="DU40">
        <v>103.4383</v>
      </c>
      <c r="DV40">
        <v>76.869410000000002</v>
      </c>
      <c r="DW40">
        <v>76.80668</v>
      </c>
      <c r="DX40">
        <v>76.73021</v>
      </c>
      <c r="DY40">
        <v>76.292940000000002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54.449399999999997</v>
      </c>
      <c r="EM40">
        <v>137.8665</v>
      </c>
      <c r="EN40">
        <v>137.62710000000001</v>
      </c>
      <c r="EO40">
        <v>136.35069999999999</v>
      </c>
      <c r="EP40">
        <v>134.50790000000001</v>
      </c>
      <c r="EQ40">
        <v>134.9117</v>
      </c>
      <c r="ER40">
        <v>136.16890000000001</v>
      </c>
      <c r="ES40">
        <v>105.342</v>
      </c>
      <c r="ET40">
        <v>78.805049999999994</v>
      </c>
      <c r="EU40">
        <v>78.749830000000003</v>
      </c>
      <c r="EV40">
        <v>78.737309999999994</v>
      </c>
      <c r="EW40">
        <v>78.32884</v>
      </c>
      <c r="EX40">
        <v>73.889430000000004</v>
      </c>
      <c r="EY40">
        <v>72.726749999999996</v>
      </c>
      <c r="EZ40">
        <v>71.73057</v>
      </c>
      <c r="FA40">
        <v>70.585170000000005</v>
      </c>
      <c r="FB40">
        <v>69.491489999999999</v>
      </c>
      <c r="FC40">
        <v>68.720460000000003</v>
      </c>
      <c r="FD40">
        <v>67.938699999999997</v>
      </c>
      <c r="FE40">
        <v>67.478380000000001</v>
      </c>
      <c r="FF40">
        <v>68.362520000000004</v>
      </c>
      <c r="FG40">
        <v>72.082790000000003</v>
      </c>
      <c r="FH40">
        <v>76.704470000000001</v>
      </c>
      <c r="FI40">
        <v>81.202089999999998</v>
      </c>
      <c r="FJ40">
        <v>84.780519999999996</v>
      </c>
      <c r="FK40">
        <v>87.464100000000002</v>
      </c>
      <c r="FL40">
        <v>89.06635</v>
      </c>
      <c r="FM40">
        <v>89.572999999999993</v>
      </c>
      <c r="FN40">
        <v>88.847449999999995</v>
      </c>
      <c r="FO40">
        <v>87.239369999999994</v>
      </c>
      <c r="FP40">
        <v>85.810069999999996</v>
      </c>
      <c r="FQ40">
        <v>83.129279999999994</v>
      </c>
      <c r="FR40">
        <v>80.091040000000007</v>
      </c>
      <c r="FS40">
        <v>77.875519999999995</v>
      </c>
      <c r="FT40">
        <v>76.170169999999999</v>
      </c>
      <c r="FU40">
        <v>74.552790000000002</v>
      </c>
      <c r="FV40">
        <v>1</v>
      </c>
    </row>
    <row r="41" spans="1:178" x14ac:dyDescent="0.2">
      <c r="A41" t="s">
        <v>216</v>
      </c>
      <c r="B41" t="s">
        <v>231</v>
      </c>
      <c r="C41" t="s">
        <v>238</v>
      </c>
      <c r="D41" t="s">
        <v>42</v>
      </c>
      <c r="E41" t="s">
        <v>239</v>
      </c>
      <c r="F41" t="s">
        <v>229</v>
      </c>
      <c r="G41">
        <v>61</v>
      </c>
      <c r="H41" s="59"/>
      <c r="I41">
        <v>6.4204780000000001</v>
      </c>
      <c r="J41">
        <v>153.4573</v>
      </c>
      <c r="K41">
        <v>151.82259999999999</v>
      </c>
      <c r="L41">
        <v>151.44390000000001</v>
      </c>
      <c r="M41">
        <v>152.03960000000001</v>
      </c>
      <c r="N41">
        <v>152.0958</v>
      </c>
      <c r="O41">
        <v>153.3974</v>
      </c>
      <c r="P41">
        <v>154.45410000000001</v>
      </c>
      <c r="Q41">
        <v>155.5068</v>
      </c>
      <c r="R41">
        <v>154.92400000000001</v>
      </c>
      <c r="S41">
        <v>155.59379999999999</v>
      </c>
      <c r="T41">
        <v>156.10210000000001</v>
      </c>
      <c r="U41">
        <v>154.4759</v>
      </c>
      <c r="V41">
        <v>154.0112</v>
      </c>
      <c r="W41">
        <v>154.8306</v>
      </c>
      <c r="X41">
        <v>154.24449999999999</v>
      </c>
      <c r="Y41">
        <v>152.14750000000001</v>
      </c>
      <c r="Z41">
        <v>149.98920000000001</v>
      </c>
      <c r="AA41">
        <v>150.09469999999999</v>
      </c>
      <c r="AB41">
        <v>150.3415</v>
      </c>
      <c r="AC41">
        <v>151.4915</v>
      </c>
      <c r="AD41">
        <v>153.09379999999999</v>
      </c>
      <c r="AE41">
        <v>153.5907</v>
      </c>
      <c r="AF41">
        <v>155.65620000000001</v>
      </c>
      <c r="AG41">
        <v>155.6918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42.905889999999999</v>
      </c>
      <c r="AU41">
        <v>123.877</v>
      </c>
      <c r="AV41">
        <v>124.081</v>
      </c>
      <c r="AW41">
        <v>123.1084</v>
      </c>
      <c r="AX41">
        <v>121.32040000000001</v>
      </c>
      <c r="AY41">
        <v>121.81950000000001</v>
      </c>
      <c r="AZ41">
        <v>125.37949999999999</v>
      </c>
      <c r="BA41">
        <v>95.707080000000005</v>
      </c>
      <c r="BB41">
        <v>69.907200000000003</v>
      </c>
      <c r="BC41">
        <v>69.82893</v>
      </c>
      <c r="BD41">
        <v>69.605509999999995</v>
      </c>
      <c r="BE41">
        <v>69.114829999999998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45.828650000000003</v>
      </c>
      <c r="BS41">
        <v>126.7396</v>
      </c>
      <c r="BT41">
        <v>126.8138</v>
      </c>
      <c r="BU41">
        <v>125.7628</v>
      </c>
      <c r="BV41">
        <v>123.9759</v>
      </c>
      <c r="BW41">
        <v>124.44280000000001</v>
      </c>
      <c r="BX41">
        <v>127.3052</v>
      </c>
      <c r="BY41">
        <v>97.580380000000005</v>
      </c>
      <c r="BZ41">
        <v>71.811869999999999</v>
      </c>
      <c r="CA41">
        <v>71.740989999999996</v>
      </c>
      <c r="CB41">
        <v>71.580489999999998</v>
      </c>
      <c r="CC41">
        <v>71.11815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47.852939999999997</v>
      </c>
      <c r="CQ41">
        <v>128.72219999999999</v>
      </c>
      <c r="CR41">
        <v>128.70650000000001</v>
      </c>
      <c r="CS41">
        <v>127.60120000000001</v>
      </c>
      <c r="CT41">
        <v>125.8151</v>
      </c>
      <c r="CU41">
        <v>126.2597</v>
      </c>
      <c r="CV41">
        <v>128.63890000000001</v>
      </c>
      <c r="CW41">
        <v>98.877830000000003</v>
      </c>
      <c r="CX41">
        <v>73.131050000000002</v>
      </c>
      <c r="CY41">
        <v>73.065280000000001</v>
      </c>
      <c r="CZ41">
        <v>72.948359999999994</v>
      </c>
      <c r="DA41">
        <v>72.505650000000003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49.87724</v>
      </c>
      <c r="DO41">
        <v>130.70480000000001</v>
      </c>
      <c r="DP41">
        <v>130.5992</v>
      </c>
      <c r="DQ41">
        <v>129.43960000000001</v>
      </c>
      <c r="DR41">
        <v>127.65430000000001</v>
      </c>
      <c r="DS41">
        <v>128.07650000000001</v>
      </c>
      <c r="DT41">
        <v>129.9725</v>
      </c>
      <c r="DU41">
        <v>100.17529999999999</v>
      </c>
      <c r="DV41">
        <v>74.450230000000005</v>
      </c>
      <c r="DW41">
        <v>74.389560000000003</v>
      </c>
      <c r="DX41">
        <v>74.316220000000001</v>
      </c>
      <c r="DY41">
        <v>73.893140000000002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52.8</v>
      </c>
      <c r="EM41">
        <v>133.56729999999999</v>
      </c>
      <c r="EN41">
        <v>133.33199999999999</v>
      </c>
      <c r="EO41">
        <v>132.09399999999999</v>
      </c>
      <c r="EP41">
        <v>130.30969999999999</v>
      </c>
      <c r="EQ41">
        <v>130.69980000000001</v>
      </c>
      <c r="ER41">
        <v>131.8982</v>
      </c>
      <c r="ES41">
        <v>102.04859999999999</v>
      </c>
      <c r="ET41">
        <v>76.354900000000001</v>
      </c>
      <c r="EU41">
        <v>76.30162</v>
      </c>
      <c r="EV41">
        <v>76.291210000000007</v>
      </c>
      <c r="EW41">
        <v>75.896460000000005</v>
      </c>
      <c r="EX41">
        <v>73.889430000000004</v>
      </c>
      <c r="EY41">
        <v>72.726749999999996</v>
      </c>
      <c r="EZ41">
        <v>71.73057</v>
      </c>
      <c r="FA41">
        <v>70.585170000000005</v>
      </c>
      <c r="FB41">
        <v>69.491489999999999</v>
      </c>
      <c r="FC41">
        <v>68.720460000000003</v>
      </c>
      <c r="FD41">
        <v>67.938699999999997</v>
      </c>
      <c r="FE41">
        <v>67.478380000000001</v>
      </c>
      <c r="FF41">
        <v>68.362520000000004</v>
      </c>
      <c r="FG41">
        <v>72.082790000000003</v>
      </c>
      <c r="FH41">
        <v>76.704470000000001</v>
      </c>
      <c r="FI41">
        <v>81.202089999999998</v>
      </c>
      <c r="FJ41">
        <v>84.780519999999996</v>
      </c>
      <c r="FK41">
        <v>87.464100000000002</v>
      </c>
      <c r="FL41">
        <v>89.06635</v>
      </c>
      <c r="FM41">
        <v>89.572999999999993</v>
      </c>
      <c r="FN41">
        <v>88.847449999999995</v>
      </c>
      <c r="FO41">
        <v>87.239369999999994</v>
      </c>
      <c r="FP41">
        <v>85.810069999999996</v>
      </c>
      <c r="FQ41">
        <v>83.129279999999994</v>
      </c>
      <c r="FR41">
        <v>80.091040000000007</v>
      </c>
      <c r="FS41">
        <v>77.875519999999995</v>
      </c>
      <c r="FT41">
        <v>76.170169999999999</v>
      </c>
      <c r="FU41">
        <v>74.552790000000002</v>
      </c>
      <c r="FV41">
        <v>1</v>
      </c>
    </row>
    <row r="42" spans="1:178" x14ac:dyDescent="0.2">
      <c r="A42" t="s">
        <v>216</v>
      </c>
      <c r="B42" t="s">
        <v>231</v>
      </c>
      <c r="C42" t="s">
        <v>238</v>
      </c>
      <c r="D42" t="s">
        <v>43</v>
      </c>
      <c r="E42">
        <v>2015</v>
      </c>
      <c r="F42" t="s">
        <v>229</v>
      </c>
      <c r="G42">
        <v>65</v>
      </c>
      <c r="H42" s="59"/>
      <c r="I42">
        <v>6.8414929999999998</v>
      </c>
      <c r="J42">
        <v>159.47989999999999</v>
      </c>
      <c r="K42">
        <v>158.88659999999999</v>
      </c>
      <c r="L42">
        <v>158.9684</v>
      </c>
      <c r="M42">
        <v>158.71279999999999</v>
      </c>
      <c r="N42">
        <v>158.90620000000001</v>
      </c>
      <c r="O42">
        <v>161.27930000000001</v>
      </c>
      <c r="P42">
        <v>163.12960000000001</v>
      </c>
      <c r="Q42">
        <v>163.626</v>
      </c>
      <c r="R42">
        <v>164.7945</v>
      </c>
      <c r="S42">
        <v>157.4289</v>
      </c>
      <c r="T42">
        <v>155.1164</v>
      </c>
      <c r="U42">
        <v>155.82730000000001</v>
      </c>
      <c r="V42">
        <v>156.03020000000001</v>
      </c>
      <c r="W42">
        <v>159.0197</v>
      </c>
      <c r="X42">
        <v>159.0608</v>
      </c>
      <c r="Y42">
        <v>160.47239999999999</v>
      </c>
      <c r="Z42">
        <v>160.8766</v>
      </c>
      <c r="AA42">
        <v>160.37430000000001</v>
      </c>
      <c r="AB42">
        <v>160.81829999999999</v>
      </c>
      <c r="AC42">
        <v>159.6138</v>
      </c>
      <c r="AD42">
        <v>161.465</v>
      </c>
      <c r="AE42">
        <v>162.56880000000001</v>
      </c>
      <c r="AF42">
        <v>161.82550000000001</v>
      </c>
      <c r="AG42">
        <v>161.7808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47.105899999999998</v>
      </c>
      <c r="AX42">
        <v>134.2407</v>
      </c>
      <c r="AY42">
        <v>134.0635</v>
      </c>
      <c r="AZ42">
        <v>133.86340000000001</v>
      </c>
      <c r="BA42">
        <v>132.56399999999999</v>
      </c>
      <c r="BB42">
        <v>133.77709999999999</v>
      </c>
      <c r="BC42">
        <v>137.4529</v>
      </c>
      <c r="BD42">
        <v>104.7762</v>
      </c>
      <c r="BE42">
        <v>76.706729999999993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49.668030000000002</v>
      </c>
      <c r="BV42">
        <v>136.7474</v>
      </c>
      <c r="BW42">
        <v>136.5917</v>
      </c>
      <c r="BX42">
        <v>136.39580000000001</v>
      </c>
      <c r="BY42">
        <v>135.09289999999999</v>
      </c>
      <c r="BZ42">
        <v>136.37889999999999</v>
      </c>
      <c r="CA42">
        <v>139.38409999999999</v>
      </c>
      <c r="CB42">
        <v>106.6305</v>
      </c>
      <c r="CC42">
        <v>77.435990000000004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51.442549999999997</v>
      </c>
      <c r="CT42">
        <v>138.4836</v>
      </c>
      <c r="CU42">
        <v>138.34270000000001</v>
      </c>
      <c r="CV42">
        <v>138.1497</v>
      </c>
      <c r="CW42">
        <v>136.84450000000001</v>
      </c>
      <c r="CX42">
        <v>138.18090000000001</v>
      </c>
      <c r="CY42">
        <v>140.7216</v>
      </c>
      <c r="CZ42">
        <v>107.9147</v>
      </c>
      <c r="DA42">
        <v>77.941069999999996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53.217080000000003</v>
      </c>
      <c r="DR42">
        <v>140.21969999999999</v>
      </c>
      <c r="DS42">
        <v>140.09370000000001</v>
      </c>
      <c r="DT42">
        <v>139.90369999999999</v>
      </c>
      <c r="DU42">
        <v>138.596</v>
      </c>
      <c r="DV42">
        <v>139.983</v>
      </c>
      <c r="DW42">
        <v>142.0592</v>
      </c>
      <c r="DX42">
        <v>109.199</v>
      </c>
      <c r="DY42">
        <v>78.446150000000003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55.779209999999999</v>
      </c>
      <c r="EP42">
        <v>142.72649999999999</v>
      </c>
      <c r="EQ42">
        <v>142.62190000000001</v>
      </c>
      <c r="ER42">
        <v>142.43600000000001</v>
      </c>
      <c r="ES42">
        <v>141.1249</v>
      </c>
      <c r="ET42">
        <v>142.5848</v>
      </c>
      <c r="EU42">
        <v>143.99039999999999</v>
      </c>
      <c r="EV42">
        <v>111.05329999999999</v>
      </c>
      <c r="EW42">
        <v>79.175420000000003</v>
      </c>
      <c r="EX42">
        <v>56.548949999999998</v>
      </c>
      <c r="EY42">
        <v>55.304409999999997</v>
      </c>
      <c r="EZ42">
        <v>54.136000000000003</v>
      </c>
      <c r="FA42">
        <v>52.968000000000004</v>
      </c>
      <c r="FB42">
        <v>52.620869999999996</v>
      </c>
      <c r="FC42">
        <v>51.814610000000002</v>
      </c>
      <c r="FD42">
        <v>51.192999999999998</v>
      </c>
      <c r="FE42">
        <v>50.76858</v>
      </c>
      <c r="FF42">
        <v>53.089570000000002</v>
      </c>
      <c r="FG42">
        <v>57.12471</v>
      </c>
      <c r="FH42">
        <v>62.10859</v>
      </c>
      <c r="FI42">
        <v>66.273579999999995</v>
      </c>
      <c r="FJ42">
        <v>69.258200000000002</v>
      </c>
      <c r="FK42">
        <v>71.111109999999996</v>
      </c>
      <c r="FL42">
        <v>72.514110000000002</v>
      </c>
      <c r="FM42">
        <v>73.070809999999994</v>
      </c>
      <c r="FN42">
        <v>72.365979999999993</v>
      </c>
      <c r="FO42">
        <v>70.260260000000002</v>
      </c>
      <c r="FP42">
        <v>67.928100000000001</v>
      </c>
      <c r="FQ42">
        <v>65.298900000000003</v>
      </c>
      <c r="FR42">
        <v>63.351179999999999</v>
      </c>
      <c r="FS42">
        <v>60.945340000000002</v>
      </c>
      <c r="FT42">
        <v>59.335900000000002</v>
      </c>
      <c r="FU42">
        <v>58.322659999999999</v>
      </c>
      <c r="FV42">
        <v>1</v>
      </c>
    </row>
    <row r="43" spans="1:178" x14ac:dyDescent="0.2">
      <c r="A43" t="s">
        <v>216</v>
      </c>
      <c r="B43" t="s">
        <v>231</v>
      </c>
      <c r="C43" t="s">
        <v>238</v>
      </c>
      <c r="D43" t="s">
        <v>43</v>
      </c>
      <c r="E43">
        <v>2016</v>
      </c>
      <c r="F43" t="s">
        <v>229</v>
      </c>
      <c r="G43">
        <v>63</v>
      </c>
      <c r="H43" s="59"/>
      <c r="I43">
        <v>6.6309849999999999</v>
      </c>
      <c r="J43">
        <v>154.5729</v>
      </c>
      <c r="K43">
        <v>153.99770000000001</v>
      </c>
      <c r="L43">
        <v>154.0771</v>
      </c>
      <c r="M43">
        <v>153.82939999999999</v>
      </c>
      <c r="N43">
        <v>154.01679999999999</v>
      </c>
      <c r="O43">
        <v>156.3168</v>
      </c>
      <c r="P43">
        <v>158.11019999999999</v>
      </c>
      <c r="Q43">
        <v>158.59139999999999</v>
      </c>
      <c r="R43">
        <v>159.72389999999999</v>
      </c>
      <c r="S43">
        <v>152.58500000000001</v>
      </c>
      <c r="T43">
        <v>150.34360000000001</v>
      </c>
      <c r="U43">
        <v>151.03270000000001</v>
      </c>
      <c r="V43">
        <v>151.22929999999999</v>
      </c>
      <c r="W43">
        <v>154.1268</v>
      </c>
      <c r="X43">
        <v>154.16669999999999</v>
      </c>
      <c r="Y43">
        <v>155.53479999999999</v>
      </c>
      <c r="Z43">
        <v>155.92660000000001</v>
      </c>
      <c r="AA43">
        <v>155.43969999999999</v>
      </c>
      <c r="AB43">
        <v>155.87010000000001</v>
      </c>
      <c r="AC43">
        <v>154.70259999999999</v>
      </c>
      <c r="AD43">
        <v>156.49680000000001</v>
      </c>
      <c r="AE43">
        <v>157.5667</v>
      </c>
      <c r="AF43">
        <v>156.84630000000001</v>
      </c>
      <c r="AG43">
        <v>156.80289999999999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45.590290000000003</v>
      </c>
      <c r="AX43">
        <v>130.0455</v>
      </c>
      <c r="AY43">
        <v>129.8732</v>
      </c>
      <c r="AZ43">
        <v>129.67910000000001</v>
      </c>
      <c r="BA43">
        <v>128.41980000000001</v>
      </c>
      <c r="BB43">
        <v>129.59360000000001</v>
      </c>
      <c r="BC43">
        <v>133.1737</v>
      </c>
      <c r="BD43">
        <v>101.5044</v>
      </c>
      <c r="BE43">
        <v>74.327669999999998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48.112699999999997</v>
      </c>
      <c r="BV43">
        <v>132.51329999999999</v>
      </c>
      <c r="BW43">
        <v>132.3622</v>
      </c>
      <c r="BX43">
        <v>132.1722</v>
      </c>
      <c r="BY43">
        <v>130.90950000000001</v>
      </c>
      <c r="BZ43">
        <v>132.1551</v>
      </c>
      <c r="CA43">
        <v>135.07490000000001</v>
      </c>
      <c r="CB43">
        <v>103.32989999999999</v>
      </c>
      <c r="CC43">
        <v>75.045630000000003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49.85971</v>
      </c>
      <c r="CT43">
        <v>134.2225</v>
      </c>
      <c r="CU43">
        <v>134.08600000000001</v>
      </c>
      <c r="CV43">
        <v>133.899</v>
      </c>
      <c r="CW43">
        <v>132.63390000000001</v>
      </c>
      <c r="CX43">
        <v>133.92920000000001</v>
      </c>
      <c r="CY43">
        <v>136.39169999999999</v>
      </c>
      <c r="CZ43">
        <v>104.5943</v>
      </c>
      <c r="DA43">
        <v>75.542879999999997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51.606720000000003</v>
      </c>
      <c r="DR43">
        <v>135.93180000000001</v>
      </c>
      <c r="DS43">
        <v>135.8098</v>
      </c>
      <c r="DT43">
        <v>135.62569999999999</v>
      </c>
      <c r="DU43">
        <v>134.35820000000001</v>
      </c>
      <c r="DV43">
        <v>135.70330000000001</v>
      </c>
      <c r="DW43">
        <v>137.70849999999999</v>
      </c>
      <c r="DX43">
        <v>105.8587</v>
      </c>
      <c r="DY43">
        <v>76.040139999999994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54.12912</v>
      </c>
      <c r="EP43">
        <v>138.39959999999999</v>
      </c>
      <c r="EQ43">
        <v>138.2988</v>
      </c>
      <c r="ER43">
        <v>138.11879999999999</v>
      </c>
      <c r="ES43">
        <v>136.84790000000001</v>
      </c>
      <c r="ET43">
        <v>138.26480000000001</v>
      </c>
      <c r="EU43">
        <v>139.60980000000001</v>
      </c>
      <c r="EV43">
        <v>107.6842</v>
      </c>
      <c r="EW43">
        <v>76.758089999999996</v>
      </c>
      <c r="EX43">
        <v>56.548949999999998</v>
      </c>
      <c r="EY43">
        <v>55.304409999999997</v>
      </c>
      <c r="EZ43">
        <v>54.136009999999999</v>
      </c>
      <c r="FA43">
        <v>52.968000000000004</v>
      </c>
      <c r="FB43">
        <v>52.620869999999996</v>
      </c>
      <c r="FC43">
        <v>51.814610000000002</v>
      </c>
      <c r="FD43">
        <v>51.192999999999998</v>
      </c>
      <c r="FE43">
        <v>50.76858</v>
      </c>
      <c r="FF43">
        <v>53.089570000000002</v>
      </c>
      <c r="FG43">
        <v>57.12471</v>
      </c>
      <c r="FH43">
        <v>62.10859</v>
      </c>
      <c r="FI43">
        <v>66.273579999999995</v>
      </c>
      <c r="FJ43">
        <v>69.258200000000002</v>
      </c>
      <c r="FK43">
        <v>71.111109999999996</v>
      </c>
      <c r="FL43">
        <v>72.514110000000002</v>
      </c>
      <c r="FM43">
        <v>73.070809999999994</v>
      </c>
      <c r="FN43">
        <v>72.365979999999993</v>
      </c>
      <c r="FO43">
        <v>70.260260000000002</v>
      </c>
      <c r="FP43">
        <v>67.928100000000001</v>
      </c>
      <c r="FQ43">
        <v>65.298900000000003</v>
      </c>
      <c r="FR43">
        <v>63.351179999999999</v>
      </c>
      <c r="FS43">
        <v>60.945340000000002</v>
      </c>
      <c r="FT43">
        <v>59.335889999999999</v>
      </c>
      <c r="FU43">
        <v>58.322670000000002</v>
      </c>
      <c r="FV43">
        <v>1</v>
      </c>
    </row>
    <row r="44" spans="1:178" x14ac:dyDescent="0.2">
      <c r="A44" t="s">
        <v>216</v>
      </c>
      <c r="B44" t="s">
        <v>231</v>
      </c>
      <c r="C44" t="s">
        <v>238</v>
      </c>
      <c r="D44" t="s">
        <v>43</v>
      </c>
      <c r="E44">
        <v>2017</v>
      </c>
      <c r="F44" t="s">
        <v>229</v>
      </c>
      <c r="G44">
        <v>62</v>
      </c>
      <c r="H44" s="59"/>
      <c r="I44">
        <v>6.5257319999999996</v>
      </c>
      <c r="J44">
        <v>152.11930000000001</v>
      </c>
      <c r="K44">
        <v>151.55330000000001</v>
      </c>
      <c r="L44">
        <v>151.63140000000001</v>
      </c>
      <c r="M44">
        <v>151.38759999999999</v>
      </c>
      <c r="N44">
        <v>151.57210000000001</v>
      </c>
      <c r="O44">
        <v>153.8356</v>
      </c>
      <c r="P44">
        <v>155.60059999999999</v>
      </c>
      <c r="Q44">
        <v>156.07409999999999</v>
      </c>
      <c r="R44">
        <v>157.18860000000001</v>
      </c>
      <c r="S44">
        <v>150.16300000000001</v>
      </c>
      <c r="T44">
        <v>147.9572</v>
      </c>
      <c r="U44">
        <v>148.6353</v>
      </c>
      <c r="V44">
        <v>148.8288</v>
      </c>
      <c r="W44">
        <v>151.68029999999999</v>
      </c>
      <c r="X44">
        <v>151.71960000000001</v>
      </c>
      <c r="Y44">
        <v>153.066</v>
      </c>
      <c r="Z44">
        <v>153.45160000000001</v>
      </c>
      <c r="AA44">
        <v>152.97239999999999</v>
      </c>
      <c r="AB44">
        <v>153.39590000000001</v>
      </c>
      <c r="AC44">
        <v>152.24700000000001</v>
      </c>
      <c r="AD44">
        <v>154.0127</v>
      </c>
      <c r="AE44">
        <v>155.06559999999999</v>
      </c>
      <c r="AF44">
        <v>154.35669999999999</v>
      </c>
      <c r="AG44">
        <v>154.31399999999999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44.832889999999999</v>
      </c>
      <c r="AX44">
        <v>127.9482</v>
      </c>
      <c r="AY44">
        <v>127.7784</v>
      </c>
      <c r="AZ44">
        <v>127.5874</v>
      </c>
      <c r="BA44">
        <v>126.348</v>
      </c>
      <c r="BB44">
        <v>127.50230000000001</v>
      </c>
      <c r="BC44">
        <v>131.03440000000001</v>
      </c>
      <c r="BD44">
        <v>99.868769999999998</v>
      </c>
      <c r="BE44">
        <v>73.138279999999995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47.335189999999997</v>
      </c>
      <c r="BV44">
        <v>130.3964</v>
      </c>
      <c r="BW44">
        <v>130.2475</v>
      </c>
      <c r="BX44">
        <v>130.06059999999999</v>
      </c>
      <c r="BY44">
        <v>128.81790000000001</v>
      </c>
      <c r="BZ44">
        <v>130.04339999999999</v>
      </c>
      <c r="CA44">
        <v>132.9205</v>
      </c>
      <c r="CB44">
        <v>101.6798</v>
      </c>
      <c r="CC44">
        <v>73.850499999999997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49.068280000000001</v>
      </c>
      <c r="CT44">
        <v>132.09200000000001</v>
      </c>
      <c r="CU44">
        <v>131.95769999999999</v>
      </c>
      <c r="CV44">
        <v>131.77359999999999</v>
      </c>
      <c r="CW44">
        <v>130.52850000000001</v>
      </c>
      <c r="CX44">
        <v>131.80340000000001</v>
      </c>
      <c r="CY44">
        <v>134.2268</v>
      </c>
      <c r="CZ44">
        <v>102.9341</v>
      </c>
      <c r="DA44">
        <v>74.343800000000002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50.801369999999999</v>
      </c>
      <c r="DR44">
        <v>133.7876</v>
      </c>
      <c r="DS44">
        <v>133.6678</v>
      </c>
      <c r="DT44">
        <v>133.48660000000001</v>
      </c>
      <c r="DU44">
        <v>132.23920000000001</v>
      </c>
      <c r="DV44">
        <v>133.5633</v>
      </c>
      <c r="DW44">
        <v>135.53309999999999</v>
      </c>
      <c r="DX44">
        <v>104.1884</v>
      </c>
      <c r="DY44">
        <v>74.837090000000003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53.30368</v>
      </c>
      <c r="EP44">
        <v>136.23580000000001</v>
      </c>
      <c r="EQ44">
        <v>136.1369</v>
      </c>
      <c r="ER44">
        <v>135.9598</v>
      </c>
      <c r="ES44">
        <v>134.70910000000001</v>
      </c>
      <c r="ET44">
        <v>136.1044</v>
      </c>
      <c r="EU44">
        <v>137.41919999999999</v>
      </c>
      <c r="EV44">
        <v>105.99939999999999</v>
      </c>
      <c r="EW44">
        <v>75.549319999999994</v>
      </c>
      <c r="EX44">
        <v>56.548949999999998</v>
      </c>
      <c r="EY44">
        <v>55.30442</v>
      </c>
      <c r="EZ44">
        <v>54.136009999999999</v>
      </c>
      <c r="FA44">
        <v>52.968000000000004</v>
      </c>
      <c r="FB44">
        <v>52.620869999999996</v>
      </c>
      <c r="FC44">
        <v>51.814610000000002</v>
      </c>
      <c r="FD44">
        <v>51.192999999999998</v>
      </c>
      <c r="FE44">
        <v>50.76858</v>
      </c>
      <c r="FF44">
        <v>53.089570000000002</v>
      </c>
      <c r="FG44">
        <v>57.12471</v>
      </c>
      <c r="FH44">
        <v>62.10859</v>
      </c>
      <c r="FI44">
        <v>66.273579999999995</v>
      </c>
      <c r="FJ44">
        <v>69.258200000000002</v>
      </c>
      <c r="FK44">
        <v>71.111109999999996</v>
      </c>
      <c r="FL44">
        <v>72.514110000000002</v>
      </c>
      <c r="FM44">
        <v>73.070809999999994</v>
      </c>
      <c r="FN44">
        <v>72.365979999999993</v>
      </c>
      <c r="FO44">
        <v>70.260260000000002</v>
      </c>
      <c r="FP44">
        <v>67.928100000000001</v>
      </c>
      <c r="FQ44">
        <v>65.298900000000003</v>
      </c>
      <c r="FR44">
        <v>63.351179999999999</v>
      </c>
      <c r="FS44">
        <v>60.945349999999998</v>
      </c>
      <c r="FT44">
        <v>59.335889999999999</v>
      </c>
      <c r="FU44">
        <v>58.322659999999999</v>
      </c>
      <c r="FV44">
        <v>1</v>
      </c>
    </row>
    <row r="45" spans="1:178" x14ac:dyDescent="0.2">
      <c r="A45" t="s">
        <v>216</v>
      </c>
      <c r="B45" t="s">
        <v>231</v>
      </c>
      <c r="C45" t="s">
        <v>238</v>
      </c>
      <c r="D45" t="s">
        <v>43</v>
      </c>
      <c r="E45" t="s">
        <v>239</v>
      </c>
      <c r="F45" t="s">
        <v>229</v>
      </c>
      <c r="G45">
        <v>61</v>
      </c>
      <c r="H45" s="59"/>
      <c r="I45">
        <v>6.4204780000000001</v>
      </c>
      <c r="J45">
        <v>149.66579999999999</v>
      </c>
      <c r="K45">
        <v>149.10890000000001</v>
      </c>
      <c r="L45">
        <v>149.1857</v>
      </c>
      <c r="M45">
        <v>148.94589999999999</v>
      </c>
      <c r="N45">
        <v>149.12739999999999</v>
      </c>
      <c r="O45">
        <v>151.3544</v>
      </c>
      <c r="P45">
        <v>153.0909</v>
      </c>
      <c r="Q45">
        <v>153.55670000000001</v>
      </c>
      <c r="R45">
        <v>154.6533</v>
      </c>
      <c r="S45">
        <v>147.74100000000001</v>
      </c>
      <c r="T45">
        <v>145.57079999999999</v>
      </c>
      <c r="U45">
        <v>146.238</v>
      </c>
      <c r="V45">
        <v>146.42840000000001</v>
      </c>
      <c r="W45">
        <v>149.23390000000001</v>
      </c>
      <c r="X45">
        <v>149.27250000000001</v>
      </c>
      <c r="Y45">
        <v>150.59719999999999</v>
      </c>
      <c r="Z45">
        <v>150.97649999999999</v>
      </c>
      <c r="AA45">
        <v>150.5051</v>
      </c>
      <c r="AB45">
        <v>150.92179999999999</v>
      </c>
      <c r="AC45">
        <v>149.79140000000001</v>
      </c>
      <c r="AD45">
        <v>151.52869999999999</v>
      </c>
      <c r="AE45">
        <v>152.56460000000001</v>
      </c>
      <c r="AF45">
        <v>151.86709999999999</v>
      </c>
      <c r="AG45">
        <v>151.82499999999999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44.075760000000002</v>
      </c>
      <c r="AX45">
        <v>125.85120000000001</v>
      </c>
      <c r="AY45">
        <v>125.68389999999999</v>
      </c>
      <c r="AZ45">
        <v>125.49590000000001</v>
      </c>
      <c r="BA45">
        <v>124.2766</v>
      </c>
      <c r="BB45">
        <v>125.4113</v>
      </c>
      <c r="BC45">
        <v>128.89529999999999</v>
      </c>
      <c r="BD45">
        <v>98.233360000000005</v>
      </c>
      <c r="BE45">
        <v>71.948939999999993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46.5578</v>
      </c>
      <c r="BV45">
        <v>128.27959999999999</v>
      </c>
      <c r="BW45">
        <v>128.13300000000001</v>
      </c>
      <c r="BX45">
        <v>127.9491</v>
      </c>
      <c r="BY45">
        <v>126.7265</v>
      </c>
      <c r="BZ45">
        <v>127.9318</v>
      </c>
      <c r="CA45">
        <v>130.76609999999999</v>
      </c>
      <c r="CB45">
        <v>100.02970000000001</v>
      </c>
      <c r="CC45">
        <v>72.6554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48.276859999999999</v>
      </c>
      <c r="CT45">
        <v>129.9615</v>
      </c>
      <c r="CU45">
        <v>129.82929999999999</v>
      </c>
      <c r="CV45">
        <v>129.6482</v>
      </c>
      <c r="CW45">
        <v>128.42320000000001</v>
      </c>
      <c r="CX45">
        <v>129.67750000000001</v>
      </c>
      <c r="CY45">
        <v>132.06180000000001</v>
      </c>
      <c r="CZ45">
        <v>101.27379999999999</v>
      </c>
      <c r="DA45">
        <v>73.1447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49.995910000000002</v>
      </c>
      <c r="DR45">
        <v>131.64340000000001</v>
      </c>
      <c r="DS45">
        <v>131.5256</v>
      </c>
      <c r="DT45">
        <v>131.34729999999999</v>
      </c>
      <c r="DU45">
        <v>130.12</v>
      </c>
      <c r="DV45">
        <v>131.42320000000001</v>
      </c>
      <c r="DW45">
        <v>133.35759999999999</v>
      </c>
      <c r="DX45">
        <v>102.518</v>
      </c>
      <c r="DY45">
        <v>73.634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52.477960000000003</v>
      </c>
      <c r="EP45">
        <v>134.07169999999999</v>
      </c>
      <c r="EQ45">
        <v>133.97470000000001</v>
      </c>
      <c r="ER45">
        <v>133.8005</v>
      </c>
      <c r="ES45">
        <v>132.56989999999999</v>
      </c>
      <c r="ET45">
        <v>133.94370000000001</v>
      </c>
      <c r="EU45">
        <v>135.22839999999999</v>
      </c>
      <c r="EV45">
        <v>104.3143</v>
      </c>
      <c r="EW45">
        <v>74.340459999999993</v>
      </c>
      <c r="EX45">
        <v>56.548949999999998</v>
      </c>
      <c r="EY45">
        <v>55.304409999999997</v>
      </c>
      <c r="EZ45">
        <v>54.136000000000003</v>
      </c>
      <c r="FA45">
        <v>52.968000000000004</v>
      </c>
      <c r="FB45">
        <v>52.620869999999996</v>
      </c>
      <c r="FC45">
        <v>51.814610000000002</v>
      </c>
      <c r="FD45">
        <v>51.192999999999998</v>
      </c>
      <c r="FE45">
        <v>50.76858</v>
      </c>
      <c r="FF45">
        <v>53.089570000000002</v>
      </c>
      <c r="FG45">
        <v>57.12471</v>
      </c>
      <c r="FH45">
        <v>62.10859</v>
      </c>
      <c r="FI45">
        <v>66.273579999999995</v>
      </c>
      <c r="FJ45">
        <v>69.258200000000002</v>
      </c>
      <c r="FK45">
        <v>71.111109999999996</v>
      </c>
      <c r="FL45">
        <v>72.514110000000002</v>
      </c>
      <c r="FM45">
        <v>73.070809999999994</v>
      </c>
      <c r="FN45">
        <v>72.365979999999993</v>
      </c>
      <c r="FO45">
        <v>70.260260000000002</v>
      </c>
      <c r="FP45">
        <v>67.928100000000001</v>
      </c>
      <c r="FQ45">
        <v>65.298900000000003</v>
      </c>
      <c r="FR45">
        <v>63.351179999999999</v>
      </c>
      <c r="FS45">
        <v>60.945340000000002</v>
      </c>
      <c r="FT45">
        <v>59.335889999999999</v>
      </c>
      <c r="FU45">
        <v>58.322659999999999</v>
      </c>
      <c r="FV45">
        <v>1</v>
      </c>
    </row>
    <row r="46" spans="1:178" x14ac:dyDescent="0.2">
      <c r="A46" t="s">
        <v>216</v>
      </c>
      <c r="B46" t="s">
        <v>231</v>
      </c>
      <c r="C46" t="s">
        <v>238</v>
      </c>
      <c r="D46" t="s">
        <v>44</v>
      </c>
      <c r="E46">
        <v>2015</v>
      </c>
      <c r="F46" t="s">
        <v>229</v>
      </c>
      <c r="G46">
        <v>64</v>
      </c>
      <c r="H46" s="59"/>
      <c r="I46">
        <v>6.7362390000000003</v>
      </c>
      <c r="J46">
        <v>146.5985</v>
      </c>
      <c r="K46">
        <v>146.27359999999999</v>
      </c>
      <c r="L46">
        <v>143.2182</v>
      </c>
      <c r="M46">
        <v>143.69919999999999</v>
      </c>
      <c r="N46">
        <v>142.96109999999999</v>
      </c>
      <c r="O46">
        <v>147.7473</v>
      </c>
      <c r="P46">
        <v>150.04329999999999</v>
      </c>
      <c r="Q46">
        <v>148.30889999999999</v>
      </c>
      <c r="R46">
        <v>148.94829999999999</v>
      </c>
      <c r="S46">
        <v>148.0127</v>
      </c>
      <c r="T46">
        <v>148.27430000000001</v>
      </c>
      <c r="U46">
        <v>149.25790000000001</v>
      </c>
      <c r="V46">
        <v>148.98859999999999</v>
      </c>
      <c r="W46">
        <v>147.60230000000001</v>
      </c>
      <c r="X46">
        <v>148.00829999999999</v>
      </c>
      <c r="Y46">
        <v>151.31909999999999</v>
      </c>
      <c r="Z46">
        <v>150.8475</v>
      </c>
      <c r="AA46">
        <v>150.83940000000001</v>
      </c>
      <c r="AB46">
        <v>149.87450000000001</v>
      </c>
      <c r="AC46">
        <v>149.9897</v>
      </c>
      <c r="AD46">
        <v>150.6499</v>
      </c>
      <c r="AE46">
        <v>151.01859999999999</v>
      </c>
      <c r="AF46">
        <v>151.38329999999999</v>
      </c>
      <c r="AG46">
        <v>150.6465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47.316369999999999</v>
      </c>
      <c r="AX46">
        <v>127.7403</v>
      </c>
      <c r="AY46">
        <v>127.996</v>
      </c>
      <c r="AZ46">
        <v>127.0305</v>
      </c>
      <c r="BA46">
        <v>126.8108</v>
      </c>
      <c r="BB46">
        <v>127.045</v>
      </c>
      <c r="BC46">
        <v>128.42920000000001</v>
      </c>
      <c r="BD46">
        <v>99.919560000000004</v>
      </c>
      <c r="BE46">
        <v>72.484530000000007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49.658239999999999</v>
      </c>
      <c r="BV46">
        <v>130.15119999999999</v>
      </c>
      <c r="BW46">
        <v>130.46619999999999</v>
      </c>
      <c r="BX46">
        <v>129.423</v>
      </c>
      <c r="BY46">
        <v>129.22819999999999</v>
      </c>
      <c r="BZ46">
        <v>129.48509999999999</v>
      </c>
      <c r="CA46">
        <v>130.2747</v>
      </c>
      <c r="CB46">
        <v>101.7574</v>
      </c>
      <c r="CC46">
        <v>73.067670000000007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51.28022</v>
      </c>
      <c r="CT46">
        <v>131.821</v>
      </c>
      <c r="CU46">
        <v>132.1771</v>
      </c>
      <c r="CV46">
        <v>131.08009999999999</v>
      </c>
      <c r="CW46">
        <v>130.9025</v>
      </c>
      <c r="CX46">
        <v>131.17509999999999</v>
      </c>
      <c r="CY46">
        <v>131.553</v>
      </c>
      <c r="CZ46">
        <v>103.03019999999999</v>
      </c>
      <c r="DA46">
        <v>73.47157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52.902189999999997</v>
      </c>
      <c r="DR46">
        <v>133.4907</v>
      </c>
      <c r="DS46">
        <v>133.8879</v>
      </c>
      <c r="DT46">
        <v>132.7372</v>
      </c>
      <c r="DU46">
        <v>132.57679999999999</v>
      </c>
      <c r="DV46">
        <v>132.86519999999999</v>
      </c>
      <c r="DW46">
        <v>132.8312</v>
      </c>
      <c r="DX46">
        <v>104.3031</v>
      </c>
      <c r="DY46">
        <v>73.875460000000004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55.244059999999998</v>
      </c>
      <c r="EP46">
        <v>135.9016</v>
      </c>
      <c r="EQ46">
        <v>136.35820000000001</v>
      </c>
      <c r="ER46">
        <v>135.12970000000001</v>
      </c>
      <c r="ES46">
        <v>134.99420000000001</v>
      </c>
      <c r="ET46">
        <v>135.30529999999999</v>
      </c>
      <c r="EU46">
        <v>134.67679999999999</v>
      </c>
      <c r="EV46">
        <v>106.1409</v>
      </c>
      <c r="EW46">
        <v>74.458600000000004</v>
      </c>
      <c r="EX46">
        <v>39.734430000000003</v>
      </c>
      <c r="EY46">
        <v>38.531399999999998</v>
      </c>
      <c r="EZ46">
        <v>38.460099999999997</v>
      </c>
      <c r="FA46">
        <v>37.648850000000003</v>
      </c>
      <c r="FB46">
        <v>36.988300000000002</v>
      </c>
      <c r="FC46">
        <v>36.772979999999997</v>
      </c>
      <c r="FD46">
        <v>36.287529999999997</v>
      </c>
      <c r="FE46">
        <v>36.411380000000001</v>
      </c>
      <c r="FF46">
        <v>37.299669999999999</v>
      </c>
      <c r="FG46">
        <v>39.609589999999997</v>
      </c>
      <c r="FH46">
        <v>41.532049999999998</v>
      </c>
      <c r="FI46">
        <v>43.705089999999998</v>
      </c>
      <c r="FJ46">
        <v>45.62762</v>
      </c>
      <c r="FK46">
        <v>46.59442</v>
      </c>
      <c r="FL46">
        <v>47.177019999999999</v>
      </c>
      <c r="FM46">
        <v>47.022010000000002</v>
      </c>
      <c r="FN46">
        <v>45.996569999999998</v>
      </c>
      <c r="FO46">
        <v>44.25244</v>
      </c>
      <c r="FP46">
        <v>42.523400000000002</v>
      </c>
      <c r="FQ46">
        <v>41.522069999999999</v>
      </c>
      <c r="FR46">
        <v>40.644739999999999</v>
      </c>
      <c r="FS46">
        <v>39.674239999999998</v>
      </c>
      <c r="FT46">
        <v>39.224829999999997</v>
      </c>
      <c r="FU46">
        <v>38.795900000000003</v>
      </c>
      <c r="FV46">
        <v>1</v>
      </c>
    </row>
    <row r="47" spans="1:178" x14ac:dyDescent="0.2">
      <c r="A47" t="s">
        <v>216</v>
      </c>
      <c r="B47" t="s">
        <v>231</v>
      </c>
      <c r="C47" t="s">
        <v>238</v>
      </c>
      <c r="D47" t="s">
        <v>44</v>
      </c>
      <c r="E47">
        <v>2016</v>
      </c>
      <c r="F47" t="s">
        <v>229</v>
      </c>
      <c r="G47">
        <v>63</v>
      </c>
      <c r="H47" s="59"/>
      <c r="I47">
        <v>6.6309849999999999</v>
      </c>
      <c r="J47">
        <v>144.30789999999999</v>
      </c>
      <c r="K47">
        <v>143.9881</v>
      </c>
      <c r="L47">
        <v>140.9804</v>
      </c>
      <c r="M47">
        <v>141.4539</v>
      </c>
      <c r="N47">
        <v>140.72730000000001</v>
      </c>
      <c r="O47">
        <v>145.43870000000001</v>
      </c>
      <c r="P47">
        <v>147.69890000000001</v>
      </c>
      <c r="Q47">
        <v>145.99160000000001</v>
      </c>
      <c r="R47">
        <v>146.62100000000001</v>
      </c>
      <c r="S47">
        <v>145.69999999999999</v>
      </c>
      <c r="T47">
        <v>145.95750000000001</v>
      </c>
      <c r="U47">
        <v>146.92580000000001</v>
      </c>
      <c r="V47">
        <v>146.66069999999999</v>
      </c>
      <c r="W47">
        <v>145.29599999999999</v>
      </c>
      <c r="X47">
        <v>145.69569999999999</v>
      </c>
      <c r="Y47">
        <v>148.9547</v>
      </c>
      <c r="Z47">
        <v>148.4905</v>
      </c>
      <c r="AA47">
        <v>148.48249999999999</v>
      </c>
      <c r="AB47">
        <v>147.53280000000001</v>
      </c>
      <c r="AC47">
        <v>147.64609999999999</v>
      </c>
      <c r="AD47">
        <v>148.29599999999999</v>
      </c>
      <c r="AE47">
        <v>148.65889999999999</v>
      </c>
      <c r="AF47">
        <v>149.018</v>
      </c>
      <c r="AG47">
        <v>148.2927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46.546199999999999</v>
      </c>
      <c r="AX47">
        <v>125.7127</v>
      </c>
      <c r="AY47">
        <v>125.9635</v>
      </c>
      <c r="AZ47">
        <v>125.0141</v>
      </c>
      <c r="BA47">
        <v>124.7976</v>
      </c>
      <c r="BB47">
        <v>125.0278</v>
      </c>
      <c r="BC47">
        <v>126.3981</v>
      </c>
      <c r="BD47">
        <v>98.334109999999995</v>
      </c>
      <c r="BE47">
        <v>71.344269999999995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48.869709999999998</v>
      </c>
      <c r="BV47">
        <v>128.1046</v>
      </c>
      <c r="BW47">
        <v>128.4144</v>
      </c>
      <c r="BX47">
        <v>127.3879</v>
      </c>
      <c r="BY47">
        <v>127.196</v>
      </c>
      <c r="BZ47">
        <v>127.44880000000001</v>
      </c>
      <c r="CA47">
        <v>128.22919999999999</v>
      </c>
      <c r="CB47">
        <v>100.1575</v>
      </c>
      <c r="CC47">
        <v>71.922849999999997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50.478960000000001</v>
      </c>
      <c r="CT47">
        <v>129.76130000000001</v>
      </c>
      <c r="CU47">
        <v>130.11179999999999</v>
      </c>
      <c r="CV47">
        <v>129.03200000000001</v>
      </c>
      <c r="CW47">
        <v>128.85720000000001</v>
      </c>
      <c r="CX47">
        <v>129.12549999999999</v>
      </c>
      <c r="CY47">
        <v>129.4975</v>
      </c>
      <c r="CZ47">
        <v>101.4204</v>
      </c>
      <c r="DA47">
        <v>72.323570000000004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52.088209999999997</v>
      </c>
      <c r="DR47">
        <v>131.4179</v>
      </c>
      <c r="DS47">
        <v>131.8092</v>
      </c>
      <c r="DT47">
        <v>130.67599999999999</v>
      </c>
      <c r="DU47">
        <v>130.51830000000001</v>
      </c>
      <c r="DV47">
        <v>130.8023</v>
      </c>
      <c r="DW47">
        <v>130.76570000000001</v>
      </c>
      <c r="DX47">
        <v>102.6833</v>
      </c>
      <c r="DY47">
        <v>72.724289999999996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54.411720000000003</v>
      </c>
      <c r="EP47">
        <v>133.8099</v>
      </c>
      <c r="EQ47">
        <v>134.26009999999999</v>
      </c>
      <c r="ER47">
        <v>133.0498</v>
      </c>
      <c r="ES47">
        <v>132.91679999999999</v>
      </c>
      <c r="ET47">
        <v>133.22329999999999</v>
      </c>
      <c r="EU47">
        <v>132.5968</v>
      </c>
      <c r="EV47">
        <v>104.50660000000001</v>
      </c>
      <c r="EW47">
        <v>73.302869999999999</v>
      </c>
      <c r="EX47">
        <v>39.734430000000003</v>
      </c>
      <c r="EY47">
        <v>38.531399999999998</v>
      </c>
      <c r="EZ47">
        <v>38.460099999999997</v>
      </c>
      <c r="FA47">
        <v>37.648850000000003</v>
      </c>
      <c r="FB47">
        <v>36.988300000000002</v>
      </c>
      <c r="FC47">
        <v>36.772979999999997</v>
      </c>
      <c r="FD47">
        <v>36.287529999999997</v>
      </c>
      <c r="FE47">
        <v>36.411380000000001</v>
      </c>
      <c r="FF47">
        <v>37.299669999999999</v>
      </c>
      <c r="FG47">
        <v>39.609589999999997</v>
      </c>
      <c r="FH47">
        <v>41.532049999999998</v>
      </c>
      <c r="FI47">
        <v>43.705089999999998</v>
      </c>
      <c r="FJ47">
        <v>45.62762</v>
      </c>
      <c r="FK47">
        <v>46.59442</v>
      </c>
      <c r="FL47">
        <v>47.177019999999999</v>
      </c>
      <c r="FM47">
        <v>47.022010000000002</v>
      </c>
      <c r="FN47">
        <v>45.996569999999998</v>
      </c>
      <c r="FO47">
        <v>44.25244</v>
      </c>
      <c r="FP47">
        <v>42.523400000000002</v>
      </c>
      <c r="FQ47">
        <v>41.522069999999999</v>
      </c>
      <c r="FR47">
        <v>40.644739999999999</v>
      </c>
      <c r="FS47">
        <v>39.674239999999998</v>
      </c>
      <c r="FT47">
        <v>39.224829999999997</v>
      </c>
      <c r="FU47">
        <v>38.795900000000003</v>
      </c>
      <c r="FV47">
        <v>1</v>
      </c>
    </row>
    <row r="48" spans="1:178" x14ac:dyDescent="0.2">
      <c r="A48" t="s">
        <v>216</v>
      </c>
      <c r="B48" t="s">
        <v>231</v>
      </c>
      <c r="C48" t="s">
        <v>238</v>
      </c>
      <c r="D48" t="s">
        <v>44</v>
      </c>
      <c r="E48">
        <v>2017</v>
      </c>
      <c r="F48" t="s">
        <v>229</v>
      </c>
      <c r="G48">
        <v>61</v>
      </c>
      <c r="H48" s="59"/>
      <c r="I48">
        <v>6.4204780000000001</v>
      </c>
      <c r="J48">
        <v>139.72669999999999</v>
      </c>
      <c r="K48">
        <v>139.417</v>
      </c>
      <c r="L48">
        <v>136.50489999999999</v>
      </c>
      <c r="M48">
        <v>136.9633</v>
      </c>
      <c r="N48">
        <v>136.25980000000001</v>
      </c>
      <c r="O48">
        <v>140.82159999999999</v>
      </c>
      <c r="P48">
        <v>143.01</v>
      </c>
      <c r="Q48">
        <v>141.357</v>
      </c>
      <c r="R48">
        <v>141.96639999999999</v>
      </c>
      <c r="S48">
        <v>141.0746</v>
      </c>
      <c r="T48">
        <v>141.32400000000001</v>
      </c>
      <c r="U48">
        <v>142.26150000000001</v>
      </c>
      <c r="V48">
        <v>142.00479999999999</v>
      </c>
      <c r="W48">
        <v>140.68340000000001</v>
      </c>
      <c r="X48">
        <v>141.07040000000001</v>
      </c>
      <c r="Y48">
        <v>144.226</v>
      </c>
      <c r="Z48">
        <v>143.7765</v>
      </c>
      <c r="AA48">
        <v>143.7688</v>
      </c>
      <c r="AB48">
        <v>142.8492</v>
      </c>
      <c r="AC48">
        <v>142.9589</v>
      </c>
      <c r="AD48">
        <v>143.5882</v>
      </c>
      <c r="AE48">
        <v>143.93960000000001</v>
      </c>
      <c r="AF48">
        <v>144.28720000000001</v>
      </c>
      <c r="AG48">
        <v>143.58500000000001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45.006630000000001</v>
      </c>
      <c r="AX48">
        <v>121.658</v>
      </c>
      <c r="AY48">
        <v>121.8993</v>
      </c>
      <c r="AZ48">
        <v>120.9821</v>
      </c>
      <c r="BA48">
        <v>120.7718</v>
      </c>
      <c r="BB48">
        <v>120.99420000000001</v>
      </c>
      <c r="BC48">
        <v>122.33669999999999</v>
      </c>
      <c r="BD48">
        <v>95.163799999999995</v>
      </c>
      <c r="BE48">
        <v>69.063950000000006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47.292949999999998</v>
      </c>
      <c r="BV48">
        <v>124.0117</v>
      </c>
      <c r="BW48">
        <v>124.31100000000001</v>
      </c>
      <c r="BX48">
        <v>123.31789999999999</v>
      </c>
      <c r="BY48">
        <v>123.1319</v>
      </c>
      <c r="BZ48">
        <v>123.3764</v>
      </c>
      <c r="CA48">
        <v>124.13849999999999</v>
      </c>
      <c r="CB48">
        <v>96.958010000000002</v>
      </c>
      <c r="CC48">
        <v>69.633269999999996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48.876460000000002</v>
      </c>
      <c r="CT48">
        <v>125.64190000000001</v>
      </c>
      <c r="CU48">
        <v>125.9813</v>
      </c>
      <c r="CV48">
        <v>124.9357</v>
      </c>
      <c r="CW48">
        <v>124.76649999999999</v>
      </c>
      <c r="CX48">
        <v>125.02630000000001</v>
      </c>
      <c r="CY48">
        <v>125.38639999999999</v>
      </c>
      <c r="CZ48">
        <v>98.200680000000006</v>
      </c>
      <c r="DA48">
        <v>70.02758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50.459960000000002</v>
      </c>
      <c r="DR48">
        <v>127.27200000000001</v>
      </c>
      <c r="DS48">
        <v>127.6516</v>
      </c>
      <c r="DT48">
        <v>126.5535</v>
      </c>
      <c r="DU48">
        <v>126.401</v>
      </c>
      <c r="DV48">
        <v>126.67619999999999</v>
      </c>
      <c r="DW48">
        <v>126.6343</v>
      </c>
      <c r="DX48">
        <v>99.443340000000006</v>
      </c>
      <c r="DY48">
        <v>70.421890000000005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52.746290000000002</v>
      </c>
      <c r="EP48">
        <v>129.62569999999999</v>
      </c>
      <c r="EQ48">
        <v>130.06319999999999</v>
      </c>
      <c r="ER48">
        <v>128.88929999999999</v>
      </c>
      <c r="ES48">
        <v>128.7611</v>
      </c>
      <c r="ET48">
        <v>129.05850000000001</v>
      </c>
      <c r="EU48">
        <v>128.43610000000001</v>
      </c>
      <c r="EV48">
        <v>101.2376</v>
      </c>
      <c r="EW48">
        <v>70.991209999999995</v>
      </c>
      <c r="EX48">
        <v>39.734430000000003</v>
      </c>
      <c r="EY48">
        <v>38.531399999999998</v>
      </c>
      <c r="EZ48">
        <v>38.460099999999997</v>
      </c>
      <c r="FA48">
        <v>37.648850000000003</v>
      </c>
      <c r="FB48">
        <v>36.988300000000002</v>
      </c>
      <c r="FC48">
        <v>36.772979999999997</v>
      </c>
      <c r="FD48">
        <v>36.287529999999997</v>
      </c>
      <c r="FE48">
        <v>36.411380000000001</v>
      </c>
      <c r="FF48">
        <v>37.299669999999999</v>
      </c>
      <c r="FG48">
        <v>39.609589999999997</v>
      </c>
      <c r="FH48">
        <v>41.532049999999998</v>
      </c>
      <c r="FI48">
        <v>43.705089999999998</v>
      </c>
      <c r="FJ48">
        <v>45.62762</v>
      </c>
      <c r="FK48">
        <v>46.59442</v>
      </c>
      <c r="FL48">
        <v>47.177019999999999</v>
      </c>
      <c r="FM48">
        <v>47.022010000000002</v>
      </c>
      <c r="FN48">
        <v>45.996569999999998</v>
      </c>
      <c r="FO48">
        <v>44.25244</v>
      </c>
      <c r="FP48">
        <v>42.523400000000002</v>
      </c>
      <c r="FQ48">
        <v>41.522069999999999</v>
      </c>
      <c r="FR48">
        <v>40.644739999999999</v>
      </c>
      <c r="FS48">
        <v>39.674239999999998</v>
      </c>
      <c r="FT48">
        <v>39.224829999999997</v>
      </c>
      <c r="FU48">
        <v>38.795900000000003</v>
      </c>
      <c r="FV48">
        <v>1</v>
      </c>
    </row>
    <row r="49" spans="1:178" x14ac:dyDescent="0.2">
      <c r="A49" t="s">
        <v>216</v>
      </c>
      <c r="B49" t="s">
        <v>231</v>
      </c>
      <c r="C49" t="s">
        <v>238</v>
      </c>
      <c r="D49" t="s">
        <v>44</v>
      </c>
      <c r="E49" t="s">
        <v>239</v>
      </c>
      <c r="F49" t="s">
        <v>229</v>
      </c>
      <c r="G49">
        <v>61</v>
      </c>
      <c r="H49" s="59"/>
      <c r="I49">
        <v>6.4204780000000001</v>
      </c>
      <c r="J49">
        <v>139.72669999999999</v>
      </c>
      <c r="K49">
        <v>139.417</v>
      </c>
      <c r="L49">
        <v>136.50489999999999</v>
      </c>
      <c r="M49">
        <v>136.9633</v>
      </c>
      <c r="N49">
        <v>136.25980000000001</v>
      </c>
      <c r="O49">
        <v>140.82159999999999</v>
      </c>
      <c r="P49">
        <v>143.01</v>
      </c>
      <c r="Q49">
        <v>141.357</v>
      </c>
      <c r="R49">
        <v>141.96639999999999</v>
      </c>
      <c r="S49">
        <v>141.0746</v>
      </c>
      <c r="T49">
        <v>141.32400000000001</v>
      </c>
      <c r="U49">
        <v>142.26150000000001</v>
      </c>
      <c r="V49">
        <v>142.00479999999999</v>
      </c>
      <c r="W49">
        <v>140.68340000000001</v>
      </c>
      <c r="X49">
        <v>141.07040000000001</v>
      </c>
      <c r="Y49">
        <v>144.226</v>
      </c>
      <c r="Z49">
        <v>143.7765</v>
      </c>
      <c r="AA49">
        <v>143.7688</v>
      </c>
      <c r="AB49">
        <v>142.8492</v>
      </c>
      <c r="AC49">
        <v>142.9589</v>
      </c>
      <c r="AD49">
        <v>143.5882</v>
      </c>
      <c r="AE49">
        <v>143.93960000000001</v>
      </c>
      <c r="AF49">
        <v>144.28720000000001</v>
      </c>
      <c r="AG49">
        <v>143.58500000000001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45.006630000000001</v>
      </c>
      <c r="AX49">
        <v>121.658</v>
      </c>
      <c r="AY49">
        <v>121.8993</v>
      </c>
      <c r="AZ49">
        <v>120.9821</v>
      </c>
      <c r="BA49">
        <v>120.7718</v>
      </c>
      <c r="BB49">
        <v>120.99420000000001</v>
      </c>
      <c r="BC49">
        <v>122.33669999999999</v>
      </c>
      <c r="BD49">
        <v>95.163799999999995</v>
      </c>
      <c r="BE49">
        <v>69.063950000000006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47.292949999999998</v>
      </c>
      <c r="BV49">
        <v>124.0117</v>
      </c>
      <c r="BW49">
        <v>124.31100000000001</v>
      </c>
      <c r="BX49">
        <v>123.31789999999999</v>
      </c>
      <c r="BY49">
        <v>123.1319</v>
      </c>
      <c r="BZ49">
        <v>123.3764</v>
      </c>
      <c r="CA49">
        <v>124.13849999999999</v>
      </c>
      <c r="CB49">
        <v>96.958010000000002</v>
      </c>
      <c r="CC49">
        <v>69.633269999999996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48.876460000000002</v>
      </c>
      <c r="CT49">
        <v>125.64190000000001</v>
      </c>
      <c r="CU49">
        <v>125.9813</v>
      </c>
      <c r="CV49">
        <v>124.9357</v>
      </c>
      <c r="CW49">
        <v>124.76649999999999</v>
      </c>
      <c r="CX49">
        <v>125.02630000000001</v>
      </c>
      <c r="CY49">
        <v>125.38639999999999</v>
      </c>
      <c r="CZ49">
        <v>98.200680000000006</v>
      </c>
      <c r="DA49">
        <v>70.02758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50.459960000000002</v>
      </c>
      <c r="DR49">
        <v>127.27200000000001</v>
      </c>
      <c r="DS49">
        <v>127.6516</v>
      </c>
      <c r="DT49">
        <v>126.5535</v>
      </c>
      <c r="DU49">
        <v>126.401</v>
      </c>
      <c r="DV49">
        <v>126.67619999999999</v>
      </c>
      <c r="DW49">
        <v>126.6343</v>
      </c>
      <c r="DX49">
        <v>99.443340000000006</v>
      </c>
      <c r="DY49">
        <v>70.421890000000005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52.746290000000002</v>
      </c>
      <c r="EP49">
        <v>129.62569999999999</v>
      </c>
      <c r="EQ49">
        <v>130.06319999999999</v>
      </c>
      <c r="ER49">
        <v>128.88929999999999</v>
      </c>
      <c r="ES49">
        <v>128.7611</v>
      </c>
      <c r="ET49">
        <v>129.05850000000001</v>
      </c>
      <c r="EU49">
        <v>128.43610000000001</v>
      </c>
      <c r="EV49">
        <v>101.2376</v>
      </c>
      <c r="EW49">
        <v>70.991209999999995</v>
      </c>
      <c r="EX49">
        <v>39.734430000000003</v>
      </c>
      <c r="EY49">
        <v>38.531399999999998</v>
      </c>
      <c r="EZ49">
        <v>38.460099999999997</v>
      </c>
      <c r="FA49">
        <v>37.648850000000003</v>
      </c>
      <c r="FB49">
        <v>36.988300000000002</v>
      </c>
      <c r="FC49">
        <v>36.772979999999997</v>
      </c>
      <c r="FD49">
        <v>36.287529999999997</v>
      </c>
      <c r="FE49">
        <v>36.411380000000001</v>
      </c>
      <c r="FF49">
        <v>37.299669999999999</v>
      </c>
      <c r="FG49">
        <v>39.609589999999997</v>
      </c>
      <c r="FH49">
        <v>41.532049999999998</v>
      </c>
      <c r="FI49">
        <v>43.705089999999998</v>
      </c>
      <c r="FJ49">
        <v>45.62762</v>
      </c>
      <c r="FK49">
        <v>46.59442</v>
      </c>
      <c r="FL49">
        <v>47.177019999999999</v>
      </c>
      <c r="FM49">
        <v>47.022010000000002</v>
      </c>
      <c r="FN49">
        <v>45.996569999999998</v>
      </c>
      <c r="FO49">
        <v>44.25244</v>
      </c>
      <c r="FP49">
        <v>42.523400000000002</v>
      </c>
      <c r="FQ49">
        <v>41.522069999999999</v>
      </c>
      <c r="FR49">
        <v>40.644739999999999</v>
      </c>
      <c r="FS49">
        <v>39.674239999999998</v>
      </c>
      <c r="FT49">
        <v>39.224829999999997</v>
      </c>
      <c r="FU49">
        <v>38.795900000000003</v>
      </c>
      <c r="FV49">
        <v>1</v>
      </c>
    </row>
    <row r="50" spans="1:178" x14ac:dyDescent="0.2">
      <c r="A50" t="s">
        <v>216</v>
      </c>
      <c r="B50" t="s">
        <v>231</v>
      </c>
      <c r="C50" t="s">
        <v>238</v>
      </c>
      <c r="D50" t="s">
        <v>10</v>
      </c>
      <c r="E50">
        <v>2015</v>
      </c>
      <c r="F50" t="s">
        <v>229</v>
      </c>
      <c r="G50">
        <v>66</v>
      </c>
      <c r="H50" s="59"/>
      <c r="I50">
        <v>6.9467460000000001</v>
      </c>
      <c r="J50">
        <v>175.02799999999999</v>
      </c>
      <c r="K50">
        <v>174.5977</v>
      </c>
      <c r="L50">
        <v>175.20490000000001</v>
      </c>
      <c r="M50">
        <v>175.56700000000001</v>
      </c>
      <c r="N50">
        <v>175.6746</v>
      </c>
      <c r="O50">
        <v>178.63210000000001</v>
      </c>
      <c r="P50">
        <v>180.40889999999999</v>
      </c>
      <c r="Q50">
        <v>180.55959999999999</v>
      </c>
      <c r="R50">
        <v>179.32919999999999</v>
      </c>
      <c r="S50">
        <v>179.48840000000001</v>
      </c>
      <c r="T50">
        <v>180.7525</v>
      </c>
      <c r="U50">
        <v>179.95419999999999</v>
      </c>
      <c r="V50">
        <v>176.06970000000001</v>
      </c>
      <c r="W50">
        <v>175.0104</v>
      </c>
      <c r="X50">
        <v>172.2706</v>
      </c>
      <c r="Y50">
        <v>169.5367</v>
      </c>
      <c r="Z50">
        <v>167.28870000000001</v>
      </c>
      <c r="AA50">
        <v>167.4365</v>
      </c>
      <c r="AB50">
        <v>170.7381</v>
      </c>
      <c r="AC50">
        <v>173.2353</v>
      </c>
      <c r="AD50">
        <v>175.87219999999999</v>
      </c>
      <c r="AE50">
        <v>176.98269999999999</v>
      </c>
      <c r="AF50">
        <v>178.1413</v>
      </c>
      <c r="AG50">
        <v>179.6429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52.896880000000003</v>
      </c>
      <c r="AU50">
        <v>146.19489999999999</v>
      </c>
      <c r="AV50">
        <v>144.41460000000001</v>
      </c>
      <c r="AW50">
        <v>142.66970000000001</v>
      </c>
      <c r="AX50">
        <v>140.68459999999999</v>
      </c>
      <c r="AY50">
        <v>140.75309999999999</v>
      </c>
      <c r="AZ50">
        <v>144.56489999999999</v>
      </c>
      <c r="BA50">
        <v>110.5664</v>
      </c>
      <c r="BB50">
        <v>78.764610000000005</v>
      </c>
      <c r="BC50">
        <v>78.747039999999998</v>
      </c>
      <c r="BD50">
        <v>78.859530000000007</v>
      </c>
      <c r="BE50">
        <v>79.833560000000006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56.070270000000001</v>
      </c>
      <c r="BS50">
        <v>149.24529999999999</v>
      </c>
      <c r="BT50">
        <v>147.2919</v>
      </c>
      <c r="BU50">
        <v>145.40440000000001</v>
      </c>
      <c r="BV50">
        <v>143.40039999999999</v>
      </c>
      <c r="BW50">
        <v>143.48660000000001</v>
      </c>
      <c r="BX50">
        <v>146.5359</v>
      </c>
      <c r="BY50">
        <v>112.5065</v>
      </c>
      <c r="BZ50">
        <v>80.717860000000002</v>
      </c>
      <c r="CA50">
        <v>80.730999999999995</v>
      </c>
      <c r="CB50">
        <v>80.894390000000001</v>
      </c>
      <c r="CC50">
        <v>81.893799999999999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58.268160000000002</v>
      </c>
      <c r="CQ50">
        <v>151.35810000000001</v>
      </c>
      <c r="CR50">
        <v>149.28469999999999</v>
      </c>
      <c r="CS50">
        <v>147.29859999999999</v>
      </c>
      <c r="CT50">
        <v>145.28139999999999</v>
      </c>
      <c r="CU50">
        <v>145.37979999999999</v>
      </c>
      <c r="CV50">
        <v>147.90100000000001</v>
      </c>
      <c r="CW50">
        <v>113.8502</v>
      </c>
      <c r="CX50">
        <v>82.070679999999996</v>
      </c>
      <c r="CY50">
        <v>82.105080000000001</v>
      </c>
      <c r="CZ50">
        <v>82.303719999999998</v>
      </c>
      <c r="DA50">
        <v>83.320719999999994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60.46604</v>
      </c>
      <c r="DO50">
        <v>153.4708</v>
      </c>
      <c r="DP50">
        <v>151.2775</v>
      </c>
      <c r="DQ50">
        <v>149.1927</v>
      </c>
      <c r="DR50">
        <v>147.16249999999999</v>
      </c>
      <c r="DS50">
        <v>147.273</v>
      </c>
      <c r="DT50">
        <v>149.26609999999999</v>
      </c>
      <c r="DU50">
        <v>115.1939</v>
      </c>
      <c r="DV50">
        <v>83.423490000000001</v>
      </c>
      <c r="DW50">
        <v>83.479159999999993</v>
      </c>
      <c r="DX50">
        <v>83.713049999999996</v>
      </c>
      <c r="DY50">
        <v>84.747630000000001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63.63944</v>
      </c>
      <c r="EM50">
        <v>156.5213</v>
      </c>
      <c r="EN50">
        <v>154.15479999999999</v>
      </c>
      <c r="EO50">
        <v>151.92740000000001</v>
      </c>
      <c r="EP50">
        <v>149.8783</v>
      </c>
      <c r="EQ50">
        <v>150.00649999999999</v>
      </c>
      <c r="ER50">
        <v>151.2371</v>
      </c>
      <c r="ES50">
        <v>117.1339</v>
      </c>
      <c r="ET50">
        <v>85.376750000000001</v>
      </c>
      <c r="EU50">
        <v>85.463120000000004</v>
      </c>
      <c r="EV50">
        <v>85.747910000000005</v>
      </c>
      <c r="EW50">
        <v>86.807879999999997</v>
      </c>
      <c r="EX50">
        <v>80.082480000000004</v>
      </c>
      <c r="EY50">
        <v>78.895960000000002</v>
      </c>
      <c r="EZ50">
        <v>77.622249999999994</v>
      </c>
      <c r="FA50">
        <v>76.431939999999997</v>
      </c>
      <c r="FB50">
        <v>75.381060000000005</v>
      </c>
      <c r="FC50">
        <v>74.235159999999993</v>
      </c>
      <c r="FD50">
        <v>73.499179999999996</v>
      </c>
      <c r="FE50">
        <v>73.520709999999994</v>
      </c>
      <c r="FF50">
        <v>76.203599999999994</v>
      </c>
      <c r="FG50">
        <v>80.686419999999998</v>
      </c>
      <c r="FH50">
        <v>85.104240000000004</v>
      </c>
      <c r="FI50">
        <v>88.915980000000005</v>
      </c>
      <c r="FJ50">
        <v>91.960189999999997</v>
      </c>
      <c r="FK50">
        <v>94.180840000000003</v>
      </c>
      <c r="FL50">
        <v>95.482150000000004</v>
      </c>
      <c r="FM50">
        <v>95.97766</v>
      </c>
      <c r="FN50">
        <v>95.936130000000006</v>
      </c>
      <c r="FO50">
        <v>95.109859999999998</v>
      </c>
      <c r="FP50">
        <v>93.723730000000003</v>
      </c>
      <c r="FQ50">
        <v>91.641890000000004</v>
      </c>
      <c r="FR50">
        <v>88.981139999999996</v>
      </c>
      <c r="FS50">
        <v>86.300700000000006</v>
      </c>
      <c r="FT50">
        <v>84.24776</v>
      </c>
      <c r="FU50">
        <v>82.515110000000007</v>
      </c>
      <c r="FV50">
        <v>1</v>
      </c>
    </row>
    <row r="51" spans="1:178" x14ac:dyDescent="0.2">
      <c r="A51" t="s">
        <v>216</v>
      </c>
      <c r="B51" t="s">
        <v>231</v>
      </c>
      <c r="C51" t="s">
        <v>238</v>
      </c>
      <c r="D51" t="s">
        <v>10</v>
      </c>
      <c r="E51">
        <v>2016</v>
      </c>
      <c r="F51" t="s">
        <v>229</v>
      </c>
      <c r="G51">
        <v>64</v>
      </c>
      <c r="H51" s="59"/>
      <c r="I51">
        <v>6.7362390000000003</v>
      </c>
      <c r="J51">
        <v>169.72409999999999</v>
      </c>
      <c r="K51">
        <v>169.30690000000001</v>
      </c>
      <c r="L51">
        <v>169.89570000000001</v>
      </c>
      <c r="M51">
        <v>170.2467</v>
      </c>
      <c r="N51">
        <v>170.3511</v>
      </c>
      <c r="O51">
        <v>173.21899999999999</v>
      </c>
      <c r="P51">
        <v>174.9419</v>
      </c>
      <c r="Q51">
        <v>175.0881</v>
      </c>
      <c r="R51">
        <v>173.89500000000001</v>
      </c>
      <c r="S51">
        <v>174.04939999999999</v>
      </c>
      <c r="T51">
        <v>175.27510000000001</v>
      </c>
      <c r="U51">
        <v>174.501</v>
      </c>
      <c r="V51">
        <v>170.73419999999999</v>
      </c>
      <c r="W51">
        <v>169.7071</v>
      </c>
      <c r="X51">
        <v>167.05019999999999</v>
      </c>
      <c r="Y51">
        <v>164.39920000000001</v>
      </c>
      <c r="Z51">
        <v>162.2193</v>
      </c>
      <c r="AA51">
        <v>162.36269999999999</v>
      </c>
      <c r="AB51">
        <v>165.5642</v>
      </c>
      <c r="AC51">
        <v>167.98580000000001</v>
      </c>
      <c r="AD51">
        <v>170.5427</v>
      </c>
      <c r="AE51">
        <v>171.61959999999999</v>
      </c>
      <c r="AF51">
        <v>172.7431</v>
      </c>
      <c r="AG51">
        <v>174.19919999999999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51.213180000000001</v>
      </c>
      <c r="AU51">
        <v>141.68709999999999</v>
      </c>
      <c r="AV51">
        <v>139.96520000000001</v>
      </c>
      <c r="AW51">
        <v>138.27670000000001</v>
      </c>
      <c r="AX51">
        <v>136.35230000000001</v>
      </c>
      <c r="AY51">
        <v>136.41829999999999</v>
      </c>
      <c r="AZ51">
        <v>140.13399999999999</v>
      </c>
      <c r="BA51">
        <v>107.1665</v>
      </c>
      <c r="BB51">
        <v>76.328090000000003</v>
      </c>
      <c r="BC51">
        <v>76.310280000000006</v>
      </c>
      <c r="BD51">
        <v>76.41807</v>
      </c>
      <c r="BE51">
        <v>77.361930000000001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54.33813</v>
      </c>
      <c r="BS51">
        <v>144.691</v>
      </c>
      <c r="BT51">
        <v>142.79859999999999</v>
      </c>
      <c r="BU51">
        <v>140.96979999999999</v>
      </c>
      <c r="BV51">
        <v>139.02670000000001</v>
      </c>
      <c r="BW51">
        <v>139.11009999999999</v>
      </c>
      <c r="BX51">
        <v>142.07490000000001</v>
      </c>
      <c r="BY51">
        <v>109.077</v>
      </c>
      <c r="BZ51">
        <v>78.251530000000002</v>
      </c>
      <c r="CA51">
        <v>78.263949999999994</v>
      </c>
      <c r="CB51">
        <v>78.421850000000006</v>
      </c>
      <c r="CC51">
        <v>79.390720000000002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56.502459999999999</v>
      </c>
      <c r="CQ51">
        <v>146.7715</v>
      </c>
      <c r="CR51">
        <v>144.76089999999999</v>
      </c>
      <c r="CS51">
        <v>142.83500000000001</v>
      </c>
      <c r="CT51">
        <v>140.87899999999999</v>
      </c>
      <c r="CU51">
        <v>140.9743</v>
      </c>
      <c r="CV51">
        <v>143.41909999999999</v>
      </c>
      <c r="CW51">
        <v>110.4002</v>
      </c>
      <c r="CX51">
        <v>79.583690000000004</v>
      </c>
      <c r="CY51">
        <v>79.617050000000006</v>
      </c>
      <c r="CZ51">
        <v>79.809669999999997</v>
      </c>
      <c r="DA51">
        <v>80.795850000000002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58.666780000000003</v>
      </c>
      <c r="DO51">
        <v>148.852</v>
      </c>
      <c r="DP51">
        <v>146.72329999999999</v>
      </c>
      <c r="DQ51">
        <v>144.70009999999999</v>
      </c>
      <c r="DR51">
        <v>142.7313</v>
      </c>
      <c r="DS51">
        <v>142.83860000000001</v>
      </c>
      <c r="DT51">
        <v>144.76339999999999</v>
      </c>
      <c r="DU51">
        <v>111.72329999999999</v>
      </c>
      <c r="DV51">
        <v>80.915850000000006</v>
      </c>
      <c r="DW51">
        <v>80.970150000000004</v>
      </c>
      <c r="DX51">
        <v>81.197490000000002</v>
      </c>
      <c r="DY51">
        <v>82.200969999999998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61.791730000000001</v>
      </c>
      <c r="EM51">
        <v>151.85589999999999</v>
      </c>
      <c r="EN51">
        <v>149.55670000000001</v>
      </c>
      <c r="EO51">
        <v>147.39320000000001</v>
      </c>
      <c r="EP51">
        <v>145.4057</v>
      </c>
      <c r="EQ51">
        <v>145.53039999999999</v>
      </c>
      <c r="ER51">
        <v>146.70429999999999</v>
      </c>
      <c r="ES51">
        <v>113.63379999999999</v>
      </c>
      <c r="ET51">
        <v>82.839280000000002</v>
      </c>
      <c r="EU51">
        <v>82.923820000000006</v>
      </c>
      <c r="EV51">
        <v>83.201269999999994</v>
      </c>
      <c r="EW51">
        <v>84.229759999999999</v>
      </c>
      <c r="EX51">
        <v>80.082480000000004</v>
      </c>
      <c r="EY51">
        <v>78.895960000000002</v>
      </c>
      <c r="EZ51">
        <v>77.622249999999994</v>
      </c>
      <c r="FA51">
        <v>76.431939999999997</v>
      </c>
      <c r="FB51">
        <v>75.381060000000005</v>
      </c>
      <c r="FC51">
        <v>74.235159999999993</v>
      </c>
      <c r="FD51">
        <v>73.499179999999996</v>
      </c>
      <c r="FE51">
        <v>73.520709999999994</v>
      </c>
      <c r="FF51">
        <v>76.203599999999994</v>
      </c>
      <c r="FG51">
        <v>80.686419999999998</v>
      </c>
      <c r="FH51">
        <v>85.104240000000004</v>
      </c>
      <c r="FI51">
        <v>88.915980000000005</v>
      </c>
      <c r="FJ51">
        <v>91.960189999999997</v>
      </c>
      <c r="FK51">
        <v>94.180850000000007</v>
      </c>
      <c r="FL51">
        <v>95.482150000000004</v>
      </c>
      <c r="FM51">
        <v>95.97766</v>
      </c>
      <c r="FN51">
        <v>95.936130000000006</v>
      </c>
      <c r="FO51">
        <v>95.109859999999998</v>
      </c>
      <c r="FP51">
        <v>93.723730000000003</v>
      </c>
      <c r="FQ51">
        <v>91.641890000000004</v>
      </c>
      <c r="FR51">
        <v>88.981139999999996</v>
      </c>
      <c r="FS51">
        <v>86.300700000000006</v>
      </c>
      <c r="FT51">
        <v>84.24776</v>
      </c>
      <c r="FU51">
        <v>82.515110000000007</v>
      </c>
      <c r="FV51">
        <v>1</v>
      </c>
    </row>
    <row r="52" spans="1:178" x14ac:dyDescent="0.2">
      <c r="A52" t="s">
        <v>216</v>
      </c>
      <c r="B52" t="s">
        <v>231</v>
      </c>
      <c r="C52" t="s">
        <v>238</v>
      </c>
      <c r="D52" t="s">
        <v>10</v>
      </c>
      <c r="E52">
        <v>2017</v>
      </c>
      <c r="F52" t="s">
        <v>229</v>
      </c>
      <c r="G52">
        <v>63</v>
      </c>
      <c r="H52" s="59"/>
      <c r="I52">
        <v>6.6309849999999999</v>
      </c>
      <c r="J52">
        <v>167.07220000000001</v>
      </c>
      <c r="K52">
        <v>166.66149999999999</v>
      </c>
      <c r="L52">
        <v>167.24100000000001</v>
      </c>
      <c r="M52">
        <v>167.58670000000001</v>
      </c>
      <c r="N52">
        <v>167.68940000000001</v>
      </c>
      <c r="O52">
        <v>170.51240000000001</v>
      </c>
      <c r="P52">
        <v>172.20849999999999</v>
      </c>
      <c r="Q52">
        <v>172.35239999999999</v>
      </c>
      <c r="R52">
        <v>171.17789999999999</v>
      </c>
      <c r="S52">
        <v>171.32980000000001</v>
      </c>
      <c r="T52">
        <v>172.53639999999999</v>
      </c>
      <c r="U52">
        <v>171.77440000000001</v>
      </c>
      <c r="V52">
        <v>168.06649999999999</v>
      </c>
      <c r="W52">
        <v>167.05539999999999</v>
      </c>
      <c r="X52">
        <v>164.4401</v>
      </c>
      <c r="Y52">
        <v>161.8305</v>
      </c>
      <c r="Z52">
        <v>159.68469999999999</v>
      </c>
      <c r="AA52">
        <v>159.82579999999999</v>
      </c>
      <c r="AB52">
        <v>162.97730000000001</v>
      </c>
      <c r="AC52">
        <v>165.36099999999999</v>
      </c>
      <c r="AD52">
        <v>167.87799999999999</v>
      </c>
      <c r="AE52">
        <v>168.93799999999999</v>
      </c>
      <c r="AF52">
        <v>170.04390000000001</v>
      </c>
      <c r="AG52">
        <v>171.47739999999999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50.37182</v>
      </c>
      <c r="AU52">
        <v>139.43369999999999</v>
      </c>
      <c r="AV52">
        <v>137.74090000000001</v>
      </c>
      <c r="AW52">
        <v>136.08070000000001</v>
      </c>
      <c r="AX52">
        <v>134.1866</v>
      </c>
      <c r="AY52">
        <v>134.25129999999999</v>
      </c>
      <c r="AZ52">
        <v>137.9188</v>
      </c>
      <c r="BA52">
        <v>105.4669</v>
      </c>
      <c r="BB52">
        <v>75.110140000000001</v>
      </c>
      <c r="BC52">
        <v>75.092190000000002</v>
      </c>
      <c r="BD52">
        <v>75.197649999999996</v>
      </c>
      <c r="BE52">
        <v>76.126429999999999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53.472250000000003</v>
      </c>
      <c r="BS52">
        <v>142.41399999999999</v>
      </c>
      <c r="BT52">
        <v>140.5521</v>
      </c>
      <c r="BU52">
        <v>138.7526</v>
      </c>
      <c r="BV52">
        <v>136.84</v>
      </c>
      <c r="BW52">
        <v>136.922</v>
      </c>
      <c r="BX52">
        <v>139.84450000000001</v>
      </c>
      <c r="BY52">
        <v>107.36239999999999</v>
      </c>
      <c r="BZ52">
        <v>77.01849</v>
      </c>
      <c r="CA52">
        <v>77.030540000000002</v>
      </c>
      <c r="CB52">
        <v>77.18571</v>
      </c>
      <c r="CC52">
        <v>78.139300000000006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55.619610000000002</v>
      </c>
      <c r="CQ52">
        <v>144.47819999999999</v>
      </c>
      <c r="CR52">
        <v>142.4991</v>
      </c>
      <c r="CS52">
        <v>140.60319999999999</v>
      </c>
      <c r="CT52">
        <v>138.67769999999999</v>
      </c>
      <c r="CU52">
        <v>138.77160000000001</v>
      </c>
      <c r="CV52">
        <v>141.1782</v>
      </c>
      <c r="CW52">
        <v>108.6752</v>
      </c>
      <c r="CX52">
        <v>78.340190000000007</v>
      </c>
      <c r="CY52">
        <v>78.37303</v>
      </c>
      <c r="CZ52">
        <v>78.562640000000002</v>
      </c>
      <c r="DA52">
        <v>79.533410000000003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57.766959999999997</v>
      </c>
      <c r="DO52">
        <v>146.54230000000001</v>
      </c>
      <c r="DP52">
        <v>144.446</v>
      </c>
      <c r="DQ52">
        <v>142.4537</v>
      </c>
      <c r="DR52">
        <v>140.5155</v>
      </c>
      <c r="DS52">
        <v>140.62129999999999</v>
      </c>
      <c r="DT52">
        <v>142.5119</v>
      </c>
      <c r="DU52">
        <v>109.988</v>
      </c>
      <c r="DV52">
        <v>79.661900000000003</v>
      </c>
      <c r="DW52">
        <v>79.715519999999998</v>
      </c>
      <c r="DX52">
        <v>79.939580000000007</v>
      </c>
      <c r="DY52">
        <v>80.927520000000001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60.86739</v>
      </c>
      <c r="EM52">
        <v>149.52269999999999</v>
      </c>
      <c r="EN52">
        <v>147.25720000000001</v>
      </c>
      <c r="EO52">
        <v>145.12559999999999</v>
      </c>
      <c r="EP52">
        <v>143.16890000000001</v>
      </c>
      <c r="EQ52">
        <v>143.2919</v>
      </c>
      <c r="ER52">
        <v>144.43770000000001</v>
      </c>
      <c r="ES52">
        <v>111.88339999999999</v>
      </c>
      <c r="ET52">
        <v>81.570250000000001</v>
      </c>
      <c r="EU52">
        <v>81.653869999999998</v>
      </c>
      <c r="EV52">
        <v>81.927639999999997</v>
      </c>
      <c r="EW52">
        <v>82.940389999999994</v>
      </c>
      <c r="EX52">
        <v>80.082480000000004</v>
      </c>
      <c r="EY52">
        <v>78.895960000000002</v>
      </c>
      <c r="EZ52">
        <v>77.622249999999994</v>
      </c>
      <c r="FA52">
        <v>76.431939999999997</v>
      </c>
      <c r="FB52">
        <v>75.381060000000005</v>
      </c>
      <c r="FC52">
        <v>74.235159999999993</v>
      </c>
      <c r="FD52">
        <v>73.499179999999996</v>
      </c>
      <c r="FE52">
        <v>73.520709999999994</v>
      </c>
      <c r="FF52">
        <v>76.203599999999994</v>
      </c>
      <c r="FG52">
        <v>80.686419999999998</v>
      </c>
      <c r="FH52">
        <v>85.104240000000004</v>
      </c>
      <c r="FI52">
        <v>88.915980000000005</v>
      </c>
      <c r="FJ52">
        <v>91.960189999999997</v>
      </c>
      <c r="FK52">
        <v>94.180850000000007</v>
      </c>
      <c r="FL52">
        <v>95.482150000000004</v>
      </c>
      <c r="FM52">
        <v>95.97766</v>
      </c>
      <c r="FN52">
        <v>95.936130000000006</v>
      </c>
      <c r="FO52">
        <v>95.109859999999998</v>
      </c>
      <c r="FP52">
        <v>93.723730000000003</v>
      </c>
      <c r="FQ52">
        <v>91.641890000000004</v>
      </c>
      <c r="FR52">
        <v>88.981139999999996</v>
      </c>
      <c r="FS52">
        <v>86.300700000000006</v>
      </c>
      <c r="FT52">
        <v>84.24776</v>
      </c>
      <c r="FU52">
        <v>82.515110000000007</v>
      </c>
      <c r="FV52">
        <v>1</v>
      </c>
    </row>
    <row r="53" spans="1:178" x14ac:dyDescent="0.2">
      <c r="A53" t="s">
        <v>216</v>
      </c>
      <c r="B53" t="s">
        <v>231</v>
      </c>
      <c r="C53" t="s">
        <v>238</v>
      </c>
      <c r="D53" t="s">
        <v>10</v>
      </c>
      <c r="E53" t="s">
        <v>239</v>
      </c>
      <c r="F53" t="s">
        <v>229</v>
      </c>
      <c r="G53">
        <v>61</v>
      </c>
      <c r="H53" s="59"/>
      <c r="I53">
        <v>6.4204780000000001</v>
      </c>
      <c r="J53">
        <v>161.76830000000001</v>
      </c>
      <c r="K53">
        <v>161.3706</v>
      </c>
      <c r="L53">
        <v>161.93180000000001</v>
      </c>
      <c r="M53">
        <v>162.2664</v>
      </c>
      <c r="N53">
        <v>162.36590000000001</v>
      </c>
      <c r="O53">
        <v>165.0993</v>
      </c>
      <c r="P53">
        <v>166.7415</v>
      </c>
      <c r="Q53">
        <v>166.8809</v>
      </c>
      <c r="R53">
        <v>165.74359999999999</v>
      </c>
      <c r="S53">
        <v>165.89080000000001</v>
      </c>
      <c r="T53">
        <v>167.0591</v>
      </c>
      <c r="U53">
        <v>166.32130000000001</v>
      </c>
      <c r="V53">
        <v>162.73099999999999</v>
      </c>
      <c r="W53">
        <v>161.75200000000001</v>
      </c>
      <c r="X53">
        <v>159.21979999999999</v>
      </c>
      <c r="Y53">
        <v>156.69300000000001</v>
      </c>
      <c r="Z53">
        <v>154.61529999999999</v>
      </c>
      <c r="AA53">
        <v>154.75200000000001</v>
      </c>
      <c r="AB53">
        <v>157.80340000000001</v>
      </c>
      <c r="AC53">
        <v>160.11150000000001</v>
      </c>
      <c r="AD53">
        <v>162.54849999999999</v>
      </c>
      <c r="AE53">
        <v>163.57490000000001</v>
      </c>
      <c r="AF53">
        <v>164.64570000000001</v>
      </c>
      <c r="AG53">
        <v>166.03360000000001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48.690089999999998</v>
      </c>
      <c r="AU53">
        <v>134.92779999999999</v>
      </c>
      <c r="AV53">
        <v>133.29329999999999</v>
      </c>
      <c r="AW53">
        <v>131.68950000000001</v>
      </c>
      <c r="AX53">
        <v>129.85589999999999</v>
      </c>
      <c r="AY53">
        <v>129.91820000000001</v>
      </c>
      <c r="AZ53">
        <v>133.48910000000001</v>
      </c>
      <c r="BA53">
        <v>102.0682</v>
      </c>
      <c r="BB53">
        <v>72.674840000000003</v>
      </c>
      <c r="BC53">
        <v>72.656660000000002</v>
      </c>
      <c r="BD53">
        <v>72.757429999999999</v>
      </c>
      <c r="BE53">
        <v>73.65607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51.74091</v>
      </c>
      <c r="BS53">
        <v>137.8604</v>
      </c>
      <c r="BT53">
        <v>136.05940000000001</v>
      </c>
      <c r="BU53">
        <v>134.3186</v>
      </c>
      <c r="BV53">
        <v>132.46690000000001</v>
      </c>
      <c r="BW53">
        <v>132.5461</v>
      </c>
      <c r="BX53">
        <v>135.38399999999999</v>
      </c>
      <c r="BY53">
        <v>103.93340000000001</v>
      </c>
      <c r="BZ53">
        <v>74.552639999999997</v>
      </c>
      <c r="CA53">
        <v>74.563999999999993</v>
      </c>
      <c r="CB53">
        <v>74.71369</v>
      </c>
      <c r="CC53">
        <v>75.636740000000003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53.853900000000003</v>
      </c>
      <c r="CQ53">
        <v>139.89160000000001</v>
      </c>
      <c r="CR53">
        <v>137.9753</v>
      </c>
      <c r="CS53">
        <v>136.1396</v>
      </c>
      <c r="CT53">
        <v>134.27529999999999</v>
      </c>
      <c r="CU53">
        <v>134.36619999999999</v>
      </c>
      <c r="CV53">
        <v>136.69640000000001</v>
      </c>
      <c r="CW53">
        <v>105.2252</v>
      </c>
      <c r="CX53">
        <v>75.853200000000001</v>
      </c>
      <c r="CY53">
        <v>75.885000000000005</v>
      </c>
      <c r="CZ53">
        <v>76.06859</v>
      </c>
      <c r="DA53">
        <v>77.008539999999996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55.966900000000003</v>
      </c>
      <c r="DO53">
        <v>141.92269999999999</v>
      </c>
      <c r="DP53">
        <v>139.89109999999999</v>
      </c>
      <c r="DQ53">
        <v>137.9605</v>
      </c>
      <c r="DR53">
        <v>136.08359999999999</v>
      </c>
      <c r="DS53">
        <v>136.18620000000001</v>
      </c>
      <c r="DT53">
        <v>138.00880000000001</v>
      </c>
      <c r="DU53">
        <v>106.51690000000001</v>
      </c>
      <c r="DV53">
        <v>77.153760000000005</v>
      </c>
      <c r="DW53">
        <v>77.206010000000006</v>
      </c>
      <c r="DX53">
        <v>77.423479999999998</v>
      </c>
      <c r="DY53">
        <v>78.380350000000007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59.017719999999997</v>
      </c>
      <c r="EM53">
        <v>144.8554</v>
      </c>
      <c r="EN53">
        <v>142.65729999999999</v>
      </c>
      <c r="EO53">
        <v>140.58969999999999</v>
      </c>
      <c r="EP53">
        <v>138.69460000000001</v>
      </c>
      <c r="EQ53">
        <v>138.8141</v>
      </c>
      <c r="ER53">
        <v>139.90369999999999</v>
      </c>
      <c r="ES53">
        <v>108.38209999999999</v>
      </c>
      <c r="ET53">
        <v>79.031570000000002</v>
      </c>
      <c r="EU53">
        <v>79.113339999999994</v>
      </c>
      <c r="EV53">
        <v>79.379750000000001</v>
      </c>
      <c r="EW53">
        <v>80.361019999999996</v>
      </c>
      <c r="EX53">
        <v>80.082480000000004</v>
      </c>
      <c r="EY53">
        <v>78.895960000000002</v>
      </c>
      <c r="EZ53">
        <v>77.622249999999994</v>
      </c>
      <c r="FA53">
        <v>76.431939999999997</v>
      </c>
      <c r="FB53">
        <v>75.381060000000005</v>
      </c>
      <c r="FC53">
        <v>74.235159999999993</v>
      </c>
      <c r="FD53">
        <v>73.499179999999996</v>
      </c>
      <c r="FE53">
        <v>73.520709999999994</v>
      </c>
      <c r="FF53">
        <v>76.203599999999994</v>
      </c>
      <c r="FG53">
        <v>80.686419999999998</v>
      </c>
      <c r="FH53">
        <v>85.104240000000004</v>
      </c>
      <c r="FI53">
        <v>88.915980000000005</v>
      </c>
      <c r="FJ53">
        <v>91.960189999999997</v>
      </c>
      <c r="FK53">
        <v>94.180850000000007</v>
      </c>
      <c r="FL53">
        <v>95.482150000000004</v>
      </c>
      <c r="FM53">
        <v>95.97766</v>
      </c>
      <c r="FN53">
        <v>95.936130000000006</v>
      </c>
      <c r="FO53">
        <v>95.109859999999998</v>
      </c>
      <c r="FP53">
        <v>93.723730000000003</v>
      </c>
      <c r="FQ53">
        <v>91.641890000000004</v>
      </c>
      <c r="FR53">
        <v>88.981139999999996</v>
      </c>
      <c r="FS53">
        <v>86.300700000000006</v>
      </c>
      <c r="FT53">
        <v>84.24776</v>
      </c>
      <c r="FU53">
        <v>82.515110000000007</v>
      </c>
      <c r="FV53">
        <v>1</v>
      </c>
    </row>
    <row r="54" spans="1:178" x14ac:dyDescent="0.2">
      <c r="A54" t="s">
        <v>216</v>
      </c>
      <c r="B54" t="s">
        <v>231</v>
      </c>
      <c r="C54" t="s">
        <v>238</v>
      </c>
      <c r="D54" t="s">
        <v>33</v>
      </c>
      <c r="E54">
        <v>2015</v>
      </c>
      <c r="F54" t="s">
        <v>230</v>
      </c>
      <c r="G54">
        <v>66</v>
      </c>
      <c r="H54" s="59"/>
      <c r="I54">
        <v>6.9467460000000001</v>
      </c>
      <c r="J54">
        <v>152.57599999999999</v>
      </c>
      <c r="K54">
        <v>152.14519999999999</v>
      </c>
      <c r="L54">
        <v>148.88560000000001</v>
      </c>
      <c r="M54">
        <v>148.18889999999999</v>
      </c>
      <c r="N54">
        <v>147.9366</v>
      </c>
      <c r="O54">
        <v>152.3313</v>
      </c>
      <c r="P54">
        <v>154.58439999999999</v>
      </c>
      <c r="Q54">
        <v>152.60040000000001</v>
      </c>
      <c r="R54">
        <v>153.95189999999999</v>
      </c>
      <c r="S54">
        <v>151.6619</v>
      </c>
      <c r="T54">
        <v>150.42789999999999</v>
      </c>
      <c r="U54">
        <v>151.13929999999999</v>
      </c>
      <c r="V54">
        <v>151.8999</v>
      </c>
      <c r="W54">
        <v>151.3391</v>
      </c>
      <c r="X54">
        <v>151.35390000000001</v>
      </c>
      <c r="Y54">
        <v>156.29679999999999</v>
      </c>
      <c r="Z54">
        <v>156.42019999999999</v>
      </c>
      <c r="AA54">
        <v>157.11189999999999</v>
      </c>
      <c r="AB54">
        <v>155.8485</v>
      </c>
      <c r="AC54">
        <v>155.96260000000001</v>
      </c>
      <c r="AD54">
        <v>156.94460000000001</v>
      </c>
      <c r="AE54">
        <v>157.32550000000001</v>
      </c>
      <c r="AF54">
        <v>157.26499999999999</v>
      </c>
      <c r="AG54">
        <v>156.92240000000001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51.19576</v>
      </c>
      <c r="AX54">
        <v>133.57409999999999</v>
      </c>
      <c r="AY54">
        <v>134.541</v>
      </c>
      <c r="AZ54">
        <v>133.34739999999999</v>
      </c>
      <c r="BA54">
        <v>132.9263</v>
      </c>
      <c r="BB54">
        <v>133.60480000000001</v>
      </c>
      <c r="BC54">
        <v>133.8604</v>
      </c>
      <c r="BD54">
        <v>104.5899</v>
      </c>
      <c r="BE54">
        <v>74.730599999999995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53.431049999999999</v>
      </c>
      <c r="BV54">
        <v>135.82849999999999</v>
      </c>
      <c r="BW54">
        <v>136.83420000000001</v>
      </c>
      <c r="BX54">
        <v>135.57480000000001</v>
      </c>
      <c r="BY54">
        <v>135.1806</v>
      </c>
      <c r="BZ54">
        <v>135.89699999999999</v>
      </c>
      <c r="CA54">
        <v>135.63220000000001</v>
      </c>
      <c r="CB54">
        <v>106.3124</v>
      </c>
      <c r="CC54">
        <v>75.654060000000001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54.979210000000002</v>
      </c>
      <c r="CT54">
        <v>137.38990000000001</v>
      </c>
      <c r="CU54">
        <v>138.42250000000001</v>
      </c>
      <c r="CV54">
        <v>137.11750000000001</v>
      </c>
      <c r="CW54">
        <v>136.74189999999999</v>
      </c>
      <c r="CX54">
        <v>137.4846</v>
      </c>
      <c r="CY54">
        <v>136.85939999999999</v>
      </c>
      <c r="CZ54">
        <v>107.50530000000001</v>
      </c>
      <c r="DA54">
        <v>76.29365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56.527360000000002</v>
      </c>
      <c r="DR54">
        <v>138.9512</v>
      </c>
      <c r="DS54">
        <v>140.01070000000001</v>
      </c>
      <c r="DT54">
        <v>138.6602</v>
      </c>
      <c r="DU54">
        <v>138.3032</v>
      </c>
      <c r="DV54">
        <v>139.07210000000001</v>
      </c>
      <c r="DW54">
        <v>138.0865</v>
      </c>
      <c r="DX54">
        <v>108.6983</v>
      </c>
      <c r="DY54">
        <v>76.933239999999998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58.762659999999997</v>
      </c>
      <c r="EP54">
        <v>141.2056</v>
      </c>
      <c r="EQ54">
        <v>142.3039</v>
      </c>
      <c r="ER54">
        <v>140.88759999999999</v>
      </c>
      <c r="ES54">
        <v>140.5574</v>
      </c>
      <c r="ET54">
        <v>141.36429999999999</v>
      </c>
      <c r="EU54">
        <v>139.85830000000001</v>
      </c>
      <c r="EV54">
        <v>110.4207</v>
      </c>
      <c r="EW54">
        <v>77.856700000000004</v>
      </c>
      <c r="EX54">
        <v>39.450789999999998</v>
      </c>
      <c r="EY54">
        <v>38.753599999999999</v>
      </c>
      <c r="EZ54">
        <v>38.548189999999998</v>
      </c>
      <c r="FA54">
        <v>38.501010000000001</v>
      </c>
      <c r="FB54">
        <v>37.587299999999999</v>
      </c>
      <c r="FC54">
        <v>37.030740000000002</v>
      </c>
      <c r="FD54">
        <v>36.935420000000001</v>
      </c>
      <c r="FE54">
        <v>36.521720000000002</v>
      </c>
      <c r="FF54">
        <v>36.907200000000003</v>
      </c>
      <c r="FG54">
        <v>38.929040000000001</v>
      </c>
      <c r="FH54">
        <v>41.666719999999998</v>
      </c>
      <c r="FI54">
        <v>44.556629999999998</v>
      </c>
      <c r="FJ54">
        <v>46.795960000000001</v>
      </c>
      <c r="FK54">
        <v>48.873420000000003</v>
      </c>
      <c r="FL54">
        <v>49.895800000000001</v>
      </c>
      <c r="FM54">
        <v>50.302770000000002</v>
      </c>
      <c r="FN54">
        <v>49.84892</v>
      </c>
      <c r="FO54">
        <v>48.313420000000001</v>
      </c>
      <c r="FP54">
        <v>46.263260000000002</v>
      </c>
      <c r="FQ54">
        <v>44.80453</v>
      </c>
      <c r="FR54">
        <v>43.564799999999998</v>
      </c>
      <c r="FS54">
        <v>42.387120000000003</v>
      </c>
      <c r="FT54">
        <v>41.306849999999997</v>
      </c>
      <c r="FU54">
        <v>40.806950000000001</v>
      </c>
      <c r="FV54">
        <v>1</v>
      </c>
    </row>
    <row r="55" spans="1:178" x14ac:dyDescent="0.2">
      <c r="A55" t="s">
        <v>216</v>
      </c>
      <c r="B55" t="s">
        <v>231</v>
      </c>
      <c r="C55" t="s">
        <v>238</v>
      </c>
      <c r="D55" t="s">
        <v>33</v>
      </c>
      <c r="E55">
        <v>2016</v>
      </c>
      <c r="F55" t="s">
        <v>230</v>
      </c>
      <c r="G55">
        <v>64</v>
      </c>
      <c r="H55" s="59"/>
      <c r="I55">
        <v>6.7362390000000003</v>
      </c>
      <c r="J55">
        <v>147.95249999999999</v>
      </c>
      <c r="K55">
        <v>147.53479999999999</v>
      </c>
      <c r="L55">
        <v>144.37389999999999</v>
      </c>
      <c r="M55">
        <v>143.69829999999999</v>
      </c>
      <c r="N55">
        <v>143.4537</v>
      </c>
      <c r="O55">
        <v>147.71520000000001</v>
      </c>
      <c r="P55">
        <v>149.9</v>
      </c>
      <c r="Q55">
        <v>147.97620000000001</v>
      </c>
      <c r="R55">
        <v>149.2867</v>
      </c>
      <c r="S55">
        <v>147.06610000000001</v>
      </c>
      <c r="T55">
        <v>145.86940000000001</v>
      </c>
      <c r="U55">
        <v>146.55930000000001</v>
      </c>
      <c r="V55">
        <v>147.29689999999999</v>
      </c>
      <c r="W55">
        <v>146.75299999999999</v>
      </c>
      <c r="X55">
        <v>146.76750000000001</v>
      </c>
      <c r="Y55">
        <v>151.56049999999999</v>
      </c>
      <c r="Z55">
        <v>151.68020000000001</v>
      </c>
      <c r="AA55">
        <v>152.351</v>
      </c>
      <c r="AB55">
        <v>151.1258</v>
      </c>
      <c r="AC55">
        <v>151.23650000000001</v>
      </c>
      <c r="AD55">
        <v>152.18870000000001</v>
      </c>
      <c r="AE55">
        <v>152.55799999999999</v>
      </c>
      <c r="AF55">
        <v>152.49940000000001</v>
      </c>
      <c r="AG55">
        <v>152.16720000000001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49.587479999999999</v>
      </c>
      <c r="AX55">
        <v>129.4691</v>
      </c>
      <c r="AY55">
        <v>130.40559999999999</v>
      </c>
      <c r="AZ55">
        <v>129.2499</v>
      </c>
      <c r="BA55">
        <v>128.8409</v>
      </c>
      <c r="BB55">
        <v>129.49780000000001</v>
      </c>
      <c r="BC55">
        <v>129.75890000000001</v>
      </c>
      <c r="BD55">
        <v>101.3767</v>
      </c>
      <c r="BE55">
        <v>72.442539999999994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51.788649999999997</v>
      </c>
      <c r="BV55">
        <v>131.68899999999999</v>
      </c>
      <c r="BW55">
        <v>132.66380000000001</v>
      </c>
      <c r="BX55">
        <v>131.44329999999999</v>
      </c>
      <c r="BY55">
        <v>131.0607</v>
      </c>
      <c r="BZ55">
        <v>131.7551</v>
      </c>
      <c r="CA55">
        <v>131.50370000000001</v>
      </c>
      <c r="CB55">
        <v>103.0728</v>
      </c>
      <c r="CC55">
        <v>73.351900000000001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53.31317</v>
      </c>
      <c r="CT55">
        <v>133.22649999999999</v>
      </c>
      <c r="CU55">
        <v>134.2278</v>
      </c>
      <c r="CV55">
        <v>132.9624</v>
      </c>
      <c r="CW55">
        <v>132.59819999999999</v>
      </c>
      <c r="CX55">
        <v>133.3184</v>
      </c>
      <c r="CY55">
        <v>132.71209999999999</v>
      </c>
      <c r="CZ55">
        <v>104.24760000000001</v>
      </c>
      <c r="DA55">
        <v>73.981719999999996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54.837690000000002</v>
      </c>
      <c r="DR55">
        <v>134.76410000000001</v>
      </c>
      <c r="DS55">
        <v>135.7919</v>
      </c>
      <c r="DT55">
        <v>134.48150000000001</v>
      </c>
      <c r="DU55">
        <v>134.13570000000001</v>
      </c>
      <c r="DV55">
        <v>134.8817</v>
      </c>
      <c r="DW55">
        <v>133.9205</v>
      </c>
      <c r="DX55">
        <v>105.42230000000001</v>
      </c>
      <c r="DY55">
        <v>74.611540000000005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57.038849999999996</v>
      </c>
      <c r="EP55">
        <v>136.98400000000001</v>
      </c>
      <c r="EQ55">
        <v>138.05000000000001</v>
      </c>
      <c r="ER55">
        <v>136.67490000000001</v>
      </c>
      <c r="ES55">
        <v>136.35550000000001</v>
      </c>
      <c r="ET55">
        <v>137.13890000000001</v>
      </c>
      <c r="EU55">
        <v>135.6653</v>
      </c>
      <c r="EV55">
        <v>107.1185</v>
      </c>
      <c r="EW55">
        <v>75.520899999999997</v>
      </c>
      <c r="EX55">
        <v>39.450789999999998</v>
      </c>
      <c r="EY55">
        <v>38.753599999999999</v>
      </c>
      <c r="EZ55">
        <v>38.548189999999998</v>
      </c>
      <c r="FA55">
        <v>38.501010000000001</v>
      </c>
      <c r="FB55">
        <v>37.587299999999999</v>
      </c>
      <c r="FC55">
        <v>37.030740000000002</v>
      </c>
      <c r="FD55">
        <v>36.935420000000001</v>
      </c>
      <c r="FE55">
        <v>36.521720000000002</v>
      </c>
      <c r="FF55">
        <v>36.907200000000003</v>
      </c>
      <c r="FG55">
        <v>38.929040000000001</v>
      </c>
      <c r="FH55">
        <v>41.666719999999998</v>
      </c>
      <c r="FI55">
        <v>44.556629999999998</v>
      </c>
      <c r="FJ55">
        <v>46.795960000000001</v>
      </c>
      <c r="FK55">
        <v>48.873420000000003</v>
      </c>
      <c r="FL55">
        <v>49.895800000000001</v>
      </c>
      <c r="FM55">
        <v>50.302770000000002</v>
      </c>
      <c r="FN55">
        <v>49.84892</v>
      </c>
      <c r="FO55">
        <v>48.313420000000001</v>
      </c>
      <c r="FP55">
        <v>46.263260000000002</v>
      </c>
      <c r="FQ55">
        <v>44.80453</v>
      </c>
      <c r="FR55">
        <v>43.564799999999998</v>
      </c>
      <c r="FS55">
        <v>42.387120000000003</v>
      </c>
      <c r="FT55">
        <v>41.306849999999997</v>
      </c>
      <c r="FU55">
        <v>40.806950000000001</v>
      </c>
      <c r="FV55">
        <v>1</v>
      </c>
    </row>
    <row r="56" spans="1:178" x14ac:dyDescent="0.2">
      <c r="A56" t="s">
        <v>216</v>
      </c>
      <c r="B56" t="s">
        <v>231</v>
      </c>
      <c r="C56" t="s">
        <v>238</v>
      </c>
      <c r="D56" t="s">
        <v>33</v>
      </c>
      <c r="E56">
        <v>2017</v>
      </c>
      <c r="F56" t="s">
        <v>230</v>
      </c>
      <c r="G56">
        <v>63</v>
      </c>
      <c r="H56" s="59"/>
      <c r="I56">
        <v>6.6309849999999999</v>
      </c>
      <c r="J56">
        <v>145.64070000000001</v>
      </c>
      <c r="K56">
        <v>145.2296</v>
      </c>
      <c r="L56">
        <v>142.1181</v>
      </c>
      <c r="M56">
        <v>141.453</v>
      </c>
      <c r="N56">
        <v>141.2122</v>
      </c>
      <c r="O56">
        <v>145.40710000000001</v>
      </c>
      <c r="P56">
        <v>147.55779999999999</v>
      </c>
      <c r="Q56">
        <v>145.66409999999999</v>
      </c>
      <c r="R56">
        <v>146.95410000000001</v>
      </c>
      <c r="S56">
        <v>144.76820000000001</v>
      </c>
      <c r="T56">
        <v>143.59020000000001</v>
      </c>
      <c r="U56">
        <v>144.26929999999999</v>
      </c>
      <c r="V56">
        <v>144.99539999999999</v>
      </c>
      <c r="W56">
        <v>144.46</v>
      </c>
      <c r="X56">
        <v>144.4742</v>
      </c>
      <c r="Y56">
        <v>149.19239999999999</v>
      </c>
      <c r="Z56">
        <v>149.31020000000001</v>
      </c>
      <c r="AA56">
        <v>149.97049999999999</v>
      </c>
      <c r="AB56">
        <v>148.76439999999999</v>
      </c>
      <c r="AC56">
        <v>148.8734</v>
      </c>
      <c r="AD56">
        <v>149.8107</v>
      </c>
      <c r="AE56">
        <v>150.17429999999999</v>
      </c>
      <c r="AF56">
        <v>150.11660000000001</v>
      </c>
      <c r="AG56">
        <v>149.78960000000001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48.78369</v>
      </c>
      <c r="AX56">
        <v>127.4169</v>
      </c>
      <c r="AY56">
        <v>128.3383</v>
      </c>
      <c r="AZ56">
        <v>127.2015</v>
      </c>
      <c r="BA56">
        <v>126.7985</v>
      </c>
      <c r="BB56">
        <v>127.4447</v>
      </c>
      <c r="BC56">
        <v>127.7085</v>
      </c>
      <c r="BD56">
        <v>99.770359999999997</v>
      </c>
      <c r="BE56">
        <v>71.298640000000006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50.967590000000001</v>
      </c>
      <c r="BV56">
        <v>129.61940000000001</v>
      </c>
      <c r="BW56">
        <v>130.5788</v>
      </c>
      <c r="BX56">
        <v>129.3776</v>
      </c>
      <c r="BY56">
        <v>129.001</v>
      </c>
      <c r="BZ56">
        <v>129.6842</v>
      </c>
      <c r="CA56">
        <v>129.43950000000001</v>
      </c>
      <c r="CB56">
        <v>101.4532</v>
      </c>
      <c r="CC56">
        <v>72.200869999999995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52.480150000000002</v>
      </c>
      <c r="CT56">
        <v>131.14490000000001</v>
      </c>
      <c r="CU56">
        <v>132.13050000000001</v>
      </c>
      <c r="CV56">
        <v>130.88489999999999</v>
      </c>
      <c r="CW56">
        <v>130.5264</v>
      </c>
      <c r="CX56">
        <v>131.2353</v>
      </c>
      <c r="CY56">
        <v>130.63849999999999</v>
      </c>
      <c r="CZ56">
        <v>102.6187</v>
      </c>
      <c r="DA56">
        <v>72.825749999999999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53.992710000000002</v>
      </c>
      <c r="DR56">
        <v>132.6703</v>
      </c>
      <c r="DS56">
        <v>133.6823</v>
      </c>
      <c r="DT56">
        <v>132.3921</v>
      </c>
      <c r="DU56">
        <v>132.05170000000001</v>
      </c>
      <c r="DV56">
        <v>132.78630000000001</v>
      </c>
      <c r="DW56">
        <v>131.8374</v>
      </c>
      <c r="DX56">
        <v>103.7842</v>
      </c>
      <c r="DY56">
        <v>73.450640000000007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56.17662</v>
      </c>
      <c r="EP56">
        <v>134.87289999999999</v>
      </c>
      <c r="EQ56">
        <v>135.92269999999999</v>
      </c>
      <c r="ER56">
        <v>134.56829999999999</v>
      </c>
      <c r="ES56">
        <v>134.2542</v>
      </c>
      <c r="ET56">
        <v>135.0258</v>
      </c>
      <c r="EU56">
        <v>133.5685</v>
      </c>
      <c r="EV56">
        <v>105.4671</v>
      </c>
      <c r="EW56">
        <v>74.352869999999996</v>
      </c>
      <c r="EX56">
        <v>39.450789999999998</v>
      </c>
      <c r="EY56">
        <v>38.753599999999999</v>
      </c>
      <c r="EZ56">
        <v>38.548189999999998</v>
      </c>
      <c r="FA56">
        <v>38.501010000000001</v>
      </c>
      <c r="FB56">
        <v>37.587299999999999</v>
      </c>
      <c r="FC56">
        <v>37.030740000000002</v>
      </c>
      <c r="FD56">
        <v>36.935420000000001</v>
      </c>
      <c r="FE56">
        <v>36.521720000000002</v>
      </c>
      <c r="FF56">
        <v>36.907200000000003</v>
      </c>
      <c r="FG56">
        <v>38.929040000000001</v>
      </c>
      <c r="FH56">
        <v>41.666719999999998</v>
      </c>
      <c r="FI56">
        <v>44.556629999999998</v>
      </c>
      <c r="FJ56">
        <v>46.795960000000001</v>
      </c>
      <c r="FK56">
        <v>48.873420000000003</v>
      </c>
      <c r="FL56">
        <v>49.895800000000001</v>
      </c>
      <c r="FM56">
        <v>50.302770000000002</v>
      </c>
      <c r="FN56">
        <v>49.84892</v>
      </c>
      <c r="FO56">
        <v>48.313420000000001</v>
      </c>
      <c r="FP56">
        <v>46.263260000000002</v>
      </c>
      <c r="FQ56">
        <v>44.80453</v>
      </c>
      <c r="FR56">
        <v>43.564799999999998</v>
      </c>
      <c r="FS56">
        <v>42.387120000000003</v>
      </c>
      <c r="FT56">
        <v>41.306849999999997</v>
      </c>
      <c r="FU56">
        <v>40.806950000000001</v>
      </c>
      <c r="FV56">
        <v>1</v>
      </c>
    </row>
    <row r="57" spans="1:178" x14ac:dyDescent="0.2">
      <c r="A57" t="s">
        <v>216</v>
      </c>
      <c r="B57" t="s">
        <v>231</v>
      </c>
      <c r="C57" t="s">
        <v>238</v>
      </c>
      <c r="D57" t="s">
        <v>33</v>
      </c>
      <c r="E57" t="s">
        <v>239</v>
      </c>
      <c r="F57" t="s">
        <v>230</v>
      </c>
      <c r="G57">
        <v>61</v>
      </c>
      <c r="H57" s="59"/>
      <c r="I57">
        <v>6.4204780000000001</v>
      </c>
      <c r="J57">
        <v>141.0172</v>
      </c>
      <c r="K57">
        <v>140.6191</v>
      </c>
      <c r="L57">
        <v>137.60640000000001</v>
      </c>
      <c r="M57">
        <v>136.96250000000001</v>
      </c>
      <c r="N57">
        <v>136.72929999999999</v>
      </c>
      <c r="O57">
        <v>140.791</v>
      </c>
      <c r="P57">
        <v>142.87350000000001</v>
      </c>
      <c r="Q57">
        <v>141.03980000000001</v>
      </c>
      <c r="R57">
        <v>142.28880000000001</v>
      </c>
      <c r="S57">
        <v>140.17240000000001</v>
      </c>
      <c r="T57">
        <v>139.0318</v>
      </c>
      <c r="U57">
        <v>139.68940000000001</v>
      </c>
      <c r="V57">
        <v>140.39240000000001</v>
      </c>
      <c r="W57">
        <v>139.874</v>
      </c>
      <c r="X57">
        <v>139.8877</v>
      </c>
      <c r="Y57">
        <v>144.45609999999999</v>
      </c>
      <c r="Z57">
        <v>144.5702</v>
      </c>
      <c r="AA57">
        <v>145.20949999999999</v>
      </c>
      <c r="AB57">
        <v>144.04179999999999</v>
      </c>
      <c r="AC57">
        <v>144.1473</v>
      </c>
      <c r="AD57">
        <v>145.0548</v>
      </c>
      <c r="AE57">
        <v>145.40690000000001</v>
      </c>
      <c r="AF57">
        <v>145.351</v>
      </c>
      <c r="AG57">
        <v>145.03440000000001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47.1768</v>
      </c>
      <c r="AX57">
        <v>123.31319999999999</v>
      </c>
      <c r="AY57">
        <v>124.20440000000001</v>
      </c>
      <c r="AZ57">
        <v>123.1053</v>
      </c>
      <c r="BA57">
        <v>122.7145</v>
      </c>
      <c r="BB57">
        <v>123.33920000000001</v>
      </c>
      <c r="BC57">
        <v>123.60809999999999</v>
      </c>
      <c r="BD57">
        <v>96.558199999999999</v>
      </c>
      <c r="BE57">
        <v>69.011150000000001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49.325749999999999</v>
      </c>
      <c r="BV57">
        <v>125.48050000000001</v>
      </c>
      <c r="BW57">
        <v>126.40900000000001</v>
      </c>
      <c r="BX57">
        <v>125.2467</v>
      </c>
      <c r="BY57">
        <v>124.8817</v>
      </c>
      <c r="BZ57">
        <v>125.5428</v>
      </c>
      <c r="CA57">
        <v>125.3115</v>
      </c>
      <c r="CB57">
        <v>98.214100000000002</v>
      </c>
      <c r="CC57">
        <v>69.898939999999996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50.814109999999999</v>
      </c>
      <c r="CT57">
        <v>126.9816</v>
      </c>
      <c r="CU57">
        <v>127.9359</v>
      </c>
      <c r="CV57">
        <v>126.7298</v>
      </c>
      <c r="CW57">
        <v>126.3827</v>
      </c>
      <c r="CX57">
        <v>127.06910000000001</v>
      </c>
      <c r="CY57">
        <v>126.49120000000001</v>
      </c>
      <c r="CZ57">
        <v>99.360979999999998</v>
      </c>
      <c r="DA57">
        <v>70.513819999999996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52.30247</v>
      </c>
      <c r="DR57">
        <v>128.48259999999999</v>
      </c>
      <c r="DS57">
        <v>129.46279999999999</v>
      </c>
      <c r="DT57">
        <v>128.21289999999999</v>
      </c>
      <c r="DU57">
        <v>127.8836</v>
      </c>
      <c r="DV57">
        <v>128.59530000000001</v>
      </c>
      <c r="DW57">
        <v>127.67100000000001</v>
      </c>
      <c r="DX57">
        <v>100.50790000000001</v>
      </c>
      <c r="DY57">
        <v>71.128709999999998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54.451430000000002</v>
      </c>
      <c r="EP57">
        <v>130.6499</v>
      </c>
      <c r="EQ57">
        <v>131.66749999999999</v>
      </c>
      <c r="ER57">
        <v>130.35419999999999</v>
      </c>
      <c r="ES57">
        <v>130.05080000000001</v>
      </c>
      <c r="ET57">
        <v>130.79900000000001</v>
      </c>
      <c r="EU57">
        <v>129.37430000000001</v>
      </c>
      <c r="EV57">
        <v>102.16379999999999</v>
      </c>
      <c r="EW57">
        <v>72.016499999999994</v>
      </c>
      <c r="EX57">
        <v>39.450789999999998</v>
      </c>
      <c r="EY57">
        <v>38.753599999999999</v>
      </c>
      <c r="EZ57">
        <v>38.548189999999998</v>
      </c>
      <c r="FA57">
        <v>38.501010000000001</v>
      </c>
      <c r="FB57">
        <v>37.587299999999999</v>
      </c>
      <c r="FC57">
        <v>37.030740000000002</v>
      </c>
      <c r="FD57">
        <v>36.935420000000001</v>
      </c>
      <c r="FE57">
        <v>36.521720000000002</v>
      </c>
      <c r="FF57">
        <v>36.907200000000003</v>
      </c>
      <c r="FG57">
        <v>38.929040000000001</v>
      </c>
      <c r="FH57">
        <v>41.666719999999998</v>
      </c>
      <c r="FI57">
        <v>44.556629999999998</v>
      </c>
      <c r="FJ57">
        <v>46.795960000000001</v>
      </c>
      <c r="FK57">
        <v>48.873420000000003</v>
      </c>
      <c r="FL57">
        <v>49.895800000000001</v>
      </c>
      <c r="FM57">
        <v>50.302770000000002</v>
      </c>
      <c r="FN57">
        <v>49.84892</v>
      </c>
      <c r="FO57">
        <v>48.313420000000001</v>
      </c>
      <c r="FP57">
        <v>46.263260000000002</v>
      </c>
      <c r="FQ57">
        <v>44.80453</v>
      </c>
      <c r="FR57">
        <v>43.564799999999998</v>
      </c>
      <c r="FS57">
        <v>42.387120000000003</v>
      </c>
      <c r="FT57">
        <v>41.306849999999997</v>
      </c>
      <c r="FU57">
        <v>40.806950000000001</v>
      </c>
      <c r="FV57">
        <v>1</v>
      </c>
    </row>
    <row r="58" spans="1:178" x14ac:dyDescent="0.2">
      <c r="A58" t="s">
        <v>216</v>
      </c>
      <c r="B58" t="s">
        <v>231</v>
      </c>
      <c r="C58" t="s">
        <v>238</v>
      </c>
      <c r="D58" t="s">
        <v>34</v>
      </c>
      <c r="E58">
        <v>2015</v>
      </c>
      <c r="F58" t="s">
        <v>230</v>
      </c>
      <c r="G58">
        <v>66</v>
      </c>
      <c r="H58" s="59"/>
      <c r="I58">
        <v>6.9467460000000001</v>
      </c>
      <c r="J58">
        <v>141.0309</v>
      </c>
      <c r="K58">
        <v>140.0848</v>
      </c>
      <c r="L58">
        <v>138.13159999999999</v>
      </c>
      <c r="M58">
        <v>138.0085</v>
      </c>
      <c r="N58">
        <v>137.32470000000001</v>
      </c>
      <c r="O58">
        <v>141.51660000000001</v>
      </c>
      <c r="P58">
        <v>142.5455</v>
      </c>
      <c r="Q58">
        <v>141.5889</v>
      </c>
      <c r="R58">
        <v>142.61070000000001</v>
      </c>
      <c r="S58">
        <v>143.56819999999999</v>
      </c>
      <c r="T58">
        <v>143.31010000000001</v>
      </c>
      <c r="U58">
        <v>142.286</v>
      </c>
      <c r="V58">
        <v>141.53739999999999</v>
      </c>
      <c r="W58">
        <v>141.8597</v>
      </c>
      <c r="X58">
        <v>141.92080000000001</v>
      </c>
      <c r="Y58">
        <v>144.1216</v>
      </c>
      <c r="Z58">
        <v>144.13910000000001</v>
      </c>
      <c r="AA58">
        <v>145.6961</v>
      </c>
      <c r="AB58">
        <v>145.81190000000001</v>
      </c>
      <c r="AC58">
        <v>146.452</v>
      </c>
      <c r="AD58">
        <v>147.07550000000001</v>
      </c>
      <c r="AE58">
        <v>146.55959999999999</v>
      </c>
      <c r="AF58">
        <v>146.517</v>
      </c>
      <c r="AG58">
        <v>146.0068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48.031829999999999</v>
      </c>
      <c r="AX58">
        <v>123.6165</v>
      </c>
      <c r="AY58">
        <v>125.3347</v>
      </c>
      <c r="AZ58">
        <v>125.343</v>
      </c>
      <c r="BA58">
        <v>126.1101</v>
      </c>
      <c r="BB58">
        <v>126.70229999999999</v>
      </c>
      <c r="BC58">
        <v>122.82</v>
      </c>
      <c r="BD58">
        <v>92.313059999999993</v>
      </c>
      <c r="BE58">
        <v>62.914900000000003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50.175280000000001</v>
      </c>
      <c r="BV58">
        <v>125.7115</v>
      </c>
      <c r="BW58">
        <v>127.5142</v>
      </c>
      <c r="BX58">
        <v>127.4567</v>
      </c>
      <c r="BY58">
        <v>128.2587</v>
      </c>
      <c r="BZ58">
        <v>128.88669999999999</v>
      </c>
      <c r="CA58">
        <v>124.319</v>
      </c>
      <c r="CB58">
        <v>93.788290000000003</v>
      </c>
      <c r="CC58">
        <v>63.837119999999999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51.659820000000003</v>
      </c>
      <c r="CT58">
        <v>127.16240000000001</v>
      </c>
      <c r="CU58">
        <v>129.02369999999999</v>
      </c>
      <c r="CV58">
        <v>128.92070000000001</v>
      </c>
      <c r="CW58">
        <v>129.7467</v>
      </c>
      <c r="CX58">
        <v>130.39949999999999</v>
      </c>
      <c r="CY58">
        <v>125.35720000000001</v>
      </c>
      <c r="CZ58">
        <v>94.810040000000001</v>
      </c>
      <c r="DA58">
        <v>64.475840000000005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53.144370000000002</v>
      </c>
      <c r="DR58">
        <v>128.61340000000001</v>
      </c>
      <c r="DS58">
        <v>130.53319999999999</v>
      </c>
      <c r="DT58">
        <v>130.38480000000001</v>
      </c>
      <c r="DU58">
        <v>131.23480000000001</v>
      </c>
      <c r="DV58">
        <v>131.91239999999999</v>
      </c>
      <c r="DW58">
        <v>126.3954</v>
      </c>
      <c r="DX58">
        <v>95.831779999999995</v>
      </c>
      <c r="DY58">
        <v>65.114559999999997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55.287820000000004</v>
      </c>
      <c r="EP58">
        <v>130.70830000000001</v>
      </c>
      <c r="EQ58">
        <v>132.71260000000001</v>
      </c>
      <c r="ER58">
        <v>132.49850000000001</v>
      </c>
      <c r="ES58">
        <v>133.38329999999999</v>
      </c>
      <c r="ET58">
        <v>134.0967</v>
      </c>
      <c r="EU58">
        <v>127.8944</v>
      </c>
      <c r="EV58">
        <v>97.307010000000005</v>
      </c>
      <c r="EW58">
        <v>66.036770000000004</v>
      </c>
      <c r="EX58">
        <v>46.18206</v>
      </c>
      <c r="EY58">
        <v>45.854779999999998</v>
      </c>
      <c r="EZ58">
        <v>45.4467</v>
      </c>
      <c r="FA58">
        <v>45.090919999999997</v>
      </c>
      <c r="FB58">
        <v>44.764360000000003</v>
      </c>
      <c r="FC58">
        <v>44.905200000000001</v>
      </c>
      <c r="FD58">
        <v>45.172829999999998</v>
      </c>
      <c r="FE58">
        <v>45.09395</v>
      </c>
      <c r="FF58">
        <v>45.14922</v>
      </c>
      <c r="FG58">
        <v>46.55724</v>
      </c>
      <c r="FH58">
        <v>48.627139999999997</v>
      </c>
      <c r="FI58">
        <v>50.457380000000001</v>
      </c>
      <c r="FJ58">
        <v>51.491909999999997</v>
      </c>
      <c r="FK58">
        <v>51.492040000000003</v>
      </c>
      <c r="FL58">
        <v>51.580150000000003</v>
      </c>
      <c r="FM58">
        <v>51.08117</v>
      </c>
      <c r="FN58">
        <v>50.030830000000002</v>
      </c>
      <c r="FO58">
        <v>49.00665</v>
      </c>
      <c r="FP58">
        <v>47.846420000000002</v>
      </c>
      <c r="FQ58">
        <v>45.749209999999998</v>
      </c>
      <c r="FR58">
        <v>44.329120000000003</v>
      </c>
      <c r="FS58">
        <v>43.534280000000003</v>
      </c>
      <c r="FT58">
        <v>42.663249999999998</v>
      </c>
      <c r="FU58">
        <v>41.919089999999997</v>
      </c>
      <c r="FV58">
        <v>1</v>
      </c>
    </row>
    <row r="59" spans="1:178" x14ac:dyDescent="0.2">
      <c r="A59" t="s">
        <v>216</v>
      </c>
      <c r="B59" t="s">
        <v>231</v>
      </c>
      <c r="C59" t="s">
        <v>238</v>
      </c>
      <c r="D59" t="s">
        <v>34</v>
      </c>
      <c r="E59">
        <v>2016</v>
      </c>
      <c r="F59" t="s">
        <v>230</v>
      </c>
      <c r="G59">
        <v>64</v>
      </c>
      <c r="H59" s="59"/>
      <c r="I59">
        <v>6.7362390000000003</v>
      </c>
      <c r="J59">
        <v>136.75720000000001</v>
      </c>
      <c r="K59">
        <v>135.8398</v>
      </c>
      <c r="L59">
        <v>133.94579999999999</v>
      </c>
      <c r="M59">
        <v>133.82640000000001</v>
      </c>
      <c r="N59">
        <v>133.1634</v>
      </c>
      <c r="O59">
        <v>137.22819999999999</v>
      </c>
      <c r="P59">
        <v>138.2259</v>
      </c>
      <c r="Q59">
        <v>137.29830000000001</v>
      </c>
      <c r="R59">
        <v>138.28919999999999</v>
      </c>
      <c r="S59">
        <v>139.2176</v>
      </c>
      <c r="T59">
        <v>138.96729999999999</v>
      </c>
      <c r="U59">
        <v>137.9743</v>
      </c>
      <c r="V59">
        <v>137.2484</v>
      </c>
      <c r="W59">
        <v>137.5609</v>
      </c>
      <c r="X59">
        <v>137.62010000000001</v>
      </c>
      <c r="Y59">
        <v>139.7543</v>
      </c>
      <c r="Z59">
        <v>139.77119999999999</v>
      </c>
      <c r="AA59">
        <v>141.28110000000001</v>
      </c>
      <c r="AB59">
        <v>141.39340000000001</v>
      </c>
      <c r="AC59">
        <v>142.01400000000001</v>
      </c>
      <c r="AD59">
        <v>142.61869999999999</v>
      </c>
      <c r="AE59">
        <v>142.11840000000001</v>
      </c>
      <c r="AF59">
        <v>142.0771</v>
      </c>
      <c r="AG59">
        <v>141.58240000000001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46.52178</v>
      </c>
      <c r="AX59">
        <v>119.8173</v>
      </c>
      <c r="AY59">
        <v>121.4812</v>
      </c>
      <c r="AZ59">
        <v>121.4909</v>
      </c>
      <c r="BA59">
        <v>122.23390000000001</v>
      </c>
      <c r="BB59">
        <v>122.8073</v>
      </c>
      <c r="BC59">
        <v>119.06</v>
      </c>
      <c r="BD59">
        <v>89.478160000000003</v>
      </c>
      <c r="BE59">
        <v>60.984920000000002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48.6325</v>
      </c>
      <c r="BV59">
        <v>121.8802</v>
      </c>
      <c r="BW59">
        <v>123.62739999999999</v>
      </c>
      <c r="BX59">
        <v>123.5724</v>
      </c>
      <c r="BY59">
        <v>124.3497</v>
      </c>
      <c r="BZ59">
        <v>124.95829999999999</v>
      </c>
      <c r="CA59">
        <v>120.53619999999999</v>
      </c>
      <c r="CB59">
        <v>90.930859999999996</v>
      </c>
      <c r="CC59">
        <v>61.893050000000002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50.094380000000001</v>
      </c>
      <c r="CT59">
        <v>123.309</v>
      </c>
      <c r="CU59">
        <v>125.1139</v>
      </c>
      <c r="CV59">
        <v>125.0141</v>
      </c>
      <c r="CW59">
        <v>125.815</v>
      </c>
      <c r="CX59">
        <v>126.44799999999999</v>
      </c>
      <c r="CY59">
        <v>121.5585</v>
      </c>
      <c r="CZ59">
        <v>91.936999999999998</v>
      </c>
      <c r="DA59">
        <v>62.522030000000001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51.556260000000002</v>
      </c>
      <c r="DR59">
        <v>124.73779999999999</v>
      </c>
      <c r="DS59">
        <v>126.6003</v>
      </c>
      <c r="DT59">
        <v>126.45569999999999</v>
      </c>
      <c r="DU59">
        <v>127.2803</v>
      </c>
      <c r="DV59">
        <v>127.9378</v>
      </c>
      <c r="DW59">
        <v>122.5809</v>
      </c>
      <c r="DX59">
        <v>92.943150000000003</v>
      </c>
      <c r="DY59">
        <v>63.151000000000003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53.666969999999999</v>
      </c>
      <c r="EP59">
        <v>126.8008</v>
      </c>
      <c r="EQ59">
        <v>128.7465</v>
      </c>
      <c r="ER59">
        <v>128.53720000000001</v>
      </c>
      <c r="ES59">
        <v>129.39609999999999</v>
      </c>
      <c r="ET59">
        <v>130.08879999999999</v>
      </c>
      <c r="EU59">
        <v>124.057</v>
      </c>
      <c r="EV59">
        <v>94.395849999999996</v>
      </c>
      <c r="EW59">
        <v>64.059129999999996</v>
      </c>
      <c r="EX59">
        <v>46.18206</v>
      </c>
      <c r="EY59">
        <v>45.854779999999998</v>
      </c>
      <c r="EZ59">
        <v>45.4467</v>
      </c>
      <c r="FA59">
        <v>45.090919999999997</v>
      </c>
      <c r="FB59">
        <v>44.764360000000003</v>
      </c>
      <c r="FC59">
        <v>44.905200000000001</v>
      </c>
      <c r="FD59">
        <v>45.172829999999998</v>
      </c>
      <c r="FE59">
        <v>45.09395</v>
      </c>
      <c r="FF59">
        <v>45.14922</v>
      </c>
      <c r="FG59">
        <v>46.55724</v>
      </c>
      <c r="FH59">
        <v>48.627139999999997</v>
      </c>
      <c r="FI59">
        <v>50.457380000000001</v>
      </c>
      <c r="FJ59">
        <v>51.491909999999997</v>
      </c>
      <c r="FK59">
        <v>51.492040000000003</v>
      </c>
      <c r="FL59">
        <v>51.580150000000003</v>
      </c>
      <c r="FM59">
        <v>51.08117</v>
      </c>
      <c r="FN59">
        <v>50.030830000000002</v>
      </c>
      <c r="FO59">
        <v>49.00665</v>
      </c>
      <c r="FP59">
        <v>47.846420000000002</v>
      </c>
      <c r="FQ59">
        <v>45.749209999999998</v>
      </c>
      <c r="FR59">
        <v>44.329120000000003</v>
      </c>
      <c r="FS59">
        <v>43.534280000000003</v>
      </c>
      <c r="FT59">
        <v>42.663249999999998</v>
      </c>
      <c r="FU59">
        <v>41.919089999999997</v>
      </c>
      <c r="FV59">
        <v>1</v>
      </c>
    </row>
    <row r="60" spans="1:178" x14ac:dyDescent="0.2">
      <c r="A60" t="s">
        <v>216</v>
      </c>
      <c r="B60" t="s">
        <v>231</v>
      </c>
      <c r="C60" t="s">
        <v>238</v>
      </c>
      <c r="D60" t="s">
        <v>34</v>
      </c>
      <c r="E60">
        <v>2017</v>
      </c>
      <c r="F60" t="s">
        <v>230</v>
      </c>
      <c r="G60">
        <v>63</v>
      </c>
      <c r="H60" s="59"/>
      <c r="I60">
        <v>6.6309849999999999</v>
      </c>
      <c r="J60">
        <v>134.62039999999999</v>
      </c>
      <c r="K60">
        <v>133.71729999999999</v>
      </c>
      <c r="L60">
        <v>131.85290000000001</v>
      </c>
      <c r="M60">
        <v>131.7354</v>
      </c>
      <c r="N60">
        <v>131.08269999999999</v>
      </c>
      <c r="O60">
        <v>135.084</v>
      </c>
      <c r="P60">
        <v>136.06610000000001</v>
      </c>
      <c r="Q60">
        <v>135.15299999999999</v>
      </c>
      <c r="R60">
        <v>136.1284</v>
      </c>
      <c r="S60">
        <v>137.04230000000001</v>
      </c>
      <c r="T60">
        <v>136.79599999999999</v>
      </c>
      <c r="U60">
        <v>135.8184</v>
      </c>
      <c r="V60">
        <v>135.10380000000001</v>
      </c>
      <c r="W60">
        <v>135.41149999999999</v>
      </c>
      <c r="X60">
        <v>135.46979999999999</v>
      </c>
      <c r="Y60">
        <v>137.57060000000001</v>
      </c>
      <c r="Z60">
        <v>137.5873</v>
      </c>
      <c r="AA60">
        <v>139.0736</v>
      </c>
      <c r="AB60">
        <v>139.1841</v>
      </c>
      <c r="AC60">
        <v>139.79509999999999</v>
      </c>
      <c r="AD60">
        <v>140.3903</v>
      </c>
      <c r="AE60">
        <v>139.89779999999999</v>
      </c>
      <c r="AF60">
        <v>139.8571</v>
      </c>
      <c r="AG60">
        <v>139.37020000000001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45.767069999999997</v>
      </c>
      <c r="AX60">
        <v>117.9179</v>
      </c>
      <c r="AY60">
        <v>119.5548</v>
      </c>
      <c r="AZ60">
        <v>119.5652</v>
      </c>
      <c r="BA60">
        <v>120.2962</v>
      </c>
      <c r="BB60">
        <v>120.8601</v>
      </c>
      <c r="BC60">
        <v>117.1803</v>
      </c>
      <c r="BD60">
        <v>88.060929999999999</v>
      </c>
      <c r="BE60">
        <v>60.020069999999997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47.861240000000002</v>
      </c>
      <c r="BV60">
        <v>119.96469999999999</v>
      </c>
      <c r="BW60">
        <v>121.6842</v>
      </c>
      <c r="BX60">
        <v>121.63039999999999</v>
      </c>
      <c r="BY60">
        <v>122.39530000000001</v>
      </c>
      <c r="BZ60">
        <v>122.99420000000001</v>
      </c>
      <c r="CA60">
        <v>118.6448</v>
      </c>
      <c r="CB60">
        <v>89.50224</v>
      </c>
      <c r="CC60">
        <v>60.921080000000003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49.31165</v>
      </c>
      <c r="CT60">
        <v>121.3823</v>
      </c>
      <c r="CU60">
        <v>123.15900000000001</v>
      </c>
      <c r="CV60">
        <v>123.0607</v>
      </c>
      <c r="CW60">
        <v>123.84910000000001</v>
      </c>
      <c r="CX60">
        <v>124.4723</v>
      </c>
      <c r="CY60">
        <v>119.6592</v>
      </c>
      <c r="CZ60">
        <v>90.500489999999999</v>
      </c>
      <c r="DA60">
        <v>61.545119999999997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50.762070000000001</v>
      </c>
      <c r="DR60">
        <v>122.79989999999999</v>
      </c>
      <c r="DS60">
        <v>124.63379999999999</v>
      </c>
      <c r="DT60">
        <v>124.4911</v>
      </c>
      <c r="DU60">
        <v>125.303</v>
      </c>
      <c r="DV60">
        <v>125.9503</v>
      </c>
      <c r="DW60">
        <v>120.6735</v>
      </c>
      <c r="DX60">
        <v>91.498739999999998</v>
      </c>
      <c r="DY60">
        <v>62.169159999999998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52.856229999999996</v>
      </c>
      <c r="EP60">
        <v>124.8467</v>
      </c>
      <c r="EQ60">
        <v>126.76309999999999</v>
      </c>
      <c r="ER60">
        <v>126.5562</v>
      </c>
      <c r="ES60">
        <v>127.4021</v>
      </c>
      <c r="ET60">
        <v>128.08439999999999</v>
      </c>
      <c r="EU60">
        <v>122.13800000000001</v>
      </c>
      <c r="EV60">
        <v>92.940049999999999</v>
      </c>
      <c r="EW60">
        <v>63.070169999999997</v>
      </c>
      <c r="EX60">
        <v>46.18206</v>
      </c>
      <c r="EY60">
        <v>45.854779999999998</v>
      </c>
      <c r="EZ60">
        <v>45.4467</v>
      </c>
      <c r="FA60">
        <v>45.090919999999997</v>
      </c>
      <c r="FB60">
        <v>44.764360000000003</v>
      </c>
      <c r="FC60">
        <v>44.905200000000001</v>
      </c>
      <c r="FD60">
        <v>45.172829999999998</v>
      </c>
      <c r="FE60">
        <v>45.09395</v>
      </c>
      <c r="FF60">
        <v>45.14922</v>
      </c>
      <c r="FG60">
        <v>46.55724</v>
      </c>
      <c r="FH60">
        <v>48.627139999999997</v>
      </c>
      <c r="FI60">
        <v>50.457380000000001</v>
      </c>
      <c r="FJ60">
        <v>51.491909999999997</v>
      </c>
      <c r="FK60">
        <v>51.492040000000003</v>
      </c>
      <c r="FL60">
        <v>51.580150000000003</v>
      </c>
      <c r="FM60">
        <v>51.08117</v>
      </c>
      <c r="FN60">
        <v>50.030830000000002</v>
      </c>
      <c r="FO60">
        <v>49.00665</v>
      </c>
      <c r="FP60">
        <v>47.846420000000002</v>
      </c>
      <c r="FQ60">
        <v>45.749209999999998</v>
      </c>
      <c r="FR60">
        <v>44.329120000000003</v>
      </c>
      <c r="FS60">
        <v>43.534280000000003</v>
      </c>
      <c r="FT60">
        <v>42.663249999999998</v>
      </c>
      <c r="FU60">
        <v>41.919089999999997</v>
      </c>
      <c r="FV60">
        <v>1</v>
      </c>
    </row>
    <row r="61" spans="1:178" x14ac:dyDescent="0.2">
      <c r="A61" t="s">
        <v>216</v>
      </c>
      <c r="B61" t="s">
        <v>231</v>
      </c>
      <c r="C61" t="s">
        <v>238</v>
      </c>
      <c r="D61" t="s">
        <v>34</v>
      </c>
      <c r="E61" t="s">
        <v>239</v>
      </c>
      <c r="F61" t="s">
        <v>230</v>
      </c>
      <c r="G61">
        <v>61</v>
      </c>
      <c r="H61" s="59"/>
      <c r="I61">
        <v>6.4204780000000001</v>
      </c>
      <c r="J61">
        <v>130.3467</v>
      </c>
      <c r="K61">
        <v>129.47229999999999</v>
      </c>
      <c r="L61">
        <v>127.6671</v>
      </c>
      <c r="M61">
        <v>127.55329999999999</v>
      </c>
      <c r="N61">
        <v>126.9213</v>
      </c>
      <c r="O61">
        <v>130.79560000000001</v>
      </c>
      <c r="P61">
        <v>131.7466</v>
      </c>
      <c r="Q61">
        <v>130.86240000000001</v>
      </c>
      <c r="R61">
        <v>131.80690000000001</v>
      </c>
      <c r="S61">
        <v>132.6918</v>
      </c>
      <c r="T61">
        <v>132.45320000000001</v>
      </c>
      <c r="U61">
        <v>131.5067</v>
      </c>
      <c r="V61">
        <v>130.81479999999999</v>
      </c>
      <c r="W61">
        <v>131.11269999999999</v>
      </c>
      <c r="X61">
        <v>131.16919999999999</v>
      </c>
      <c r="Y61">
        <v>133.20330000000001</v>
      </c>
      <c r="Z61">
        <v>133.21940000000001</v>
      </c>
      <c r="AA61">
        <v>134.65860000000001</v>
      </c>
      <c r="AB61">
        <v>134.76560000000001</v>
      </c>
      <c r="AC61">
        <v>135.3571</v>
      </c>
      <c r="AD61">
        <v>135.93350000000001</v>
      </c>
      <c r="AE61">
        <v>135.45660000000001</v>
      </c>
      <c r="AF61">
        <v>135.41720000000001</v>
      </c>
      <c r="AG61">
        <v>134.94569999999999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44.258339999999997</v>
      </c>
      <c r="AX61">
        <v>114.12</v>
      </c>
      <c r="AY61">
        <v>115.70269999999999</v>
      </c>
      <c r="AZ61">
        <v>115.7144</v>
      </c>
      <c r="BA61">
        <v>116.4213</v>
      </c>
      <c r="BB61">
        <v>116.96639999999999</v>
      </c>
      <c r="BC61">
        <v>113.4212</v>
      </c>
      <c r="BD61">
        <v>85.226929999999996</v>
      </c>
      <c r="BE61">
        <v>58.09066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46.319000000000003</v>
      </c>
      <c r="BV61">
        <v>116.134</v>
      </c>
      <c r="BW61">
        <v>117.798</v>
      </c>
      <c r="BX61">
        <v>117.7466</v>
      </c>
      <c r="BY61">
        <v>118.4868</v>
      </c>
      <c r="BZ61">
        <v>119.0664</v>
      </c>
      <c r="CA61">
        <v>114.86239999999999</v>
      </c>
      <c r="CB61">
        <v>86.645179999999996</v>
      </c>
      <c r="CC61">
        <v>58.977260000000001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47.746200000000002</v>
      </c>
      <c r="CT61">
        <v>117.52889999999999</v>
      </c>
      <c r="CU61">
        <v>119.2491</v>
      </c>
      <c r="CV61">
        <v>119.154</v>
      </c>
      <c r="CW61">
        <v>119.9174</v>
      </c>
      <c r="CX61">
        <v>120.52079999999999</v>
      </c>
      <c r="CY61">
        <v>115.8605</v>
      </c>
      <c r="CZ61">
        <v>87.627459999999999</v>
      </c>
      <c r="DA61">
        <v>59.59131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49.173409999999997</v>
      </c>
      <c r="DR61">
        <v>118.9238</v>
      </c>
      <c r="DS61">
        <v>120.7003</v>
      </c>
      <c r="DT61">
        <v>120.5615</v>
      </c>
      <c r="DU61">
        <v>121.348</v>
      </c>
      <c r="DV61">
        <v>121.9752</v>
      </c>
      <c r="DW61">
        <v>116.8586</v>
      </c>
      <c r="DX61">
        <v>88.609729999999999</v>
      </c>
      <c r="DY61">
        <v>60.205359999999999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51.234070000000003</v>
      </c>
      <c r="EP61">
        <v>120.9378</v>
      </c>
      <c r="EQ61">
        <v>122.79559999999999</v>
      </c>
      <c r="ER61">
        <v>122.5936</v>
      </c>
      <c r="ES61">
        <v>123.4136</v>
      </c>
      <c r="ET61">
        <v>124.07510000000001</v>
      </c>
      <c r="EU61">
        <v>118.2997</v>
      </c>
      <c r="EV61">
        <v>90.027979999999999</v>
      </c>
      <c r="EW61">
        <v>61.091949999999997</v>
      </c>
      <c r="EX61">
        <v>46.18206</v>
      </c>
      <c r="EY61">
        <v>45.854779999999998</v>
      </c>
      <c r="EZ61">
        <v>45.4467</v>
      </c>
      <c r="FA61">
        <v>45.090919999999997</v>
      </c>
      <c r="FB61">
        <v>44.764360000000003</v>
      </c>
      <c r="FC61">
        <v>44.905200000000001</v>
      </c>
      <c r="FD61">
        <v>45.172829999999998</v>
      </c>
      <c r="FE61">
        <v>45.09395</v>
      </c>
      <c r="FF61">
        <v>45.14922</v>
      </c>
      <c r="FG61">
        <v>46.55724</v>
      </c>
      <c r="FH61">
        <v>48.627139999999997</v>
      </c>
      <c r="FI61">
        <v>50.457380000000001</v>
      </c>
      <c r="FJ61">
        <v>51.491909999999997</v>
      </c>
      <c r="FK61">
        <v>51.492040000000003</v>
      </c>
      <c r="FL61">
        <v>51.580150000000003</v>
      </c>
      <c r="FM61">
        <v>51.08117</v>
      </c>
      <c r="FN61">
        <v>50.030830000000002</v>
      </c>
      <c r="FO61">
        <v>49.00665</v>
      </c>
      <c r="FP61">
        <v>47.846420000000002</v>
      </c>
      <c r="FQ61">
        <v>45.749209999999998</v>
      </c>
      <c r="FR61">
        <v>44.329120000000003</v>
      </c>
      <c r="FS61">
        <v>43.534280000000003</v>
      </c>
      <c r="FT61">
        <v>42.663249999999998</v>
      </c>
      <c r="FU61">
        <v>41.919089999999997</v>
      </c>
      <c r="FV61">
        <v>1</v>
      </c>
    </row>
    <row r="62" spans="1:178" x14ac:dyDescent="0.2">
      <c r="A62" t="s">
        <v>216</v>
      </c>
      <c r="B62" t="s">
        <v>231</v>
      </c>
      <c r="C62" t="s">
        <v>238</v>
      </c>
      <c r="D62" t="s">
        <v>35</v>
      </c>
      <c r="E62">
        <v>2015</v>
      </c>
      <c r="F62" t="s">
        <v>230</v>
      </c>
      <c r="G62">
        <v>66</v>
      </c>
      <c r="H62" s="59"/>
      <c r="I62">
        <v>6.9467460000000001</v>
      </c>
      <c r="J62">
        <v>166.10749999999999</v>
      </c>
      <c r="K62">
        <v>165.2321</v>
      </c>
      <c r="L62">
        <v>163.40620000000001</v>
      </c>
      <c r="M62">
        <v>163.2594</v>
      </c>
      <c r="N62">
        <v>162.36429999999999</v>
      </c>
      <c r="O62">
        <v>166.73269999999999</v>
      </c>
      <c r="P62">
        <v>169.09110000000001</v>
      </c>
      <c r="Q62">
        <v>167.59620000000001</v>
      </c>
      <c r="R62">
        <v>167.661</v>
      </c>
      <c r="S62">
        <v>166.81039999999999</v>
      </c>
      <c r="T62">
        <v>166.87090000000001</v>
      </c>
      <c r="U62">
        <v>165.65119999999999</v>
      </c>
      <c r="V62">
        <v>164.87909999999999</v>
      </c>
      <c r="W62">
        <v>164.72559999999999</v>
      </c>
      <c r="X62">
        <v>164.28970000000001</v>
      </c>
      <c r="Y62">
        <v>166.25129999999999</v>
      </c>
      <c r="Z62">
        <v>167.20570000000001</v>
      </c>
      <c r="AA62">
        <v>169.17859999999999</v>
      </c>
      <c r="AB62">
        <v>169.68960000000001</v>
      </c>
      <c r="AC62">
        <v>169.2654</v>
      </c>
      <c r="AD62">
        <v>170.67439999999999</v>
      </c>
      <c r="AE62">
        <v>171.24520000000001</v>
      </c>
      <c r="AF62">
        <v>170.90010000000001</v>
      </c>
      <c r="AG62">
        <v>170.46539999999999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52.305790000000002</v>
      </c>
      <c r="AX62">
        <v>139.56950000000001</v>
      </c>
      <c r="AY62">
        <v>141.73249999999999</v>
      </c>
      <c r="AZ62">
        <v>141.86859999999999</v>
      </c>
      <c r="BA62">
        <v>141.0505</v>
      </c>
      <c r="BB62">
        <v>142.18170000000001</v>
      </c>
      <c r="BC62">
        <v>144.8587</v>
      </c>
      <c r="BD62">
        <v>113.14490000000001</v>
      </c>
      <c r="BE62">
        <v>78.803340000000006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55.39161</v>
      </c>
      <c r="BV62">
        <v>142.5735</v>
      </c>
      <c r="BW62">
        <v>144.74770000000001</v>
      </c>
      <c r="BX62">
        <v>144.87610000000001</v>
      </c>
      <c r="BY62">
        <v>144.06450000000001</v>
      </c>
      <c r="BZ62">
        <v>145.26580000000001</v>
      </c>
      <c r="CA62">
        <v>146.87799999999999</v>
      </c>
      <c r="CB62">
        <v>115.03100000000001</v>
      </c>
      <c r="CC62">
        <v>79.725560000000002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57.528829999999999</v>
      </c>
      <c r="CT62">
        <v>144.654</v>
      </c>
      <c r="CU62">
        <v>146.83600000000001</v>
      </c>
      <c r="CV62">
        <v>146.959</v>
      </c>
      <c r="CW62">
        <v>146.15199999999999</v>
      </c>
      <c r="CX62">
        <v>147.40180000000001</v>
      </c>
      <c r="CY62">
        <v>148.2765</v>
      </c>
      <c r="CZ62">
        <v>116.3373</v>
      </c>
      <c r="DA62">
        <v>80.364279999999994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59.666049999999998</v>
      </c>
      <c r="DR62">
        <v>146.7346</v>
      </c>
      <c r="DS62">
        <v>148.92429999999999</v>
      </c>
      <c r="DT62">
        <v>149.0419</v>
      </c>
      <c r="DU62">
        <v>148.23949999999999</v>
      </c>
      <c r="DV62">
        <v>149.53790000000001</v>
      </c>
      <c r="DW62">
        <v>149.67509999999999</v>
      </c>
      <c r="DX62">
        <v>117.6437</v>
      </c>
      <c r="DY62">
        <v>81.003010000000003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62.751860000000001</v>
      </c>
      <c r="EP62">
        <v>149.73859999999999</v>
      </c>
      <c r="EQ62">
        <v>151.93950000000001</v>
      </c>
      <c r="ER62">
        <v>152.04929999999999</v>
      </c>
      <c r="ES62">
        <v>151.25360000000001</v>
      </c>
      <c r="ET62">
        <v>152.62190000000001</v>
      </c>
      <c r="EU62">
        <v>151.6944</v>
      </c>
      <c r="EV62">
        <v>119.52979999999999</v>
      </c>
      <c r="EW62">
        <v>81.925219999999996</v>
      </c>
      <c r="EX62">
        <v>45.280160000000002</v>
      </c>
      <c r="EY62">
        <v>44.596200000000003</v>
      </c>
      <c r="EZ62">
        <v>43.904580000000003</v>
      </c>
      <c r="FA62">
        <v>43.310839999999999</v>
      </c>
      <c r="FB62">
        <v>43.01596</v>
      </c>
      <c r="FC62">
        <v>42.651859999999999</v>
      </c>
      <c r="FD62">
        <v>42.326390000000004</v>
      </c>
      <c r="FE62">
        <v>42.228740000000002</v>
      </c>
      <c r="FF62">
        <v>44.351950000000002</v>
      </c>
      <c r="FG62">
        <v>46.744309999999999</v>
      </c>
      <c r="FH62">
        <v>48.920650000000002</v>
      </c>
      <c r="FI62">
        <v>50.6648</v>
      </c>
      <c r="FJ62">
        <v>51.887599999999999</v>
      </c>
      <c r="FK62">
        <v>52.555500000000002</v>
      </c>
      <c r="FL62">
        <v>52.77017</v>
      </c>
      <c r="FM62">
        <v>53.014690000000002</v>
      </c>
      <c r="FN62">
        <v>52.870429999999999</v>
      </c>
      <c r="FO62">
        <v>52.431579999999997</v>
      </c>
      <c r="FP62">
        <v>50.947519999999997</v>
      </c>
      <c r="FQ62">
        <v>49.007089999999998</v>
      </c>
      <c r="FR62">
        <v>47.522640000000003</v>
      </c>
      <c r="FS62">
        <v>46.357860000000002</v>
      </c>
      <c r="FT62">
        <v>45.621479999999998</v>
      </c>
      <c r="FU62">
        <v>44.734760000000001</v>
      </c>
      <c r="FV62">
        <v>1</v>
      </c>
    </row>
    <row r="63" spans="1:178" x14ac:dyDescent="0.2">
      <c r="A63" t="s">
        <v>216</v>
      </c>
      <c r="B63" t="s">
        <v>231</v>
      </c>
      <c r="C63" t="s">
        <v>238</v>
      </c>
      <c r="D63" t="s">
        <v>35</v>
      </c>
      <c r="E63">
        <v>2016</v>
      </c>
      <c r="F63" t="s">
        <v>230</v>
      </c>
      <c r="G63">
        <v>64</v>
      </c>
      <c r="H63" s="59"/>
      <c r="I63">
        <v>6.7362390000000003</v>
      </c>
      <c r="J63">
        <v>161.07400000000001</v>
      </c>
      <c r="K63">
        <v>160.2251</v>
      </c>
      <c r="L63">
        <v>158.4545</v>
      </c>
      <c r="M63">
        <v>158.31219999999999</v>
      </c>
      <c r="N63">
        <v>157.44409999999999</v>
      </c>
      <c r="O63">
        <v>161.68020000000001</v>
      </c>
      <c r="P63">
        <v>163.96709999999999</v>
      </c>
      <c r="Q63">
        <v>162.51750000000001</v>
      </c>
      <c r="R63">
        <v>162.5804</v>
      </c>
      <c r="S63">
        <v>161.75559999999999</v>
      </c>
      <c r="T63">
        <v>161.8142</v>
      </c>
      <c r="U63">
        <v>160.63140000000001</v>
      </c>
      <c r="V63">
        <v>159.8828</v>
      </c>
      <c r="W63">
        <v>159.73400000000001</v>
      </c>
      <c r="X63">
        <v>159.31120000000001</v>
      </c>
      <c r="Y63">
        <v>161.21340000000001</v>
      </c>
      <c r="Z63">
        <v>162.1388</v>
      </c>
      <c r="AA63">
        <v>164.05199999999999</v>
      </c>
      <c r="AB63">
        <v>164.54750000000001</v>
      </c>
      <c r="AC63">
        <v>164.1362</v>
      </c>
      <c r="AD63">
        <v>165.50239999999999</v>
      </c>
      <c r="AE63">
        <v>166.05590000000001</v>
      </c>
      <c r="AF63">
        <v>165.72130000000001</v>
      </c>
      <c r="AG63">
        <v>165.2998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50.642240000000001</v>
      </c>
      <c r="AX63">
        <v>135.2636</v>
      </c>
      <c r="AY63">
        <v>137.36080000000001</v>
      </c>
      <c r="AZ63">
        <v>137.4931</v>
      </c>
      <c r="BA63">
        <v>136.6996</v>
      </c>
      <c r="BB63">
        <v>137.79470000000001</v>
      </c>
      <c r="BC63">
        <v>140.41759999999999</v>
      </c>
      <c r="BD63">
        <v>109.6683</v>
      </c>
      <c r="BE63">
        <v>76.391900000000007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53.68094</v>
      </c>
      <c r="BV63">
        <v>138.2218</v>
      </c>
      <c r="BW63">
        <v>140.33000000000001</v>
      </c>
      <c r="BX63">
        <v>140.4545</v>
      </c>
      <c r="BY63">
        <v>139.66759999999999</v>
      </c>
      <c r="BZ63">
        <v>140.83170000000001</v>
      </c>
      <c r="CA63">
        <v>142.40610000000001</v>
      </c>
      <c r="CB63">
        <v>111.5256</v>
      </c>
      <c r="CC63">
        <v>77.300030000000007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55.785530000000001</v>
      </c>
      <c r="CT63">
        <v>140.2706</v>
      </c>
      <c r="CU63">
        <v>142.38640000000001</v>
      </c>
      <c r="CV63">
        <v>142.50569999999999</v>
      </c>
      <c r="CW63">
        <v>141.72319999999999</v>
      </c>
      <c r="CX63">
        <v>142.93510000000001</v>
      </c>
      <c r="CY63">
        <v>143.7833</v>
      </c>
      <c r="CZ63">
        <v>112.812</v>
      </c>
      <c r="DA63">
        <v>77.929000000000002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57.890120000000003</v>
      </c>
      <c r="DR63">
        <v>142.3193</v>
      </c>
      <c r="DS63">
        <v>144.44280000000001</v>
      </c>
      <c r="DT63">
        <v>144.55680000000001</v>
      </c>
      <c r="DU63">
        <v>143.77879999999999</v>
      </c>
      <c r="DV63">
        <v>145.0385</v>
      </c>
      <c r="DW63">
        <v>145.16050000000001</v>
      </c>
      <c r="DX63">
        <v>114.09829999999999</v>
      </c>
      <c r="DY63">
        <v>78.557969999999997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60.928820000000002</v>
      </c>
      <c r="EP63">
        <v>145.2775</v>
      </c>
      <c r="EQ63">
        <v>147.41200000000001</v>
      </c>
      <c r="ER63">
        <v>147.51830000000001</v>
      </c>
      <c r="ES63">
        <v>146.74680000000001</v>
      </c>
      <c r="ET63">
        <v>148.07550000000001</v>
      </c>
      <c r="EU63">
        <v>147.149</v>
      </c>
      <c r="EV63">
        <v>115.9556</v>
      </c>
      <c r="EW63">
        <v>79.466099999999997</v>
      </c>
      <c r="EX63">
        <v>45.280160000000002</v>
      </c>
      <c r="EY63">
        <v>44.596200000000003</v>
      </c>
      <c r="EZ63">
        <v>43.904580000000003</v>
      </c>
      <c r="FA63">
        <v>43.310839999999999</v>
      </c>
      <c r="FB63">
        <v>43.01596</v>
      </c>
      <c r="FC63">
        <v>42.651859999999999</v>
      </c>
      <c r="FD63">
        <v>42.326390000000004</v>
      </c>
      <c r="FE63">
        <v>42.228740000000002</v>
      </c>
      <c r="FF63">
        <v>44.351950000000002</v>
      </c>
      <c r="FG63">
        <v>46.744309999999999</v>
      </c>
      <c r="FH63">
        <v>48.920650000000002</v>
      </c>
      <c r="FI63">
        <v>50.6648</v>
      </c>
      <c r="FJ63">
        <v>51.887599999999999</v>
      </c>
      <c r="FK63">
        <v>52.555500000000002</v>
      </c>
      <c r="FL63">
        <v>52.77017</v>
      </c>
      <c r="FM63">
        <v>53.014690000000002</v>
      </c>
      <c r="FN63">
        <v>52.870429999999999</v>
      </c>
      <c r="FO63">
        <v>52.431570000000001</v>
      </c>
      <c r="FP63">
        <v>50.947519999999997</v>
      </c>
      <c r="FQ63">
        <v>49.007089999999998</v>
      </c>
      <c r="FR63">
        <v>47.522640000000003</v>
      </c>
      <c r="FS63">
        <v>46.357860000000002</v>
      </c>
      <c r="FT63">
        <v>45.621479999999998</v>
      </c>
      <c r="FU63">
        <v>44.734760000000001</v>
      </c>
      <c r="FV63">
        <v>1</v>
      </c>
    </row>
    <row r="64" spans="1:178" x14ac:dyDescent="0.2">
      <c r="A64" t="s">
        <v>216</v>
      </c>
      <c r="B64" t="s">
        <v>231</v>
      </c>
      <c r="C64" t="s">
        <v>238</v>
      </c>
      <c r="D64" t="s">
        <v>35</v>
      </c>
      <c r="E64">
        <v>2017</v>
      </c>
      <c r="F64" t="s">
        <v>230</v>
      </c>
      <c r="G64">
        <v>63</v>
      </c>
      <c r="H64" s="59"/>
      <c r="I64">
        <v>6.6309849999999999</v>
      </c>
      <c r="J64">
        <v>158.55719999999999</v>
      </c>
      <c r="K64">
        <v>157.7216</v>
      </c>
      <c r="L64">
        <v>155.9786</v>
      </c>
      <c r="M64">
        <v>155.83850000000001</v>
      </c>
      <c r="N64">
        <v>154.98410000000001</v>
      </c>
      <c r="O64">
        <v>159.154</v>
      </c>
      <c r="P64">
        <v>161.4051</v>
      </c>
      <c r="Q64">
        <v>159.97819999999999</v>
      </c>
      <c r="R64">
        <v>160.04</v>
      </c>
      <c r="S64">
        <v>159.22810000000001</v>
      </c>
      <c r="T64">
        <v>159.2859</v>
      </c>
      <c r="U64">
        <v>158.1216</v>
      </c>
      <c r="V64">
        <v>157.38460000000001</v>
      </c>
      <c r="W64">
        <v>157.2381</v>
      </c>
      <c r="X64">
        <v>156.822</v>
      </c>
      <c r="Y64">
        <v>158.6944</v>
      </c>
      <c r="Z64">
        <v>159.6054</v>
      </c>
      <c r="AA64">
        <v>161.48859999999999</v>
      </c>
      <c r="AB64">
        <v>161.97649999999999</v>
      </c>
      <c r="AC64">
        <v>161.57149999999999</v>
      </c>
      <c r="AD64">
        <v>162.91640000000001</v>
      </c>
      <c r="AE64">
        <v>163.46129999999999</v>
      </c>
      <c r="AF64">
        <v>163.13200000000001</v>
      </c>
      <c r="AG64">
        <v>162.71700000000001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49.810940000000002</v>
      </c>
      <c r="AX64">
        <v>133.1112</v>
      </c>
      <c r="AY64">
        <v>135.1754</v>
      </c>
      <c r="AZ64">
        <v>135.3057</v>
      </c>
      <c r="BA64">
        <v>134.52449999999999</v>
      </c>
      <c r="BB64">
        <v>135.60159999999999</v>
      </c>
      <c r="BC64">
        <v>138.19739999999999</v>
      </c>
      <c r="BD64">
        <v>107.9303</v>
      </c>
      <c r="BE64">
        <v>75.186310000000006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52.825800000000001</v>
      </c>
      <c r="BV64">
        <v>136.0461</v>
      </c>
      <c r="BW64">
        <v>138.12129999999999</v>
      </c>
      <c r="BX64">
        <v>138.244</v>
      </c>
      <c r="BY64">
        <v>137.4693</v>
      </c>
      <c r="BZ64">
        <v>138.6148</v>
      </c>
      <c r="CA64">
        <v>140.1703</v>
      </c>
      <c r="CB64">
        <v>109.773</v>
      </c>
      <c r="CC64">
        <v>76.087320000000005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54.913879999999999</v>
      </c>
      <c r="CT64">
        <v>138.0788</v>
      </c>
      <c r="CU64">
        <v>140.16159999999999</v>
      </c>
      <c r="CV64">
        <v>140.279</v>
      </c>
      <c r="CW64">
        <v>139.50880000000001</v>
      </c>
      <c r="CX64">
        <v>140.70169999999999</v>
      </c>
      <c r="CY64">
        <v>141.5367</v>
      </c>
      <c r="CZ64">
        <v>111.0493</v>
      </c>
      <c r="DA64">
        <v>76.711359999999999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57.00197</v>
      </c>
      <c r="DR64">
        <v>140.11150000000001</v>
      </c>
      <c r="DS64">
        <v>142.20189999999999</v>
      </c>
      <c r="DT64">
        <v>142.3141</v>
      </c>
      <c r="DU64">
        <v>141.54830000000001</v>
      </c>
      <c r="DV64">
        <v>142.78870000000001</v>
      </c>
      <c r="DW64">
        <v>142.90309999999999</v>
      </c>
      <c r="DX64">
        <v>112.32559999999999</v>
      </c>
      <c r="DY64">
        <v>77.335400000000007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60.016829999999999</v>
      </c>
      <c r="EP64">
        <v>143.04650000000001</v>
      </c>
      <c r="EQ64">
        <v>145.14779999999999</v>
      </c>
      <c r="ER64">
        <v>145.25229999999999</v>
      </c>
      <c r="ES64">
        <v>144.49299999999999</v>
      </c>
      <c r="ET64">
        <v>145.80179999999999</v>
      </c>
      <c r="EU64">
        <v>144.876</v>
      </c>
      <c r="EV64">
        <v>114.1683</v>
      </c>
      <c r="EW64">
        <v>78.236400000000003</v>
      </c>
      <c r="EX64">
        <v>45.280160000000002</v>
      </c>
      <c r="EY64">
        <v>44.596200000000003</v>
      </c>
      <c r="EZ64">
        <v>43.904580000000003</v>
      </c>
      <c r="FA64">
        <v>43.310839999999999</v>
      </c>
      <c r="FB64">
        <v>43.01596</v>
      </c>
      <c r="FC64">
        <v>42.651859999999999</v>
      </c>
      <c r="FD64">
        <v>42.326390000000004</v>
      </c>
      <c r="FE64">
        <v>42.228740000000002</v>
      </c>
      <c r="FF64">
        <v>44.351950000000002</v>
      </c>
      <c r="FG64">
        <v>46.744309999999999</v>
      </c>
      <c r="FH64">
        <v>48.920650000000002</v>
      </c>
      <c r="FI64">
        <v>50.6648</v>
      </c>
      <c r="FJ64">
        <v>51.887599999999999</v>
      </c>
      <c r="FK64">
        <v>52.555489999999999</v>
      </c>
      <c r="FL64">
        <v>52.77017</v>
      </c>
      <c r="FM64">
        <v>53.014690000000002</v>
      </c>
      <c r="FN64">
        <v>52.870429999999999</v>
      </c>
      <c r="FO64">
        <v>52.431579999999997</v>
      </c>
      <c r="FP64">
        <v>50.947519999999997</v>
      </c>
      <c r="FQ64">
        <v>49.007089999999998</v>
      </c>
      <c r="FR64">
        <v>47.522640000000003</v>
      </c>
      <c r="FS64">
        <v>46.357860000000002</v>
      </c>
      <c r="FT64">
        <v>45.621479999999998</v>
      </c>
      <c r="FU64">
        <v>44.734760000000001</v>
      </c>
      <c r="FV64">
        <v>1</v>
      </c>
    </row>
    <row r="65" spans="1:178" x14ac:dyDescent="0.2">
      <c r="A65" t="s">
        <v>216</v>
      </c>
      <c r="B65" t="s">
        <v>231</v>
      </c>
      <c r="C65" t="s">
        <v>238</v>
      </c>
      <c r="D65" t="s">
        <v>35</v>
      </c>
      <c r="E65" t="s">
        <v>239</v>
      </c>
      <c r="F65" t="s">
        <v>230</v>
      </c>
      <c r="G65">
        <v>61</v>
      </c>
      <c r="H65" s="59"/>
      <c r="I65">
        <v>6.4204780000000001</v>
      </c>
      <c r="J65">
        <v>153.52359999999999</v>
      </c>
      <c r="K65">
        <v>152.71459999999999</v>
      </c>
      <c r="L65">
        <v>151.02690000000001</v>
      </c>
      <c r="M65">
        <v>150.8913</v>
      </c>
      <c r="N65">
        <v>150.06389999999999</v>
      </c>
      <c r="O65">
        <v>154.10149999999999</v>
      </c>
      <c r="P65">
        <v>156.28110000000001</v>
      </c>
      <c r="Q65">
        <v>154.89949999999999</v>
      </c>
      <c r="R65">
        <v>154.95939999999999</v>
      </c>
      <c r="S65">
        <v>154.17330000000001</v>
      </c>
      <c r="T65">
        <v>154.22919999999999</v>
      </c>
      <c r="U65">
        <v>153.1018</v>
      </c>
      <c r="V65">
        <v>152.38829999999999</v>
      </c>
      <c r="W65">
        <v>152.24639999999999</v>
      </c>
      <c r="X65">
        <v>151.84350000000001</v>
      </c>
      <c r="Y65">
        <v>153.65649999999999</v>
      </c>
      <c r="Z65">
        <v>154.5386</v>
      </c>
      <c r="AA65">
        <v>156.36199999999999</v>
      </c>
      <c r="AB65">
        <v>156.83430000000001</v>
      </c>
      <c r="AC65">
        <v>156.44229999999999</v>
      </c>
      <c r="AD65">
        <v>157.74449999999999</v>
      </c>
      <c r="AE65">
        <v>158.27209999999999</v>
      </c>
      <c r="AF65">
        <v>157.95320000000001</v>
      </c>
      <c r="AG65">
        <v>157.5513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48.149279999999997</v>
      </c>
      <c r="AX65">
        <v>128.80719999999999</v>
      </c>
      <c r="AY65">
        <v>130.8057</v>
      </c>
      <c r="AZ65">
        <v>130.93199999999999</v>
      </c>
      <c r="BA65">
        <v>130.1754</v>
      </c>
      <c r="BB65">
        <v>131.2165</v>
      </c>
      <c r="BC65">
        <v>133.7576</v>
      </c>
      <c r="BD65">
        <v>104.45480000000001</v>
      </c>
      <c r="BE65">
        <v>72.77543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51.11591</v>
      </c>
      <c r="BV65">
        <v>131.6952</v>
      </c>
      <c r="BW65">
        <v>133.70439999999999</v>
      </c>
      <c r="BX65">
        <v>133.82329999999999</v>
      </c>
      <c r="BY65">
        <v>133.07310000000001</v>
      </c>
      <c r="BZ65">
        <v>134.1815</v>
      </c>
      <c r="CA65">
        <v>135.69890000000001</v>
      </c>
      <c r="CB65">
        <v>106.2681</v>
      </c>
      <c r="CC65">
        <v>73.662030000000001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53.170580000000001</v>
      </c>
      <c r="CT65">
        <v>133.69540000000001</v>
      </c>
      <c r="CU65">
        <v>135.71199999999999</v>
      </c>
      <c r="CV65">
        <v>135.82570000000001</v>
      </c>
      <c r="CW65">
        <v>135.07990000000001</v>
      </c>
      <c r="CX65">
        <v>136.23500000000001</v>
      </c>
      <c r="CY65">
        <v>137.04349999999999</v>
      </c>
      <c r="CZ65">
        <v>107.5239</v>
      </c>
      <c r="DA65">
        <v>74.276079999999993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55.225250000000003</v>
      </c>
      <c r="DR65">
        <v>135.69560000000001</v>
      </c>
      <c r="DS65">
        <v>137.71969999999999</v>
      </c>
      <c r="DT65">
        <v>137.82820000000001</v>
      </c>
      <c r="DU65">
        <v>137.08680000000001</v>
      </c>
      <c r="DV65">
        <v>138.2885</v>
      </c>
      <c r="DW65">
        <v>138.38800000000001</v>
      </c>
      <c r="DX65">
        <v>108.77979999999999</v>
      </c>
      <c r="DY65">
        <v>74.890129999999999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58.191879999999998</v>
      </c>
      <c r="EP65">
        <v>138.58349999999999</v>
      </c>
      <c r="EQ65">
        <v>140.61840000000001</v>
      </c>
      <c r="ER65">
        <v>140.71950000000001</v>
      </c>
      <c r="ES65">
        <v>139.98439999999999</v>
      </c>
      <c r="ET65">
        <v>141.2535</v>
      </c>
      <c r="EU65">
        <v>140.32929999999999</v>
      </c>
      <c r="EV65">
        <v>110.593</v>
      </c>
      <c r="EW65">
        <v>75.776730000000001</v>
      </c>
      <c r="EX65">
        <v>45.280160000000002</v>
      </c>
      <c r="EY65">
        <v>44.596200000000003</v>
      </c>
      <c r="EZ65">
        <v>43.904580000000003</v>
      </c>
      <c r="FA65">
        <v>43.310839999999999</v>
      </c>
      <c r="FB65">
        <v>43.01596</v>
      </c>
      <c r="FC65">
        <v>42.651859999999999</v>
      </c>
      <c r="FD65">
        <v>42.326390000000004</v>
      </c>
      <c r="FE65">
        <v>42.228740000000002</v>
      </c>
      <c r="FF65">
        <v>44.351950000000002</v>
      </c>
      <c r="FG65">
        <v>46.744309999999999</v>
      </c>
      <c r="FH65">
        <v>48.920650000000002</v>
      </c>
      <c r="FI65">
        <v>50.6648</v>
      </c>
      <c r="FJ65">
        <v>51.887599999999999</v>
      </c>
      <c r="FK65">
        <v>52.555500000000002</v>
      </c>
      <c r="FL65">
        <v>52.77017</v>
      </c>
      <c r="FM65">
        <v>53.014690000000002</v>
      </c>
      <c r="FN65">
        <v>52.870429999999999</v>
      </c>
      <c r="FO65">
        <v>52.431579999999997</v>
      </c>
      <c r="FP65">
        <v>50.947519999999997</v>
      </c>
      <c r="FQ65">
        <v>49.007089999999998</v>
      </c>
      <c r="FR65">
        <v>47.522640000000003</v>
      </c>
      <c r="FS65">
        <v>46.357860000000002</v>
      </c>
      <c r="FT65">
        <v>45.621479999999998</v>
      </c>
      <c r="FU65">
        <v>44.734760000000001</v>
      </c>
      <c r="FV65">
        <v>1</v>
      </c>
    </row>
    <row r="66" spans="1:178" x14ac:dyDescent="0.2">
      <c r="A66" t="s">
        <v>216</v>
      </c>
      <c r="B66" t="s">
        <v>231</v>
      </c>
      <c r="C66" t="s">
        <v>238</v>
      </c>
      <c r="D66" t="s">
        <v>36</v>
      </c>
      <c r="E66">
        <v>2015</v>
      </c>
      <c r="F66" t="s">
        <v>230</v>
      </c>
      <c r="G66">
        <v>66</v>
      </c>
      <c r="H66" s="59"/>
      <c r="I66">
        <v>6.9467460000000001</v>
      </c>
      <c r="J66">
        <v>170.84649999999999</v>
      </c>
      <c r="K66">
        <v>170.96510000000001</v>
      </c>
      <c r="L66">
        <v>171.71129999999999</v>
      </c>
      <c r="M66">
        <v>171.94550000000001</v>
      </c>
      <c r="N66">
        <v>170.202</v>
      </c>
      <c r="O66">
        <v>174.1619</v>
      </c>
      <c r="P66">
        <v>176.50040000000001</v>
      </c>
      <c r="Q66">
        <v>176.22020000000001</v>
      </c>
      <c r="R66">
        <v>174.09479999999999</v>
      </c>
      <c r="S66">
        <v>172.4109</v>
      </c>
      <c r="T66">
        <v>168.6388</v>
      </c>
      <c r="U66">
        <v>170.14840000000001</v>
      </c>
      <c r="V66">
        <v>168.92590000000001</v>
      </c>
      <c r="W66">
        <v>168.16569999999999</v>
      </c>
      <c r="X66">
        <v>167.81129999999999</v>
      </c>
      <c r="Y66">
        <v>168.9933</v>
      </c>
      <c r="Z66">
        <v>168.6765</v>
      </c>
      <c r="AA66">
        <v>167.39150000000001</v>
      </c>
      <c r="AB66">
        <v>182.64349999999999</v>
      </c>
      <c r="AC66">
        <v>165.42099999999999</v>
      </c>
      <c r="AD66">
        <v>166.13650000000001</v>
      </c>
      <c r="AE66">
        <v>164.31379999999999</v>
      </c>
      <c r="AF66">
        <v>168.7747</v>
      </c>
      <c r="AG66">
        <v>171.8486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49.528260000000003</v>
      </c>
      <c r="AU66">
        <v>136.25399999999999</v>
      </c>
      <c r="AV66">
        <v>136.58160000000001</v>
      </c>
      <c r="AW66">
        <v>138.20590000000001</v>
      </c>
      <c r="AX66">
        <v>138.74979999999999</v>
      </c>
      <c r="AY66">
        <v>138.9092</v>
      </c>
      <c r="AZ66">
        <v>155.9</v>
      </c>
      <c r="BA66">
        <v>112.2029</v>
      </c>
      <c r="BB66">
        <v>79.824330000000003</v>
      </c>
      <c r="BC66">
        <v>77.621219999999994</v>
      </c>
      <c r="BD66">
        <v>79.812650000000005</v>
      </c>
      <c r="BE66">
        <v>79.727230000000006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52.938679999999998</v>
      </c>
      <c r="BS66">
        <v>139.59039999999999</v>
      </c>
      <c r="BT66">
        <v>139.81569999999999</v>
      </c>
      <c r="BU66">
        <v>141.49250000000001</v>
      </c>
      <c r="BV66">
        <v>141.92400000000001</v>
      </c>
      <c r="BW66">
        <v>141.78890000000001</v>
      </c>
      <c r="BX66">
        <v>158.07669999999999</v>
      </c>
      <c r="BY66">
        <v>114.0916</v>
      </c>
      <c r="BZ66">
        <v>81.726879999999994</v>
      </c>
      <c r="CA66">
        <v>79.459890000000001</v>
      </c>
      <c r="CB66">
        <v>81.760800000000003</v>
      </c>
      <c r="CC66">
        <v>81.72748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55.300719999999998</v>
      </c>
      <c r="CQ66">
        <v>141.90119999999999</v>
      </c>
      <c r="CR66">
        <v>142.0557</v>
      </c>
      <c r="CS66">
        <v>143.7688</v>
      </c>
      <c r="CT66">
        <v>144.1224</v>
      </c>
      <c r="CU66">
        <v>143.7833</v>
      </c>
      <c r="CV66">
        <v>159.58420000000001</v>
      </c>
      <c r="CW66">
        <v>115.3998</v>
      </c>
      <c r="CX66">
        <v>83.044560000000004</v>
      </c>
      <c r="CY66">
        <v>80.733350000000002</v>
      </c>
      <c r="CZ66">
        <v>83.110079999999996</v>
      </c>
      <c r="DA66">
        <v>83.112840000000006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57.662770000000002</v>
      </c>
      <c r="DO66">
        <v>144.21199999999999</v>
      </c>
      <c r="DP66">
        <v>144.29560000000001</v>
      </c>
      <c r="DQ66">
        <v>146.04499999999999</v>
      </c>
      <c r="DR66">
        <v>146.32079999999999</v>
      </c>
      <c r="DS66">
        <v>145.77780000000001</v>
      </c>
      <c r="DT66">
        <v>161.0917</v>
      </c>
      <c r="DU66">
        <v>116.7079</v>
      </c>
      <c r="DV66">
        <v>84.362250000000003</v>
      </c>
      <c r="DW66">
        <v>82.006810000000002</v>
      </c>
      <c r="DX66">
        <v>84.459360000000004</v>
      </c>
      <c r="DY66">
        <v>84.498199999999997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61.073189999999997</v>
      </c>
      <c r="EM66">
        <v>147.54839999999999</v>
      </c>
      <c r="EN66">
        <v>147.52979999999999</v>
      </c>
      <c r="EO66">
        <v>149.33160000000001</v>
      </c>
      <c r="EP66">
        <v>149.495</v>
      </c>
      <c r="EQ66">
        <v>148.6574</v>
      </c>
      <c r="ER66">
        <v>163.26830000000001</v>
      </c>
      <c r="ES66">
        <v>118.5966</v>
      </c>
      <c r="ET66">
        <v>86.264790000000005</v>
      </c>
      <c r="EU66">
        <v>83.845489999999998</v>
      </c>
      <c r="EV66">
        <v>86.407499999999999</v>
      </c>
      <c r="EW66">
        <v>86.498440000000002</v>
      </c>
      <c r="EX66">
        <v>63.13597</v>
      </c>
      <c r="EY66">
        <v>61.844900000000003</v>
      </c>
      <c r="EZ66">
        <v>60.683920000000001</v>
      </c>
      <c r="FA66">
        <v>59.537770000000002</v>
      </c>
      <c r="FB66">
        <v>58.639919999999996</v>
      </c>
      <c r="FC66">
        <v>57.823599999999999</v>
      </c>
      <c r="FD66">
        <v>56.903100000000002</v>
      </c>
      <c r="FE66">
        <v>56.689160000000001</v>
      </c>
      <c r="FF66">
        <v>59.554749999999999</v>
      </c>
      <c r="FG66">
        <v>63.546970000000002</v>
      </c>
      <c r="FH66">
        <v>68.554569999999998</v>
      </c>
      <c r="FI66">
        <v>72.819760000000002</v>
      </c>
      <c r="FJ66">
        <v>76.110439999999997</v>
      </c>
      <c r="FK66">
        <v>78.299040000000005</v>
      </c>
      <c r="FL66">
        <v>80.071150000000003</v>
      </c>
      <c r="FM66">
        <v>80.796260000000004</v>
      </c>
      <c r="FN66">
        <v>80.995739999999998</v>
      </c>
      <c r="FO66">
        <v>80.507679999999993</v>
      </c>
      <c r="FP66">
        <v>78.020820000000001</v>
      </c>
      <c r="FQ66">
        <v>76.576229999999995</v>
      </c>
      <c r="FR66">
        <v>72.483029999999999</v>
      </c>
      <c r="FS66">
        <v>69.456540000000004</v>
      </c>
      <c r="FT66">
        <v>67.913719999999998</v>
      </c>
      <c r="FU66">
        <v>65.721789999999999</v>
      </c>
      <c r="FV66">
        <v>1</v>
      </c>
    </row>
    <row r="67" spans="1:178" x14ac:dyDescent="0.2">
      <c r="A67" t="s">
        <v>216</v>
      </c>
      <c r="B67" t="s">
        <v>231</v>
      </c>
      <c r="C67" t="s">
        <v>238</v>
      </c>
      <c r="D67" t="s">
        <v>36</v>
      </c>
      <c r="E67">
        <v>2016</v>
      </c>
      <c r="F67" t="s">
        <v>230</v>
      </c>
      <c r="G67">
        <v>64</v>
      </c>
      <c r="H67" s="59"/>
      <c r="I67">
        <v>6.7362390000000003</v>
      </c>
      <c r="J67">
        <v>165.6694</v>
      </c>
      <c r="K67">
        <v>165.7843</v>
      </c>
      <c r="L67">
        <v>166.50790000000001</v>
      </c>
      <c r="M67">
        <v>166.73509999999999</v>
      </c>
      <c r="N67">
        <v>165.0444</v>
      </c>
      <c r="O67">
        <v>168.88419999999999</v>
      </c>
      <c r="P67">
        <v>171.15190000000001</v>
      </c>
      <c r="Q67">
        <v>170.8802</v>
      </c>
      <c r="R67">
        <v>168.8192</v>
      </c>
      <c r="S67">
        <v>167.18629999999999</v>
      </c>
      <c r="T67">
        <v>163.52860000000001</v>
      </c>
      <c r="U67">
        <v>164.9924</v>
      </c>
      <c r="V67">
        <v>163.80690000000001</v>
      </c>
      <c r="W67">
        <v>163.06979999999999</v>
      </c>
      <c r="X67">
        <v>162.7261</v>
      </c>
      <c r="Y67">
        <v>163.8723</v>
      </c>
      <c r="Z67">
        <v>163.5651</v>
      </c>
      <c r="AA67">
        <v>162.31909999999999</v>
      </c>
      <c r="AB67">
        <v>177.1088</v>
      </c>
      <c r="AC67">
        <v>160.4083</v>
      </c>
      <c r="AD67">
        <v>161.10210000000001</v>
      </c>
      <c r="AE67">
        <v>159.33459999999999</v>
      </c>
      <c r="AF67">
        <v>163.66030000000001</v>
      </c>
      <c r="AG67">
        <v>166.64109999999999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47.94061</v>
      </c>
      <c r="AU67">
        <v>132.0402</v>
      </c>
      <c r="AV67">
        <v>132.3604</v>
      </c>
      <c r="AW67">
        <v>133.9342</v>
      </c>
      <c r="AX67">
        <v>134.46449999999999</v>
      </c>
      <c r="AY67">
        <v>134.6266</v>
      </c>
      <c r="AZ67">
        <v>151.12039999999999</v>
      </c>
      <c r="BA67">
        <v>108.7547</v>
      </c>
      <c r="BB67">
        <v>77.356999999999999</v>
      </c>
      <c r="BC67">
        <v>75.222260000000006</v>
      </c>
      <c r="BD67">
        <v>77.34451</v>
      </c>
      <c r="BE67">
        <v>77.260360000000006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51.298960000000001</v>
      </c>
      <c r="BS67">
        <v>135.32570000000001</v>
      </c>
      <c r="BT67">
        <v>135.54519999999999</v>
      </c>
      <c r="BU67">
        <v>137.17060000000001</v>
      </c>
      <c r="BV67">
        <v>137.59020000000001</v>
      </c>
      <c r="BW67">
        <v>137.4623</v>
      </c>
      <c r="BX67">
        <v>153.2638</v>
      </c>
      <c r="BY67">
        <v>110.6146</v>
      </c>
      <c r="BZ67">
        <v>79.230490000000003</v>
      </c>
      <c r="CA67">
        <v>77.032859999999999</v>
      </c>
      <c r="CB67">
        <v>79.262910000000005</v>
      </c>
      <c r="CC67">
        <v>79.230059999999995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53.624940000000002</v>
      </c>
      <c r="CQ67">
        <v>137.60120000000001</v>
      </c>
      <c r="CR67">
        <v>137.7509</v>
      </c>
      <c r="CS67">
        <v>139.41210000000001</v>
      </c>
      <c r="CT67">
        <v>139.7551</v>
      </c>
      <c r="CU67">
        <v>139.4263</v>
      </c>
      <c r="CV67">
        <v>154.7483</v>
      </c>
      <c r="CW67">
        <v>111.9028</v>
      </c>
      <c r="CX67">
        <v>80.528059999999996</v>
      </c>
      <c r="CY67">
        <v>78.286879999999996</v>
      </c>
      <c r="CZ67">
        <v>80.591589999999997</v>
      </c>
      <c r="DA67">
        <v>80.594269999999995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55.950920000000004</v>
      </c>
      <c r="DO67">
        <v>139.8767</v>
      </c>
      <c r="DP67">
        <v>139.95670000000001</v>
      </c>
      <c r="DQ67">
        <v>141.65360000000001</v>
      </c>
      <c r="DR67">
        <v>141.91990000000001</v>
      </c>
      <c r="DS67">
        <v>141.3903</v>
      </c>
      <c r="DT67">
        <v>156.2328</v>
      </c>
      <c r="DU67">
        <v>113.191</v>
      </c>
      <c r="DV67">
        <v>81.825630000000004</v>
      </c>
      <c r="DW67">
        <v>79.540899999999993</v>
      </c>
      <c r="DX67">
        <v>81.920270000000002</v>
      </c>
      <c r="DY67">
        <v>81.958479999999994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59.309269999999998</v>
      </c>
      <c r="EM67">
        <v>143.16210000000001</v>
      </c>
      <c r="EN67">
        <v>143.14150000000001</v>
      </c>
      <c r="EO67">
        <v>144.88999999999999</v>
      </c>
      <c r="EP67">
        <v>145.04570000000001</v>
      </c>
      <c r="EQ67">
        <v>144.226</v>
      </c>
      <c r="ER67">
        <v>158.37620000000001</v>
      </c>
      <c r="ES67">
        <v>115.0509</v>
      </c>
      <c r="ET67">
        <v>83.699119999999994</v>
      </c>
      <c r="EU67">
        <v>81.351500000000001</v>
      </c>
      <c r="EV67">
        <v>83.838669999999993</v>
      </c>
      <c r="EW67">
        <v>83.928179999999998</v>
      </c>
      <c r="EX67">
        <v>63.13597</v>
      </c>
      <c r="EY67">
        <v>61.844900000000003</v>
      </c>
      <c r="EZ67">
        <v>60.683920000000001</v>
      </c>
      <c r="FA67">
        <v>59.537770000000002</v>
      </c>
      <c r="FB67">
        <v>58.639919999999996</v>
      </c>
      <c r="FC67">
        <v>57.823599999999999</v>
      </c>
      <c r="FD67">
        <v>56.903100000000002</v>
      </c>
      <c r="FE67">
        <v>56.689160000000001</v>
      </c>
      <c r="FF67">
        <v>59.554740000000002</v>
      </c>
      <c r="FG67">
        <v>63.546970000000002</v>
      </c>
      <c r="FH67">
        <v>68.554569999999998</v>
      </c>
      <c r="FI67">
        <v>72.819760000000002</v>
      </c>
      <c r="FJ67">
        <v>76.110439999999997</v>
      </c>
      <c r="FK67">
        <v>78.299040000000005</v>
      </c>
      <c r="FL67">
        <v>80.071150000000003</v>
      </c>
      <c r="FM67">
        <v>80.796260000000004</v>
      </c>
      <c r="FN67">
        <v>80.995739999999998</v>
      </c>
      <c r="FO67">
        <v>80.507679999999993</v>
      </c>
      <c r="FP67">
        <v>78.020820000000001</v>
      </c>
      <c r="FQ67">
        <v>76.576229999999995</v>
      </c>
      <c r="FR67">
        <v>72.483029999999999</v>
      </c>
      <c r="FS67">
        <v>69.456540000000004</v>
      </c>
      <c r="FT67">
        <v>67.913719999999998</v>
      </c>
      <c r="FU67">
        <v>65.721789999999999</v>
      </c>
      <c r="FV67">
        <v>1</v>
      </c>
    </row>
    <row r="68" spans="1:178" x14ac:dyDescent="0.2">
      <c r="A68" t="s">
        <v>216</v>
      </c>
      <c r="B68" t="s">
        <v>231</v>
      </c>
      <c r="C68" t="s">
        <v>238</v>
      </c>
      <c r="D68" t="s">
        <v>36</v>
      </c>
      <c r="E68">
        <v>2017</v>
      </c>
      <c r="F68" t="s">
        <v>230</v>
      </c>
      <c r="G68">
        <v>63</v>
      </c>
      <c r="H68" s="59"/>
      <c r="I68">
        <v>6.6309849999999999</v>
      </c>
      <c r="J68">
        <v>163.08080000000001</v>
      </c>
      <c r="K68">
        <v>163.19390000000001</v>
      </c>
      <c r="L68">
        <v>163.90620000000001</v>
      </c>
      <c r="M68">
        <v>164.12979999999999</v>
      </c>
      <c r="N68">
        <v>162.46559999999999</v>
      </c>
      <c r="O68">
        <v>166.24539999999999</v>
      </c>
      <c r="P68">
        <v>168.4776</v>
      </c>
      <c r="Q68">
        <v>168.21019999999999</v>
      </c>
      <c r="R68">
        <v>166.1814</v>
      </c>
      <c r="S68">
        <v>164.57400000000001</v>
      </c>
      <c r="T68">
        <v>160.9734</v>
      </c>
      <c r="U68">
        <v>162.4144</v>
      </c>
      <c r="V68">
        <v>161.2474</v>
      </c>
      <c r="W68">
        <v>160.52180000000001</v>
      </c>
      <c r="X68">
        <v>160.18350000000001</v>
      </c>
      <c r="Y68">
        <v>161.31180000000001</v>
      </c>
      <c r="Z68">
        <v>161.0094</v>
      </c>
      <c r="AA68">
        <v>159.78280000000001</v>
      </c>
      <c r="AB68">
        <v>174.3415</v>
      </c>
      <c r="AC68">
        <v>157.90190000000001</v>
      </c>
      <c r="AD68">
        <v>158.5849</v>
      </c>
      <c r="AE68">
        <v>156.845</v>
      </c>
      <c r="AF68">
        <v>161.10310000000001</v>
      </c>
      <c r="AG68">
        <v>164.03729999999999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47.147300000000001</v>
      </c>
      <c r="AU68">
        <v>129.93379999999999</v>
      </c>
      <c r="AV68">
        <v>130.25030000000001</v>
      </c>
      <c r="AW68">
        <v>131.7989</v>
      </c>
      <c r="AX68">
        <v>132.32230000000001</v>
      </c>
      <c r="AY68">
        <v>132.48570000000001</v>
      </c>
      <c r="AZ68">
        <v>148.73089999999999</v>
      </c>
      <c r="BA68">
        <v>107.03100000000001</v>
      </c>
      <c r="BB68">
        <v>76.123620000000003</v>
      </c>
      <c r="BC68">
        <v>74.023070000000004</v>
      </c>
      <c r="BD68">
        <v>76.110730000000004</v>
      </c>
      <c r="BE68">
        <v>76.02722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50.479309999999998</v>
      </c>
      <c r="BS68">
        <v>133.1935</v>
      </c>
      <c r="BT68">
        <v>133.4101</v>
      </c>
      <c r="BU68">
        <v>135.00989999999999</v>
      </c>
      <c r="BV68">
        <v>135.42349999999999</v>
      </c>
      <c r="BW68">
        <v>135.29910000000001</v>
      </c>
      <c r="BX68">
        <v>150.85749999999999</v>
      </c>
      <c r="BY68">
        <v>108.8763</v>
      </c>
      <c r="BZ68">
        <v>77.982410000000002</v>
      </c>
      <c r="CA68">
        <v>75.819469999999995</v>
      </c>
      <c r="CB68">
        <v>78.014080000000007</v>
      </c>
      <c r="CC68">
        <v>77.981480000000005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52.787050000000001</v>
      </c>
      <c r="CQ68">
        <v>135.4511</v>
      </c>
      <c r="CR68">
        <v>135.5986</v>
      </c>
      <c r="CS68">
        <v>137.2338</v>
      </c>
      <c r="CT68">
        <v>137.57140000000001</v>
      </c>
      <c r="CU68">
        <v>137.24770000000001</v>
      </c>
      <c r="CV68">
        <v>152.3304</v>
      </c>
      <c r="CW68">
        <v>110.15430000000001</v>
      </c>
      <c r="CX68">
        <v>79.269810000000007</v>
      </c>
      <c r="CY68">
        <v>77.063649999999996</v>
      </c>
      <c r="CZ68">
        <v>79.332340000000002</v>
      </c>
      <c r="DA68">
        <v>79.334980000000002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55.094790000000003</v>
      </c>
      <c r="DO68">
        <v>137.7088</v>
      </c>
      <c r="DP68">
        <v>137.78700000000001</v>
      </c>
      <c r="DQ68">
        <v>139.45769999999999</v>
      </c>
      <c r="DR68">
        <v>139.7193</v>
      </c>
      <c r="DS68">
        <v>139.19630000000001</v>
      </c>
      <c r="DT68">
        <v>153.8032</v>
      </c>
      <c r="DU68">
        <v>111.4324</v>
      </c>
      <c r="DV68">
        <v>80.557199999999995</v>
      </c>
      <c r="DW68">
        <v>78.307829999999996</v>
      </c>
      <c r="DX68">
        <v>80.650599999999997</v>
      </c>
      <c r="DY68">
        <v>80.688490000000002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58.4268</v>
      </c>
      <c r="EM68">
        <v>140.96850000000001</v>
      </c>
      <c r="EN68">
        <v>140.9468</v>
      </c>
      <c r="EO68">
        <v>142.6687</v>
      </c>
      <c r="EP68">
        <v>142.82050000000001</v>
      </c>
      <c r="EQ68">
        <v>142.00980000000001</v>
      </c>
      <c r="ER68">
        <v>155.9298</v>
      </c>
      <c r="ES68">
        <v>113.2777</v>
      </c>
      <c r="ET68">
        <v>82.415989999999994</v>
      </c>
      <c r="EU68">
        <v>80.104230000000001</v>
      </c>
      <c r="EV68">
        <v>82.553960000000004</v>
      </c>
      <c r="EW68">
        <v>82.642750000000007</v>
      </c>
      <c r="EX68">
        <v>63.13597</v>
      </c>
      <c r="EY68">
        <v>61.844900000000003</v>
      </c>
      <c r="EZ68">
        <v>60.683920000000001</v>
      </c>
      <c r="FA68">
        <v>59.537770000000002</v>
      </c>
      <c r="FB68">
        <v>58.639919999999996</v>
      </c>
      <c r="FC68">
        <v>57.823599999999999</v>
      </c>
      <c r="FD68">
        <v>56.903089999999999</v>
      </c>
      <c r="FE68">
        <v>56.689160000000001</v>
      </c>
      <c r="FF68">
        <v>59.554740000000002</v>
      </c>
      <c r="FG68">
        <v>63.546970000000002</v>
      </c>
      <c r="FH68">
        <v>68.554569999999998</v>
      </c>
      <c r="FI68">
        <v>72.819760000000002</v>
      </c>
      <c r="FJ68">
        <v>76.110439999999997</v>
      </c>
      <c r="FK68">
        <v>78.299040000000005</v>
      </c>
      <c r="FL68">
        <v>80.071150000000003</v>
      </c>
      <c r="FM68">
        <v>80.796260000000004</v>
      </c>
      <c r="FN68">
        <v>80.995739999999998</v>
      </c>
      <c r="FO68">
        <v>80.507679999999993</v>
      </c>
      <c r="FP68">
        <v>78.020820000000001</v>
      </c>
      <c r="FQ68">
        <v>76.576229999999995</v>
      </c>
      <c r="FR68">
        <v>72.483029999999999</v>
      </c>
      <c r="FS68">
        <v>69.456540000000004</v>
      </c>
      <c r="FT68">
        <v>67.913719999999998</v>
      </c>
      <c r="FU68">
        <v>65.721789999999999</v>
      </c>
      <c r="FV68">
        <v>1</v>
      </c>
    </row>
    <row r="69" spans="1:178" x14ac:dyDescent="0.2">
      <c r="A69" t="s">
        <v>216</v>
      </c>
      <c r="B69" t="s">
        <v>231</v>
      </c>
      <c r="C69" t="s">
        <v>238</v>
      </c>
      <c r="D69" t="s">
        <v>36</v>
      </c>
      <c r="E69" t="s">
        <v>239</v>
      </c>
      <c r="F69" t="s">
        <v>230</v>
      </c>
      <c r="G69">
        <v>61</v>
      </c>
      <c r="H69" s="59"/>
      <c r="I69">
        <v>6.4204780000000001</v>
      </c>
      <c r="J69">
        <v>157.90360000000001</v>
      </c>
      <c r="K69">
        <v>158.01320000000001</v>
      </c>
      <c r="L69">
        <v>158.7029</v>
      </c>
      <c r="M69">
        <v>158.9194</v>
      </c>
      <c r="N69">
        <v>157.30799999999999</v>
      </c>
      <c r="O69">
        <v>160.96780000000001</v>
      </c>
      <c r="P69">
        <v>163.12909999999999</v>
      </c>
      <c r="Q69">
        <v>162.87020000000001</v>
      </c>
      <c r="R69">
        <v>160.9058</v>
      </c>
      <c r="S69">
        <v>159.3494</v>
      </c>
      <c r="T69">
        <v>155.86320000000001</v>
      </c>
      <c r="U69">
        <v>157.25839999999999</v>
      </c>
      <c r="V69">
        <v>156.1285</v>
      </c>
      <c r="W69">
        <v>155.42590000000001</v>
      </c>
      <c r="X69">
        <v>155.09829999999999</v>
      </c>
      <c r="Y69">
        <v>156.1908</v>
      </c>
      <c r="Z69">
        <v>155.898</v>
      </c>
      <c r="AA69">
        <v>154.71029999999999</v>
      </c>
      <c r="AB69">
        <v>168.80680000000001</v>
      </c>
      <c r="AC69">
        <v>152.88910000000001</v>
      </c>
      <c r="AD69">
        <v>153.5504</v>
      </c>
      <c r="AE69">
        <v>151.86580000000001</v>
      </c>
      <c r="AF69">
        <v>155.98869999999999</v>
      </c>
      <c r="AG69">
        <v>158.82980000000001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45.561770000000003</v>
      </c>
      <c r="AU69">
        <v>125.72199999999999</v>
      </c>
      <c r="AV69">
        <v>126.0312</v>
      </c>
      <c r="AW69">
        <v>127.5292</v>
      </c>
      <c r="AX69">
        <v>128.03890000000001</v>
      </c>
      <c r="AY69">
        <v>128.20480000000001</v>
      </c>
      <c r="AZ69">
        <v>143.95259999999999</v>
      </c>
      <c r="BA69">
        <v>103.584</v>
      </c>
      <c r="BB69">
        <v>73.65746</v>
      </c>
      <c r="BC69">
        <v>71.625259999999997</v>
      </c>
      <c r="BD69">
        <v>73.643789999999996</v>
      </c>
      <c r="BE69">
        <v>73.561580000000006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48.84046</v>
      </c>
      <c r="BS69">
        <v>128.92959999999999</v>
      </c>
      <c r="BT69">
        <v>129.1404</v>
      </c>
      <c r="BU69">
        <v>130.68879999999999</v>
      </c>
      <c r="BV69">
        <v>131.09049999999999</v>
      </c>
      <c r="BW69">
        <v>130.97329999999999</v>
      </c>
      <c r="BX69">
        <v>146.04519999999999</v>
      </c>
      <c r="BY69">
        <v>105.3998</v>
      </c>
      <c r="BZ69">
        <v>75.486509999999996</v>
      </c>
      <c r="CA69">
        <v>73.392910000000001</v>
      </c>
      <c r="CB69">
        <v>75.516689999999997</v>
      </c>
      <c r="CC69">
        <v>75.484570000000005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51.111269999999998</v>
      </c>
      <c r="CQ69">
        <v>131.15110000000001</v>
      </c>
      <c r="CR69">
        <v>131.29390000000001</v>
      </c>
      <c r="CS69">
        <v>132.87719999999999</v>
      </c>
      <c r="CT69">
        <v>133.20400000000001</v>
      </c>
      <c r="CU69">
        <v>132.89070000000001</v>
      </c>
      <c r="CV69">
        <v>147.49449999999999</v>
      </c>
      <c r="CW69">
        <v>106.6574</v>
      </c>
      <c r="CX69">
        <v>76.753299999999996</v>
      </c>
      <c r="CY69">
        <v>74.617189999999994</v>
      </c>
      <c r="CZ69">
        <v>76.813860000000005</v>
      </c>
      <c r="DA69">
        <v>76.816410000000005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53.382089999999998</v>
      </c>
      <c r="DO69">
        <v>133.37260000000001</v>
      </c>
      <c r="DP69">
        <v>133.44730000000001</v>
      </c>
      <c r="DQ69">
        <v>135.06549999999999</v>
      </c>
      <c r="DR69">
        <v>135.3176</v>
      </c>
      <c r="DS69">
        <v>134.8081</v>
      </c>
      <c r="DT69">
        <v>148.94380000000001</v>
      </c>
      <c r="DU69">
        <v>107.91500000000001</v>
      </c>
      <c r="DV69">
        <v>78.020099999999999</v>
      </c>
      <c r="DW69">
        <v>75.841459999999998</v>
      </c>
      <c r="DX69">
        <v>78.111019999999996</v>
      </c>
      <c r="DY69">
        <v>78.148259999999993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56.660780000000003</v>
      </c>
      <c r="EM69">
        <v>136.58019999999999</v>
      </c>
      <c r="EN69">
        <v>136.5565</v>
      </c>
      <c r="EO69">
        <v>138.2252</v>
      </c>
      <c r="EP69">
        <v>138.36920000000001</v>
      </c>
      <c r="EQ69">
        <v>137.57650000000001</v>
      </c>
      <c r="ER69">
        <v>151.03630000000001</v>
      </c>
      <c r="ES69">
        <v>109.7308</v>
      </c>
      <c r="ET69">
        <v>79.849149999999995</v>
      </c>
      <c r="EU69">
        <v>77.609120000000004</v>
      </c>
      <c r="EV69">
        <v>79.983919999999998</v>
      </c>
      <c r="EW69">
        <v>80.071250000000006</v>
      </c>
      <c r="EX69">
        <v>63.13597</v>
      </c>
      <c r="EY69">
        <v>61.844900000000003</v>
      </c>
      <c r="EZ69">
        <v>60.683920000000001</v>
      </c>
      <c r="FA69">
        <v>59.537770000000002</v>
      </c>
      <c r="FB69">
        <v>58.639919999999996</v>
      </c>
      <c r="FC69">
        <v>57.823599999999999</v>
      </c>
      <c r="FD69">
        <v>56.903100000000002</v>
      </c>
      <c r="FE69">
        <v>56.689160000000001</v>
      </c>
      <c r="FF69">
        <v>59.554740000000002</v>
      </c>
      <c r="FG69">
        <v>63.546970000000002</v>
      </c>
      <c r="FH69">
        <v>68.554569999999998</v>
      </c>
      <c r="FI69">
        <v>72.819760000000002</v>
      </c>
      <c r="FJ69">
        <v>76.110439999999997</v>
      </c>
      <c r="FK69">
        <v>78.299040000000005</v>
      </c>
      <c r="FL69">
        <v>80.071150000000003</v>
      </c>
      <c r="FM69">
        <v>80.796260000000004</v>
      </c>
      <c r="FN69">
        <v>80.995739999999998</v>
      </c>
      <c r="FO69">
        <v>80.507679999999993</v>
      </c>
      <c r="FP69">
        <v>78.020820000000001</v>
      </c>
      <c r="FQ69">
        <v>76.576229999999995</v>
      </c>
      <c r="FR69">
        <v>72.483029999999999</v>
      </c>
      <c r="FS69">
        <v>69.456540000000004</v>
      </c>
      <c r="FT69">
        <v>67.913719999999998</v>
      </c>
      <c r="FU69">
        <v>65.721789999999999</v>
      </c>
      <c r="FV69">
        <v>1</v>
      </c>
    </row>
    <row r="70" spans="1:178" x14ac:dyDescent="0.2">
      <c r="A70" t="s">
        <v>216</v>
      </c>
      <c r="B70" t="s">
        <v>231</v>
      </c>
      <c r="C70" t="s">
        <v>238</v>
      </c>
      <c r="D70" t="s">
        <v>37</v>
      </c>
      <c r="E70">
        <v>2015</v>
      </c>
      <c r="F70" t="s">
        <v>230</v>
      </c>
      <c r="G70">
        <v>66</v>
      </c>
      <c r="H70" s="59"/>
      <c r="I70">
        <v>6.9467460000000001</v>
      </c>
      <c r="J70">
        <v>165.42769999999999</v>
      </c>
      <c r="K70">
        <v>163.4468</v>
      </c>
      <c r="L70">
        <v>163.44990000000001</v>
      </c>
      <c r="M70">
        <v>163.97370000000001</v>
      </c>
      <c r="N70">
        <v>163.9247</v>
      </c>
      <c r="O70">
        <v>164.9802</v>
      </c>
      <c r="P70">
        <v>166.52209999999999</v>
      </c>
      <c r="Q70">
        <v>167.6516</v>
      </c>
      <c r="R70">
        <v>167.1284</v>
      </c>
      <c r="S70">
        <v>168.3897</v>
      </c>
      <c r="T70">
        <v>168.7295</v>
      </c>
      <c r="U70">
        <v>166.5129</v>
      </c>
      <c r="V70">
        <v>166.15469999999999</v>
      </c>
      <c r="W70">
        <v>166.4956</v>
      </c>
      <c r="X70">
        <v>165.64689999999999</v>
      </c>
      <c r="Y70">
        <v>163.05250000000001</v>
      </c>
      <c r="Z70">
        <v>161.11330000000001</v>
      </c>
      <c r="AA70">
        <v>161.8492</v>
      </c>
      <c r="AB70">
        <v>162.67920000000001</v>
      </c>
      <c r="AC70">
        <v>163.22489999999999</v>
      </c>
      <c r="AD70">
        <v>164.41139999999999</v>
      </c>
      <c r="AE70">
        <v>165.75579999999999</v>
      </c>
      <c r="AF70">
        <v>168.2448</v>
      </c>
      <c r="AG70">
        <v>168.33529999999999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52.38006</v>
      </c>
      <c r="AU70">
        <v>136.1277</v>
      </c>
      <c r="AV70">
        <v>136.01320000000001</v>
      </c>
      <c r="AW70">
        <v>134.5052</v>
      </c>
      <c r="AX70">
        <v>132.73140000000001</v>
      </c>
      <c r="AY70">
        <v>133.5933</v>
      </c>
      <c r="AZ70">
        <v>136.03299999999999</v>
      </c>
      <c r="BA70">
        <v>109.1679</v>
      </c>
      <c r="BB70">
        <v>76.682040000000001</v>
      </c>
      <c r="BC70">
        <v>76.943380000000005</v>
      </c>
      <c r="BD70">
        <v>76.751400000000004</v>
      </c>
      <c r="BE70">
        <v>76.485780000000005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55.30959</v>
      </c>
      <c r="BS70">
        <v>138.9922</v>
      </c>
      <c r="BT70">
        <v>138.74029999999999</v>
      </c>
      <c r="BU70">
        <v>137.1602</v>
      </c>
      <c r="BV70">
        <v>135.41470000000001</v>
      </c>
      <c r="BW70">
        <v>136.26439999999999</v>
      </c>
      <c r="BX70">
        <v>137.98869999999999</v>
      </c>
      <c r="BY70">
        <v>111.0098</v>
      </c>
      <c r="BZ70">
        <v>78.544390000000007</v>
      </c>
      <c r="CA70">
        <v>78.83372</v>
      </c>
      <c r="CB70">
        <v>78.727119999999999</v>
      </c>
      <c r="CC70">
        <v>78.490099999999998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57.338569999999997</v>
      </c>
      <c r="CQ70">
        <v>140.9761</v>
      </c>
      <c r="CR70">
        <v>140.6292</v>
      </c>
      <c r="CS70">
        <v>138.9991</v>
      </c>
      <c r="CT70">
        <v>137.27330000000001</v>
      </c>
      <c r="CU70">
        <v>138.11439999999999</v>
      </c>
      <c r="CV70">
        <v>139.3433</v>
      </c>
      <c r="CW70">
        <v>112.2855</v>
      </c>
      <c r="CX70">
        <v>79.834239999999994</v>
      </c>
      <c r="CY70">
        <v>80.142970000000005</v>
      </c>
      <c r="CZ70">
        <v>80.095489999999998</v>
      </c>
      <c r="DA70">
        <v>79.878290000000007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59.367550000000001</v>
      </c>
      <c r="DO70">
        <v>142.96</v>
      </c>
      <c r="DP70">
        <v>142.518</v>
      </c>
      <c r="DQ70">
        <v>140.83789999999999</v>
      </c>
      <c r="DR70">
        <v>139.1318</v>
      </c>
      <c r="DS70">
        <v>139.96440000000001</v>
      </c>
      <c r="DT70">
        <v>140.6978</v>
      </c>
      <c r="DU70">
        <v>113.5612</v>
      </c>
      <c r="DV70">
        <v>81.124099999999999</v>
      </c>
      <c r="DW70">
        <v>81.452219999999997</v>
      </c>
      <c r="DX70">
        <v>81.463859999999997</v>
      </c>
      <c r="DY70">
        <v>81.266480000000001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62.297080000000001</v>
      </c>
      <c r="EM70">
        <v>145.8245</v>
      </c>
      <c r="EN70">
        <v>145.24510000000001</v>
      </c>
      <c r="EO70">
        <v>143.49289999999999</v>
      </c>
      <c r="EP70">
        <v>141.8152</v>
      </c>
      <c r="EQ70">
        <v>142.63550000000001</v>
      </c>
      <c r="ER70">
        <v>142.65350000000001</v>
      </c>
      <c r="ES70">
        <v>115.4032</v>
      </c>
      <c r="ET70">
        <v>82.986450000000005</v>
      </c>
      <c r="EU70">
        <v>83.342569999999995</v>
      </c>
      <c r="EV70">
        <v>83.439580000000007</v>
      </c>
      <c r="EW70">
        <v>83.270799999999994</v>
      </c>
      <c r="EX70">
        <v>70.704920000000001</v>
      </c>
      <c r="EY70">
        <v>69.32141</v>
      </c>
      <c r="EZ70">
        <v>68.220910000000003</v>
      </c>
      <c r="FA70">
        <v>67.262309999999999</v>
      </c>
      <c r="FB70">
        <v>66.476920000000007</v>
      </c>
      <c r="FC70">
        <v>65.291210000000007</v>
      </c>
      <c r="FD70">
        <v>64.289490000000001</v>
      </c>
      <c r="FE70">
        <v>64.786190000000005</v>
      </c>
      <c r="FF70">
        <v>66.838899999999995</v>
      </c>
      <c r="FG70">
        <v>70.886629999999997</v>
      </c>
      <c r="FH70">
        <v>75.02758</v>
      </c>
      <c r="FI70">
        <v>78.694040000000001</v>
      </c>
      <c r="FJ70">
        <v>82.04034</v>
      </c>
      <c r="FK70">
        <v>84.723870000000005</v>
      </c>
      <c r="FL70">
        <v>86.205070000000006</v>
      </c>
      <c r="FM70">
        <v>86.596239999999995</v>
      </c>
      <c r="FN70">
        <v>86.374520000000004</v>
      </c>
      <c r="FO70">
        <v>85.748670000000004</v>
      </c>
      <c r="FP70">
        <v>84.703909999999993</v>
      </c>
      <c r="FQ70">
        <v>81.941010000000006</v>
      </c>
      <c r="FR70">
        <v>78.360010000000003</v>
      </c>
      <c r="FS70">
        <v>75.614999999999995</v>
      </c>
      <c r="FT70">
        <v>73.745800000000003</v>
      </c>
      <c r="FU70">
        <v>72.25224</v>
      </c>
      <c r="FV70">
        <v>1</v>
      </c>
    </row>
    <row r="71" spans="1:178" x14ac:dyDescent="0.2">
      <c r="A71" t="s">
        <v>216</v>
      </c>
      <c r="B71" t="s">
        <v>231</v>
      </c>
      <c r="C71" t="s">
        <v>238</v>
      </c>
      <c r="D71" t="s">
        <v>37</v>
      </c>
      <c r="E71">
        <v>2016</v>
      </c>
      <c r="F71" t="s">
        <v>230</v>
      </c>
      <c r="G71">
        <v>64</v>
      </c>
      <c r="H71" s="59"/>
      <c r="I71">
        <v>6.7362390000000003</v>
      </c>
      <c r="J71">
        <v>160.41470000000001</v>
      </c>
      <c r="K71">
        <v>158.4939</v>
      </c>
      <c r="L71">
        <v>158.49690000000001</v>
      </c>
      <c r="M71">
        <v>159.00479999999999</v>
      </c>
      <c r="N71">
        <v>158.9573</v>
      </c>
      <c r="O71">
        <v>159.98079999999999</v>
      </c>
      <c r="P71">
        <v>161.4759</v>
      </c>
      <c r="Q71">
        <v>162.5712</v>
      </c>
      <c r="R71">
        <v>162.06389999999999</v>
      </c>
      <c r="S71">
        <v>163.28700000000001</v>
      </c>
      <c r="T71">
        <v>163.6165</v>
      </c>
      <c r="U71">
        <v>161.46709999999999</v>
      </c>
      <c r="V71">
        <v>161.11969999999999</v>
      </c>
      <c r="W71">
        <v>161.4502</v>
      </c>
      <c r="X71">
        <v>160.62729999999999</v>
      </c>
      <c r="Y71">
        <v>158.11150000000001</v>
      </c>
      <c r="Z71">
        <v>156.23099999999999</v>
      </c>
      <c r="AA71">
        <v>156.94470000000001</v>
      </c>
      <c r="AB71">
        <v>157.74950000000001</v>
      </c>
      <c r="AC71">
        <v>158.27869999999999</v>
      </c>
      <c r="AD71">
        <v>159.42920000000001</v>
      </c>
      <c r="AE71">
        <v>160.7329</v>
      </c>
      <c r="AF71">
        <v>163.1465</v>
      </c>
      <c r="AG71">
        <v>163.23419999999999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50.718240000000002</v>
      </c>
      <c r="AU71">
        <v>131.9297</v>
      </c>
      <c r="AV71">
        <v>131.82220000000001</v>
      </c>
      <c r="AW71">
        <v>130.36179999999999</v>
      </c>
      <c r="AX71">
        <v>128.64089999999999</v>
      </c>
      <c r="AY71">
        <v>129.47710000000001</v>
      </c>
      <c r="AZ71">
        <v>131.86109999999999</v>
      </c>
      <c r="BA71">
        <v>105.8129</v>
      </c>
      <c r="BB71">
        <v>74.310940000000002</v>
      </c>
      <c r="BC71">
        <v>74.563649999999996</v>
      </c>
      <c r="BD71">
        <v>74.375320000000002</v>
      </c>
      <c r="BE71">
        <v>74.117019999999997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53.603029999999997</v>
      </c>
      <c r="BS71">
        <v>134.75049999999999</v>
      </c>
      <c r="BT71">
        <v>134.5077</v>
      </c>
      <c r="BU71">
        <v>132.97620000000001</v>
      </c>
      <c r="BV71">
        <v>131.2833</v>
      </c>
      <c r="BW71">
        <v>132.10740000000001</v>
      </c>
      <c r="BX71">
        <v>133.7869</v>
      </c>
      <c r="BY71">
        <v>107.6267</v>
      </c>
      <c r="BZ71">
        <v>76.144859999999994</v>
      </c>
      <c r="CA71">
        <v>76.425129999999996</v>
      </c>
      <c r="CB71">
        <v>76.320869999999999</v>
      </c>
      <c r="CC71">
        <v>76.090739999999997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55.601039999999998</v>
      </c>
      <c r="CQ71">
        <v>136.70410000000001</v>
      </c>
      <c r="CR71">
        <v>136.36770000000001</v>
      </c>
      <c r="CS71">
        <v>134.78700000000001</v>
      </c>
      <c r="CT71">
        <v>133.11349999999999</v>
      </c>
      <c r="CU71">
        <v>133.92910000000001</v>
      </c>
      <c r="CV71">
        <v>135.1207</v>
      </c>
      <c r="CW71">
        <v>108.883</v>
      </c>
      <c r="CX71">
        <v>77.415019999999998</v>
      </c>
      <c r="CY71">
        <v>77.714389999999995</v>
      </c>
      <c r="CZ71">
        <v>77.668350000000004</v>
      </c>
      <c r="DA71">
        <v>77.457729999999998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57.599040000000002</v>
      </c>
      <c r="DO71">
        <v>138.65770000000001</v>
      </c>
      <c r="DP71">
        <v>138.2276</v>
      </c>
      <c r="DQ71">
        <v>136.59780000000001</v>
      </c>
      <c r="DR71">
        <v>134.9436</v>
      </c>
      <c r="DS71">
        <v>135.7508</v>
      </c>
      <c r="DT71">
        <v>136.4546</v>
      </c>
      <c r="DU71">
        <v>110.1392</v>
      </c>
      <c r="DV71">
        <v>78.685190000000006</v>
      </c>
      <c r="DW71">
        <v>79.003649999999993</v>
      </c>
      <c r="DX71">
        <v>79.015829999999994</v>
      </c>
      <c r="DY71">
        <v>78.824730000000002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60.483840000000001</v>
      </c>
      <c r="EM71">
        <v>141.4785</v>
      </c>
      <c r="EN71">
        <v>140.91319999999999</v>
      </c>
      <c r="EO71">
        <v>139.2122</v>
      </c>
      <c r="EP71">
        <v>137.58600000000001</v>
      </c>
      <c r="EQ71">
        <v>138.3811</v>
      </c>
      <c r="ER71">
        <v>138.38040000000001</v>
      </c>
      <c r="ES71">
        <v>111.953</v>
      </c>
      <c r="ET71">
        <v>80.519099999999995</v>
      </c>
      <c r="EU71">
        <v>80.865139999999997</v>
      </c>
      <c r="EV71">
        <v>80.961380000000005</v>
      </c>
      <c r="EW71">
        <v>80.798450000000003</v>
      </c>
      <c r="EX71">
        <v>70.704920000000001</v>
      </c>
      <c r="EY71">
        <v>69.32141</v>
      </c>
      <c r="EZ71">
        <v>68.220910000000003</v>
      </c>
      <c r="FA71">
        <v>67.262309999999999</v>
      </c>
      <c r="FB71">
        <v>66.476920000000007</v>
      </c>
      <c r="FC71">
        <v>65.291210000000007</v>
      </c>
      <c r="FD71">
        <v>64.289490000000001</v>
      </c>
      <c r="FE71">
        <v>64.786190000000005</v>
      </c>
      <c r="FF71">
        <v>66.838899999999995</v>
      </c>
      <c r="FG71">
        <v>70.886629999999997</v>
      </c>
      <c r="FH71">
        <v>75.02758</v>
      </c>
      <c r="FI71">
        <v>78.694040000000001</v>
      </c>
      <c r="FJ71">
        <v>82.04034</v>
      </c>
      <c r="FK71">
        <v>84.723870000000005</v>
      </c>
      <c r="FL71">
        <v>86.205070000000006</v>
      </c>
      <c r="FM71">
        <v>86.596239999999995</v>
      </c>
      <c r="FN71">
        <v>86.374520000000004</v>
      </c>
      <c r="FO71">
        <v>85.748670000000004</v>
      </c>
      <c r="FP71">
        <v>84.703909999999993</v>
      </c>
      <c r="FQ71">
        <v>81.941010000000006</v>
      </c>
      <c r="FR71">
        <v>78.360010000000003</v>
      </c>
      <c r="FS71">
        <v>75.614999999999995</v>
      </c>
      <c r="FT71">
        <v>73.745800000000003</v>
      </c>
      <c r="FU71">
        <v>72.25224</v>
      </c>
      <c r="FV71">
        <v>1</v>
      </c>
    </row>
    <row r="72" spans="1:178" x14ac:dyDescent="0.2">
      <c r="A72" t="s">
        <v>216</v>
      </c>
      <c r="B72" t="s">
        <v>231</v>
      </c>
      <c r="C72" t="s">
        <v>238</v>
      </c>
      <c r="D72" t="s">
        <v>37</v>
      </c>
      <c r="E72">
        <v>2017</v>
      </c>
      <c r="F72" t="s">
        <v>230</v>
      </c>
      <c r="G72">
        <v>63</v>
      </c>
      <c r="H72" s="59"/>
      <c r="I72">
        <v>6.6309849999999999</v>
      </c>
      <c r="J72">
        <v>157.9083</v>
      </c>
      <c r="K72">
        <v>156.01740000000001</v>
      </c>
      <c r="L72">
        <v>156.0204</v>
      </c>
      <c r="M72">
        <v>156.52029999999999</v>
      </c>
      <c r="N72">
        <v>156.4736</v>
      </c>
      <c r="O72">
        <v>157.4811</v>
      </c>
      <c r="P72">
        <v>158.9529</v>
      </c>
      <c r="Q72">
        <v>160.03110000000001</v>
      </c>
      <c r="R72">
        <v>159.5316</v>
      </c>
      <c r="S72">
        <v>160.73560000000001</v>
      </c>
      <c r="T72">
        <v>161.06</v>
      </c>
      <c r="U72">
        <v>158.9442</v>
      </c>
      <c r="V72">
        <v>158.60220000000001</v>
      </c>
      <c r="W72">
        <v>158.92760000000001</v>
      </c>
      <c r="X72">
        <v>158.11750000000001</v>
      </c>
      <c r="Y72">
        <v>155.64109999999999</v>
      </c>
      <c r="Z72">
        <v>153.78989999999999</v>
      </c>
      <c r="AA72">
        <v>154.4924</v>
      </c>
      <c r="AB72">
        <v>155.28469999999999</v>
      </c>
      <c r="AC72">
        <v>155.8056</v>
      </c>
      <c r="AD72">
        <v>156.93809999999999</v>
      </c>
      <c r="AE72">
        <v>158.22139999999999</v>
      </c>
      <c r="AF72">
        <v>160.59729999999999</v>
      </c>
      <c r="AG72">
        <v>160.68369999999999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49.88776</v>
      </c>
      <c r="AU72">
        <v>129.8312</v>
      </c>
      <c r="AV72">
        <v>129.72710000000001</v>
      </c>
      <c r="AW72">
        <v>128.29040000000001</v>
      </c>
      <c r="AX72">
        <v>126.59610000000001</v>
      </c>
      <c r="AY72">
        <v>127.4194</v>
      </c>
      <c r="AZ72">
        <v>129.77539999999999</v>
      </c>
      <c r="BA72">
        <v>104.1357</v>
      </c>
      <c r="BB72">
        <v>73.125680000000003</v>
      </c>
      <c r="BC72">
        <v>73.374080000000006</v>
      </c>
      <c r="BD72">
        <v>73.187579999999997</v>
      </c>
      <c r="BE72">
        <v>72.932940000000002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52.749940000000002</v>
      </c>
      <c r="BS72">
        <v>132.62979999999999</v>
      </c>
      <c r="BT72">
        <v>132.39150000000001</v>
      </c>
      <c r="BU72">
        <v>130.8844</v>
      </c>
      <c r="BV72">
        <v>129.21780000000001</v>
      </c>
      <c r="BW72">
        <v>130.029</v>
      </c>
      <c r="BX72">
        <v>131.68610000000001</v>
      </c>
      <c r="BY72">
        <v>105.9353</v>
      </c>
      <c r="BZ72">
        <v>74.945210000000003</v>
      </c>
      <c r="CA72">
        <v>75.220960000000005</v>
      </c>
      <c r="CB72">
        <v>75.117869999999996</v>
      </c>
      <c r="CC72">
        <v>74.891180000000006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54.73227</v>
      </c>
      <c r="CQ72">
        <v>134.56809999999999</v>
      </c>
      <c r="CR72">
        <v>134.23689999999999</v>
      </c>
      <c r="CS72">
        <v>132.68100000000001</v>
      </c>
      <c r="CT72">
        <v>131.03360000000001</v>
      </c>
      <c r="CU72">
        <v>131.8365</v>
      </c>
      <c r="CV72">
        <v>133.0095</v>
      </c>
      <c r="CW72">
        <v>107.18170000000001</v>
      </c>
      <c r="CX72">
        <v>76.205410000000001</v>
      </c>
      <c r="CY72">
        <v>76.500110000000006</v>
      </c>
      <c r="CZ72">
        <v>76.45478</v>
      </c>
      <c r="DA72">
        <v>76.247450000000001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56.714599999999997</v>
      </c>
      <c r="DO72">
        <v>136.50640000000001</v>
      </c>
      <c r="DP72">
        <v>136.0823</v>
      </c>
      <c r="DQ72">
        <v>134.47749999999999</v>
      </c>
      <c r="DR72">
        <v>132.8493</v>
      </c>
      <c r="DS72">
        <v>133.6439</v>
      </c>
      <c r="DT72">
        <v>134.3329</v>
      </c>
      <c r="DU72">
        <v>108.428</v>
      </c>
      <c r="DV72">
        <v>77.465609999999998</v>
      </c>
      <c r="DW72">
        <v>77.779250000000005</v>
      </c>
      <c r="DX72">
        <v>77.791690000000003</v>
      </c>
      <c r="DY72">
        <v>77.603719999999996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59.576770000000003</v>
      </c>
      <c r="EM72">
        <v>139.30500000000001</v>
      </c>
      <c r="EN72">
        <v>138.7467</v>
      </c>
      <c r="EO72">
        <v>137.07149999999999</v>
      </c>
      <c r="EP72">
        <v>135.471</v>
      </c>
      <c r="EQ72">
        <v>136.25360000000001</v>
      </c>
      <c r="ER72">
        <v>136.24359999999999</v>
      </c>
      <c r="ES72">
        <v>110.2276</v>
      </c>
      <c r="ET72">
        <v>79.285150000000002</v>
      </c>
      <c r="EU72">
        <v>79.626140000000007</v>
      </c>
      <c r="EV72">
        <v>79.721980000000002</v>
      </c>
      <c r="EW72">
        <v>79.561970000000002</v>
      </c>
      <c r="EX72">
        <v>70.704920000000001</v>
      </c>
      <c r="EY72">
        <v>69.32141</v>
      </c>
      <c r="EZ72">
        <v>68.220910000000003</v>
      </c>
      <c r="FA72">
        <v>67.262309999999999</v>
      </c>
      <c r="FB72">
        <v>66.476920000000007</v>
      </c>
      <c r="FC72">
        <v>65.291210000000007</v>
      </c>
      <c r="FD72">
        <v>64.289490000000001</v>
      </c>
      <c r="FE72">
        <v>64.786190000000005</v>
      </c>
      <c r="FF72">
        <v>66.838899999999995</v>
      </c>
      <c r="FG72">
        <v>70.886629999999997</v>
      </c>
      <c r="FH72">
        <v>75.02758</v>
      </c>
      <c r="FI72">
        <v>78.694040000000001</v>
      </c>
      <c r="FJ72">
        <v>82.04034</v>
      </c>
      <c r="FK72">
        <v>84.723870000000005</v>
      </c>
      <c r="FL72">
        <v>86.205070000000006</v>
      </c>
      <c r="FM72">
        <v>86.596239999999995</v>
      </c>
      <c r="FN72">
        <v>86.374520000000004</v>
      </c>
      <c r="FO72">
        <v>85.748670000000004</v>
      </c>
      <c r="FP72">
        <v>84.703909999999993</v>
      </c>
      <c r="FQ72">
        <v>81.941010000000006</v>
      </c>
      <c r="FR72">
        <v>78.360010000000003</v>
      </c>
      <c r="FS72">
        <v>75.614999999999995</v>
      </c>
      <c r="FT72">
        <v>73.745800000000003</v>
      </c>
      <c r="FU72">
        <v>72.25224</v>
      </c>
      <c r="FV72">
        <v>1</v>
      </c>
    </row>
    <row r="73" spans="1:178" x14ac:dyDescent="0.2">
      <c r="A73" t="s">
        <v>216</v>
      </c>
      <c r="B73" t="s">
        <v>231</v>
      </c>
      <c r="C73" t="s">
        <v>238</v>
      </c>
      <c r="D73" t="s">
        <v>37</v>
      </c>
      <c r="E73" t="s">
        <v>239</v>
      </c>
      <c r="F73" t="s">
        <v>230</v>
      </c>
      <c r="G73">
        <v>61</v>
      </c>
      <c r="H73" s="59"/>
      <c r="I73">
        <v>6.4204780000000001</v>
      </c>
      <c r="J73">
        <v>152.89529999999999</v>
      </c>
      <c r="K73">
        <v>151.06450000000001</v>
      </c>
      <c r="L73">
        <v>151.06729999999999</v>
      </c>
      <c r="M73">
        <v>151.5514</v>
      </c>
      <c r="N73">
        <v>151.5061</v>
      </c>
      <c r="O73">
        <v>152.48169999999999</v>
      </c>
      <c r="P73">
        <v>153.9068</v>
      </c>
      <c r="Q73">
        <v>154.95070000000001</v>
      </c>
      <c r="R73">
        <v>154.46709999999999</v>
      </c>
      <c r="S73">
        <v>155.63290000000001</v>
      </c>
      <c r="T73">
        <v>155.9469</v>
      </c>
      <c r="U73">
        <v>153.89830000000001</v>
      </c>
      <c r="V73">
        <v>153.56720000000001</v>
      </c>
      <c r="W73">
        <v>153.88229999999999</v>
      </c>
      <c r="X73">
        <v>153.09790000000001</v>
      </c>
      <c r="Y73">
        <v>150.70009999999999</v>
      </c>
      <c r="Z73">
        <v>148.90770000000001</v>
      </c>
      <c r="AA73">
        <v>149.58789999999999</v>
      </c>
      <c r="AB73">
        <v>150.35499999999999</v>
      </c>
      <c r="AC73">
        <v>150.85939999999999</v>
      </c>
      <c r="AD73">
        <v>151.95599999999999</v>
      </c>
      <c r="AE73">
        <v>153.1985</v>
      </c>
      <c r="AF73">
        <v>155.499</v>
      </c>
      <c r="AG73">
        <v>155.58260000000001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48.22775</v>
      </c>
      <c r="AU73">
        <v>125.63500000000001</v>
      </c>
      <c r="AV73">
        <v>125.5377</v>
      </c>
      <c r="AW73">
        <v>124.1486</v>
      </c>
      <c r="AX73">
        <v>122.5073</v>
      </c>
      <c r="AY73">
        <v>123.3047</v>
      </c>
      <c r="AZ73">
        <v>125.6046</v>
      </c>
      <c r="BA73">
        <v>100.78189999999999</v>
      </c>
      <c r="BB73">
        <v>70.755740000000003</v>
      </c>
      <c r="BC73">
        <v>70.995519999999999</v>
      </c>
      <c r="BD73">
        <v>70.812730000000002</v>
      </c>
      <c r="BE73">
        <v>70.565420000000003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51.044130000000003</v>
      </c>
      <c r="BS73">
        <v>128.3888</v>
      </c>
      <c r="BT73">
        <v>128.15960000000001</v>
      </c>
      <c r="BU73">
        <v>126.70099999999999</v>
      </c>
      <c r="BV73">
        <v>125.087</v>
      </c>
      <c r="BW73">
        <v>125.87269999999999</v>
      </c>
      <c r="BX73">
        <v>127.48480000000001</v>
      </c>
      <c r="BY73">
        <v>102.5526</v>
      </c>
      <c r="BZ73">
        <v>72.54616</v>
      </c>
      <c r="CA73">
        <v>72.812849999999997</v>
      </c>
      <c r="CB73">
        <v>72.712130000000002</v>
      </c>
      <c r="CC73">
        <v>72.492320000000007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52.99474</v>
      </c>
      <c r="CQ73">
        <v>130.2961</v>
      </c>
      <c r="CR73">
        <v>129.97540000000001</v>
      </c>
      <c r="CS73">
        <v>128.46889999999999</v>
      </c>
      <c r="CT73">
        <v>126.8738</v>
      </c>
      <c r="CU73">
        <v>127.6512</v>
      </c>
      <c r="CV73">
        <v>128.78700000000001</v>
      </c>
      <c r="CW73">
        <v>103.7791</v>
      </c>
      <c r="CX73">
        <v>73.786190000000005</v>
      </c>
      <c r="CY73">
        <v>74.071529999999996</v>
      </c>
      <c r="CZ73">
        <v>74.027649999999994</v>
      </c>
      <c r="DA73">
        <v>73.826899999999995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54.945349999999998</v>
      </c>
      <c r="DO73">
        <v>132.20339999999999</v>
      </c>
      <c r="DP73">
        <v>131.79130000000001</v>
      </c>
      <c r="DQ73">
        <v>130.23670000000001</v>
      </c>
      <c r="DR73">
        <v>128.66050000000001</v>
      </c>
      <c r="DS73">
        <v>129.4297</v>
      </c>
      <c r="DT73">
        <v>130.08920000000001</v>
      </c>
      <c r="DU73">
        <v>105.0055</v>
      </c>
      <c r="DV73">
        <v>75.026229999999998</v>
      </c>
      <c r="DW73">
        <v>75.330219999999997</v>
      </c>
      <c r="DX73">
        <v>75.343170000000001</v>
      </c>
      <c r="DY73">
        <v>75.161469999999994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57.76173</v>
      </c>
      <c r="EM73">
        <v>134.9572</v>
      </c>
      <c r="EN73">
        <v>134.41309999999999</v>
      </c>
      <c r="EO73">
        <v>132.78909999999999</v>
      </c>
      <c r="EP73">
        <v>131.24019999999999</v>
      </c>
      <c r="EQ73">
        <v>131.99760000000001</v>
      </c>
      <c r="ER73">
        <v>131.9693</v>
      </c>
      <c r="ES73">
        <v>106.77630000000001</v>
      </c>
      <c r="ET73">
        <v>76.816649999999996</v>
      </c>
      <c r="EU73">
        <v>77.147540000000006</v>
      </c>
      <c r="EV73">
        <v>77.242570000000001</v>
      </c>
      <c r="EW73">
        <v>77.088369999999998</v>
      </c>
      <c r="EX73">
        <v>70.704920000000001</v>
      </c>
      <c r="EY73">
        <v>69.32141</v>
      </c>
      <c r="EZ73">
        <v>68.220910000000003</v>
      </c>
      <c r="FA73">
        <v>67.262309999999999</v>
      </c>
      <c r="FB73">
        <v>66.476920000000007</v>
      </c>
      <c r="FC73">
        <v>65.291210000000007</v>
      </c>
      <c r="FD73">
        <v>64.289490000000001</v>
      </c>
      <c r="FE73">
        <v>64.786190000000005</v>
      </c>
      <c r="FF73">
        <v>66.838899999999995</v>
      </c>
      <c r="FG73">
        <v>70.886629999999997</v>
      </c>
      <c r="FH73">
        <v>75.02758</v>
      </c>
      <c r="FI73">
        <v>78.694040000000001</v>
      </c>
      <c r="FJ73">
        <v>82.04034</v>
      </c>
      <c r="FK73">
        <v>84.723870000000005</v>
      </c>
      <c r="FL73">
        <v>86.205070000000006</v>
      </c>
      <c r="FM73">
        <v>86.596239999999995</v>
      </c>
      <c r="FN73">
        <v>86.374520000000004</v>
      </c>
      <c r="FO73">
        <v>85.748670000000004</v>
      </c>
      <c r="FP73">
        <v>84.703909999999993</v>
      </c>
      <c r="FQ73">
        <v>81.941010000000006</v>
      </c>
      <c r="FR73">
        <v>78.360010000000003</v>
      </c>
      <c r="FS73">
        <v>75.614999999999995</v>
      </c>
      <c r="FT73">
        <v>73.745800000000003</v>
      </c>
      <c r="FU73">
        <v>72.25224</v>
      </c>
      <c r="FV73">
        <v>1</v>
      </c>
    </row>
    <row r="74" spans="1:178" x14ac:dyDescent="0.2">
      <c r="A74" t="s">
        <v>216</v>
      </c>
      <c r="B74" t="s">
        <v>231</v>
      </c>
      <c r="C74" t="s">
        <v>238</v>
      </c>
      <c r="D74" t="s">
        <v>38</v>
      </c>
      <c r="E74">
        <v>2015</v>
      </c>
      <c r="F74" t="s">
        <v>230</v>
      </c>
      <c r="G74">
        <v>66</v>
      </c>
      <c r="H74" s="59"/>
      <c r="I74">
        <v>6.9467460000000001</v>
      </c>
      <c r="J74">
        <v>169.15459999999999</v>
      </c>
      <c r="K74">
        <v>168.8432</v>
      </c>
      <c r="L74">
        <v>169.48650000000001</v>
      </c>
      <c r="M74">
        <v>169.39510000000001</v>
      </c>
      <c r="N74">
        <v>169.02780000000001</v>
      </c>
      <c r="O74">
        <v>172.38679999999999</v>
      </c>
      <c r="P74">
        <v>175.40639999999999</v>
      </c>
      <c r="Q74">
        <v>174.41470000000001</v>
      </c>
      <c r="R74">
        <v>173.3887</v>
      </c>
      <c r="S74">
        <v>173.4016</v>
      </c>
      <c r="T74">
        <v>174.6353</v>
      </c>
      <c r="U74">
        <v>173.83760000000001</v>
      </c>
      <c r="V74">
        <v>170.15719999999999</v>
      </c>
      <c r="W74">
        <v>168.9314</v>
      </c>
      <c r="X74">
        <v>166.08260000000001</v>
      </c>
      <c r="Y74">
        <v>163.2689</v>
      </c>
      <c r="Z74">
        <v>161.12309999999999</v>
      </c>
      <c r="AA74">
        <v>160.81700000000001</v>
      </c>
      <c r="AB74">
        <v>163.85890000000001</v>
      </c>
      <c r="AC74">
        <v>167.0729</v>
      </c>
      <c r="AD74">
        <v>169.9725</v>
      </c>
      <c r="AE74">
        <v>170.99979999999999</v>
      </c>
      <c r="AF74">
        <v>171.90309999999999</v>
      </c>
      <c r="AG74">
        <v>172.90260000000001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53.477530000000002</v>
      </c>
      <c r="AU74">
        <v>139.41159999999999</v>
      </c>
      <c r="AV74">
        <v>137.51329999999999</v>
      </c>
      <c r="AW74">
        <v>135.4588</v>
      </c>
      <c r="AX74">
        <v>133.56450000000001</v>
      </c>
      <c r="AY74">
        <v>133.3725</v>
      </c>
      <c r="AZ74">
        <v>137.5455</v>
      </c>
      <c r="BA74">
        <v>111.1473</v>
      </c>
      <c r="BB74">
        <v>78.966750000000005</v>
      </c>
      <c r="BC74">
        <v>78.765299999999996</v>
      </c>
      <c r="BD74">
        <v>78.670839999999998</v>
      </c>
      <c r="BE74">
        <v>79.392099999999999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56.512120000000003</v>
      </c>
      <c r="BS74">
        <v>142.30330000000001</v>
      </c>
      <c r="BT74">
        <v>140.24209999999999</v>
      </c>
      <c r="BU74">
        <v>138.06309999999999</v>
      </c>
      <c r="BV74">
        <v>136.1626</v>
      </c>
      <c r="BW74">
        <v>135.95689999999999</v>
      </c>
      <c r="BX74">
        <v>139.50020000000001</v>
      </c>
      <c r="BY74">
        <v>113.0204</v>
      </c>
      <c r="BZ74">
        <v>80.895899999999997</v>
      </c>
      <c r="CA74">
        <v>80.719629999999995</v>
      </c>
      <c r="CB74">
        <v>80.670910000000006</v>
      </c>
      <c r="CC74">
        <v>81.412059999999997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58.613869999999999</v>
      </c>
      <c r="CQ74">
        <v>144.30609999999999</v>
      </c>
      <c r="CR74">
        <v>142.13210000000001</v>
      </c>
      <c r="CS74">
        <v>139.86680000000001</v>
      </c>
      <c r="CT74">
        <v>137.96199999999999</v>
      </c>
      <c r="CU74">
        <v>137.74680000000001</v>
      </c>
      <c r="CV74">
        <v>140.85400000000001</v>
      </c>
      <c r="CW74">
        <v>114.3176</v>
      </c>
      <c r="CX74">
        <v>82.232029999999995</v>
      </c>
      <c r="CY74">
        <v>82.073179999999994</v>
      </c>
      <c r="CZ74">
        <v>82.056160000000006</v>
      </c>
      <c r="DA74">
        <v>82.811089999999993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60.715620000000001</v>
      </c>
      <c r="DO74">
        <v>146.30889999999999</v>
      </c>
      <c r="DP74">
        <v>144.02199999999999</v>
      </c>
      <c r="DQ74">
        <v>141.6705</v>
      </c>
      <c r="DR74">
        <v>139.76140000000001</v>
      </c>
      <c r="DS74">
        <v>139.5368</v>
      </c>
      <c r="DT74">
        <v>142.20779999999999</v>
      </c>
      <c r="DU74">
        <v>115.61490000000001</v>
      </c>
      <c r="DV74">
        <v>83.568160000000006</v>
      </c>
      <c r="DW74">
        <v>83.426730000000006</v>
      </c>
      <c r="DX74">
        <v>83.441410000000005</v>
      </c>
      <c r="DY74">
        <v>84.21011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63.750219999999999</v>
      </c>
      <c r="EM74">
        <v>149.20060000000001</v>
      </c>
      <c r="EN74">
        <v>146.7508</v>
      </c>
      <c r="EO74">
        <v>144.2748</v>
      </c>
      <c r="EP74">
        <v>142.3595</v>
      </c>
      <c r="EQ74">
        <v>142.12110000000001</v>
      </c>
      <c r="ER74">
        <v>144.16239999999999</v>
      </c>
      <c r="ES74">
        <v>117.488</v>
      </c>
      <c r="ET74">
        <v>85.497309999999999</v>
      </c>
      <c r="EU74">
        <v>85.381060000000005</v>
      </c>
      <c r="EV74">
        <v>85.441479999999999</v>
      </c>
      <c r="EW74">
        <v>86.230080000000001</v>
      </c>
      <c r="EX74">
        <v>74.588849999999994</v>
      </c>
      <c r="EY74">
        <v>73.211240000000004</v>
      </c>
      <c r="EZ74">
        <v>72.246350000000007</v>
      </c>
      <c r="FA74">
        <v>71.000140000000002</v>
      </c>
      <c r="FB74">
        <v>69.658540000000002</v>
      </c>
      <c r="FC74">
        <v>68.061099999999996</v>
      </c>
      <c r="FD74">
        <v>67.190740000000005</v>
      </c>
      <c r="FE74">
        <v>68.040090000000006</v>
      </c>
      <c r="FF74">
        <v>71.715010000000007</v>
      </c>
      <c r="FG74">
        <v>76.573759999999993</v>
      </c>
      <c r="FH74">
        <v>81.001080000000002</v>
      </c>
      <c r="FI74">
        <v>84.984089999999995</v>
      </c>
      <c r="FJ74">
        <v>87.745519999999999</v>
      </c>
      <c r="FK74">
        <v>89.603629999999995</v>
      </c>
      <c r="FL74">
        <v>91.002139999999997</v>
      </c>
      <c r="FM74">
        <v>91.52552</v>
      </c>
      <c r="FN74">
        <v>91.776679999999999</v>
      </c>
      <c r="FO74">
        <v>91.284260000000003</v>
      </c>
      <c r="FP74">
        <v>90.097949999999997</v>
      </c>
      <c r="FQ74">
        <v>88.230130000000003</v>
      </c>
      <c r="FR74">
        <v>85.536529999999999</v>
      </c>
      <c r="FS74">
        <v>81.913759999999996</v>
      </c>
      <c r="FT74">
        <v>79.580479999999994</v>
      </c>
      <c r="FU74">
        <v>77.821020000000004</v>
      </c>
      <c r="FV74">
        <v>1</v>
      </c>
    </row>
    <row r="75" spans="1:178" x14ac:dyDescent="0.2">
      <c r="A75" t="s">
        <v>216</v>
      </c>
      <c r="B75" t="s">
        <v>231</v>
      </c>
      <c r="C75" t="s">
        <v>238</v>
      </c>
      <c r="D75" t="s">
        <v>38</v>
      </c>
      <c r="E75">
        <v>2016</v>
      </c>
      <c r="F75" t="s">
        <v>230</v>
      </c>
      <c r="G75">
        <v>64</v>
      </c>
      <c r="H75" s="59"/>
      <c r="I75">
        <v>6.7362390000000003</v>
      </c>
      <c r="J75">
        <v>164.02869999999999</v>
      </c>
      <c r="K75">
        <v>163.72669999999999</v>
      </c>
      <c r="L75">
        <v>164.35059999999999</v>
      </c>
      <c r="M75">
        <v>164.2619</v>
      </c>
      <c r="N75">
        <v>163.9057</v>
      </c>
      <c r="O75">
        <v>167.16300000000001</v>
      </c>
      <c r="P75">
        <v>170.09100000000001</v>
      </c>
      <c r="Q75">
        <v>169.12950000000001</v>
      </c>
      <c r="R75">
        <v>168.1345</v>
      </c>
      <c r="S75">
        <v>168.14699999999999</v>
      </c>
      <c r="T75">
        <v>169.3434</v>
      </c>
      <c r="U75">
        <v>168.56979999999999</v>
      </c>
      <c r="V75">
        <v>165.0009</v>
      </c>
      <c r="W75">
        <v>163.81229999999999</v>
      </c>
      <c r="X75">
        <v>161.0498</v>
      </c>
      <c r="Y75">
        <v>158.32140000000001</v>
      </c>
      <c r="Z75">
        <v>156.2406</v>
      </c>
      <c r="AA75">
        <v>155.94380000000001</v>
      </c>
      <c r="AB75">
        <v>158.89349999999999</v>
      </c>
      <c r="AC75">
        <v>162.01009999999999</v>
      </c>
      <c r="AD75">
        <v>164.8219</v>
      </c>
      <c r="AE75">
        <v>165.81800000000001</v>
      </c>
      <c r="AF75">
        <v>166.69390000000001</v>
      </c>
      <c r="AG75">
        <v>167.66309999999999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51.779769999999999</v>
      </c>
      <c r="AU75">
        <v>135.11340000000001</v>
      </c>
      <c r="AV75">
        <v>133.27680000000001</v>
      </c>
      <c r="AW75">
        <v>131.2878</v>
      </c>
      <c r="AX75">
        <v>129.45099999999999</v>
      </c>
      <c r="AY75">
        <v>129.26519999999999</v>
      </c>
      <c r="AZ75">
        <v>133.3278</v>
      </c>
      <c r="BA75">
        <v>107.7315</v>
      </c>
      <c r="BB75">
        <v>76.524720000000002</v>
      </c>
      <c r="BC75">
        <v>76.328739999999996</v>
      </c>
      <c r="BD75">
        <v>76.235979999999998</v>
      </c>
      <c r="BE75">
        <v>76.934870000000004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54.768039999999999</v>
      </c>
      <c r="BS75">
        <v>137.96090000000001</v>
      </c>
      <c r="BT75">
        <v>135.9639</v>
      </c>
      <c r="BU75">
        <v>133.85230000000001</v>
      </c>
      <c r="BV75">
        <v>132.0094</v>
      </c>
      <c r="BW75">
        <v>131.81010000000001</v>
      </c>
      <c r="BX75">
        <v>135.2526</v>
      </c>
      <c r="BY75">
        <v>109.57599999999999</v>
      </c>
      <c r="BZ75">
        <v>78.424419999999998</v>
      </c>
      <c r="CA75">
        <v>78.253219999999999</v>
      </c>
      <c r="CB75">
        <v>78.205510000000004</v>
      </c>
      <c r="CC75">
        <v>78.924000000000007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56.837699999999998</v>
      </c>
      <c r="CQ75">
        <v>139.9332</v>
      </c>
      <c r="CR75">
        <v>137.82499999999999</v>
      </c>
      <c r="CS75">
        <v>135.6284</v>
      </c>
      <c r="CT75">
        <v>133.78139999999999</v>
      </c>
      <c r="CU75">
        <v>133.5727</v>
      </c>
      <c r="CV75">
        <v>136.5857</v>
      </c>
      <c r="CW75">
        <v>110.8535</v>
      </c>
      <c r="CX75">
        <v>79.74015</v>
      </c>
      <c r="CY75">
        <v>79.586110000000005</v>
      </c>
      <c r="CZ75">
        <v>79.569609999999997</v>
      </c>
      <c r="DA75">
        <v>80.301659999999998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58.907359999999997</v>
      </c>
      <c r="DO75">
        <v>141.90539999999999</v>
      </c>
      <c r="DP75">
        <v>139.68610000000001</v>
      </c>
      <c r="DQ75">
        <v>137.40459999999999</v>
      </c>
      <c r="DR75">
        <v>135.55330000000001</v>
      </c>
      <c r="DS75">
        <v>135.33529999999999</v>
      </c>
      <c r="DT75">
        <v>137.9188</v>
      </c>
      <c r="DU75">
        <v>112.131</v>
      </c>
      <c r="DV75">
        <v>81.055880000000002</v>
      </c>
      <c r="DW75">
        <v>80.91901</v>
      </c>
      <c r="DX75">
        <v>80.933710000000005</v>
      </c>
      <c r="DY75">
        <v>81.679320000000004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61.895620000000001</v>
      </c>
      <c r="EM75">
        <v>144.75290000000001</v>
      </c>
      <c r="EN75">
        <v>142.3733</v>
      </c>
      <c r="EO75">
        <v>139.9691</v>
      </c>
      <c r="EP75">
        <v>138.11170000000001</v>
      </c>
      <c r="EQ75">
        <v>137.8802</v>
      </c>
      <c r="ER75">
        <v>139.84360000000001</v>
      </c>
      <c r="ES75">
        <v>113.97539999999999</v>
      </c>
      <c r="ET75">
        <v>82.955579999999998</v>
      </c>
      <c r="EU75">
        <v>82.84348</v>
      </c>
      <c r="EV75">
        <v>82.903239999999997</v>
      </c>
      <c r="EW75">
        <v>83.668450000000007</v>
      </c>
      <c r="EX75">
        <v>74.588849999999994</v>
      </c>
      <c r="EY75">
        <v>73.211240000000004</v>
      </c>
      <c r="EZ75">
        <v>72.246350000000007</v>
      </c>
      <c r="FA75">
        <v>71.000140000000002</v>
      </c>
      <c r="FB75">
        <v>69.658540000000002</v>
      </c>
      <c r="FC75">
        <v>68.061099999999996</v>
      </c>
      <c r="FD75">
        <v>67.190740000000005</v>
      </c>
      <c r="FE75">
        <v>68.040090000000006</v>
      </c>
      <c r="FF75">
        <v>71.715010000000007</v>
      </c>
      <c r="FG75">
        <v>76.573759999999993</v>
      </c>
      <c r="FH75">
        <v>81.001080000000002</v>
      </c>
      <c r="FI75">
        <v>84.984089999999995</v>
      </c>
      <c r="FJ75">
        <v>87.745519999999999</v>
      </c>
      <c r="FK75">
        <v>89.603629999999995</v>
      </c>
      <c r="FL75">
        <v>91.002139999999997</v>
      </c>
      <c r="FM75">
        <v>91.52552</v>
      </c>
      <c r="FN75">
        <v>91.776679999999999</v>
      </c>
      <c r="FO75">
        <v>91.284260000000003</v>
      </c>
      <c r="FP75">
        <v>90.097949999999997</v>
      </c>
      <c r="FQ75">
        <v>88.230130000000003</v>
      </c>
      <c r="FR75">
        <v>85.536529999999999</v>
      </c>
      <c r="FS75">
        <v>81.913759999999996</v>
      </c>
      <c r="FT75">
        <v>79.580479999999994</v>
      </c>
      <c r="FU75">
        <v>77.821020000000004</v>
      </c>
      <c r="FV75">
        <v>1</v>
      </c>
    </row>
    <row r="76" spans="1:178" x14ac:dyDescent="0.2">
      <c r="A76" t="s">
        <v>216</v>
      </c>
      <c r="B76" t="s">
        <v>231</v>
      </c>
      <c r="C76" t="s">
        <v>238</v>
      </c>
      <c r="D76" t="s">
        <v>38</v>
      </c>
      <c r="E76">
        <v>2017</v>
      </c>
      <c r="F76" t="s">
        <v>230</v>
      </c>
      <c r="G76">
        <v>63</v>
      </c>
      <c r="H76" s="59"/>
      <c r="I76">
        <v>6.6309849999999999</v>
      </c>
      <c r="J76">
        <v>161.4657</v>
      </c>
      <c r="K76">
        <v>161.16849999999999</v>
      </c>
      <c r="L76">
        <v>161.7826</v>
      </c>
      <c r="M76">
        <v>161.6953</v>
      </c>
      <c r="N76">
        <v>161.34469999999999</v>
      </c>
      <c r="O76">
        <v>164.55099999999999</v>
      </c>
      <c r="P76">
        <v>167.4333</v>
      </c>
      <c r="Q76">
        <v>166.48679999999999</v>
      </c>
      <c r="R76">
        <v>165.50739999999999</v>
      </c>
      <c r="S76">
        <v>165.5197</v>
      </c>
      <c r="T76">
        <v>166.69739999999999</v>
      </c>
      <c r="U76">
        <v>165.9359</v>
      </c>
      <c r="V76">
        <v>162.42269999999999</v>
      </c>
      <c r="W76">
        <v>161.2527</v>
      </c>
      <c r="X76">
        <v>158.5334</v>
      </c>
      <c r="Y76">
        <v>155.8476</v>
      </c>
      <c r="Z76">
        <v>153.79929999999999</v>
      </c>
      <c r="AA76">
        <v>153.50710000000001</v>
      </c>
      <c r="AB76">
        <v>156.41079999999999</v>
      </c>
      <c r="AC76">
        <v>159.4787</v>
      </c>
      <c r="AD76">
        <v>162.2465</v>
      </c>
      <c r="AE76">
        <v>163.22710000000001</v>
      </c>
      <c r="AF76">
        <v>164.08930000000001</v>
      </c>
      <c r="AG76">
        <v>165.04339999999999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50.931350000000002</v>
      </c>
      <c r="AU76">
        <v>132.96469999999999</v>
      </c>
      <c r="AV76">
        <v>131.15899999999999</v>
      </c>
      <c r="AW76">
        <v>129.20259999999999</v>
      </c>
      <c r="AX76">
        <v>127.3946</v>
      </c>
      <c r="AY76">
        <v>127.2119</v>
      </c>
      <c r="AZ76">
        <v>131.2192</v>
      </c>
      <c r="BA76">
        <v>106.0239</v>
      </c>
      <c r="BB76">
        <v>75.304000000000002</v>
      </c>
      <c r="BC76">
        <v>75.110759999999999</v>
      </c>
      <c r="BD76">
        <v>75.018839999999997</v>
      </c>
      <c r="BE76">
        <v>75.706569999999999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53.896180000000001</v>
      </c>
      <c r="BS76">
        <v>135.79</v>
      </c>
      <c r="BT76">
        <v>133.82499999999999</v>
      </c>
      <c r="BU76">
        <v>131.74700000000001</v>
      </c>
      <c r="BV76">
        <v>129.93299999999999</v>
      </c>
      <c r="BW76">
        <v>129.73679999999999</v>
      </c>
      <c r="BX76">
        <v>133.12889999999999</v>
      </c>
      <c r="BY76">
        <v>107.8539</v>
      </c>
      <c r="BZ76">
        <v>77.188800000000001</v>
      </c>
      <c r="CA76">
        <v>77.020150000000001</v>
      </c>
      <c r="CB76">
        <v>76.972939999999994</v>
      </c>
      <c r="CC76">
        <v>77.680090000000007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55.949599999999997</v>
      </c>
      <c r="CQ76">
        <v>137.7467</v>
      </c>
      <c r="CR76">
        <v>135.67150000000001</v>
      </c>
      <c r="CS76">
        <v>133.50919999999999</v>
      </c>
      <c r="CT76">
        <v>131.691</v>
      </c>
      <c r="CU76">
        <v>131.48560000000001</v>
      </c>
      <c r="CV76">
        <v>134.45150000000001</v>
      </c>
      <c r="CW76">
        <v>109.12139999999999</v>
      </c>
      <c r="CX76">
        <v>78.494209999999995</v>
      </c>
      <c r="CY76">
        <v>78.342579999999998</v>
      </c>
      <c r="CZ76">
        <v>78.326329999999999</v>
      </c>
      <c r="DA76">
        <v>79.046949999999995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58.003030000000003</v>
      </c>
      <c r="DO76">
        <v>139.70339999999999</v>
      </c>
      <c r="DP76">
        <v>137.518</v>
      </c>
      <c r="DQ76">
        <v>135.2715</v>
      </c>
      <c r="DR76">
        <v>133.44909999999999</v>
      </c>
      <c r="DS76">
        <v>133.23439999999999</v>
      </c>
      <c r="DT76">
        <v>135.77420000000001</v>
      </c>
      <c r="DU76">
        <v>110.38890000000001</v>
      </c>
      <c r="DV76">
        <v>79.799610000000001</v>
      </c>
      <c r="DW76">
        <v>79.665019999999998</v>
      </c>
      <c r="DX76">
        <v>79.679730000000006</v>
      </c>
      <c r="DY76">
        <v>80.413809999999998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60.967860000000002</v>
      </c>
      <c r="EM76">
        <v>142.52869999999999</v>
      </c>
      <c r="EN76">
        <v>140.1841</v>
      </c>
      <c r="EO76">
        <v>137.8159</v>
      </c>
      <c r="EP76">
        <v>135.98740000000001</v>
      </c>
      <c r="EQ76">
        <v>135.7593</v>
      </c>
      <c r="ER76">
        <v>137.68389999999999</v>
      </c>
      <c r="ES76">
        <v>112.2189</v>
      </c>
      <c r="ET76">
        <v>81.684420000000003</v>
      </c>
      <c r="EU76">
        <v>81.57441</v>
      </c>
      <c r="EV76">
        <v>81.63382</v>
      </c>
      <c r="EW76">
        <v>82.387330000000006</v>
      </c>
      <c r="EX76">
        <v>74.588849999999994</v>
      </c>
      <c r="EY76">
        <v>73.211240000000004</v>
      </c>
      <c r="EZ76">
        <v>72.246350000000007</v>
      </c>
      <c r="FA76">
        <v>71.000140000000002</v>
      </c>
      <c r="FB76">
        <v>69.658540000000002</v>
      </c>
      <c r="FC76">
        <v>68.061099999999996</v>
      </c>
      <c r="FD76">
        <v>67.190740000000005</v>
      </c>
      <c r="FE76">
        <v>68.040090000000006</v>
      </c>
      <c r="FF76">
        <v>71.715010000000007</v>
      </c>
      <c r="FG76">
        <v>76.573759999999993</v>
      </c>
      <c r="FH76">
        <v>81.001080000000002</v>
      </c>
      <c r="FI76">
        <v>84.984089999999995</v>
      </c>
      <c r="FJ76">
        <v>87.745519999999999</v>
      </c>
      <c r="FK76">
        <v>89.603629999999995</v>
      </c>
      <c r="FL76">
        <v>91.002139999999997</v>
      </c>
      <c r="FM76">
        <v>91.52552</v>
      </c>
      <c r="FN76">
        <v>91.776679999999999</v>
      </c>
      <c r="FO76">
        <v>91.284260000000003</v>
      </c>
      <c r="FP76">
        <v>90.097949999999997</v>
      </c>
      <c r="FQ76">
        <v>88.230130000000003</v>
      </c>
      <c r="FR76">
        <v>85.536529999999999</v>
      </c>
      <c r="FS76">
        <v>81.913759999999996</v>
      </c>
      <c r="FT76">
        <v>79.580479999999994</v>
      </c>
      <c r="FU76">
        <v>77.821020000000004</v>
      </c>
      <c r="FV76">
        <v>1</v>
      </c>
    </row>
    <row r="77" spans="1:178" x14ac:dyDescent="0.2">
      <c r="A77" t="s">
        <v>216</v>
      </c>
      <c r="B77" t="s">
        <v>231</v>
      </c>
      <c r="C77" t="s">
        <v>238</v>
      </c>
      <c r="D77" t="s">
        <v>38</v>
      </c>
      <c r="E77" t="s">
        <v>239</v>
      </c>
      <c r="F77" t="s">
        <v>230</v>
      </c>
      <c r="G77">
        <v>61</v>
      </c>
      <c r="H77" s="59"/>
      <c r="I77">
        <v>6.4204780000000001</v>
      </c>
      <c r="J77">
        <v>156.3398</v>
      </c>
      <c r="K77">
        <v>156.05199999999999</v>
      </c>
      <c r="L77">
        <v>156.64660000000001</v>
      </c>
      <c r="M77">
        <v>156.56209999999999</v>
      </c>
      <c r="N77">
        <v>156.2226</v>
      </c>
      <c r="O77">
        <v>159.3272</v>
      </c>
      <c r="P77">
        <v>162.11799999999999</v>
      </c>
      <c r="Q77">
        <v>161.20150000000001</v>
      </c>
      <c r="R77">
        <v>160.25319999999999</v>
      </c>
      <c r="S77">
        <v>160.26509999999999</v>
      </c>
      <c r="T77">
        <v>161.40539999999999</v>
      </c>
      <c r="U77">
        <v>160.66810000000001</v>
      </c>
      <c r="V77">
        <v>157.26650000000001</v>
      </c>
      <c r="W77">
        <v>156.1336</v>
      </c>
      <c r="X77">
        <v>153.50059999999999</v>
      </c>
      <c r="Y77">
        <v>150.90010000000001</v>
      </c>
      <c r="Z77">
        <v>148.91679999999999</v>
      </c>
      <c r="AA77">
        <v>148.63390000000001</v>
      </c>
      <c r="AB77">
        <v>151.4453</v>
      </c>
      <c r="AC77">
        <v>154.41589999999999</v>
      </c>
      <c r="AD77">
        <v>157.0958</v>
      </c>
      <c r="AE77">
        <v>158.0453</v>
      </c>
      <c r="AF77">
        <v>158.8802</v>
      </c>
      <c r="AG77">
        <v>159.8039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49.235469999999999</v>
      </c>
      <c r="AU77">
        <v>128.66839999999999</v>
      </c>
      <c r="AV77">
        <v>126.9241</v>
      </c>
      <c r="AW77">
        <v>125.0331</v>
      </c>
      <c r="AX77">
        <v>123.28270000000001</v>
      </c>
      <c r="AY77">
        <v>123.1061</v>
      </c>
      <c r="AZ77">
        <v>127.0026</v>
      </c>
      <c r="BA77">
        <v>102.6093</v>
      </c>
      <c r="BB77">
        <v>72.863169999999997</v>
      </c>
      <c r="BC77">
        <v>72.675399999999996</v>
      </c>
      <c r="BD77">
        <v>72.585220000000007</v>
      </c>
      <c r="BE77">
        <v>73.250590000000003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52.152850000000001</v>
      </c>
      <c r="BS77">
        <v>131.44839999999999</v>
      </c>
      <c r="BT77">
        <v>129.54750000000001</v>
      </c>
      <c r="BU77">
        <v>127.5368</v>
      </c>
      <c r="BV77">
        <v>125.7804</v>
      </c>
      <c r="BW77">
        <v>125.5907</v>
      </c>
      <c r="BX77">
        <v>128.8817</v>
      </c>
      <c r="BY77">
        <v>104.41</v>
      </c>
      <c r="BZ77">
        <v>74.71781</v>
      </c>
      <c r="CA77">
        <v>74.554239999999993</v>
      </c>
      <c r="CB77">
        <v>74.508039999999994</v>
      </c>
      <c r="CC77">
        <v>75.192539999999994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54.173430000000003</v>
      </c>
      <c r="CQ77">
        <v>133.37379999999999</v>
      </c>
      <c r="CR77">
        <v>131.36449999999999</v>
      </c>
      <c r="CS77">
        <v>129.27090000000001</v>
      </c>
      <c r="CT77">
        <v>127.5104</v>
      </c>
      <c r="CU77">
        <v>127.3115</v>
      </c>
      <c r="CV77">
        <v>130.1832</v>
      </c>
      <c r="CW77">
        <v>105.6572</v>
      </c>
      <c r="CX77">
        <v>76.002330000000001</v>
      </c>
      <c r="CY77">
        <v>75.855509999999995</v>
      </c>
      <c r="CZ77">
        <v>75.839780000000005</v>
      </c>
      <c r="DA77">
        <v>76.537520000000001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56.194000000000003</v>
      </c>
      <c r="DO77">
        <v>135.29920000000001</v>
      </c>
      <c r="DP77">
        <v>133.1814</v>
      </c>
      <c r="DQ77">
        <v>131.00489999999999</v>
      </c>
      <c r="DR77">
        <v>129.24029999999999</v>
      </c>
      <c r="DS77">
        <v>129.03229999999999</v>
      </c>
      <c r="DT77">
        <v>131.4847</v>
      </c>
      <c r="DU77">
        <v>106.9044</v>
      </c>
      <c r="DV77">
        <v>77.286860000000004</v>
      </c>
      <c r="DW77">
        <v>77.156790000000001</v>
      </c>
      <c r="DX77">
        <v>77.171520000000001</v>
      </c>
      <c r="DY77">
        <v>77.882509999999996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59.11139</v>
      </c>
      <c r="EM77">
        <v>138.07919999999999</v>
      </c>
      <c r="EN77">
        <v>135.8049</v>
      </c>
      <c r="EO77">
        <v>133.5086</v>
      </c>
      <c r="EP77">
        <v>131.738</v>
      </c>
      <c r="EQ77">
        <v>131.51679999999999</v>
      </c>
      <c r="ER77">
        <v>133.3639</v>
      </c>
      <c r="ES77">
        <v>108.7051</v>
      </c>
      <c r="ET77">
        <v>79.141490000000005</v>
      </c>
      <c r="EU77">
        <v>79.035629999999998</v>
      </c>
      <c r="EV77">
        <v>79.094350000000006</v>
      </c>
      <c r="EW77">
        <v>79.824460000000002</v>
      </c>
      <c r="EX77">
        <v>74.588849999999994</v>
      </c>
      <c r="EY77">
        <v>73.211240000000004</v>
      </c>
      <c r="EZ77">
        <v>72.246350000000007</v>
      </c>
      <c r="FA77">
        <v>71.000140000000002</v>
      </c>
      <c r="FB77">
        <v>69.658540000000002</v>
      </c>
      <c r="FC77">
        <v>68.061099999999996</v>
      </c>
      <c r="FD77">
        <v>67.190740000000005</v>
      </c>
      <c r="FE77">
        <v>68.040090000000006</v>
      </c>
      <c r="FF77">
        <v>71.715010000000007</v>
      </c>
      <c r="FG77">
        <v>76.573759999999993</v>
      </c>
      <c r="FH77">
        <v>81.001080000000002</v>
      </c>
      <c r="FI77">
        <v>84.984089999999995</v>
      </c>
      <c r="FJ77">
        <v>87.745519999999999</v>
      </c>
      <c r="FK77">
        <v>89.603629999999995</v>
      </c>
      <c r="FL77">
        <v>91.002139999999997</v>
      </c>
      <c r="FM77">
        <v>91.52552</v>
      </c>
      <c r="FN77">
        <v>91.776679999999999</v>
      </c>
      <c r="FO77">
        <v>91.284260000000003</v>
      </c>
      <c r="FP77">
        <v>90.097949999999997</v>
      </c>
      <c r="FQ77">
        <v>88.230130000000003</v>
      </c>
      <c r="FR77">
        <v>85.536529999999999</v>
      </c>
      <c r="FS77">
        <v>81.913759999999996</v>
      </c>
      <c r="FT77">
        <v>79.580479999999994</v>
      </c>
      <c r="FU77">
        <v>77.821020000000004</v>
      </c>
      <c r="FV77">
        <v>1</v>
      </c>
    </row>
    <row r="78" spans="1:178" x14ac:dyDescent="0.2">
      <c r="A78" t="s">
        <v>216</v>
      </c>
      <c r="B78" t="s">
        <v>231</v>
      </c>
      <c r="C78" t="s">
        <v>238</v>
      </c>
      <c r="D78" t="s">
        <v>39</v>
      </c>
      <c r="E78">
        <v>2015</v>
      </c>
      <c r="F78" t="s">
        <v>230</v>
      </c>
      <c r="G78">
        <v>66</v>
      </c>
      <c r="H78" s="59"/>
      <c r="I78">
        <v>6.9467460000000001</v>
      </c>
      <c r="J78">
        <v>171.60069999999999</v>
      </c>
      <c r="K78">
        <v>170.83850000000001</v>
      </c>
      <c r="L78">
        <v>171.6087</v>
      </c>
      <c r="M78">
        <v>171.8253</v>
      </c>
      <c r="N78">
        <v>172.44499999999999</v>
      </c>
      <c r="O78">
        <v>175.535</v>
      </c>
      <c r="P78">
        <v>177.18539999999999</v>
      </c>
      <c r="Q78">
        <v>177.6968</v>
      </c>
      <c r="R78">
        <v>176.62430000000001</v>
      </c>
      <c r="S78">
        <v>176.8964</v>
      </c>
      <c r="T78">
        <v>178.13140000000001</v>
      </c>
      <c r="U78">
        <v>177.6514</v>
      </c>
      <c r="V78">
        <v>173.92490000000001</v>
      </c>
      <c r="W78">
        <v>172.61689999999999</v>
      </c>
      <c r="X78">
        <v>169.3725</v>
      </c>
      <c r="Y78">
        <v>166.68010000000001</v>
      </c>
      <c r="Z78">
        <v>164.94489999999999</v>
      </c>
      <c r="AA78">
        <v>165.21510000000001</v>
      </c>
      <c r="AB78">
        <v>168.16059999999999</v>
      </c>
      <c r="AC78">
        <v>170.7139</v>
      </c>
      <c r="AD78">
        <v>173.01589999999999</v>
      </c>
      <c r="AE78">
        <v>174.01429999999999</v>
      </c>
      <c r="AF78">
        <v>175.15559999999999</v>
      </c>
      <c r="AG78">
        <v>176.28280000000001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52.645470000000003</v>
      </c>
      <c r="AU78">
        <v>143.7433</v>
      </c>
      <c r="AV78">
        <v>141.62710000000001</v>
      </c>
      <c r="AW78">
        <v>139.79519999999999</v>
      </c>
      <c r="AX78">
        <v>138.1062</v>
      </c>
      <c r="AY78">
        <v>138.27070000000001</v>
      </c>
      <c r="AZ78">
        <v>142.22540000000001</v>
      </c>
      <c r="BA78">
        <v>109.0223</v>
      </c>
      <c r="BB78">
        <v>75.687759999999997</v>
      </c>
      <c r="BC78">
        <v>75.498199999999997</v>
      </c>
      <c r="BD78">
        <v>75.53707</v>
      </c>
      <c r="BE78">
        <v>76.377440000000007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55.781350000000003</v>
      </c>
      <c r="BS78">
        <v>146.72</v>
      </c>
      <c r="BT78">
        <v>144.43020000000001</v>
      </c>
      <c r="BU78">
        <v>142.46340000000001</v>
      </c>
      <c r="BV78">
        <v>140.7971</v>
      </c>
      <c r="BW78">
        <v>140.96430000000001</v>
      </c>
      <c r="BX78">
        <v>144.18049999999999</v>
      </c>
      <c r="BY78">
        <v>110.9111</v>
      </c>
      <c r="BZ78">
        <v>77.613439999999997</v>
      </c>
      <c r="CA78">
        <v>77.452290000000005</v>
      </c>
      <c r="CB78">
        <v>77.546099999999996</v>
      </c>
      <c r="CC78">
        <v>78.406390000000002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57.953249999999997</v>
      </c>
      <c r="CQ78">
        <v>148.7817</v>
      </c>
      <c r="CR78">
        <v>146.3715</v>
      </c>
      <c r="CS78">
        <v>144.31139999999999</v>
      </c>
      <c r="CT78">
        <v>142.66079999999999</v>
      </c>
      <c r="CU78">
        <v>142.82990000000001</v>
      </c>
      <c r="CV78">
        <v>145.53469999999999</v>
      </c>
      <c r="CW78">
        <v>112.21939999999999</v>
      </c>
      <c r="CX78">
        <v>78.947159999999997</v>
      </c>
      <c r="CY78">
        <v>78.805689999999998</v>
      </c>
      <c r="CZ78">
        <v>78.937560000000005</v>
      </c>
      <c r="DA78">
        <v>79.81165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60.125149999999998</v>
      </c>
      <c r="DO78">
        <v>150.8434</v>
      </c>
      <c r="DP78">
        <v>148.31290000000001</v>
      </c>
      <c r="DQ78">
        <v>146.1593</v>
      </c>
      <c r="DR78">
        <v>144.52440000000001</v>
      </c>
      <c r="DS78">
        <v>144.69550000000001</v>
      </c>
      <c r="DT78">
        <v>146.8888</v>
      </c>
      <c r="DU78">
        <v>113.52760000000001</v>
      </c>
      <c r="DV78">
        <v>80.280879999999996</v>
      </c>
      <c r="DW78">
        <v>80.159090000000006</v>
      </c>
      <c r="DX78">
        <v>80.32902</v>
      </c>
      <c r="DY78">
        <v>81.216899999999995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63.261029999999998</v>
      </c>
      <c r="EM78">
        <v>153.8201</v>
      </c>
      <c r="EN78">
        <v>151.11590000000001</v>
      </c>
      <c r="EO78">
        <v>148.82749999999999</v>
      </c>
      <c r="EP78">
        <v>147.21530000000001</v>
      </c>
      <c r="EQ78">
        <v>147.38910000000001</v>
      </c>
      <c r="ER78">
        <v>148.84399999999999</v>
      </c>
      <c r="ES78">
        <v>115.4164</v>
      </c>
      <c r="ET78">
        <v>82.206559999999996</v>
      </c>
      <c r="EU78">
        <v>82.113169999999997</v>
      </c>
      <c r="EV78">
        <v>82.338049999999996</v>
      </c>
      <c r="EW78">
        <v>83.245850000000004</v>
      </c>
      <c r="EX78">
        <v>80.196269999999998</v>
      </c>
      <c r="EY78">
        <v>78.867090000000005</v>
      </c>
      <c r="EZ78">
        <v>77.759630000000001</v>
      </c>
      <c r="FA78">
        <v>76.411119999999997</v>
      </c>
      <c r="FB78">
        <v>75.402770000000004</v>
      </c>
      <c r="FC78">
        <v>74.343339999999998</v>
      </c>
      <c r="FD78">
        <v>73.283659999999998</v>
      </c>
      <c r="FE78">
        <v>74.173169999999999</v>
      </c>
      <c r="FF78">
        <v>76.707999999999998</v>
      </c>
      <c r="FG78">
        <v>80.492900000000006</v>
      </c>
      <c r="FH78">
        <v>84.855239999999995</v>
      </c>
      <c r="FI78">
        <v>88.611639999999994</v>
      </c>
      <c r="FJ78">
        <v>91.724599999999995</v>
      </c>
      <c r="FK78">
        <v>93.052800000000005</v>
      </c>
      <c r="FL78">
        <v>93.841449999999995</v>
      </c>
      <c r="FM78">
        <v>94.354219999999998</v>
      </c>
      <c r="FN78">
        <v>94.397289999999998</v>
      </c>
      <c r="FO78">
        <v>93.690489999999997</v>
      </c>
      <c r="FP78">
        <v>92.784490000000005</v>
      </c>
      <c r="FQ78">
        <v>91.3994</v>
      </c>
      <c r="FR78">
        <v>88.851519999999994</v>
      </c>
      <c r="FS78">
        <v>85.53134</v>
      </c>
      <c r="FT78">
        <v>83.506259999999997</v>
      </c>
      <c r="FU78">
        <v>81.780140000000003</v>
      </c>
      <c r="FV78">
        <v>1</v>
      </c>
    </row>
    <row r="79" spans="1:178" x14ac:dyDescent="0.2">
      <c r="A79" t="s">
        <v>216</v>
      </c>
      <c r="B79" t="s">
        <v>231</v>
      </c>
      <c r="C79" t="s">
        <v>238</v>
      </c>
      <c r="D79" t="s">
        <v>39</v>
      </c>
      <c r="E79">
        <v>2016</v>
      </c>
      <c r="F79" t="s">
        <v>230</v>
      </c>
      <c r="G79">
        <v>64</v>
      </c>
      <c r="H79" s="59"/>
      <c r="I79">
        <v>6.7362390000000003</v>
      </c>
      <c r="J79">
        <v>166.4007</v>
      </c>
      <c r="K79">
        <v>165.66149999999999</v>
      </c>
      <c r="L79">
        <v>166.4085</v>
      </c>
      <c r="M79">
        <v>166.61850000000001</v>
      </c>
      <c r="N79">
        <v>167.21940000000001</v>
      </c>
      <c r="O79">
        <v>170.2158</v>
      </c>
      <c r="P79">
        <v>171.81620000000001</v>
      </c>
      <c r="Q79">
        <v>172.31200000000001</v>
      </c>
      <c r="R79">
        <v>171.27199999999999</v>
      </c>
      <c r="S79">
        <v>171.5359</v>
      </c>
      <c r="T79">
        <v>172.73349999999999</v>
      </c>
      <c r="U79">
        <v>172.2681</v>
      </c>
      <c r="V79">
        <v>168.65450000000001</v>
      </c>
      <c r="W79">
        <v>167.3861</v>
      </c>
      <c r="X79">
        <v>164.23990000000001</v>
      </c>
      <c r="Y79">
        <v>161.6292</v>
      </c>
      <c r="Z79">
        <v>159.94649999999999</v>
      </c>
      <c r="AA79">
        <v>160.20849999999999</v>
      </c>
      <c r="AB79">
        <v>163.06479999999999</v>
      </c>
      <c r="AC79">
        <v>165.54069999999999</v>
      </c>
      <c r="AD79">
        <v>167.773</v>
      </c>
      <c r="AE79">
        <v>168.74119999999999</v>
      </c>
      <c r="AF79">
        <v>169.84790000000001</v>
      </c>
      <c r="AG79">
        <v>170.9409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50.970359999999999</v>
      </c>
      <c r="AU79">
        <v>139.3116</v>
      </c>
      <c r="AV79">
        <v>137.26410000000001</v>
      </c>
      <c r="AW79">
        <v>135.49109999999999</v>
      </c>
      <c r="AX79">
        <v>133.8527</v>
      </c>
      <c r="AY79">
        <v>134.0121</v>
      </c>
      <c r="AZ79">
        <v>137.8657</v>
      </c>
      <c r="BA79">
        <v>105.6705</v>
      </c>
      <c r="BB79">
        <v>73.345179999999999</v>
      </c>
      <c r="BC79">
        <v>73.160640000000001</v>
      </c>
      <c r="BD79">
        <v>73.196939999999998</v>
      </c>
      <c r="BE79">
        <v>74.011340000000004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54.05836</v>
      </c>
      <c r="BS79">
        <v>142.24299999999999</v>
      </c>
      <c r="BT79">
        <v>140.02430000000001</v>
      </c>
      <c r="BU79">
        <v>138.11850000000001</v>
      </c>
      <c r="BV79">
        <v>136.5025</v>
      </c>
      <c r="BW79">
        <v>136.66460000000001</v>
      </c>
      <c r="BX79">
        <v>139.7911</v>
      </c>
      <c r="BY79">
        <v>107.5305</v>
      </c>
      <c r="BZ79">
        <v>75.241460000000004</v>
      </c>
      <c r="CA79">
        <v>75.084900000000005</v>
      </c>
      <c r="CB79">
        <v>75.175299999999993</v>
      </c>
      <c r="CC79">
        <v>76.009320000000002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56.197090000000003</v>
      </c>
      <c r="CQ79">
        <v>144.2732</v>
      </c>
      <c r="CR79">
        <v>141.93600000000001</v>
      </c>
      <c r="CS79">
        <v>139.9383</v>
      </c>
      <c r="CT79">
        <v>138.33770000000001</v>
      </c>
      <c r="CU79">
        <v>138.5017</v>
      </c>
      <c r="CV79">
        <v>141.12450000000001</v>
      </c>
      <c r="CW79">
        <v>108.8188</v>
      </c>
      <c r="CX79">
        <v>76.554820000000007</v>
      </c>
      <c r="CY79">
        <v>76.417630000000003</v>
      </c>
      <c r="CZ79">
        <v>76.545509999999993</v>
      </c>
      <c r="DA79">
        <v>77.393109999999993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58.335830000000001</v>
      </c>
      <c r="DO79">
        <v>146.30340000000001</v>
      </c>
      <c r="DP79">
        <v>143.8477</v>
      </c>
      <c r="DQ79">
        <v>141.75810000000001</v>
      </c>
      <c r="DR79">
        <v>140.1729</v>
      </c>
      <c r="DS79">
        <v>140.33879999999999</v>
      </c>
      <c r="DT79">
        <v>142.458</v>
      </c>
      <c r="DU79">
        <v>110.107</v>
      </c>
      <c r="DV79">
        <v>77.868170000000006</v>
      </c>
      <c r="DW79">
        <v>77.750370000000004</v>
      </c>
      <c r="DX79">
        <v>77.915719999999993</v>
      </c>
      <c r="DY79">
        <v>78.776910000000001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61.423830000000002</v>
      </c>
      <c r="EM79">
        <v>149.2347</v>
      </c>
      <c r="EN79">
        <v>146.608</v>
      </c>
      <c r="EO79">
        <v>144.38550000000001</v>
      </c>
      <c r="EP79">
        <v>142.8227</v>
      </c>
      <c r="EQ79">
        <v>142.9913</v>
      </c>
      <c r="ER79">
        <v>144.38329999999999</v>
      </c>
      <c r="ES79">
        <v>111.967</v>
      </c>
      <c r="ET79">
        <v>79.764449999999997</v>
      </c>
      <c r="EU79">
        <v>79.674620000000004</v>
      </c>
      <c r="EV79">
        <v>79.894080000000002</v>
      </c>
      <c r="EW79">
        <v>80.774879999999996</v>
      </c>
      <c r="EX79">
        <v>80.196269999999998</v>
      </c>
      <c r="EY79">
        <v>78.867090000000005</v>
      </c>
      <c r="EZ79">
        <v>77.759630000000001</v>
      </c>
      <c r="FA79">
        <v>76.411119999999997</v>
      </c>
      <c r="FB79">
        <v>75.402770000000004</v>
      </c>
      <c r="FC79">
        <v>74.343339999999998</v>
      </c>
      <c r="FD79">
        <v>73.283659999999998</v>
      </c>
      <c r="FE79">
        <v>74.173169999999999</v>
      </c>
      <c r="FF79">
        <v>76.707999999999998</v>
      </c>
      <c r="FG79">
        <v>80.492900000000006</v>
      </c>
      <c r="FH79">
        <v>84.855239999999995</v>
      </c>
      <c r="FI79">
        <v>88.611639999999994</v>
      </c>
      <c r="FJ79">
        <v>91.724599999999995</v>
      </c>
      <c r="FK79">
        <v>93.052800000000005</v>
      </c>
      <c r="FL79">
        <v>93.841449999999995</v>
      </c>
      <c r="FM79">
        <v>94.354219999999998</v>
      </c>
      <c r="FN79">
        <v>94.397289999999998</v>
      </c>
      <c r="FO79">
        <v>93.690489999999997</v>
      </c>
      <c r="FP79">
        <v>92.784490000000005</v>
      </c>
      <c r="FQ79">
        <v>91.3994</v>
      </c>
      <c r="FR79">
        <v>88.851519999999994</v>
      </c>
      <c r="FS79">
        <v>85.53134</v>
      </c>
      <c r="FT79">
        <v>83.506259999999997</v>
      </c>
      <c r="FU79">
        <v>81.780140000000003</v>
      </c>
      <c r="FV79">
        <v>1</v>
      </c>
    </row>
    <row r="80" spans="1:178" x14ac:dyDescent="0.2">
      <c r="A80" t="s">
        <v>216</v>
      </c>
      <c r="B80" t="s">
        <v>231</v>
      </c>
      <c r="C80" t="s">
        <v>238</v>
      </c>
      <c r="D80" t="s">
        <v>39</v>
      </c>
      <c r="E80">
        <v>2017</v>
      </c>
      <c r="F80" t="s">
        <v>230</v>
      </c>
      <c r="G80">
        <v>63</v>
      </c>
      <c r="H80" s="59"/>
      <c r="I80">
        <v>6.6309849999999999</v>
      </c>
      <c r="J80">
        <v>163.80070000000001</v>
      </c>
      <c r="K80">
        <v>163.07310000000001</v>
      </c>
      <c r="L80">
        <v>163.8083</v>
      </c>
      <c r="M80">
        <v>164.01509999999999</v>
      </c>
      <c r="N80">
        <v>164.60659999999999</v>
      </c>
      <c r="O80">
        <v>167.55609999999999</v>
      </c>
      <c r="P80">
        <v>169.13149999999999</v>
      </c>
      <c r="Q80">
        <v>169.61959999999999</v>
      </c>
      <c r="R80">
        <v>168.5959</v>
      </c>
      <c r="S80">
        <v>168.85570000000001</v>
      </c>
      <c r="T80">
        <v>170.03450000000001</v>
      </c>
      <c r="U80">
        <v>169.57640000000001</v>
      </c>
      <c r="V80">
        <v>166.01929999999999</v>
      </c>
      <c r="W80">
        <v>164.77070000000001</v>
      </c>
      <c r="X80">
        <v>161.6737</v>
      </c>
      <c r="Y80">
        <v>159.1037</v>
      </c>
      <c r="Z80">
        <v>157.44739999999999</v>
      </c>
      <c r="AA80">
        <v>157.70529999999999</v>
      </c>
      <c r="AB80">
        <v>160.51689999999999</v>
      </c>
      <c r="AC80">
        <v>162.95419999999999</v>
      </c>
      <c r="AD80">
        <v>165.1516</v>
      </c>
      <c r="AE80">
        <v>166.1046</v>
      </c>
      <c r="AF80">
        <v>167.19399999999999</v>
      </c>
      <c r="AG80">
        <v>168.27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50.133270000000003</v>
      </c>
      <c r="AU80">
        <v>137.09630000000001</v>
      </c>
      <c r="AV80">
        <v>135.083</v>
      </c>
      <c r="AW80">
        <v>133.33940000000001</v>
      </c>
      <c r="AX80">
        <v>131.72640000000001</v>
      </c>
      <c r="AY80">
        <v>131.88319999999999</v>
      </c>
      <c r="AZ80">
        <v>135.68620000000001</v>
      </c>
      <c r="BA80">
        <v>103.9949</v>
      </c>
      <c r="BB80">
        <v>72.174189999999996</v>
      </c>
      <c r="BC80">
        <v>71.992159999999998</v>
      </c>
      <c r="BD80">
        <v>72.027180000000001</v>
      </c>
      <c r="BE80">
        <v>72.828599999999994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53.197049999999997</v>
      </c>
      <c r="BS80">
        <v>140.00460000000001</v>
      </c>
      <c r="BT80">
        <v>137.82149999999999</v>
      </c>
      <c r="BU80">
        <v>135.94630000000001</v>
      </c>
      <c r="BV80">
        <v>134.3554</v>
      </c>
      <c r="BW80">
        <v>134.51490000000001</v>
      </c>
      <c r="BX80">
        <v>137.59649999999999</v>
      </c>
      <c r="BY80">
        <v>105.8403</v>
      </c>
      <c r="BZ80">
        <v>74.055599999999998</v>
      </c>
      <c r="CA80">
        <v>73.901330000000002</v>
      </c>
      <c r="CB80">
        <v>73.990030000000004</v>
      </c>
      <c r="CC80">
        <v>74.810910000000007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55.319009999999999</v>
      </c>
      <c r="CQ80">
        <v>142.0189</v>
      </c>
      <c r="CR80">
        <v>139.7183</v>
      </c>
      <c r="CS80">
        <v>137.7518</v>
      </c>
      <c r="CT80">
        <v>136.17619999999999</v>
      </c>
      <c r="CU80">
        <v>136.33760000000001</v>
      </c>
      <c r="CV80">
        <v>138.9195</v>
      </c>
      <c r="CW80">
        <v>107.1185</v>
      </c>
      <c r="CX80">
        <v>75.358649999999997</v>
      </c>
      <c r="CY80">
        <v>75.223609999999994</v>
      </c>
      <c r="CZ80">
        <v>75.349490000000003</v>
      </c>
      <c r="DA80">
        <v>76.183850000000007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57.440980000000003</v>
      </c>
      <c r="DO80">
        <v>144.03319999999999</v>
      </c>
      <c r="DP80">
        <v>141.61500000000001</v>
      </c>
      <c r="DQ80">
        <v>139.5573</v>
      </c>
      <c r="DR80">
        <v>137.99700000000001</v>
      </c>
      <c r="DS80">
        <v>138.16030000000001</v>
      </c>
      <c r="DT80">
        <v>140.24250000000001</v>
      </c>
      <c r="DU80">
        <v>108.39660000000001</v>
      </c>
      <c r="DV80">
        <v>76.661709999999999</v>
      </c>
      <c r="DW80">
        <v>76.54589</v>
      </c>
      <c r="DX80">
        <v>76.708950000000002</v>
      </c>
      <c r="DY80">
        <v>77.556790000000007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60.504750000000001</v>
      </c>
      <c r="EM80">
        <v>146.94149999999999</v>
      </c>
      <c r="EN80">
        <v>144.3536</v>
      </c>
      <c r="EO80">
        <v>142.16409999999999</v>
      </c>
      <c r="EP80">
        <v>140.626</v>
      </c>
      <c r="EQ80">
        <v>140.792</v>
      </c>
      <c r="ER80">
        <v>142.15270000000001</v>
      </c>
      <c r="ES80">
        <v>110.242</v>
      </c>
      <c r="ET80">
        <v>78.543109999999999</v>
      </c>
      <c r="EU80">
        <v>78.455060000000003</v>
      </c>
      <c r="EV80">
        <v>78.671790000000001</v>
      </c>
      <c r="EW80">
        <v>79.539090000000002</v>
      </c>
      <c r="EX80">
        <v>80.196269999999998</v>
      </c>
      <c r="EY80">
        <v>78.867090000000005</v>
      </c>
      <c r="EZ80">
        <v>77.759630000000001</v>
      </c>
      <c r="FA80">
        <v>76.411119999999997</v>
      </c>
      <c r="FB80">
        <v>75.402770000000004</v>
      </c>
      <c r="FC80">
        <v>74.343339999999998</v>
      </c>
      <c r="FD80">
        <v>73.283659999999998</v>
      </c>
      <c r="FE80">
        <v>74.173169999999999</v>
      </c>
      <c r="FF80">
        <v>76.707999999999998</v>
      </c>
      <c r="FG80">
        <v>80.492900000000006</v>
      </c>
      <c r="FH80">
        <v>84.855239999999995</v>
      </c>
      <c r="FI80">
        <v>88.611639999999994</v>
      </c>
      <c r="FJ80">
        <v>91.724599999999995</v>
      </c>
      <c r="FK80">
        <v>93.052800000000005</v>
      </c>
      <c r="FL80">
        <v>93.841449999999995</v>
      </c>
      <c r="FM80">
        <v>94.354219999999998</v>
      </c>
      <c r="FN80">
        <v>94.397289999999998</v>
      </c>
      <c r="FO80">
        <v>93.690489999999997</v>
      </c>
      <c r="FP80">
        <v>92.784490000000005</v>
      </c>
      <c r="FQ80">
        <v>91.3994</v>
      </c>
      <c r="FR80">
        <v>88.851519999999994</v>
      </c>
      <c r="FS80">
        <v>85.53134</v>
      </c>
      <c r="FT80">
        <v>83.506259999999997</v>
      </c>
      <c r="FU80">
        <v>81.780140000000003</v>
      </c>
      <c r="FV80">
        <v>1</v>
      </c>
    </row>
    <row r="81" spans="1:178" x14ac:dyDescent="0.2">
      <c r="A81" t="s">
        <v>216</v>
      </c>
      <c r="B81" t="s">
        <v>231</v>
      </c>
      <c r="C81" t="s">
        <v>238</v>
      </c>
      <c r="D81" t="s">
        <v>39</v>
      </c>
      <c r="E81" t="s">
        <v>239</v>
      </c>
      <c r="F81" t="s">
        <v>230</v>
      </c>
      <c r="G81">
        <v>61</v>
      </c>
      <c r="H81" s="59"/>
      <c r="I81">
        <v>6.4204780000000001</v>
      </c>
      <c r="J81">
        <v>158.60069999999999</v>
      </c>
      <c r="K81">
        <v>157.89609999999999</v>
      </c>
      <c r="L81">
        <v>158.60810000000001</v>
      </c>
      <c r="M81">
        <v>158.8082</v>
      </c>
      <c r="N81">
        <v>159.381</v>
      </c>
      <c r="O81">
        <v>162.23689999999999</v>
      </c>
      <c r="P81">
        <v>163.76230000000001</v>
      </c>
      <c r="Q81">
        <v>164.23490000000001</v>
      </c>
      <c r="R81">
        <v>163.24359999999999</v>
      </c>
      <c r="S81">
        <v>163.49520000000001</v>
      </c>
      <c r="T81">
        <v>164.63659999999999</v>
      </c>
      <c r="U81">
        <v>164.19300000000001</v>
      </c>
      <c r="V81">
        <v>160.74879999999999</v>
      </c>
      <c r="W81">
        <v>159.53989999999999</v>
      </c>
      <c r="X81">
        <v>156.5412</v>
      </c>
      <c r="Y81">
        <v>154.05279999999999</v>
      </c>
      <c r="Z81">
        <v>152.44909999999999</v>
      </c>
      <c r="AA81">
        <v>152.69880000000001</v>
      </c>
      <c r="AB81">
        <v>155.4211</v>
      </c>
      <c r="AC81">
        <v>157.78100000000001</v>
      </c>
      <c r="AD81">
        <v>159.90870000000001</v>
      </c>
      <c r="AE81">
        <v>160.8314</v>
      </c>
      <c r="AF81">
        <v>161.88630000000001</v>
      </c>
      <c r="AG81">
        <v>162.9281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48.460090000000001</v>
      </c>
      <c r="AU81">
        <v>132.66650000000001</v>
      </c>
      <c r="AV81">
        <v>130.7216</v>
      </c>
      <c r="AW81">
        <v>129.03700000000001</v>
      </c>
      <c r="AX81">
        <v>127.47450000000001</v>
      </c>
      <c r="AY81">
        <v>127.6263</v>
      </c>
      <c r="AZ81">
        <v>131.3278</v>
      </c>
      <c r="BA81">
        <v>100.6443</v>
      </c>
      <c r="BB81">
        <v>69.832800000000006</v>
      </c>
      <c r="BC81">
        <v>69.655820000000006</v>
      </c>
      <c r="BD81">
        <v>69.688289999999995</v>
      </c>
      <c r="BE81">
        <v>70.463750000000005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51.474850000000004</v>
      </c>
      <c r="BS81">
        <v>135.5283</v>
      </c>
      <c r="BT81">
        <v>133.41640000000001</v>
      </c>
      <c r="BU81">
        <v>131.60210000000001</v>
      </c>
      <c r="BV81">
        <v>130.06139999999999</v>
      </c>
      <c r="BW81">
        <v>130.2159</v>
      </c>
      <c r="BX81">
        <v>133.20750000000001</v>
      </c>
      <c r="BY81">
        <v>102.4602</v>
      </c>
      <c r="BZ81">
        <v>71.684100000000001</v>
      </c>
      <c r="CA81">
        <v>71.53443</v>
      </c>
      <c r="CB81">
        <v>71.619739999999993</v>
      </c>
      <c r="CC81">
        <v>72.414339999999996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53.562849999999997</v>
      </c>
      <c r="CQ81">
        <v>137.5104</v>
      </c>
      <c r="CR81">
        <v>135.28280000000001</v>
      </c>
      <c r="CS81">
        <v>133.37870000000001</v>
      </c>
      <c r="CT81">
        <v>131.85310000000001</v>
      </c>
      <c r="CU81">
        <v>132.0094</v>
      </c>
      <c r="CV81">
        <v>134.5093</v>
      </c>
      <c r="CW81">
        <v>103.7179</v>
      </c>
      <c r="CX81">
        <v>72.966309999999993</v>
      </c>
      <c r="CY81">
        <v>72.835560000000001</v>
      </c>
      <c r="CZ81">
        <v>72.957440000000005</v>
      </c>
      <c r="DA81">
        <v>73.765299999999996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55.650860000000002</v>
      </c>
      <c r="DO81">
        <v>139.4924</v>
      </c>
      <c r="DP81">
        <v>137.14920000000001</v>
      </c>
      <c r="DQ81">
        <v>135.15530000000001</v>
      </c>
      <c r="DR81">
        <v>133.6448</v>
      </c>
      <c r="DS81">
        <v>133.803</v>
      </c>
      <c r="DT81">
        <v>135.81120000000001</v>
      </c>
      <c r="DU81">
        <v>104.9756</v>
      </c>
      <c r="DV81">
        <v>74.248509999999996</v>
      </c>
      <c r="DW81">
        <v>74.136679999999998</v>
      </c>
      <c r="DX81">
        <v>74.295150000000007</v>
      </c>
      <c r="DY81">
        <v>75.11627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58.665619999999997</v>
      </c>
      <c r="EM81">
        <v>142.35419999999999</v>
      </c>
      <c r="EN81">
        <v>139.84389999999999</v>
      </c>
      <c r="EO81">
        <v>137.72040000000001</v>
      </c>
      <c r="EP81">
        <v>136.23169999999999</v>
      </c>
      <c r="EQ81">
        <v>136.39250000000001</v>
      </c>
      <c r="ER81">
        <v>137.6908</v>
      </c>
      <c r="ES81">
        <v>106.7915</v>
      </c>
      <c r="ET81">
        <v>76.099819999999994</v>
      </c>
      <c r="EU81">
        <v>76.015299999999996</v>
      </c>
      <c r="EV81">
        <v>76.226590000000002</v>
      </c>
      <c r="EW81">
        <v>77.066860000000005</v>
      </c>
      <c r="EX81">
        <v>80.196269999999998</v>
      </c>
      <c r="EY81">
        <v>78.867090000000005</v>
      </c>
      <c r="EZ81">
        <v>77.759630000000001</v>
      </c>
      <c r="FA81">
        <v>76.411119999999997</v>
      </c>
      <c r="FB81">
        <v>75.402770000000004</v>
      </c>
      <c r="FC81">
        <v>74.343339999999998</v>
      </c>
      <c r="FD81">
        <v>73.283659999999998</v>
      </c>
      <c r="FE81">
        <v>74.173169999999999</v>
      </c>
      <c r="FF81">
        <v>76.707999999999998</v>
      </c>
      <c r="FG81">
        <v>80.492900000000006</v>
      </c>
      <c r="FH81">
        <v>84.855239999999995</v>
      </c>
      <c r="FI81">
        <v>88.611639999999994</v>
      </c>
      <c r="FJ81">
        <v>91.724599999999995</v>
      </c>
      <c r="FK81">
        <v>93.052800000000005</v>
      </c>
      <c r="FL81">
        <v>93.841449999999995</v>
      </c>
      <c r="FM81">
        <v>94.354219999999998</v>
      </c>
      <c r="FN81">
        <v>94.397289999999998</v>
      </c>
      <c r="FO81">
        <v>93.690489999999997</v>
      </c>
      <c r="FP81">
        <v>92.784490000000005</v>
      </c>
      <c r="FQ81">
        <v>91.3994</v>
      </c>
      <c r="FR81">
        <v>88.851519999999994</v>
      </c>
      <c r="FS81">
        <v>85.53134</v>
      </c>
      <c r="FT81">
        <v>83.506259999999997</v>
      </c>
      <c r="FU81">
        <v>81.780140000000003</v>
      </c>
      <c r="FV81">
        <v>1</v>
      </c>
    </row>
    <row r="82" spans="1:178" x14ac:dyDescent="0.2">
      <c r="A82" t="s">
        <v>216</v>
      </c>
      <c r="B82" t="s">
        <v>231</v>
      </c>
      <c r="C82" t="s">
        <v>238</v>
      </c>
      <c r="D82" t="s">
        <v>40</v>
      </c>
      <c r="E82">
        <v>2015</v>
      </c>
      <c r="F82" t="s">
        <v>230</v>
      </c>
      <c r="G82">
        <v>66</v>
      </c>
      <c r="H82" s="59"/>
      <c r="I82">
        <v>6.9467460000000001</v>
      </c>
      <c r="J82">
        <v>174.8329</v>
      </c>
      <c r="K82">
        <v>174.6746</v>
      </c>
      <c r="L82">
        <v>175.19040000000001</v>
      </c>
      <c r="M82">
        <v>175.4273</v>
      </c>
      <c r="N82">
        <v>175.52680000000001</v>
      </c>
      <c r="O82">
        <v>178.33959999999999</v>
      </c>
      <c r="P82">
        <v>180.404</v>
      </c>
      <c r="Q82">
        <v>180.49420000000001</v>
      </c>
      <c r="R82">
        <v>179.09379999999999</v>
      </c>
      <c r="S82">
        <v>179.12190000000001</v>
      </c>
      <c r="T82">
        <v>180.4213</v>
      </c>
      <c r="U82">
        <v>179.7148</v>
      </c>
      <c r="V82">
        <v>175.92250000000001</v>
      </c>
      <c r="W82">
        <v>174.9254</v>
      </c>
      <c r="X82">
        <v>172.25040000000001</v>
      </c>
      <c r="Y82">
        <v>169.5068</v>
      </c>
      <c r="Z82">
        <v>167.47479999999999</v>
      </c>
      <c r="AA82">
        <v>167.7697</v>
      </c>
      <c r="AB82">
        <v>170.70760000000001</v>
      </c>
      <c r="AC82">
        <v>173.7636</v>
      </c>
      <c r="AD82">
        <v>176.28970000000001</v>
      </c>
      <c r="AE82">
        <v>177.48830000000001</v>
      </c>
      <c r="AF82">
        <v>178.18600000000001</v>
      </c>
      <c r="AG82">
        <v>179.75229999999999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52.901910000000001</v>
      </c>
      <c r="AU82">
        <v>146.17439999999999</v>
      </c>
      <c r="AV82">
        <v>144.34880000000001</v>
      </c>
      <c r="AW82">
        <v>142.53899999999999</v>
      </c>
      <c r="AX82">
        <v>140.78319999999999</v>
      </c>
      <c r="AY82">
        <v>140.96199999999999</v>
      </c>
      <c r="AZ82">
        <v>144.59219999999999</v>
      </c>
      <c r="BA82">
        <v>111.19889999999999</v>
      </c>
      <c r="BB82">
        <v>79.030299999999997</v>
      </c>
      <c r="BC82">
        <v>79.060990000000004</v>
      </c>
      <c r="BD82">
        <v>78.816559999999996</v>
      </c>
      <c r="BE82">
        <v>80.008340000000004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56.083629999999999</v>
      </c>
      <c r="BS82">
        <v>149.23560000000001</v>
      </c>
      <c r="BT82">
        <v>147.24340000000001</v>
      </c>
      <c r="BU82">
        <v>145.2961</v>
      </c>
      <c r="BV82">
        <v>143.52350000000001</v>
      </c>
      <c r="BW82">
        <v>143.71129999999999</v>
      </c>
      <c r="BX82">
        <v>146.56440000000001</v>
      </c>
      <c r="BY82">
        <v>113.14449999999999</v>
      </c>
      <c r="BZ82">
        <v>80.986080000000001</v>
      </c>
      <c r="CA82">
        <v>81.047290000000004</v>
      </c>
      <c r="CB82">
        <v>80.845960000000005</v>
      </c>
      <c r="CC82">
        <v>82.06532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58.287289999999999</v>
      </c>
      <c r="CQ82">
        <v>151.35570000000001</v>
      </c>
      <c r="CR82">
        <v>149.2483</v>
      </c>
      <c r="CS82">
        <v>147.20580000000001</v>
      </c>
      <c r="CT82">
        <v>145.42150000000001</v>
      </c>
      <c r="CU82">
        <v>145.6155</v>
      </c>
      <c r="CV82">
        <v>147.93039999999999</v>
      </c>
      <c r="CW82">
        <v>114.492</v>
      </c>
      <c r="CX82">
        <v>82.340639999999993</v>
      </c>
      <c r="CY82">
        <v>82.422989999999999</v>
      </c>
      <c r="CZ82">
        <v>82.251530000000002</v>
      </c>
      <c r="DA82">
        <v>83.489990000000006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60.490940000000002</v>
      </c>
      <c r="DO82">
        <v>153.4759</v>
      </c>
      <c r="DP82">
        <v>151.25309999999999</v>
      </c>
      <c r="DQ82">
        <v>149.11539999999999</v>
      </c>
      <c r="DR82">
        <v>147.3194</v>
      </c>
      <c r="DS82">
        <v>147.5197</v>
      </c>
      <c r="DT82">
        <v>149.2963</v>
      </c>
      <c r="DU82">
        <v>115.8395</v>
      </c>
      <c r="DV82">
        <v>83.695210000000003</v>
      </c>
      <c r="DW82">
        <v>83.798689999999993</v>
      </c>
      <c r="DX82">
        <v>83.657089999999997</v>
      </c>
      <c r="DY82">
        <v>84.914659999999998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63.672669999999997</v>
      </c>
      <c r="EM82">
        <v>156.53710000000001</v>
      </c>
      <c r="EN82">
        <v>154.14779999999999</v>
      </c>
      <c r="EO82">
        <v>151.87260000000001</v>
      </c>
      <c r="EP82">
        <v>150.05969999999999</v>
      </c>
      <c r="EQ82">
        <v>150.26900000000001</v>
      </c>
      <c r="ER82">
        <v>151.26849999999999</v>
      </c>
      <c r="ES82">
        <v>117.785</v>
      </c>
      <c r="ET82">
        <v>85.650989999999993</v>
      </c>
      <c r="EU82">
        <v>85.784989999999993</v>
      </c>
      <c r="EV82">
        <v>85.686490000000006</v>
      </c>
      <c r="EW82">
        <v>86.971639999999994</v>
      </c>
      <c r="EX82">
        <v>78.253680000000003</v>
      </c>
      <c r="EY82">
        <v>76.941850000000002</v>
      </c>
      <c r="EZ82">
        <v>75.53313</v>
      </c>
      <c r="FA82">
        <v>74.353340000000003</v>
      </c>
      <c r="FB82">
        <v>73.252300000000005</v>
      </c>
      <c r="FC82">
        <v>72.432320000000004</v>
      </c>
      <c r="FD82">
        <v>71.934749999999994</v>
      </c>
      <c r="FE82">
        <v>71.06277</v>
      </c>
      <c r="FF82">
        <v>73.349369999999993</v>
      </c>
      <c r="FG82">
        <v>78.003079999999997</v>
      </c>
      <c r="FH82">
        <v>83.066310000000001</v>
      </c>
      <c r="FI82">
        <v>87.149349999999998</v>
      </c>
      <c r="FJ82">
        <v>90.168149999999997</v>
      </c>
      <c r="FK82">
        <v>92.541070000000005</v>
      </c>
      <c r="FL82">
        <v>94.333200000000005</v>
      </c>
      <c r="FM82">
        <v>95.190989999999999</v>
      </c>
      <c r="FN82">
        <v>95.392579999999995</v>
      </c>
      <c r="FO82">
        <v>94.693809999999999</v>
      </c>
      <c r="FP82">
        <v>93.564899999999994</v>
      </c>
      <c r="FQ82">
        <v>91.028329999999997</v>
      </c>
      <c r="FR82">
        <v>87.596400000000003</v>
      </c>
      <c r="FS82">
        <v>85.040480000000002</v>
      </c>
      <c r="FT82">
        <v>82.992590000000007</v>
      </c>
      <c r="FU82">
        <v>81.172219999999996</v>
      </c>
      <c r="FV82">
        <v>1</v>
      </c>
    </row>
    <row r="83" spans="1:178" x14ac:dyDescent="0.2">
      <c r="A83" t="s">
        <v>216</v>
      </c>
      <c r="B83" t="s">
        <v>231</v>
      </c>
      <c r="C83" t="s">
        <v>238</v>
      </c>
      <c r="D83" t="s">
        <v>40</v>
      </c>
      <c r="E83">
        <v>2016</v>
      </c>
      <c r="F83" t="s">
        <v>230</v>
      </c>
      <c r="G83">
        <v>64</v>
      </c>
      <c r="H83" s="59"/>
      <c r="I83">
        <v>6.7362390000000003</v>
      </c>
      <c r="J83">
        <v>169.53489999999999</v>
      </c>
      <c r="K83">
        <v>169.38140000000001</v>
      </c>
      <c r="L83">
        <v>169.88159999999999</v>
      </c>
      <c r="M83">
        <v>170.1113</v>
      </c>
      <c r="N83">
        <v>170.2079</v>
      </c>
      <c r="O83">
        <v>172.93539999999999</v>
      </c>
      <c r="P83">
        <v>174.93719999999999</v>
      </c>
      <c r="Q83">
        <v>175.0247</v>
      </c>
      <c r="R83">
        <v>173.66669999999999</v>
      </c>
      <c r="S83">
        <v>173.69399999999999</v>
      </c>
      <c r="T83">
        <v>174.95400000000001</v>
      </c>
      <c r="U83">
        <v>174.2689</v>
      </c>
      <c r="V83">
        <v>170.5915</v>
      </c>
      <c r="W83">
        <v>169.62459999999999</v>
      </c>
      <c r="X83">
        <v>167.0307</v>
      </c>
      <c r="Y83">
        <v>164.37020000000001</v>
      </c>
      <c r="Z83">
        <v>162.3998</v>
      </c>
      <c r="AA83">
        <v>162.6858</v>
      </c>
      <c r="AB83">
        <v>165.53460000000001</v>
      </c>
      <c r="AC83">
        <v>168.49799999999999</v>
      </c>
      <c r="AD83">
        <v>170.94759999999999</v>
      </c>
      <c r="AE83">
        <v>172.10990000000001</v>
      </c>
      <c r="AF83">
        <v>172.78639999999999</v>
      </c>
      <c r="AG83">
        <v>174.30529999999999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51.217849999999999</v>
      </c>
      <c r="AU83">
        <v>141.667</v>
      </c>
      <c r="AV83">
        <v>139.90090000000001</v>
      </c>
      <c r="AW83">
        <v>138.14940000000001</v>
      </c>
      <c r="AX83">
        <v>136.44730000000001</v>
      </c>
      <c r="AY83">
        <v>136.62039999999999</v>
      </c>
      <c r="AZ83">
        <v>140.16050000000001</v>
      </c>
      <c r="BA83">
        <v>107.77970000000001</v>
      </c>
      <c r="BB83">
        <v>76.585660000000004</v>
      </c>
      <c r="BC83">
        <v>76.614649999999997</v>
      </c>
      <c r="BD83">
        <v>76.376530000000002</v>
      </c>
      <c r="BE83">
        <v>77.531490000000005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54.350999999999999</v>
      </c>
      <c r="BS83">
        <v>144.6814</v>
      </c>
      <c r="BT83">
        <v>142.75139999999999</v>
      </c>
      <c r="BU83">
        <v>140.86449999999999</v>
      </c>
      <c r="BV83">
        <v>139.14580000000001</v>
      </c>
      <c r="BW83">
        <v>139.3278</v>
      </c>
      <c r="BX83">
        <v>142.10249999999999</v>
      </c>
      <c r="BY83">
        <v>109.6956</v>
      </c>
      <c r="BZ83">
        <v>78.511589999999998</v>
      </c>
      <c r="CA83">
        <v>78.570629999999994</v>
      </c>
      <c r="CB83">
        <v>78.374949999999998</v>
      </c>
      <c r="CC83">
        <v>79.557079999999999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56.521009999999997</v>
      </c>
      <c r="CQ83">
        <v>146.76920000000001</v>
      </c>
      <c r="CR83">
        <v>144.72559999999999</v>
      </c>
      <c r="CS83">
        <v>142.745</v>
      </c>
      <c r="CT83">
        <v>141.01480000000001</v>
      </c>
      <c r="CU83">
        <v>141.2029</v>
      </c>
      <c r="CV83">
        <v>143.44759999999999</v>
      </c>
      <c r="CW83">
        <v>111.02249999999999</v>
      </c>
      <c r="CX83">
        <v>79.845470000000006</v>
      </c>
      <c r="CY83">
        <v>79.925319999999999</v>
      </c>
      <c r="CZ83">
        <v>79.759060000000005</v>
      </c>
      <c r="DA83">
        <v>80.959990000000005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58.691020000000002</v>
      </c>
      <c r="DO83">
        <v>148.857</v>
      </c>
      <c r="DP83">
        <v>146.69980000000001</v>
      </c>
      <c r="DQ83">
        <v>144.62549999999999</v>
      </c>
      <c r="DR83">
        <v>142.8837</v>
      </c>
      <c r="DS83">
        <v>143.078</v>
      </c>
      <c r="DT83">
        <v>144.7927</v>
      </c>
      <c r="DU83">
        <v>112.3494</v>
      </c>
      <c r="DV83">
        <v>81.179360000000003</v>
      </c>
      <c r="DW83">
        <v>81.280019999999993</v>
      </c>
      <c r="DX83">
        <v>81.143159999999995</v>
      </c>
      <c r="DY83">
        <v>82.362909999999999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61.824159999999999</v>
      </c>
      <c r="EM83">
        <v>151.8715</v>
      </c>
      <c r="EN83">
        <v>149.55029999999999</v>
      </c>
      <c r="EO83">
        <v>147.34049999999999</v>
      </c>
      <c r="EP83">
        <v>145.5822</v>
      </c>
      <c r="EQ83">
        <v>145.78540000000001</v>
      </c>
      <c r="ER83">
        <v>146.73480000000001</v>
      </c>
      <c r="ES83">
        <v>114.2653</v>
      </c>
      <c r="ET83">
        <v>83.105289999999997</v>
      </c>
      <c r="EU83">
        <v>83.235990000000001</v>
      </c>
      <c r="EV83">
        <v>83.141580000000005</v>
      </c>
      <c r="EW83">
        <v>84.388490000000004</v>
      </c>
      <c r="EX83">
        <v>78.253680000000003</v>
      </c>
      <c r="EY83">
        <v>76.941850000000002</v>
      </c>
      <c r="EZ83">
        <v>75.53313</v>
      </c>
      <c r="FA83">
        <v>74.353340000000003</v>
      </c>
      <c r="FB83">
        <v>73.252300000000005</v>
      </c>
      <c r="FC83">
        <v>72.432320000000004</v>
      </c>
      <c r="FD83">
        <v>71.934749999999994</v>
      </c>
      <c r="FE83">
        <v>71.06277</v>
      </c>
      <c r="FF83">
        <v>73.349369999999993</v>
      </c>
      <c r="FG83">
        <v>78.003079999999997</v>
      </c>
      <c r="FH83">
        <v>83.066310000000001</v>
      </c>
      <c r="FI83">
        <v>87.149349999999998</v>
      </c>
      <c r="FJ83">
        <v>90.168149999999997</v>
      </c>
      <c r="FK83">
        <v>92.541070000000005</v>
      </c>
      <c r="FL83">
        <v>94.333200000000005</v>
      </c>
      <c r="FM83">
        <v>95.190989999999999</v>
      </c>
      <c r="FN83">
        <v>95.392579999999995</v>
      </c>
      <c r="FO83">
        <v>94.693809999999999</v>
      </c>
      <c r="FP83">
        <v>93.564899999999994</v>
      </c>
      <c r="FQ83">
        <v>91.028329999999997</v>
      </c>
      <c r="FR83">
        <v>87.596400000000003</v>
      </c>
      <c r="FS83">
        <v>85.040480000000002</v>
      </c>
      <c r="FT83">
        <v>82.992590000000007</v>
      </c>
      <c r="FU83">
        <v>81.172219999999996</v>
      </c>
      <c r="FV83">
        <v>1</v>
      </c>
    </row>
    <row r="84" spans="1:178" x14ac:dyDescent="0.2">
      <c r="A84" t="s">
        <v>216</v>
      </c>
      <c r="B84" t="s">
        <v>231</v>
      </c>
      <c r="C84" t="s">
        <v>238</v>
      </c>
      <c r="D84" t="s">
        <v>40</v>
      </c>
      <c r="E84">
        <v>2017</v>
      </c>
      <c r="F84" t="s">
        <v>230</v>
      </c>
      <c r="G84">
        <v>63</v>
      </c>
      <c r="H84" s="59"/>
      <c r="I84">
        <v>6.6309849999999999</v>
      </c>
      <c r="J84">
        <v>166.886</v>
      </c>
      <c r="K84">
        <v>166.73480000000001</v>
      </c>
      <c r="L84">
        <v>167.22720000000001</v>
      </c>
      <c r="M84">
        <v>167.45330000000001</v>
      </c>
      <c r="N84">
        <v>167.54839999999999</v>
      </c>
      <c r="O84">
        <v>170.23330000000001</v>
      </c>
      <c r="P84">
        <v>172.2038</v>
      </c>
      <c r="Q84">
        <v>172.28989999999999</v>
      </c>
      <c r="R84">
        <v>170.95320000000001</v>
      </c>
      <c r="S84">
        <v>170.98</v>
      </c>
      <c r="T84">
        <v>172.22030000000001</v>
      </c>
      <c r="U84">
        <v>171.54589999999999</v>
      </c>
      <c r="V84">
        <v>167.92599999999999</v>
      </c>
      <c r="W84">
        <v>166.9742</v>
      </c>
      <c r="X84">
        <v>164.42089999999999</v>
      </c>
      <c r="Y84">
        <v>161.80189999999999</v>
      </c>
      <c r="Z84">
        <v>159.8623</v>
      </c>
      <c r="AA84">
        <v>160.1439</v>
      </c>
      <c r="AB84">
        <v>162.94810000000001</v>
      </c>
      <c r="AC84">
        <v>165.86529999999999</v>
      </c>
      <c r="AD84">
        <v>168.2765</v>
      </c>
      <c r="AE84">
        <v>169.42070000000001</v>
      </c>
      <c r="AF84">
        <v>170.0866</v>
      </c>
      <c r="AG84">
        <v>171.58170000000001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50.376300000000001</v>
      </c>
      <c r="AU84">
        <v>139.41370000000001</v>
      </c>
      <c r="AV84">
        <v>137.67740000000001</v>
      </c>
      <c r="AW84">
        <v>135.95509999999999</v>
      </c>
      <c r="AX84">
        <v>134.27979999999999</v>
      </c>
      <c r="AY84">
        <v>134.45009999999999</v>
      </c>
      <c r="AZ84">
        <v>137.94489999999999</v>
      </c>
      <c r="BA84">
        <v>106.07040000000001</v>
      </c>
      <c r="BB84">
        <v>75.363650000000007</v>
      </c>
      <c r="BC84">
        <v>75.391779999999997</v>
      </c>
      <c r="BD84">
        <v>75.156829999999999</v>
      </c>
      <c r="BE84">
        <v>76.293390000000002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53.484879999999997</v>
      </c>
      <c r="BS84">
        <v>142.40450000000001</v>
      </c>
      <c r="BT84">
        <v>140.50550000000001</v>
      </c>
      <c r="BU84">
        <v>138.6489</v>
      </c>
      <c r="BV84">
        <v>136.9571</v>
      </c>
      <c r="BW84">
        <v>137.1362</v>
      </c>
      <c r="BX84">
        <v>139.8717</v>
      </c>
      <c r="BY84">
        <v>107.9713</v>
      </c>
      <c r="BZ84">
        <v>77.274460000000005</v>
      </c>
      <c r="CA84">
        <v>77.332409999999996</v>
      </c>
      <c r="CB84">
        <v>77.139570000000006</v>
      </c>
      <c r="CC84">
        <v>78.303089999999997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55.637869999999999</v>
      </c>
      <c r="CQ84">
        <v>144.4759</v>
      </c>
      <c r="CR84">
        <v>142.46420000000001</v>
      </c>
      <c r="CS84">
        <v>140.5146</v>
      </c>
      <c r="CT84">
        <v>138.81139999999999</v>
      </c>
      <c r="CU84">
        <v>138.9966</v>
      </c>
      <c r="CV84">
        <v>141.2063</v>
      </c>
      <c r="CW84">
        <v>109.2878</v>
      </c>
      <c r="CX84">
        <v>78.597890000000007</v>
      </c>
      <c r="CY84">
        <v>78.676490000000001</v>
      </c>
      <c r="CZ84">
        <v>78.512820000000005</v>
      </c>
      <c r="DA84">
        <v>79.694990000000004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57.790860000000002</v>
      </c>
      <c r="DO84">
        <v>146.54740000000001</v>
      </c>
      <c r="DP84">
        <v>144.423</v>
      </c>
      <c r="DQ84">
        <v>142.38030000000001</v>
      </c>
      <c r="DR84">
        <v>140.66569999999999</v>
      </c>
      <c r="DS84">
        <v>140.857</v>
      </c>
      <c r="DT84">
        <v>142.54079999999999</v>
      </c>
      <c r="DU84">
        <v>110.60429999999999</v>
      </c>
      <c r="DV84">
        <v>79.921310000000005</v>
      </c>
      <c r="DW84">
        <v>80.020570000000006</v>
      </c>
      <c r="DX84">
        <v>79.886060000000001</v>
      </c>
      <c r="DY84">
        <v>81.0869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60.899430000000002</v>
      </c>
      <c r="EM84">
        <v>149.53819999999999</v>
      </c>
      <c r="EN84">
        <v>147.25110000000001</v>
      </c>
      <c r="EO84">
        <v>145.07409999999999</v>
      </c>
      <c r="EP84">
        <v>143.34299999999999</v>
      </c>
      <c r="EQ84">
        <v>143.54320000000001</v>
      </c>
      <c r="ER84">
        <v>144.4676</v>
      </c>
      <c r="ES84">
        <v>112.5052</v>
      </c>
      <c r="ET84">
        <v>81.832120000000003</v>
      </c>
      <c r="EU84">
        <v>81.961200000000005</v>
      </c>
      <c r="EV84">
        <v>81.868799999999993</v>
      </c>
      <c r="EW84">
        <v>83.096599999999995</v>
      </c>
      <c r="EX84">
        <v>78.253680000000003</v>
      </c>
      <c r="EY84">
        <v>76.941850000000002</v>
      </c>
      <c r="EZ84">
        <v>75.53313</v>
      </c>
      <c r="FA84">
        <v>74.353340000000003</v>
      </c>
      <c r="FB84">
        <v>73.252300000000005</v>
      </c>
      <c r="FC84">
        <v>72.432320000000004</v>
      </c>
      <c r="FD84">
        <v>71.934749999999994</v>
      </c>
      <c r="FE84">
        <v>71.06277</v>
      </c>
      <c r="FF84">
        <v>73.349369999999993</v>
      </c>
      <c r="FG84">
        <v>78.003079999999997</v>
      </c>
      <c r="FH84">
        <v>83.066310000000001</v>
      </c>
      <c r="FI84">
        <v>87.149349999999998</v>
      </c>
      <c r="FJ84">
        <v>90.168149999999997</v>
      </c>
      <c r="FK84">
        <v>92.541070000000005</v>
      </c>
      <c r="FL84">
        <v>94.333200000000005</v>
      </c>
      <c r="FM84">
        <v>95.190989999999999</v>
      </c>
      <c r="FN84">
        <v>95.392579999999995</v>
      </c>
      <c r="FO84">
        <v>94.693809999999999</v>
      </c>
      <c r="FP84">
        <v>93.564899999999994</v>
      </c>
      <c r="FQ84">
        <v>91.028329999999997</v>
      </c>
      <c r="FR84">
        <v>87.596400000000003</v>
      </c>
      <c r="FS84">
        <v>85.040480000000002</v>
      </c>
      <c r="FT84">
        <v>82.992590000000007</v>
      </c>
      <c r="FU84">
        <v>81.172219999999996</v>
      </c>
      <c r="FV84">
        <v>1</v>
      </c>
    </row>
    <row r="85" spans="1:178" x14ac:dyDescent="0.2">
      <c r="A85" t="s">
        <v>216</v>
      </c>
      <c r="B85" t="s">
        <v>231</v>
      </c>
      <c r="C85" t="s">
        <v>238</v>
      </c>
      <c r="D85" t="s">
        <v>40</v>
      </c>
      <c r="E85" t="s">
        <v>239</v>
      </c>
      <c r="F85" t="s">
        <v>230</v>
      </c>
      <c r="G85">
        <v>61</v>
      </c>
      <c r="H85" s="59"/>
      <c r="I85">
        <v>6.4204780000000001</v>
      </c>
      <c r="J85">
        <v>161.58799999999999</v>
      </c>
      <c r="K85">
        <v>161.44159999999999</v>
      </c>
      <c r="L85">
        <v>161.91839999999999</v>
      </c>
      <c r="M85">
        <v>162.13730000000001</v>
      </c>
      <c r="N85">
        <v>162.2294</v>
      </c>
      <c r="O85">
        <v>164.82910000000001</v>
      </c>
      <c r="P85">
        <v>166.73699999999999</v>
      </c>
      <c r="Q85">
        <v>166.82040000000001</v>
      </c>
      <c r="R85">
        <v>165.52610000000001</v>
      </c>
      <c r="S85">
        <v>165.5521</v>
      </c>
      <c r="T85">
        <v>166.75299999999999</v>
      </c>
      <c r="U85">
        <v>166.1</v>
      </c>
      <c r="V85">
        <v>162.5951</v>
      </c>
      <c r="W85">
        <v>161.67339999999999</v>
      </c>
      <c r="X85">
        <v>159.2012</v>
      </c>
      <c r="Y85">
        <v>156.6653</v>
      </c>
      <c r="Z85">
        <v>154.78729999999999</v>
      </c>
      <c r="AA85">
        <v>155.0599</v>
      </c>
      <c r="AB85">
        <v>157.77520000000001</v>
      </c>
      <c r="AC85">
        <v>160.59970000000001</v>
      </c>
      <c r="AD85">
        <v>162.93440000000001</v>
      </c>
      <c r="AE85">
        <v>164.04230000000001</v>
      </c>
      <c r="AF85">
        <v>164.68709999999999</v>
      </c>
      <c r="AG85">
        <v>166.13470000000001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48.694209999999998</v>
      </c>
      <c r="AU85">
        <v>134.90819999999999</v>
      </c>
      <c r="AV85">
        <v>133.2313</v>
      </c>
      <c r="AW85">
        <v>131.56729999999999</v>
      </c>
      <c r="AX85">
        <v>129.94560000000001</v>
      </c>
      <c r="AY85">
        <v>130.11019999999999</v>
      </c>
      <c r="AZ85">
        <v>133.51429999999999</v>
      </c>
      <c r="BA85">
        <v>102.6524</v>
      </c>
      <c r="BB85">
        <v>72.920230000000004</v>
      </c>
      <c r="BC85">
        <v>72.946680000000001</v>
      </c>
      <c r="BD85">
        <v>72.718059999999994</v>
      </c>
      <c r="BE85">
        <v>73.817819999999998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51.753050000000002</v>
      </c>
      <c r="BS85">
        <v>137.8511</v>
      </c>
      <c r="BT85">
        <v>136.01419999999999</v>
      </c>
      <c r="BU85">
        <v>134.21799999999999</v>
      </c>
      <c r="BV85">
        <v>132.58009999999999</v>
      </c>
      <c r="BW85">
        <v>132.7534</v>
      </c>
      <c r="BX85">
        <v>135.41030000000001</v>
      </c>
      <c r="BY85">
        <v>104.52290000000001</v>
      </c>
      <c r="BZ85">
        <v>74.800470000000004</v>
      </c>
      <c r="CA85">
        <v>74.856250000000003</v>
      </c>
      <c r="CB85">
        <v>74.669079999999994</v>
      </c>
      <c r="CC85">
        <v>75.795360000000002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53.871589999999998</v>
      </c>
      <c r="CQ85">
        <v>139.88939999999999</v>
      </c>
      <c r="CR85">
        <v>137.94159999999999</v>
      </c>
      <c r="CS85">
        <v>136.0538</v>
      </c>
      <c r="CT85">
        <v>134.40469999999999</v>
      </c>
      <c r="CU85">
        <v>134.584</v>
      </c>
      <c r="CV85">
        <v>136.7235</v>
      </c>
      <c r="CW85">
        <v>105.81829999999999</v>
      </c>
      <c r="CX85">
        <v>76.102710000000002</v>
      </c>
      <c r="CY85">
        <v>76.178830000000005</v>
      </c>
      <c r="CZ85">
        <v>76.020349999999993</v>
      </c>
      <c r="DA85">
        <v>77.164990000000003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55.990119999999997</v>
      </c>
      <c r="DO85">
        <v>141.92769999999999</v>
      </c>
      <c r="DP85">
        <v>139.869</v>
      </c>
      <c r="DQ85">
        <v>137.8897</v>
      </c>
      <c r="DR85">
        <v>136.22929999999999</v>
      </c>
      <c r="DS85">
        <v>136.41470000000001</v>
      </c>
      <c r="DT85">
        <v>138.0367</v>
      </c>
      <c r="DU85">
        <v>107.1138</v>
      </c>
      <c r="DV85">
        <v>77.404960000000003</v>
      </c>
      <c r="DW85">
        <v>77.501400000000004</v>
      </c>
      <c r="DX85">
        <v>77.371619999999993</v>
      </c>
      <c r="DY85">
        <v>78.534630000000007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59.048960000000001</v>
      </c>
      <c r="EM85">
        <v>144.8706</v>
      </c>
      <c r="EN85">
        <v>142.65180000000001</v>
      </c>
      <c r="EO85">
        <v>140.54040000000001</v>
      </c>
      <c r="EP85">
        <v>138.8638</v>
      </c>
      <c r="EQ85">
        <v>139.05779999999999</v>
      </c>
      <c r="ER85">
        <v>139.93270000000001</v>
      </c>
      <c r="ES85">
        <v>108.9842</v>
      </c>
      <c r="ET85">
        <v>79.285200000000003</v>
      </c>
      <c r="EU85">
        <v>79.410970000000006</v>
      </c>
      <c r="EV85">
        <v>79.322640000000007</v>
      </c>
      <c r="EW85">
        <v>80.512169999999998</v>
      </c>
      <c r="EX85">
        <v>78.253680000000003</v>
      </c>
      <c r="EY85">
        <v>76.941850000000002</v>
      </c>
      <c r="EZ85">
        <v>75.53313</v>
      </c>
      <c r="FA85">
        <v>74.353340000000003</v>
      </c>
      <c r="FB85">
        <v>73.252300000000005</v>
      </c>
      <c r="FC85">
        <v>72.432320000000004</v>
      </c>
      <c r="FD85">
        <v>71.934749999999994</v>
      </c>
      <c r="FE85">
        <v>71.06277</v>
      </c>
      <c r="FF85">
        <v>73.349369999999993</v>
      </c>
      <c r="FG85">
        <v>78.003079999999997</v>
      </c>
      <c r="FH85">
        <v>83.066310000000001</v>
      </c>
      <c r="FI85">
        <v>87.149349999999998</v>
      </c>
      <c r="FJ85">
        <v>90.168149999999997</v>
      </c>
      <c r="FK85">
        <v>92.541070000000005</v>
      </c>
      <c r="FL85">
        <v>94.333200000000005</v>
      </c>
      <c r="FM85">
        <v>95.190989999999999</v>
      </c>
      <c r="FN85">
        <v>95.392579999999995</v>
      </c>
      <c r="FO85">
        <v>94.693809999999999</v>
      </c>
      <c r="FP85">
        <v>93.564899999999994</v>
      </c>
      <c r="FQ85">
        <v>91.028329999999997</v>
      </c>
      <c r="FR85">
        <v>87.596400000000003</v>
      </c>
      <c r="FS85">
        <v>85.040480000000002</v>
      </c>
      <c r="FT85">
        <v>82.992590000000007</v>
      </c>
      <c r="FU85">
        <v>81.172219999999996</v>
      </c>
      <c r="FV85">
        <v>1</v>
      </c>
    </row>
    <row r="86" spans="1:178" x14ac:dyDescent="0.2">
      <c r="A86" t="s">
        <v>216</v>
      </c>
      <c r="B86" t="s">
        <v>231</v>
      </c>
      <c r="C86" t="s">
        <v>238</v>
      </c>
      <c r="D86" t="s">
        <v>41</v>
      </c>
      <c r="E86">
        <v>2015</v>
      </c>
      <c r="F86" t="s">
        <v>230</v>
      </c>
      <c r="G86">
        <v>66</v>
      </c>
      <c r="H86" s="59"/>
      <c r="I86">
        <v>6.9467460000000001</v>
      </c>
      <c r="J86">
        <v>177.0231</v>
      </c>
      <c r="K86">
        <v>177.0926</v>
      </c>
      <c r="L86">
        <v>177.0462</v>
      </c>
      <c r="M86">
        <v>177.14879999999999</v>
      </c>
      <c r="N86">
        <v>177.28819999999999</v>
      </c>
      <c r="O86">
        <v>180.21899999999999</v>
      </c>
      <c r="P86">
        <v>182.57040000000001</v>
      </c>
      <c r="Q86">
        <v>181.733</v>
      </c>
      <c r="R86">
        <v>180.0958</v>
      </c>
      <c r="S86">
        <v>179.48269999999999</v>
      </c>
      <c r="T86">
        <v>180.93940000000001</v>
      </c>
      <c r="U86">
        <v>180.43979999999999</v>
      </c>
      <c r="V86">
        <v>176.5487</v>
      </c>
      <c r="W86">
        <v>175.44919999999999</v>
      </c>
      <c r="X86">
        <v>172.99979999999999</v>
      </c>
      <c r="Y86">
        <v>170.49</v>
      </c>
      <c r="Z86">
        <v>168.24279999999999</v>
      </c>
      <c r="AA86">
        <v>168.38050000000001</v>
      </c>
      <c r="AB86">
        <v>171.25370000000001</v>
      </c>
      <c r="AC86">
        <v>174.43459999999999</v>
      </c>
      <c r="AD86">
        <v>177.369</v>
      </c>
      <c r="AE86">
        <v>178.38589999999999</v>
      </c>
      <c r="AF86">
        <v>179.6688</v>
      </c>
      <c r="AG86">
        <v>181.0779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52.524070000000002</v>
      </c>
      <c r="AU86">
        <v>145.4212</v>
      </c>
      <c r="AV86">
        <v>143.66820000000001</v>
      </c>
      <c r="AW86">
        <v>142</v>
      </c>
      <c r="AX86">
        <v>140.05179999999999</v>
      </c>
      <c r="AY86">
        <v>140.2627</v>
      </c>
      <c r="AZ86">
        <v>145.75190000000001</v>
      </c>
      <c r="BA86">
        <v>111.80410000000001</v>
      </c>
      <c r="BB86">
        <v>81.288219999999995</v>
      </c>
      <c r="BC86">
        <v>81.282899999999998</v>
      </c>
      <c r="BD86">
        <v>81.834950000000006</v>
      </c>
      <c r="BE86">
        <v>82.745990000000006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55.406829999999999</v>
      </c>
      <c r="BS86">
        <v>148.2251</v>
      </c>
      <c r="BT86">
        <v>146.34899999999999</v>
      </c>
      <c r="BU86">
        <v>144.57640000000001</v>
      </c>
      <c r="BV86">
        <v>142.6147</v>
      </c>
      <c r="BW86">
        <v>142.8381</v>
      </c>
      <c r="BX86">
        <v>147.74379999999999</v>
      </c>
      <c r="BY86">
        <v>113.7869</v>
      </c>
      <c r="BZ86">
        <v>83.284989999999993</v>
      </c>
      <c r="CA86">
        <v>83.299760000000006</v>
      </c>
      <c r="CB86">
        <v>83.893619999999999</v>
      </c>
      <c r="CC86">
        <v>84.82544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57.40343</v>
      </c>
      <c r="CQ86">
        <v>150.16720000000001</v>
      </c>
      <c r="CR86">
        <v>148.20570000000001</v>
      </c>
      <c r="CS86">
        <v>146.36089999999999</v>
      </c>
      <c r="CT86">
        <v>144.38980000000001</v>
      </c>
      <c r="CU86">
        <v>144.6217</v>
      </c>
      <c r="CV86">
        <v>149.1234</v>
      </c>
      <c r="CW86">
        <v>115.1601</v>
      </c>
      <c r="CX86">
        <v>84.667940000000002</v>
      </c>
      <c r="CY86">
        <v>84.696619999999996</v>
      </c>
      <c r="CZ86">
        <v>85.319450000000003</v>
      </c>
      <c r="DA86">
        <v>86.265659999999997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59.400019999999998</v>
      </c>
      <c r="DO86">
        <v>152.10919999999999</v>
      </c>
      <c r="DP86">
        <v>150.0625</v>
      </c>
      <c r="DQ86">
        <v>148.1454</v>
      </c>
      <c r="DR86">
        <v>146.16489999999999</v>
      </c>
      <c r="DS86">
        <v>146.40539999999999</v>
      </c>
      <c r="DT86">
        <v>150.50290000000001</v>
      </c>
      <c r="DU86">
        <v>116.5333</v>
      </c>
      <c r="DV86">
        <v>86.050889999999995</v>
      </c>
      <c r="DW86">
        <v>86.093490000000003</v>
      </c>
      <c r="DX86">
        <v>86.745279999999994</v>
      </c>
      <c r="DY86">
        <v>87.705889999999997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62.282789999999999</v>
      </c>
      <c r="EM86">
        <v>154.91309999999999</v>
      </c>
      <c r="EN86">
        <v>152.7433</v>
      </c>
      <c r="EO86">
        <v>150.72190000000001</v>
      </c>
      <c r="EP86">
        <v>148.7278</v>
      </c>
      <c r="EQ86">
        <v>148.98070000000001</v>
      </c>
      <c r="ER86">
        <v>152.4948</v>
      </c>
      <c r="ES86">
        <v>118.51609999999999</v>
      </c>
      <c r="ET86">
        <v>88.047650000000004</v>
      </c>
      <c r="EU86">
        <v>88.110349999999997</v>
      </c>
      <c r="EV86">
        <v>88.80395</v>
      </c>
      <c r="EW86">
        <v>89.785340000000005</v>
      </c>
      <c r="EX86">
        <v>75.995999999999995</v>
      </c>
      <c r="EY86">
        <v>74.667580000000001</v>
      </c>
      <c r="EZ86">
        <v>73.202619999999996</v>
      </c>
      <c r="FA86">
        <v>71.969110000000001</v>
      </c>
      <c r="FB86">
        <v>71.166420000000002</v>
      </c>
      <c r="FC86">
        <v>70.194509999999994</v>
      </c>
      <c r="FD86">
        <v>69.656350000000003</v>
      </c>
      <c r="FE86">
        <v>69.273570000000007</v>
      </c>
      <c r="FF86">
        <v>70.934430000000006</v>
      </c>
      <c r="FG86">
        <v>75.482669999999999</v>
      </c>
      <c r="FH86">
        <v>80.27467</v>
      </c>
      <c r="FI86">
        <v>84.520409999999998</v>
      </c>
      <c r="FJ86">
        <v>88.066649999999996</v>
      </c>
      <c r="FK86">
        <v>90.493399999999994</v>
      </c>
      <c r="FL86">
        <v>92.33314</v>
      </c>
      <c r="FM86">
        <v>92.831209999999999</v>
      </c>
      <c r="FN86">
        <v>92.870620000000002</v>
      </c>
      <c r="FO86">
        <v>92.461650000000006</v>
      </c>
      <c r="FP86">
        <v>91.324340000000007</v>
      </c>
      <c r="FQ86">
        <v>88.99633</v>
      </c>
      <c r="FR86">
        <v>85.785769999999999</v>
      </c>
      <c r="FS86">
        <v>83.126819999999995</v>
      </c>
      <c r="FT86">
        <v>81.463840000000005</v>
      </c>
      <c r="FU86">
        <v>79.989490000000004</v>
      </c>
      <c r="FV86">
        <v>1</v>
      </c>
    </row>
    <row r="87" spans="1:178" x14ac:dyDescent="0.2">
      <c r="A87" t="s">
        <v>216</v>
      </c>
      <c r="B87" t="s">
        <v>231</v>
      </c>
      <c r="C87" t="s">
        <v>238</v>
      </c>
      <c r="D87" t="s">
        <v>41</v>
      </c>
      <c r="E87">
        <v>2016</v>
      </c>
      <c r="F87" t="s">
        <v>230</v>
      </c>
      <c r="G87">
        <v>64</v>
      </c>
      <c r="H87" s="59"/>
      <c r="I87">
        <v>6.7362390000000003</v>
      </c>
      <c r="J87">
        <v>171.65880000000001</v>
      </c>
      <c r="K87">
        <v>171.7261</v>
      </c>
      <c r="L87">
        <v>171.68119999999999</v>
      </c>
      <c r="M87">
        <v>171.7807</v>
      </c>
      <c r="N87">
        <v>171.91579999999999</v>
      </c>
      <c r="O87">
        <v>174.7578</v>
      </c>
      <c r="P87">
        <v>177.03800000000001</v>
      </c>
      <c r="Q87">
        <v>176.2259</v>
      </c>
      <c r="R87">
        <v>174.63839999999999</v>
      </c>
      <c r="S87">
        <v>174.0438</v>
      </c>
      <c r="T87">
        <v>175.4563</v>
      </c>
      <c r="U87">
        <v>174.97190000000001</v>
      </c>
      <c r="V87">
        <v>171.1987</v>
      </c>
      <c r="W87">
        <v>170.1326</v>
      </c>
      <c r="X87">
        <v>167.75739999999999</v>
      </c>
      <c r="Y87">
        <v>165.3236</v>
      </c>
      <c r="Z87">
        <v>163.14449999999999</v>
      </c>
      <c r="AA87">
        <v>163.27809999999999</v>
      </c>
      <c r="AB87">
        <v>166.0642</v>
      </c>
      <c r="AC87">
        <v>169.14869999999999</v>
      </c>
      <c r="AD87">
        <v>171.99420000000001</v>
      </c>
      <c r="AE87">
        <v>172.9803</v>
      </c>
      <c r="AF87">
        <v>174.2243</v>
      </c>
      <c r="AG87">
        <v>175.5907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50.859070000000003</v>
      </c>
      <c r="AU87">
        <v>140.94309999999999</v>
      </c>
      <c r="AV87">
        <v>139.24639999999999</v>
      </c>
      <c r="AW87">
        <v>137.63140000000001</v>
      </c>
      <c r="AX87">
        <v>135.74260000000001</v>
      </c>
      <c r="AY87">
        <v>135.9468</v>
      </c>
      <c r="AZ87">
        <v>141.28450000000001</v>
      </c>
      <c r="BA87">
        <v>108.3656</v>
      </c>
      <c r="BB87">
        <v>78.774119999999996</v>
      </c>
      <c r="BC87">
        <v>78.768460000000005</v>
      </c>
      <c r="BD87">
        <v>79.302719999999994</v>
      </c>
      <c r="BE87">
        <v>80.18562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53.69782</v>
      </c>
      <c r="BS87">
        <v>143.70429999999999</v>
      </c>
      <c r="BT87">
        <v>141.88630000000001</v>
      </c>
      <c r="BU87">
        <v>140.16849999999999</v>
      </c>
      <c r="BV87">
        <v>138.2664</v>
      </c>
      <c r="BW87">
        <v>138.4828</v>
      </c>
      <c r="BX87">
        <v>143.24600000000001</v>
      </c>
      <c r="BY87">
        <v>110.3181</v>
      </c>
      <c r="BZ87">
        <v>80.740399999999994</v>
      </c>
      <c r="CA87">
        <v>80.754519999999999</v>
      </c>
      <c r="CB87">
        <v>81.32996</v>
      </c>
      <c r="CC87">
        <v>82.233310000000003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55.663930000000001</v>
      </c>
      <c r="CQ87">
        <v>145.61660000000001</v>
      </c>
      <c r="CR87">
        <v>143.71469999999999</v>
      </c>
      <c r="CS87">
        <v>141.92570000000001</v>
      </c>
      <c r="CT87">
        <v>140.01439999999999</v>
      </c>
      <c r="CU87">
        <v>140.23929999999999</v>
      </c>
      <c r="CV87">
        <v>144.6045</v>
      </c>
      <c r="CW87">
        <v>111.6704</v>
      </c>
      <c r="CX87">
        <v>82.102239999999995</v>
      </c>
      <c r="CY87">
        <v>82.13006</v>
      </c>
      <c r="CZ87">
        <v>82.734020000000001</v>
      </c>
      <c r="DA87">
        <v>83.65155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57.630040000000001</v>
      </c>
      <c r="DO87">
        <v>147.529</v>
      </c>
      <c r="DP87">
        <v>145.54300000000001</v>
      </c>
      <c r="DQ87">
        <v>143.68299999999999</v>
      </c>
      <c r="DR87">
        <v>141.76230000000001</v>
      </c>
      <c r="DS87">
        <v>141.9957</v>
      </c>
      <c r="DT87">
        <v>145.96299999999999</v>
      </c>
      <c r="DU87">
        <v>113.0227</v>
      </c>
      <c r="DV87">
        <v>83.464079999999996</v>
      </c>
      <c r="DW87">
        <v>83.505600000000001</v>
      </c>
      <c r="DX87">
        <v>84.138080000000002</v>
      </c>
      <c r="DY87">
        <v>85.069789999999998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60.468800000000002</v>
      </c>
      <c r="EM87">
        <v>150.2901</v>
      </c>
      <c r="EN87">
        <v>148.18289999999999</v>
      </c>
      <c r="EO87">
        <v>146.2201</v>
      </c>
      <c r="EP87">
        <v>144.2861</v>
      </c>
      <c r="EQ87">
        <v>144.5317</v>
      </c>
      <c r="ER87">
        <v>147.92449999999999</v>
      </c>
      <c r="ES87">
        <v>114.9752</v>
      </c>
      <c r="ET87">
        <v>85.430359999999993</v>
      </c>
      <c r="EU87">
        <v>85.491659999999996</v>
      </c>
      <c r="EV87">
        <v>86.165310000000005</v>
      </c>
      <c r="EW87">
        <v>87.117490000000004</v>
      </c>
      <c r="EX87">
        <v>75.995999999999995</v>
      </c>
      <c r="EY87">
        <v>74.667580000000001</v>
      </c>
      <c r="EZ87">
        <v>73.202619999999996</v>
      </c>
      <c r="FA87">
        <v>71.969110000000001</v>
      </c>
      <c r="FB87">
        <v>71.166420000000002</v>
      </c>
      <c r="FC87">
        <v>70.194509999999994</v>
      </c>
      <c r="FD87">
        <v>69.656350000000003</v>
      </c>
      <c r="FE87">
        <v>69.273570000000007</v>
      </c>
      <c r="FF87">
        <v>70.934430000000006</v>
      </c>
      <c r="FG87">
        <v>75.482669999999999</v>
      </c>
      <c r="FH87">
        <v>80.27467</v>
      </c>
      <c r="FI87">
        <v>84.520409999999998</v>
      </c>
      <c r="FJ87">
        <v>88.066649999999996</v>
      </c>
      <c r="FK87">
        <v>90.493399999999994</v>
      </c>
      <c r="FL87">
        <v>92.33314</v>
      </c>
      <c r="FM87">
        <v>92.831209999999999</v>
      </c>
      <c r="FN87">
        <v>92.870620000000002</v>
      </c>
      <c r="FO87">
        <v>92.461650000000006</v>
      </c>
      <c r="FP87">
        <v>91.324340000000007</v>
      </c>
      <c r="FQ87">
        <v>88.99633</v>
      </c>
      <c r="FR87">
        <v>85.785769999999999</v>
      </c>
      <c r="FS87">
        <v>83.126819999999995</v>
      </c>
      <c r="FT87">
        <v>81.463840000000005</v>
      </c>
      <c r="FU87">
        <v>79.989490000000004</v>
      </c>
      <c r="FV87">
        <v>1</v>
      </c>
    </row>
    <row r="88" spans="1:178" x14ac:dyDescent="0.2">
      <c r="A88" t="s">
        <v>216</v>
      </c>
      <c r="B88" t="s">
        <v>231</v>
      </c>
      <c r="C88" t="s">
        <v>238</v>
      </c>
      <c r="D88" t="s">
        <v>41</v>
      </c>
      <c r="E88">
        <v>2017</v>
      </c>
      <c r="F88" t="s">
        <v>230</v>
      </c>
      <c r="G88">
        <v>63</v>
      </c>
      <c r="H88" s="59"/>
      <c r="I88">
        <v>6.6309849999999999</v>
      </c>
      <c r="J88">
        <v>168.97659999999999</v>
      </c>
      <c r="K88">
        <v>169.0429</v>
      </c>
      <c r="L88">
        <v>168.99870000000001</v>
      </c>
      <c r="M88">
        <v>169.0966</v>
      </c>
      <c r="N88">
        <v>169.2296</v>
      </c>
      <c r="O88">
        <v>172.02719999999999</v>
      </c>
      <c r="P88">
        <v>174.27170000000001</v>
      </c>
      <c r="Q88">
        <v>173.47239999999999</v>
      </c>
      <c r="R88">
        <v>171.90960000000001</v>
      </c>
      <c r="S88">
        <v>171.3244</v>
      </c>
      <c r="T88">
        <v>172.7148</v>
      </c>
      <c r="U88">
        <v>172.238</v>
      </c>
      <c r="V88">
        <v>168.52379999999999</v>
      </c>
      <c r="W88">
        <v>167.4743</v>
      </c>
      <c r="X88">
        <v>165.1362</v>
      </c>
      <c r="Y88">
        <v>162.7405</v>
      </c>
      <c r="Z88">
        <v>160.59540000000001</v>
      </c>
      <c r="AA88">
        <v>160.7269</v>
      </c>
      <c r="AB88">
        <v>163.46950000000001</v>
      </c>
      <c r="AC88">
        <v>166.50579999999999</v>
      </c>
      <c r="AD88">
        <v>169.30670000000001</v>
      </c>
      <c r="AE88">
        <v>170.2775</v>
      </c>
      <c r="AF88">
        <v>171.50210000000001</v>
      </c>
      <c r="AG88">
        <v>172.84710000000001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50.027000000000001</v>
      </c>
      <c r="AU88">
        <v>138.7045</v>
      </c>
      <c r="AV88">
        <v>137.0359</v>
      </c>
      <c r="AW88">
        <v>135.44739999999999</v>
      </c>
      <c r="AX88">
        <v>133.58840000000001</v>
      </c>
      <c r="AY88">
        <v>133.78919999999999</v>
      </c>
      <c r="AZ88">
        <v>139.05109999999999</v>
      </c>
      <c r="BA88">
        <v>106.6467</v>
      </c>
      <c r="BB88">
        <v>77.517390000000006</v>
      </c>
      <c r="BC88">
        <v>77.511539999999997</v>
      </c>
      <c r="BD88">
        <v>78.036900000000003</v>
      </c>
      <c r="BE88">
        <v>78.905749999999998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52.843490000000003</v>
      </c>
      <c r="BS88">
        <v>141.44399999999999</v>
      </c>
      <c r="BT88">
        <v>139.6551</v>
      </c>
      <c r="BU88">
        <v>137.96469999999999</v>
      </c>
      <c r="BV88">
        <v>136.0924</v>
      </c>
      <c r="BW88">
        <v>136.30539999999999</v>
      </c>
      <c r="BX88">
        <v>140.99719999999999</v>
      </c>
      <c r="BY88">
        <v>108.5839</v>
      </c>
      <c r="BZ88">
        <v>79.468239999999994</v>
      </c>
      <c r="CA88">
        <v>79.482029999999995</v>
      </c>
      <c r="CB88">
        <v>80.048249999999996</v>
      </c>
      <c r="CC88">
        <v>80.937389999999994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54.794179999999997</v>
      </c>
      <c r="CQ88">
        <v>143.34139999999999</v>
      </c>
      <c r="CR88">
        <v>141.4691</v>
      </c>
      <c r="CS88">
        <v>139.7081</v>
      </c>
      <c r="CT88">
        <v>137.82660000000001</v>
      </c>
      <c r="CU88">
        <v>138.048</v>
      </c>
      <c r="CV88">
        <v>142.345</v>
      </c>
      <c r="CW88">
        <v>109.9256</v>
      </c>
      <c r="CX88">
        <v>80.819400000000002</v>
      </c>
      <c r="CY88">
        <v>80.846779999999995</v>
      </c>
      <c r="CZ88">
        <v>81.441289999999995</v>
      </c>
      <c r="DA88">
        <v>82.344499999999996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56.744869999999999</v>
      </c>
      <c r="DO88">
        <v>145.23869999999999</v>
      </c>
      <c r="DP88">
        <v>143.28319999999999</v>
      </c>
      <c r="DQ88">
        <v>141.45160000000001</v>
      </c>
      <c r="DR88">
        <v>139.5609</v>
      </c>
      <c r="DS88">
        <v>139.79069999999999</v>
      </c>
      <c r="DT88">
        <v>143.69290000000001</v>
      </c>
      <c r="DU88">
        <v>111.2672</v>
      </c>
      <c r="DV88">
        <v>82.170559999999995</v>
      </c>
      <c r="DW88">
        <v>82.211529999999996</v>
      </c>
      <c r="DX88">
        <v>82.834339999999997</v>
      </c>
      <c r="DY88">
        <v>83.751609999999999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59.561360000000001</v>
      </c>
      <c r="EM88">
        <v>147.97819999999999</v>
      </c>
      <c r="EN88">
        <v>145.9023</v>
      </c>
      <c r="EO88">
        <v>143.96879999999999</v>
      </c>
      <c r="EP88">
        <v>142.06489999999999</v>
      </c>
      <c r="EQ88">
        <v>142.30680000000001</v>
      </c>
      <c r="ER88">
        <v>145.63900000000001</v>
      </c>
      <c r="ES88">
        <v>113.20440000000001</v>
      </c>
      <c r="ET88">
        <v>84.121409999999997</v>
      </c>
      <c r="EU88">
        <v>84.182010000000005</v>
      </c>
      <c r="EV88">
        <v>84.845680000000002</v>
      </c>
      <c r="EW88">
        <v>85.783249999999995</v>
      </c>
      <c r="EX88">
        <v>75.995999999999995</v>
      </c>
      <c r="EY88">
        <v>74.667580000000001</v>
      </c>
      <c r="EZ88">
        <v>73.202619999999996</v>
      </c>
      <c r="FA88">
        <v>71.969110000000001</v>
      </c>
      <c r="FB88">
        <v>71.166420000000002</v>
      </c>
      <c r="FC88">
        <v>70.194509999999994</v>
      </c>
      <c r="FD88">
        <v>69.656350000000003</v>
      </c>
      <c r="FE88">
        <v>69.273570000000007</v>
      </c>
      <c r="FF88">
        <v>70.934430000000006</v>
      </c>
      <c r="FG88">
        <v>75.482669999999999</v>
      </c>
      <c r="FH88">
        <v>80.27467</v>
      </c>
      <c r="FI88">
        <v>84.520409999999998</v>
      </c>
      <c r="FJ88">
        <v>88.066649999999996</v>
      </c>
      <c r="FK88">
        <v>90.493399999999994</v>
      </c>
      <c r="FL88">
        <v>92.33314</v>
      </c>
      <c r="FM88">
        <v>92.831209999999999</v>
      </c>
      <c r="FN88">
        <v>92.870620000000002</v>
      </c>
      <c r="FO88">
        <v>92.461650000000006</v>
      </c>
      <c r="FP88">
        <v>91.324340000000007</v>
      </c>
      <c r="FQ88">
        <v>88.99633</v>
      </c>
      <c r="FR88">
        <v>85.785769999999999</v>
      </c>
      <c r="FS88">
        <v>83.126819999999995</v>
      </c>
      <c r="FT88">
        <v>81.463840000000005</v>
      </c>
      <c r="FU88">
        <v>79.989490000000004</v>
      </c>
      <c r="FV88">
        <v>1</v>
      </c>
    </row>
    <row r="89" spans="1:178" x14ac:dyDescent="0.2">
      <c r="A89" t="s">
        <v>216</v>
      </c>
      <c r="B89" t="s">
        <v>231</v>
      </c>
      <c r="C89" t="s">
        <v>238</v>
      </c>
      <c r="D89" t="s">
        <v>41</v>
      </c>
      <c r="E89" t="s">
        <v>239</v>
      </c>
      <c r="F89" t="s">
        <v>230</v>
      </c>
      <c r="G89">
        <v>61</v>
      </c>
      <c r="H89" s="59"/>
      <c r="I89">
        <v>6.4204780000000001</v>
      </c>
      <c r="J89">
        <v>163.6123</v>
      </c>
      <c r="K89">
        <v>163.6765</v>
      </c>
      <c r="L89">
        <v>163.6336</v>
      </c>
      <c r="M89">
        <v>163.72839999999999</v>
      </c>
      <c r="N89">
        <v>163.85730000000001</v>
      </c>
      <c r="O89">
        <v>166.566</v>
      </c>
      <c r="P89">
        <v>168.73929999999999</v>
      </c>
      <c r="Q89">
        <v>167.96530000000001</v>
      </c>
      <c r="R89">
        <v>166.4522</v>
      </c>
      <c r="S89">
        <v>165.88550000000001</v>
      </c>
      <c r="T89">
        <v>167.23179999999999</v>
      </c>
      <c r="U89">
        <v>166.77010000000001</v>
      </c>
      <c r="V89">
        <v>163.1738</v>
      </c>
      <c r="W89">
        <v>162.1576</v>
      </c>
      <c r="X89">
        <v>159.8938</v>
      </c>
      <c r="Y89">
        <v>157.57409999999999</v>
      </c>
      <c r="Z89">
        <v>155.49709999999999</v>
      </c>
      <c r="AA89">
        <v>155.62440000000001</v>
      </c>
      <c r="AB89">
        <v>158.2799</v>
      </c>
      <c r="AC89">
        <v>161.21979999999999</v>
      </c>
      <c r="AD89">
        <v>163.93190000000001</v>
      </c>
      <c r="AE89">
        <v>164.87180000000001</v>
      </c>
      <c r="AF89">
        <v>166.05760000000001</v>
      </c>
      <c r="AG89">
        <v>167.35990000000001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48.363790000000002</v>
      </c>
      <c r="AU89">
        <v>134.22819999999999</v>
      </c>
      <c r="AV89">
        <v>132.61580000000001</v>
      </c>
      <c r="AW89">
        <v>131.0804</v>
      </c>
      <c r="AX89">
        <v>129.2808</v>
      </c>
      <c r="AY89">
        <v>129.47489999999999</v>
      </c>
      <c r="AZ89">
        <v>134.5849</v>
      </c>
      <c r="BA89">
        <v>103.20950000000001</v>
      </c>
      <c r="BB89">
        <v>75.004519999999999</v>
      </c>
      <c r="BC89">
        <v>74.998339999999999</v>
      </c>
      <c r="BD89">
        <v>75.505939999999995</v>
      </c>
      <c r="BE89">
        <v>76.34666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51.135210000000001</v>
      </c>
      <c r="BS89">
        <v>136.9239</v>
      </c>
      <c r="BT89">
        <v>135.19300000000001</v>
      </c>
      <c r="BU89">
        <v>133.5574</v>
      </c>
      <c r="BV89">
        <v>131.74469999999999</v>
      </c>
      <c r="BW89">
        <v>131.95079999999999</v>
      </c>
      <c r="BX89">
        <v>136.49979999999999</v>
      </c>
      <c r="BY89">
        <v>105.1156</v>
      </c>
      <c r="BZ89">
        <v>76.924160000000001</v>
      </c>
      <c r="CA89">
        <v>76.937290000000004</v>
      </c>
      <c r="CB89">
        <v>77.485100000000003</v>
      </c>
      <c r="CC89">
        <v>78.345789999999994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53.054679999999998</v>
      </c>
      <c r="CQ89">
        <v>138.79089999999999</v>
      </c>
      <c r="CR89">
        <v>136.97800000000001</v>
      </c>
      <c r="CS89">
        <v>135.273</v>
      </c>
      <c r="CT89">
        <v>133.4512</v>
      </c>
      <c r="CU89">
        <v>133.66550000000001</v>
      </c>
      <c r="CV89">
        <v>137.8261</v>
      </c>
      <c r="CW89">
        <v>106.4359</v>
      </c>
      <c r="CX89">
        <v>78.253699999999995</v>
      </c>
      <c r="CY89">
        <v>78.280209999999997</v>
      </c>
      <c r="CZ89">
        <v>78.855860000000007</v>
      </c>
      <c r="DA89">
        <v>79.730379999999997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54.974159999999998</v>
      </c>
      <c r="DO89">
        <v>140.65790000000001</v>
      </c>
      <c r="DP89">
        <v>138.76310000000001</v>
      </c>
      <c r="DQ89">
        <v>136.98849999999999</v>
      </c>
      <c r="DR89">
        <v>135.15770000000001</v>
      </c>
      <c r="DS89">
        <v>135.38030000000001</v>
      </c>
      <c r="DT89">
        <v>139.1524</v>
      </c>
      <c r="DU89">
        <v>107.7561</v>
      </c>
      <c r="DV89">
        <v>79.583240000000004</v>
      </c>
      <c r="DW89">
        <v>79.623130000000003</v>
      </c>
      <c r="DX89">
        <v>80.226619999999997</v>
      </c>
      <c r="DY89">
        <v>81.114980000000003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57.745579999999997</v>
      </c>
      <c r="EM89">
        <v>143.3535</v>
      </c>
      <c r="EN89">
        <v>141.34030000000001</v>
      </c>
      <c r="EO89">
        <v>139.46549999999999</v>
      </c>
      <c r="EP89">
        <v>137.6216</v>
      </c>
      <c r="EQ89">
        <v>137.8562</v>
      </c>
      <c r="ER89">
        <v>141.06739999999999</v>
      </c>
      <c r="ES89">
        <v>109.6622</v>
      </c>
      <c r="ET89">
        <v>81.502880000000005</v>
      </c>
      <c r="EU89">
        <v>81.562079999999995</v>
      </c>
      <c r="EV89">
        <v>82.205770000000001</v>
      </c>
      <c r="EW89">
        <v>83.114109999999997</v>
      </c>
      <c r="EX89">
        <v>75.995999999999995</v>
      </c>
      <c r="EY89">
        <v>74.667580000000001</v>
      </c>
      <c r="EZ89">
        <v>73.202619999999996</v>
      </c>
      <c r="FA89">
        <v>71.969110000000001</v>
      </c>
      <c r="FB89">
        <v>71.166420000000002</v>
      </c>
      <c r="FC89">
        <v>70.194509999999994</v>
      </c>
      <c r="FD89">
        <v>69.656350000000003</v>
      </c>
      <c r="FE89">
        <v>69.273570000000007</v>
      </c>
      <c r="FF89">
        <v>70.934430000000006</v>
      </c>
      <c r="FG89">
        <v>75.482669999999999</v>
      </c>
      <c r="FH89">
        <v>80.27467</v>
      </c>
      <c r="FI89">
        <v>84.520409999999998</v>
      </c>
      <c r="FJ89">
        <v>88.066649999999996</v>
      </c>
      <c r="FK89">
        <v>90.493399999999994</v>
      </c>
      <c r="FL89">
        <v>92.33314</v>
      </c>
      <c r="FM89">
        <v>92.831209999999999</v>
      </c>
      <c r="FN89">
        <v>92.870620000000002</v>
      </c>
      <c r="FO89">
        <v>92.461650000000006</v>
      </c>
      <c r="FP89">
        <v>91.324340000000007</v>
      </c>
      <c r="FQ89">
        <v>88.99633</v>
      </c>
      <c r="FR89">
        <v>85.785769999999999</v>
      </c>
      <c r="FS89">
        <v>83.126819999999995</v>
      </c>
      <c r="FT89">
        <v>81.463840000000005</v>
      </c>
      <c r="FU89">
        <v>79.989490000000004</v>
      </c>
      <c r="FV89">
        <v>1</v>
      </c>
    </row>
    <row r="90" spans="1:178" x14ac:dyDescent="0.2">
      <c r="A90" t="s">
        <v>216</v>
      </c>
      <c r="B90" t="s">
        <v>231</v>
      </c>
      <c r="C90" t="s">
        <v>238</v>
      </c>
      <c r="D90" t="s">
        <v>42</v>
      </c>
      <c r="E90">
        <v>2015</v>
      </c>
      <c r="F90" t="s">
        <v>230</v>
      </c>
      <c r="G90">
        <v>66</v>
      </c>
      <c r="H90" s="59"/>
      <c r="I90">
        <v>6.9467460000000001</v>
      </c>
      <c r="J90">
        <v>167.49090000000001</v>
      </c>
      <c r="K90">
        <v>166.50829999999999</v>
      </c>
      <c r="L90">
        <v>166.0746</v>
      </c>
      <c r="M90">
        <v>165.4888</v>
      </c>
      <c r="N90">
        <v>166.214</v>
      </c>
      <c r="O90">
        <v>167.56989999999999</v>
      </c>
      <c r="P90">
        <v>169.05510000000001</v>
      </c>
      <c r="Q90">
        <v>169.0411</v>
      </c>
      <c r="R90">
        <v>167.8647</v>
      </c>
      <c r="S90">
        <v>167.79599999999999</v>
      </c>
      <c r="T90">
        <v>168.5598</v>
      </c>
      <c r="U90">
        <v>166.96459999999999</v>
      </c>
      <c r="V90">
        <v>166.2817</v>
      </c>
      <c r="W90">
        <v>167.03139999999999</v>
      </c>
      <c r="X90">
        <v>166.57300000000001</v>
      </c>
      <c r="Y90">
        <v>164.81</v>
      </c>
      <c r="Z90">
        <v>162.6823</v>
      </c>
      <c r="AA90">
        <v>163.42769999999999</v>
      </c>
      <c r="AB90">
        <v>163.851</v>
      </c>
      <c r="AC90">
        <v>164.90639999999999</v>
      </c>
      <c r="AD90">
        <v>166.55260000000001</v>
      </c>
      <c r="AE90">
        <v>167.76929999999999</v>
      </c>
      <c r="AF90">
        <v>169.31809999999999</v>
      </c>
      <c r="AG90">
        <v>169.4641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46.723059999999997</v>
      </c>
      <c r="AU90">
        <v>134.16890000000001</v>
      </c>
      <c r="AV90">
        <v>134.15690000000001</v>
      </c>
      <c r="AW90">
        <v>133.42779999999999</v>
      </c>
      <c r="AX90">
        <v>131.60980000000001</v>
      </c>
      <c r="AY90">
        <v>132.57419999999999</v>
      </c>
      <c r="AZ90">
        <v>136.7764</v>
      </c>
      <c r="BA90">
        <v>104.4349</v>
      </c>
      <c r="BB90">
        <v>75.743759999999995</v>
      </c>
      <c r="BC90">
        <v>76.220249999999993</v>
      </c>
      <c r="BD90">
        <v>75.668660000000003</v>
      </c>
      <c r="BE90">
        <v>75.307550000000006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49.8352</v>
      </c>
      <c r="BS90">
        <v>137.17949999999999</v>
      </c>
      <c r="BT90">
        <v>137.06229999999999</v>
      </c>
      <c r="BU90">
        <v>136.2612</v>
      </c>
      <c r="BV90">
        <v>134.45249999999999</v>
      </c>
      <c r="BW90">
        <v>135.39089999999999</v>
      </c>
      <c r="BX90">
        <v>138.80240000000001</v>
      </c>
      <c r="BY90">
        <v>106.3857</v>
      </c>
      <c r="BZ90">
        <v>77.731229999999996</v>
      </c>
      <c r="CA90">
        <v>78.227549999999994</v>
      </c>
      <c r="CB90">
        <v>77.716480000000004</v>
      </c>
      <c r="CC90">
        <v>77.378060000000005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51.990650000000002</v>
      </c>
      <c r="CQ90">
        <v>139.2646</v>
      </c>
      <c r="CR90">
        <v>139.07470000000001</v>
      </c>
      <c r="CS90">
        <v>138.2236</v>
      </c>
      <c r="CT90">
        <v>136.4213</v>
      </c>
      <c r="CU90">
        <v>137.34180000000001</v>
      </c>
      <c r="CV90">
        <v>140.2055</v>
      </c>
      <c r="CW90">
        <v>107.73690000000001</v>
      </c>
      <c r="CX90">
        <v>79.107749999999996</v>
      </c>
      <c r="CY90">
        <v>79.617800000000003</v>
      </c>
      <c r="CZ90">
        <v>79.134799999999998</v>
      </c>
      <c r="DA90">
        <v>78.812089999999998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54.146099999999997</v>
      </c>
      <c r="DO90">
        <v>141.34970000000001</v>
      </c>
      <c r="DP90">
        <v>141.08699999999999</v>
      </c>
      <c r="DQ90">
        <v>140.18600000000001</v>
      </c>
      <c r="DR90">
        <v>138.39009999999999</v>
      </c>
      <c r="DS90">
        <v>139.2927</v>
      </c>
      <c r="DT90">
        <v>141.6086</v>
      </c>
      <c r="DU90">
        <v>109.08799999999999</v>
      </c>
      <c r="DV90">
        <v>80.484269999999995</v>
      </c>
      <c r="DW90">
        <v>81.008049999999997</v>
      </c>
      <c r="DX90">
        <v>80.553110000000004</v>
      </c>
      <c r="DY90">
        <v>80.246120000000005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57.258240000000001</v>
      </c>
      <c r="EM90">
        <v>144.3603</v>
      </c>
      <c r="EN90">
        <v>143.99250000000001</v>
      </c>
      <c r="EO90">
        <v>143.01939999999999</v>
      </c>
      <c r="EP90">
        <v>141.2328</v>
      </c>
      <c r="EQ90">
        <v>142.10939999999999</v>
      </c>
      <c r="ER90">
        <v>143.63460000000001</v>
      </c>
      <c r="ES90">
        <v>111.03879999999999</v>
      </c>
      <c r="ET90">
        <v>82.471739999999997</v>
      </c>
      <c r="EU90">
        <v>83.015339999999995</v>
      </c>
      <c r="EV90">
        <v>82.600930000000005</v>
      </c>
      <c r="EW90">
        <v>82.316630000000004</v>
      </c>
      <c r="EX90">
        <v>65.191540000000003</v>
      </c>
      <c r="EY90">
        <v>64.180229999999995</v>
      </c>
      <c r="EZ90">
        <v>62.972149999999999</v>
      </c>
      <c r="FA90">
        <v>61.379489999999997</v>
      </c>
      <c r="FB90">
        <v>60.558039999999998</v>
      </c>
      <c r="FC90">
        <v>59.869289999999999</v>
      </c>
      <c r="FD90">
        <v>59.464550000000003</v>
      </c>
      <c r="FE90">
        <v>58.61768</v>
      </c>
      <c r="FF90">
        <v>59.798650000000002</v>
      </c>
      <c r="FG90">
        <v>64.410259999999994</v>
      </c>
      <c r="FH90">
        <v>69.624359999999996</v>
      </c>
      <c r="FI90">
        <v>75.227109999999996</v>
      </c>
      <c r="FJ90">
        <v>79.839150000000004</v>
      </c>
      <c r="FK90">
        <v>82.809119999999993</v>
      </c>
      <c r="FL90">
        <v>84.767120000000006</v>
      </c>
      <c r="FM90">
        <v>86.073520000000002</v>
      </c>
      <c r="FN90">
        <v>86.605670000000003</v>
      </c>
      <c r="FO90">
        <v>86.036860000000004</v>
      </c>
      <c r="FP90">
        <v>84.056669999999997</v>
      </c>
      <c r="FQ90">
        <v>80.057569999999998</v>
      </c>
      <c r="FR90">
        <v>76.370350000000002</v>
      </c>
      <c r="FS90">
        <v>73.638180000000006</v>
      </c>
      <c r="FT90">
        <v>70.620990000000006</v>
      </c>
      <c r="FU90">
        <v>68.330380000000005</v>
      </c>
      <c r="FV90">
        <v>1</v>
      </c>
    </row>
    <row r="91" spans="1:178" x14ac:dyDescent="0.2">
      <c r="A91" t="s">
        <v>216</v>
      </c>
      <c r="B91" t="s">
        <v>231</v>
      </c>
      <c r="C91" t="s">
        <v>238</v>
      </c>
      <c r="D91" t="s">
        <v>42</v>
      </c>
      <c r="E91">
        <v>2016</v>
      </c>
      <c r="F91" t="s">
        <v>230</v>
      </c>
      <c r="G91">
        <v>64</v>
      </c>
      <c r="H91" s="59"/>
      <c r="I91">
        <v>6.7362390000000003</v>
      </c>
      <c r="J91">
        <v>162.41540000000001</v>
      </c>
      <c r="K91">
        <v>161.46260000000001</v>
      </c>
      <c r="L91">
        <v>161.0421</v>
      </c>
      <c r="M91">
        <v>160.47389999999999</v>
      </c>
      <c r="N91">
        <v>161.1772</v>
      </c>
      <c r="O91">
        <v>162.49199999999999</v>
      </c>
      <c r="P91">
        <v>163.93219999999999</v>
      </c>
      <c r="Q91">
        <v>163.9186</v>
      </c>
      <c r="R91">
        <v>162.77789999999999</v>
      </c>
      <c r="S91">
        <v>162.71129999999999</v>
      </c>
      <c r="T91">
        <v>163.452</v>
      </c>
      <c r="U91">
        <v>161.9051</v>
      </c>
      <c r="V91">
        <v>161.24279999999999</v>
      </c>
      <c r="W91">
        <v>161.96979999999999</v>
      </c>
      <c r="X91">
        <v>161.52529999999999</v>
      </c>
      <c r="Y91">
        <v>159.8158</v>
      </c>
      <c r="Z91">
        <v>157.7525</v>
      </c>
      <c r="AA91">
        <v>158.4753</v>
      </c>
      <c r="AB91">
        <v>158.88579999999999</v>
      </c>
      <c r="AC91">
        <v>159.9092</v>
      </c>
      <c r="AD91">
        <v>161.50550000000001</v>
      </c>
      <c r="AE91">
        <v>162.68530000000001</v>
      </c>
      <c r="AF91">
        <v>164.18729999999999</v>
      </c>
      <c r="AG91">
        <v>164.3289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45.228020000000001</v>
      </c>
      <c r="AU91">
        <v>130.0266</v>
      </c>
      <c r="AV91">
        <v>130.01759999999999</v>
      </c>
      <c r="AW91">
        <v>129.3124</v>
      </c>
      <c r="AX91">
        <v>127.5493</v>
      </c>
      <c r="AY91">
        <v>128.48509999999999</v>
      </c>
      <c r="AZ91">
        <v>132.58019999999999</v>
      </c>
      <c r="BA91">
        <v>101.2206</v>
      </c>
      <c r="BB91">
        <v>73.397909999999996</v>
      </c>
      <c r="BC91">
        <v>73.859470000000002</v>
      </c>
      <c r="BD91">
        <v>73.323549999999997</v>
      </c>
      <c r="BE91">
        <v>72.972809999999996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48.292630000000003</v>
      </c>
      <c r="BS91">
        <v>132.99119999999999</v>
      </c>
      <c r="BT91">
        <v>132.87870000000001</v>
      </c>
      <c r="BU91">
        <v>132.1026</v>
      </c>
      <c r="BV91">
        <v>130.3485</v>
      </c>
      <c r="BW91">
        <v>131.25880000000001</v>
      </c>
      <c r="BX91">
        <v>134.57509999999999</v>
      </c>
      <c r="BY91">
        <v>103.1416</v>
      </c>
      <c r="BZ91">
        <v>75.355040000000002</v>
      </c>
      <c r="CA91">
        <v>75.836119999999994</v>
      </c>
      <c r="CB91">
        <v>75.340109999999996</v>
      </c>
      <c r="CC91">
        <v>75.011709999999994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50.415179999999999</v>
      </c>
      <c r="CQ91">
        <v>135.0445</v>
      </c>
      <c r="CR91">
        <v>134.8603</v>
      </c>
      <c r="CS91">
        <v>134.035</v>
      </c>
      <c r="CT91">
        <v>132.28729999999999</v>
      </c>
      <c r="CU91">
        <v>133.1799</v>
      </c>
      <c r="CV91">
        <v>135.95689999999999</v>
      </c>
      <c r="CW91">
        <v>104.4721</v>
      </c>
      <c r="CX91">
        <v>76.710539999999995</v>
      </c>
      <c r="CY91">
        <v>77.20514</v>
      </c>
      <c r="CZ91">
        <v>76.736770000000007</v>
      </c>
      <c r="DA91">
        <v>76.423839999999998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52.53772</v>
      </c>
      <c r="DO91">
        <v>137.09780000000001</v>
      </c>
      <c r="DP91">
        <v>136.84190000000001</v>
      </c>
      <c r="DQ91">
        <v>135.9675</v>
      </c>
      <c r="DR91">
        <v>134.2261</v>
      </c>
      <c r="DS91">
        <v>135.101</v>
      </c>
      <c r="DT91">
        <v>137.33860000000001</v>
      </c>
      <c r="DU91">
        <v>105.8026</v>
      </c>
      <c r="DV91">
        <v>78.066040000000001</v>
      </c>
      <c r="DW91">
        <v>78.574160000000006</v>
      </c>
      <c r="DX91">
        <v>78.133430000000004</v>
      </c>
      <c r="DY91">
        <v>77.835980000000006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55.602339999999998</v>
      </c>
      <c r="EM91">
        <v>140.0624</v>
      </c>
      <c r="EN91">
        <v>139.703</v>
      </c>
      <c r="EO91">
        <v>138.7576</v>
      </c>
      <c r="EP91">
        <v>137.02529999999999</v>
      </c>
      <c r="EQ91">
        <v>137.87479999999999</v>
      </c>
      <c r="ER91">
        <v>139.33359999999999</v>
      </c>
      <c r="ES91">
        <v>107.7236</v>
      </c>
      <c r="ET91">
        <v>80.023169999999993</v>
      </c>
      <c r="EU91">
        <v>80.550809999999998</v>
      </c>
      <c r="EV91">
        <v>80.149990000000003</v>
      </c>
      <c r="EW91">
        <v>79.874880000000005</v>
      </c>
      <c r="EX91">
        <v>65.191540000000003</v>
      </c>
      <c r="EY91">
        <v>64.180229999999995</v>
      </c>
      <c r="EZ91">
        <v>62.972149999999999</v>
      </c>
      <c r="FA91">
        <v>61.3795</v>
      </c>
      <c r="FB91">
        <v>60.558039999999998</v>
      </c>
      <c r="FC91">
        <v>59.869280000000003</v>
      </c>
      <c r="FD91">
        <v>59.464550000000003</v>
      </c>
      <c r="FE91">
        <v>58.61768</v>
      </c>
      <c r="FF91">
        <v>59.798650000000002</v>
      </c>
      <c r="FG91">
        <v>64.410259999999994</v>
      </c>
      <c r="FH91">
        <v>69.624359999999996</v>
      </c>
      <c r="FI91">
        <v>75.227109999999996</v>
      </c>
      <c r="FJ91">
        <v>79.839150000000004</v>
      </c>
      <c r="FK91">
        <v>82.809119999999993</v>
      </c>
      <c r="FL91">
        <v>84.767120000000006</v>
      </c>
      <c r="FM91">
        <v>86.073520000000002</v>
      </c>
      <c r="FN91">
        <v>86.605670000000003</v>
      </c>
      <c r="FO91">
        <v>86.036860000000004</v>
      </c>
      <c r="FP91">
        <v>84.056669999999997</v>
      </c>
      <c r="FQ91">
        <v>80.057569999999998</v>
      </c>
      <c r="FR91">
        <v>76.370350000000002</v>
      </c>
      <c r="FS91">
        <v>73.638180000000006</v>
      </c>
      <c r="FT91">
        <v>70.620990000000006</v>
      </c>
      <c r="FU91">
        <v>68.330380000000005</v>
      </c>
      <c r="FV91">
        <v>1</v>
      </c>
    </row>
    <row r="92" spans="1:178" x14ac:dyDescent="0.2">
      <c r="A92" t="s">
        <v>216</v>
      </c>
      <c r="B92" t="s">
        <v>231</v>
      </c>
      <c r="C92" t="s">
        <v>238</v>
      </c>
      <c r="D92" t="s">
        <v>42</v>
      </c>
      <c r="E92">
        <v>2017</v>
      </c>
      <c r="F92" t="s">
        <v>230</v>
      </c>
      <c r="G92">
        <v>63</v>
      </c>
      <c r="H92" s="59"/>
      <c r="I92">
        <v>6.6309849999999999</v>
      </c>
      <c r="J92">
        <v>159.8777</v>
      </c>
      <c r="K92">
        <v>158.93969999999999</v>
      </c>
      <c r="L92">
        <v>158.5258</v>
      </c>
      <c r="M92">
        <v>157.9665</v>
      </c>
      <c r="N92">
        <v>158.65880000000001</v>
      </c>
      <c r="O92">
        <v>159.95310000000001</v>
      </c>
      <c r="P92">
        <v>161.3708</v>
      </c>
      <c r="Q92">
        <v>161.35740000000001</v>
      </c>
      <c r="R92">
        <v>160.2345</v>
      </c>
      <c r="S92">
        <v>160.16890000000001</v>
      </c>
      <c r="T92">
        <v>160.898</v>
      </c>
      <c r="U92">
        <v>159.37530000000001</v>
      </c>
      <c r="V92">
        <v>158.7234</v>
      </c>
      <c r="W92">
        <v>159.4391</v>
      </c>
      <c r="X92">
        <v>159.00149999999999</v>
      </c>
      <c r="Y92">
        <v>157.3186</v>
      </c>
      <c r="Z92">
        <v>155.2876</v>
      </c>
      <c r="AA92">
        <v>155.9991</v>
      </c>
      <c r="AB92">
        <v>156.4032</v>
      </c>
      <c r="AC92">
        <v>157.41069999999999</v>
      </c>
      <c r="AD92">
        <v>158.982</v>
      </c>
      <c r="AE92">
        <v>160.14340000000001</v>
      </c>
      <c r="AF92">
        <v>161.62180000000001</v>
      </c>
      <c r="AG92">
        <v>161.7612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44.480960000000003</v>
      </c>
      <c r="AU92">
        <v>127.9559</v>
      </c>
      <c r="AV92">
        <v>127.94840000000001</v>
      </c>
      <c r="AW92">
        <v>127.2552</v>
      </c>
      <c r="AX92">
        <v>125.5194</v>
      </c>
      <c r="AY92">
        <v>126.441</v>
      </c>
      <c r="AZ92">
        <v>130.48230000000001</v>
      </c>
      <c r="BA92">
        <v>99.613720000000001</v>
      </c>
      <c r="BB92">
        <v>72.225290000000001</v>
      </c>
      <c r="BC92">
        <v>72.679379999999995</v>
      </c>
      <c r="BD92">
        <v>72.151309999999995</v>
      </c>
      <c r="BE92">
        <v>71.805760000000006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47.521540000000002</v>
      </c>
      <c r="BS92">
        <v>130.8973</v>
      </c>
      <c r="BT92">
        <v>130.78700000000001</v>
      </c>
      <c r="BU92">
        <v>130.02340000000001</v>
      </c>
      <c r="BV92">
        <v>128.29679999999999</v>
      </c>
      <c r="BW92">
        <v>129.19300000000001</v>
      </c>
      <c r="BX92">
        <v>132.46170000000001</v>
      </c>
      <c r="BY92">
        <v>101.5197</v>
      </c>
      <c r="BZ92">
        <v>74.167069999999995</v>
      </c>
      <c r="CA92">
        <v>74.640529999999998</v>
      </c>
      <c r="CB92">
        <v>74.152050000000003</v>
      </c>
      <c r="CC92">
        <v>73.828659999999999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49.62744</v>
      </c>
      <c r="CQ92">
        <v>132.93440000000001</v>
      </c>
      <c r="CR92">
        <v>132.75309999999999</v>
      </c>
      <c r="CS92">
        <v>131.94069999999999</v>
      </c>
      <c r="CT92">
        <v>130.22030000000001</v>
      </c>
      <c r="CU92">
        <v>131.09899999999999</v>
      </c>
      <c r="CV92">
        <v>133.83250000000001</v>
      </c>
      <c r="CW92">
        <v>102.83969999999999</v>
      </c>
      <c r="CX92">
        <v>75.511939999999996</v>
      </c>
      <c r="CY92">
        <v>75.998810000000006</v>
      </c>
      <c r="CZ92">
        <v>75.537760000000006</v>
      </c>
      <c r="DA92">
        <v>75.22972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51.733330000000002</v>
      </c>
      <c r="DO92">
        <v>134.9716</v>
      </c>
      <c r="DP92">
        <v>134.7192</v>
      </c>
      <c r="DQ92">
        <v>133.858</v>
      </c>
      <c r="DR92">
        <v>132.1439</v>
      </c>
      <c r="DS92">
        <v>133.005</v>
      </c>
      <c r="DT92">
        <v>135.20339999999999</v>
      </c>
      <c r="DU92">
        <v>104.1598</v>
      </c>
      <c r="DV92">
        <v>76.856809999999996</v>
      </c>
      <c r="DW92">
        <v>77.357089999999999</v>
      </c>
      <c r="DX92">
        <v>76.923460000000006</v>
      </c>
      <c r="DY92">
        <v>76.630780000000001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54.773910000000001</v>
      </c>
      <c r="EM92">
        <v>137.91300000000001</v>
      </c>
      <c r="EN92">
        <v>137.55779999999999</v>
      </c>
      <c r="EO92">
        <v>136.62629999999999</v>
      </c>
      <c r="EP92">
        <v>134.9212</v>
      </c>
      <c r="EQ92">
        <v>135.75700000000001</v>
      </c>
      <c r="ER92">
        <v>137.18279999999999</v>
      </c>
      <c r="ES92">
        <v>106.06570000000001</v>
      </c>
      <c r="ET92">
        <v>78.798590000000004</v>
      </c>
      <c r="EU92">
        <v>79.318240000000003</v>
      </c>
      <c r="EV92">
        <v>78.924199999999999</v>
      </c>
      <c r="EW92">
        <v>78.653689999999997</v>
      </c>
      <c r="EX92">
        <v>65.191540000000003</v>
      </c>
      <c r="EY92">
        <v>64.180229999999995</v>
      </c>
      <c r="EZ92">
        <v>62.972149999999999</v>
      </c>
      <c r="FA92">
        <v>61.379489999999997</v>
      </c>
      <c r="FB92">
        <v>60.558039999999998</v>
      </c>
      <c r="FC92">
        <v>59.869289999999999</v>
      </c>
      <c r="FD92">
        <v>59.464550000000003</v>
      </c>
      <c r="FE92">
        <v>58.61768</v>
      </c>
      <c r="FF92">
        <v>59.798650000000002</v>
      </c>
      <c r="FG92">
        <v>64.410259999999994</v>
      </c>
      <c r="FH92">
        <v>69.624359999999996</v>
      </c>
      <c r="FI92">
        <v>75.227109999999996</v>
      </c>
      <c r="FJ92">
        <v>79.839150000000004</v>
      </c>
      <c r="FK92">
        <v>82.809119999999993</v>
      </c>
      <c r="FL92">
        <v>84.767120000000006</v>
      </c>
      <c r="FM92">
        <v>86.073520000000002</v>
      </c>
      <c r="FN92">
        <v>86.605670000000003</v>
      </c>
      <c r="FO92">
        <v>86.036860000000004</v>
      </c>
      <c r="FP92">
        <v>84.056669999999997</v>
      </c>
      <c r="FQ92">
        <v>80.057569999999998</v>
      </c>
      <c r="FR92">
        <v>76.370350000000002</v>
      </c>
      <c r="FS92">
        <v>73.638180000000006</v>
      </c>
      <c r="FT92">
        <v>70.620990000000006</v>
      </c>
      <c r="FU92">
        <v>68.330380000000005</v>
      </c>
      <c r="FV92">
        <v>1</v>
      </c>
    </row>
    <row r="93" spans="1:178" x14ac:dyDescent="0.2">
      <c r="A93" t="s">
        <v>216</v>
      </c>
      <c r="B93" t="s">
        <v>231</v>
      </c>
      <c r="C93" t="s">
        <v>238</v>
      </c>
      <c r="D93" t="s">
        <v>42</v>
      </c>
      <c r="E93" t="s">
        <v>239</v>
      </c>
      <c r="F93" t="s">
        <v>230</v>
      </c>
      <c r="G93">
        <v>61</v>
      </c>
      <c r="H93" s="59"/>
      <c r="I93">
        <v>6.4204780000000001</v>
      </c>
      <c r="J93">
        <v>154.8022</v>
      </c>
      <c r="K93">
        <v>153.89400000000001</v>
      </c>
      <c r="L93">
        <v>153.4932</v>
      </c>
      <c r="M93">
        <v>152.95169999999999</v>
      </c>
      <c r="N93">
        <v>153.62200000000001</v>
      </c>
      <c r="O93">
        <v>154.87520000000001</v>
      </c>
      <c r="P93">
        <v>156.24789999999999</v>
      </c>
      <c r="Q93">
        <v>156.23490000000001</v>
      </c>
      <c r="R93">
        <v>155.14769999999999</v>
      </c>
      <c r="S93">
        <v>155.08420000000001</v>
      </c>
      <c r="T93">
        <v>155.7901</v>
      </c>
      <c r="U93">
        <v>154.3158</v>
      </c>
      <c r="V93">
        <v>153.68459999999999</v>
      </c>
      <c r="W93">
        <v>154.3775</v>
      </c>
      <c r="X93">
        <v>153.9538</v>
      </c>
      <c r="Y93">
        <v>152.3244</v>
      </c>
      <c r="Z93">
        <v>150.3579</v>
      </c>
      <c r="AA93">
        <v>151.04679999999999</v>
      </c>
      <c r="AB93">
        <v>151.43799999999999</v>
      </c>
      <c r="AC93">
        <v>152.4135</v>
      </c>
      <c r="AD93">
        <v>153.935</v>
      </c>
      <c r="AE93">
        <v>155.05950000000001</v>
      </c>
      <c r="AF93">
        <v>156.49100000000001</v>
      </c>
      <c r="AG93">
        <v>156.6259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42.987830000000002</v>
      </c>
      <c r="AU93">
        <v>123.8154</v>
      </c>
      <c r="AV93">
        <v>123.8109</v>
      </c>
      <c r="AW93">
        <v>123.1416</v>
      </c>
      <c r="AX93">
        <v>121.4607</v>
      </c>
      <c r="AY93">
        <v>122.3536</v>
      </c>
      <c r="AZ93">
        <v>126.2873</v>
      </c>
      <c r="BA93">
        <v>96.400589999999994</v>
      </c>
      <c r="BB93">
        <v>69.880679999999998</v>
      </c>
      <c r="BC93">
        <v>70.319829999999996</v>
      </c>
      <c r="BD93">
        <v>69.807469999999995</v>
      </c>
      <c r="BE93">
        <v>69.472300000000004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45.979759999999999</v>
      </c>
      <c r="BS93">
        <v>126.7097</v>
      </c>
      <c r="BT93">
        <v>126.6041</v>
      </c>
      <c r="BU93">
        <v>125.8655</v>
      </c>
      <c r="BV93">
        <v>124.1936</v>
      </c>
      <c r="BW93">
        <v>125.0616</v>
      </c>
      <c r="BX93">
        <v>128.23490000000001</v>
      </c>
      <c r="BY93">
        <v>98.276039999999995</v>
      </c>
      <c r="BZ93">
        <v>71.791390000000007</v>
      </c>
      <c r="CA93">
        <v>72.249600000000001</v>
      </c>
      <c r="CB93">
        <v>71.776200000000003</v>
      </c>
      <c r="CC93">
        <v>71.46284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48.051960000000001</v>
      </c>
      <c r="CQ93">
        <v>128.71430000000001</v>
      </c>
      <c r="CR93">
        <v>128.53870000000001</v>
      </c>
      <c r="CS93">
        <v>127.7521</v>
      </c>
      <c r="CT93">
        <v>126.08629999999999</v>
      </c>
      <c r="CU93">
        <v>126.9371</v>
      </c>
      <c r="CV93">
        <v>129.5839</v>
      </c>
      <c r="CW93">
        <v>99.574969999999993</v>
      </c>
      <c r="CX93">
        <v>73.114739999999998</v>
      </c>
      <c r="CY93">
        <v>73.58614</v>
      </c>
      <c r="CZ93">
        <v>73.13973</v>
      </c>
      <c r="DA93">
        <v>72.841480000000004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50.124160000000003</v>
      </c>
      <c r="DO93">
        <v>130.71889999999999</v>
      </c>
      <c r="DP93">
        <v>130.47329999999999</v>
      </c>
      <c r="DQ93">
        <v>129.6387</v>
      </c>
      <c r="DR93">
        <v>127.9791</v>
      </c>
      <c r="DS93">
        <v>128.81270000000001</v>
      </c>
      <c r="DT93">
        <v>130.93279999999999</v>
      </c>
      <c r="DU93">
        <v>100.87390000000001</v>
      </c>
      <c r="DV93">
        <v>74.438090000000003</v>
      </c>
      <c r="DW93">
        <v>74.922690000000003</v>
      </c>
      <c r="DX93">
        <v>74.503270000000001</v>
      </c>
      <c r="DY93">
        <v>74.220119999999994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53.11609</v>
      </c>
      <c r="EM93">
        <v>133.6131</v>
      </c>
      <c r="EN93">
        <v>133.26660000000001</v>
      </c>
      <c r="EO93">
        <v>132.36269999999999</v>
      </c>
      <c r="EP93">
        <v>130.71199999999999</v>
      </c>
      <c r="EQ93">
        <v>131.5206</v>
      </c>
      <c r="ER93">
        <v>132.88050000000001</v>
      </c>
      <c r="ES93">
        <v>102.74939999999999</v>
      </c>
      <c r="ET93">
        <v>76.348799999999997</v>
      </c>
      <c r="EU93">
        <v>76.852459999999994</v>
      </c>
      <c r="EV93">
        <v>76.471990000000005</v>
      </c>
      <c r="EW93">
        <v>76.210660000000004</v>
      </c>
      <c r="EX93">
        <v>65.191540000000003</v>
      </c>
      <c r="EY93">
        <v>64.180229999999995</v>
      </c>
      <c r="EZ93">
        <v>62.972149999999999</v>
      </c>
      <c r="FA93">
        <v>61.3795</v>
      </c>
      <c r="FB93">
        <v>60.558039999999998</v>
      </c>
      <c r="FC93">
        <v>59.869280000000003</v>
      </c>
      <c r="FD93">
        <v>59.464550000000003</v>
      </c>
      <c r="FE93">
        <v>58.61768</v>
      </c>
      <c r="FF93">
        <v>59.798650000000002</v>
      </c>
      <c r="FG93">
        <v>64.410259999999994</v>
      </c>
      <c r="FH93">
        <v>69.624359999999996</v>
      </c>
      <c r="FI93">
        <v>75.227109999999996</v>
      </c>
      <c r="FJ93">
        <v>79.839150000000004</v>
      </c>
      <c r="FK93">
        <v>82.809119999999993</v>
      </c>
      <c r="FL93">
        <v>84.767120000000006</v>
      </c>
      <c r="FM93">
        <v>86.073520000000002</v>
      </c>
      <c r="FN93">
        <v>86.605670000000003</v>
      </c>
      <c r="FO93">
        <v>86.036860000000004</v>
      </c>
      <c r="FP93">
        <v>84.056669999999997</v>
      </c>
      <c r="FQ93">
        <v>80.057569999999998</v>
      </c>
      <c r="FR93">
        <v>76.370350000000002</v>
      </c>
      <c r="FS93">
        <v>73.638180000000006</v>
      </c>
      <c r="FT93">
        <v>70.620990000000006</v>
      </c>
      <c r="FU93">
        <v>68.330380000000005</v>
      </c>
      <c r="FV93">
        <v>1</v>
      </c>
    </row>
    <row r="94" spans="1:178" x14ac:dyDescent="0.2">
      <c r="A94" t="s">
        <v>216</v>
      </c>
      <c r="B94" t="s">
        <v>231</v>
      </c>
      <c r="C94" t="s">
        <v>238</v>
      </c>
      <c r="D94" t="s">
        <v>43</v>
      </c>
      <c r="E94">
        <v>2015</v>
      </c>
      <c r="F94" t="s">
        <v>230</v>
      </c>
      <c r="G94">
        <v>65</v>
      </c>
      <c r="H94" s="59"/>
      <c r="I94">
        <v>6.8414929999999998</v>
      </c>
      <c r="J94">
        <v>161.93879999999999</v>
      </c>
      <c r="K94">
        <v>161.02539999999999</v>
      </c>
      <c r="L94">
        <v>160.54769999999999</v>
      </c>
      <c r="M94">
        <v>159.23060000000001</v>
      </c>
      <c r="N94">
        <v>159.10429999999999</v>
      </c>
      <c r="O94">
        <v>160.62790000000001</v>
      </c>
      <c r="P94">
        <v>162.94990000000001</v>
      </c>
      <c r="Q94">
        <v>163.66810000000001</v>
      </c>
      <c r="R94">
        <v>166.07579999999999</v>
      </c>
      <c r="S94">
        <v>159.37700000000001</v>
      </c>
      <c r="T94">
        <v>156.9007</v>
      </c>
      <c r="U94">
        <v>156.88300000000001</v>
      </c>
      <c r="V94">
        <v>157.09729999999999</v>
      </c>
      <c r="W94">
        <v>159.44980000000001</v>
      </c>
      <c r="X94">
        <v>158.7688</v>
      </c>
      <c r="Y94">
        <v>160.81319999999999</v>
      </c>
      <c r="Z94">
        <v>161.8629</v>
      </c>
      <c r="AA94">
        <v>160.3382</v>
      </c>
      <c r="AB94">
        <v>159.90039999999999</v>
      </c>
      <c r="AC94">
        <v>159.76689999999999</v>
      </c>
      <c r="AD94">
        <v>160.53399999999999</v>
      </c>
      <c r="AE94">
        <v>161.24690000000001</v>
      </c>
      <c r="AF94">
        <v>161.0232</v>
      </c>
      <c r="AG94">
        <v>161.01730000000001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47.546019999999999</v>
      </c>
      <c r="AX94">
        <v>135.3648</v>
      </c>
      <c r="AY94">
        <v>134.1645</v>
      </c>
      <c r="AZ94">
        <v>133.36779999999999</v>
      </c>
      <c r="BA94">
        <v>133.21109999999999</v>
      </c>
      <c r="BB94">
        <v>133.97470000000001</v>
      </c>
      <c r="BC94">
        <v>136.16990000000001</v>
      </c>
      <c r="BD94">
        <v>104.11020000000001</v>
      </c>
      <c r="BE94">
        <v>75.509010000000004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50.089619999999996</v>
      </c>
      <c r="BV94">
        <v>137.9111</v>
      </c>
      <c r="BW94">
        <v>136.72059999999999</v>
      </c>
      <c r="BX94">
        <v>135.91249999999999</v>
      </c>
      <c r="BY94">
        <v>135.767</v>
      </c>
      <c r="BZ94">
        <v>136.57839999999999</v>
      </c>
      <c r="CA94">
        <v>138.05090000000001</v>
      </c>
      <c r="CB94">
        <v>105.941</v>
      </c>
      <c r="CC94">
        <v>76.23827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51.851309999999998</v>
      </c>
      <c r="CT94">
        <v>139.6747</v>
      </c>
      <c r="CU94">
        <v>138.49109999999999</v>
      </c>
      <c r="CV94">
        <v>137.67500000000001</v>
      </c>
      <c r="CW94">
        <v>137.53710000000001</v>
      </c>
      <c r="CX94">
        <v>138.3817</v>
      </c>
      <c r="CY94">
        <v>139.35380000000001</v>
      </c>
      <c r="CZ94">
        <v>107.20910000000001</v>
      </c>
      <c r="DA94">
        <v>76.743350000000007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53.613</v>
      </c>
      <c r="DR94">
        <v>141.4383</v>
      </c>
      <c r="DS94">
        <v>140.26150000000001</v>
      </c>
      <c r="DT94">
        <v>139.4375</v>
      </c>
      <c r="DU94">
        <v>139.3073</v>
      </c>
      <c r="DV94">
        <v>140.185</v>
      </c>
      <c r="DW94">
        <v>140.6566</v>
      </c>
      <c r="DX94">
        <v>108.47709999999999</v>
      </c>
      <c r="DY94">
        <v>77.248440000000002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56.156590000000001</v>
      </c>
      <c r="EP94">
        <v>143.9846</v>
      </c>
      <c r="EQ94">
        <v>142.8177</v>
      </c>
      <c r="ER94">
        <v>141.98220000000001</v>
      </c>
      <c r="ES94">
        <v>141.86320000000001</v>
      </c>
      <c r="ET94">
        <v>142.78870000000001</v>
      </c>
      <c r="EU94">
        <v>142.5376</v>
      </c>
      <c r="EV94">
        <v>110.3079</v>
      </c>
      <c r="EW94">
        <v>77.977699999999999</v>
      </c>
      <c r="EX94">
        <v>53.205480000000001</v>
      </c>
      <c r="EY94">
        <v>52.10772</v>
      </c>
      <c r="EZ94">
        <v>51.71219</v>
      </c>
      <c r="FA94">
        <v>50.87433</v>
      </c>
      <c r="FB94">
        <v>50.144350000000003</v>
      </c>
      <c r="FC94">
        <v>50.161090000000002</v>
      </c>
      <c r="FD94">
        <v>49.790590000000002</v>
      </c>
      <c r="FE94">
        <v>49.720399999999998</v>
      </c>
      <c r="FF94">
        <v>52.075490000000002</v>
      </c>
      <c r="FG94">
        <v>56.480609999999999</v>
      </c>
      <c r="FH94">
        <v>62.10492</v>
      </c>
      <c r="FI94">
        <v>66.738060000000004</v>
      </c>
      <c r="FJ94">
        <v>69.656350000000003</v>
      </c>
      <c r="FK94">
        <v>71.522509999999997</v>
      </c>
      <c r="FL94">
        <v>72.58605</v>
      </c>
      <c r="FM94">
        <v>72.680030000000002</v>
      </c>
      <c r="FN94">
        <v>71.372479999999996</v>
      </c>
      <c r="FO94">
        <v>68.512379999999993</v>
      </c>
      <c r="FP94">
        <v>64.861189999999993</v>
      </c>
      <c r="FQ94">
        <v>61.761470000000003</v>
      </c>
      <c r="FR94">
        <v>59.60801</v>
      </c>
      <c r="FS94">
        <v>57.946640000000002</v>
      </c>
      <c r="FT94">
        <v>57.066000000000003</v>
      </c>
      <c r="FU94">
        <v>55.907060000000001</v>
      </c>
      <c r="FV94">
        <v>1</v>
      </c>
    </row>
    <row r="95" spans="1:178" x14ac:dyDescent="0.2">
      <c r="A95" t="s">
        <v>216</v>
      </c>
      <c r="B95" t="s">
        <v>231</v>
      </c>
      <c r="C95" t="s">
        <v>238</v>
      </c>
      <c r="D95" t="s">
        <v>43</v>
      </c>
      <c r="E95">
        <v>2016</v>
      </c>
      <c r="F95" t="s">
        <v>230</v>
      </c>
      <c r="G95">
        <v>63</v>
      </c>
      <c r="H95" s="59"/>
      <c r="I95">
        <v>6.6309849999999999</v>
      </c>
      <c r="J95">
        <v>156.95609999999999</v>
      </c>
      <c r="K95">
        <v>156.07079999999999</v>
      </c>
      <c r="L95">
        <v>155.6078</v>
      </c>
      <c r="M95">
        <v>154.3312</v>
      </c>
      <c r="N95">
        <v>154.2088</v>
      </c>
      <c r="O95">
        <v>155.68549999999999</v>
      </c>
      <c r="P95">
        <v>157.93610000000001</v>
      </c>
      <c r="Q95">
        <v>158.63210000000001</v>
      </c>
      <c r="R95">
        <v>160.9657</v>
      </c>
      <c r="S95">
        <v>154.47309999999999</v>
      </c>
      <c r="T95">
        <v>152.07300000000001</v>
      </c>
      <c r="U95">
        <v>152.0558</v>
      </c>
      <c r="V95">
        <v>152.26349999999999</v>
      </c>
      <c r="W95">
        <v>154.5436</v>
      </c>
      <c r="X95">
        <v>153.8836</v>
      </c>
      <c r="Y95">
        <v>155.86510000000001</v>
      </c>
      <c r="Z95">
        <v>156.88249999999999</v>
      </c>
      <c r="AA95">
        <v>155.40469999999999</v>
      </c>
      <c r="AB95">
        <v>154.9804</v>
      </c>
      <c r="AC95">
        <v>154.851</v>
      </c>
      <c r="AD95">
        <v>155.59450000000001</v>
      </c>
      <c r="AE95">
        <v>156.28540000000001</v>
      </c>
      <c r="AF95">
        <v>156.0686</v>
      </c>
      <c r="AG95">
        <v>156.06290000000001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46.01735</v>
      </c>
      <c r="AX95">
        <v>131.13399999999999</v>
      </c>
      <c r="AY95">
        <v>129.97030000000001</v>
      </c>
      <c r="AZ95">
        <v>129.19839999999999</v>
      </c>
      <c r="BA95">
        <v>129.0463</v>
      </c>
      <c r="BB95">
        <v>129.7851</v>
      </c>
      <c r="BC95">
        <v>131.9314</v>
      </c>
      <c r="BD95">
        <v>100.8595</v>
      </c>
      <c r="BE95">
        <v>73.166809999999998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48.521509999999999</v>
      </c>
      <c r="BV95">
        <v>133.64080000000001</v>
      </c>
      <c r="BW95">
        <v>132.48679999999999</v>
      </c>
      <c r="BX95">
        <v>131.7037</v>
      </c>
      <c r="BY95">
        <v>131.5625</v>
      </c>
      <c r="BZ95">
        <v>132.3484</v>
      </c>
      <c r="CA95">
        <v>133.7833</v>
      </c>
      <c r="CB95">
        <v>102.6619</v>
      </c>
      <c r="CC95">
        <v>73.884770000000003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50.255879999999998</v>
      </c>
      <c r="CT95">
        <v>135.37700000000001</v>
      </c>
      <c r="CU95">
        <v>134.22980000000001</v>
      </c>
      <c r="CV95">
        <v>133.43879999999999</v>
      </c>
      <c r="CW95">
        <v>133.30520000000001</v>
      </c>
      <c r="CX95">
        <v>134.12379999999999</v>
      </c>
      <c r="CY95">
        <v>135.0659</v>
      </c>
      <c r="CZ95">
        <v>103.91030000000001</v>
      </c>
      <c r="DA95">
        <v>74.382019999999997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51.990259999999999</v>
      </c>
      <c r="DR95">
        <v>137.11320000000001</v>
      </c>
      <c r="DS95">
        <v>135.97280000000001</v>
      </c>
      <c r="DT95">
        <v>135.17400000000001</v>
      </c>
      <c r="DU95">
        <v>135.048</v>
      </c>
      <c r="DV95">
        <v>135.8991</v>
      </c>
      <c r="DW95">
        <v>136.3486</v>
      </c>
      <c r="DX95">
        <v>105.1587</v>
      </c>
      <c r="DY95">
        <v>74.879270000000005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54.494419999999998</v>
      </c>
      <c r="EP95">
        <v>139.62010000000001</v>
      </c>
      <c r="EQ95">
        <v>138.48929999999999</v>
      </c>
      <c r="ER95">
        <v>137.67930000000001</v>
      </c>
      <c r="ES95">
        <v>137.5642</v>
      </c>
      <c r="ET95">
        <v>138.4624</v>
      </c>
      <c r="EU95">
        <v>138.20050000000001</v>
      </c>
      <c r="EV95">
        <v>106.96120000000001</v>
      </c>
      <c r="EW95">
        <v>75.597229999999996</v>
      </c>
      <c r="EX95">
        <v>53.205480000000001</v>
      </c>
      <c r="EY95">
        <v>52.10772</v>
      </c>
      <c r="EZ95">
        <v>51.71219</v>
      </c>
      <c r="FA95">
        <v>50.87433</v>
      </c>
      <c r="FB95">
        <v>50.144350000000003</v>
      </c>
      <c r="FC95">
        <v>50.161090000000002</v>
      </c>
      <c r="FD95">
        <v>49.790590000000002</v>
      </c>
      <c r="FE95">
        <v>49.720399999999998</v>
      </c>
      <c r="FF95">
        <v>52.075490000000002</v>
      </c>
      <c r="FG95">
        <v>56.480609999999999</v>
      </c>
      <c r="FH95">
        <v>62.10492</v>
      </c>
      <c r="FI95">
        <v>66.738060000000004</v>
      </c>
      <c r="FJ95">
        <v>69.656350000000003</v>
      </c>
      <c r="FK95">
        <v>71.522509999999997</v>
      </c>
      <c r="FL95">
        <v>72.58605</v>
      </c>
      <c r="FM95">
        <v>72.680030000000002</v>
      </c>
      <c r="FN95">
        <v>71.372479999999996</v>
      </c>
      <c r="FO95">
        <v>68.512379999999993</v>
      </c>
      <c r="FP95">
        <v>64.861189999999993</v>
      </c>
      <c r="FQ95">
        <v>61.761470000000003</v>
      </c>
      <c r="FR95">
        <v>59.60801</v>
      </c>
      <c r="FS95">
        <v>57.946640000000002</v>
      </c>
      <c r="FT95">
        <v>57.065989999999999</v>
      </c>
      <c r="FU95">
        <v>55.907060000000001</v>
      </c>
      <c r="FV95">
        <v>1</v>
      </c>
    </row>
    <row r="96" spans="1:178" x14ac:dyDescent="0.2">
      <c r="A96" t="s">
        <v>216</v>
      </c>
      <c r="B96" t="s">
        <v>231</v>
      </c>
      <c r="C96" t="s">
        <v>238</v>
      </c>
      <c r="D96" t="s">
        <v>43</v>
      </c>
      <c r="E96">
        <v>2017</v>
      </c>
      <c r="F96" t="s">
        <v>230</v>
      </c>
      <c r="G96">
        <v>62</v>
      </c>
      <c r="H96" s="59"/>
      <c r="I96">
        <v>6.5257319999999996</v>
      </c>
      <c r="J96">
        <v>154.46469999999999</v>
      </c>
      <c r="K96">
        <v>153.59350000000001</v>
      </c>
      <c r="L96">
        <v>153.1378</v>
      </c>
      <c r="M96">
        <v>151.88149999999999</v>
      </c>
      <c r="N96">
        <v>151.761</v>
      </c>
      <c r="O96">
        <v>153.21430000000001</v>
      </c>
      <c r="P96">
        <v>155.42910000000001</v>
      </c>
      <c r="Q96">
        <v>156.11420000000001</v>
      </c>
      <c r="R96">
        <v>158.41069999999999</v>
      </c>
      <c r="S96">
        <v>152.02119999999999</v>
      </c>
      <c r="T96">
        <v>149.6592</v>
      </c>
      <c r="U96">
        <v>149.64230000000001</v>
      </c>
      <c r="V96">
        <v>149.8466</v>
      </c>
      <c r="W96">
        <v>152.09059999999999</v>
      </c>
      <c r="X96">
        <v>151.441</v>
      </c>
      <c r="Y96">
        <v>153.39099999999999</v>
      </c>
      <c r="Z96">
        <v>154.39230000000001</v>
      </c>
      <c r="AA96">
        <v>152.93799999999999</v>
      </c>
      <c r="AB96">
        <v>152.5204</v>
      </c>
      <c r="AC96">
        <v>152.3931</v>
      </c>
      <c r="AD96">
        <v>153.12479999999999</v>
      </c>
      <c r="AE96">
        <v>153.8047</v>
      </c>
      <c r="AF96">
        <v>153.59139999999999</v>
      </c>
      <c r="AG96">
        <v>153.5857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45.253410000000002</v>
      </c>
      <c r="AX96">
        <v>129.0189</v>
      </c>
      <c r="AY96">
        <v>127.8736</v>
      </c>
      <c r="AZ96">
        <v>127.11409999999999</v>
      </c>
      <c r="BA96">
        <v>126.96429999999999</v>
      </c>
      <c r="BB96">
        <v>127.6908</v>
      </c>
      <c r="BC96">
        <v>129.8125</v>
      </c>
      <c r="BD96">
        <v>99.234409999999997</v>
      </c>
      <c r="BE96">
        <v>71.995829999999998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47.737609999999997</v>
      </c>
      <c r="BV96">
        <v>131.50579999999999</v>
      </c>
      <c r="BW96">
        <v>130.37010000000001</v>
      </c>
      <c r="BX96">
        <v>129.5994</v>
      </c>
      <c r="BY96">
        <v>129.46039999999999</v>
      </c>
      <c r="BZ96">
        <v>130.2337</v>
      </c>
      <c r="CA96">
        <v>131.64959999999999</v>
      </c>
      <c r="CB96">
        <v>101.02249999999999</v>
      </c>
      <c r="CC96">
        <v>72.708060000000003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49.458170000000003</v>
      </c>
      <c r="CT96">
        <v>133.22819999999999</v>
      </c>
      <c r="CU96">
        <v>132.0992</v>
      </c>
      <c r="CV96">
        <v>131.32079999999999</v>
      </c>
      <c r="CW96">
        <v>131.1893</v>
      </c>
      <c r="CX96">
        <v>131.9949</v>
      </c>
      <c r="CY96">
        <v>132.922</v>
      </c>
      <c r="CZ96">
        <v>102.26090000000001</v>
      </c>
      <c r="DA96">
        <v>73.201350000000005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51.178719999999998</v>
      </c>
      <c r="DR96">
        <v>134.95060000000001</v>
      </c>
      <c r="DS96">
        <v>133.82820000000001</v>
      </c>
      <c r="DT96">
        <v>133.0421</v>
      </c>
      <c r="DU96">
        <v>132.91810000000001</v>
      </c>
      <c r="DV96">
        <v>133.7561</v>
      </c>
      <c r="DW96">
        <v>134.1944</v>
      </c>
      <c r="DX96">
        <v>103.49939999999999</v>
      </c>
      <c r="DY96">
        <v>73.694649999999996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53.662930000000003</v>
      </c>
      <c r="EP96">
        <v>137.4374</v>
      </c>
      <c r="EQ96">
        <v>136.32470000000001</v>
      </c>
      <c r="ER96">
        <v>135.5274</v>
      </c>
      <c r="ES96">
        <v>135.4143</v>
      </c>
      <c r="ET96">
        <v>136.29900000000001</v>
      </c>
      <c r="EU96">
        <v>136.0316</v>
      </c>
      <c r="EV96">
        <v>105.28749999999999</v>
      </c>
      <c r="EW96">
        <v>74.406880000000001</v>
      </c>
      <c r="EX96">
        <v>53.205480000000001</v>
      </c>
      <c r="EY96">
        <v>52.10772</v>
      </c>
      <c r="EZ96">
        <v>51.71219</v>
      </c>
      <c r="FA96">
        <v>50.87433</v>
      </c>
      <c r="FB96">
        <v>50.144350000000003</v>
      </c>
      <c r="FC96">
        <v>50.161090000000002</v>
      </c>
      <c r="FD96">
        <v>49.790590000000002</v>
      </c>
      <c r="FE96">
        <v>49.720399999999998</v>
      </c>
      <c r="FF96">
        <v>52.075490000000002</v>
      </c>
      <c r="FG96">
        <v>56.480600000000003</v>
      </c>
      <c r="FH96">
        <v>62.104909999999997</v>
      </c>
      <c r="FI96">
        <v>66.738060000000004</v>
      </c>
      <c r="FJ96">
        <v>69.656350000000003</v>
      </c>
      <c r="FK96">
        <v>71.522509999999997</v>
      </c>
      <c r="FL96">
        <v>72.58605</v>
      </c>
      <c r="FM96">
        <v>72.680030000000002</v>
      </c>
      <c r="FN96">
        <v>71.372479999999996</v>
      </c>
      <c r="FO96">
        <v>68.512379999999993</v>
      </c>
      <c r="FP96">
        <v>64.861189999999993</v>
      </c>
      <c r="FQ96">
        <v>61.761470000000003</v>
      </c>
      <c r="FR96">
        <v>59.607999999999997</v>
      </c>
      <c r="FS96">
        <v>57.946649999999998</v>
      </c>
      <c r="FT96">
        <v>57.066000000000003</v>
      </c>
      <c r="FU96">
        <v>55.907060000000001</v>
      </c>
      <c r="FV96">
        <v>1</v>
      </c>
    </row>
    <row r="97" spans="1:178" x14ac:dyDescent="0.2">
      <c r="A97" t="s">
        <v>216</v>
      </c>
      <c r="B97" t="s">
        <v>231</v>
      </c>
      <c r="C97" t="s">
        <v>238</v>
      </c>
      <c r="D97" t="s">
        <v>43</v>
      </c>
      <c r="E97" t="s">
        <v>239</v>
      </c>
      <c r="F97" t="s">
        <v>230</v>
      </c>
      <c r="G97">
        <v>61</v>
      </c>
      <c r="H97" s="59"/>
      <c r="I97">
        <v>6.4204780000000001</v>
      </c>
      <c r="J97">
        <v>151.9734</v>
      </c>
      <c r="K97">
        <v>151.11619999999999</v>
      </c>
      <c r="L97">
        <v>150.6678</v>
      </c>
      <c r="M97">
        <v>149.43180000000001</v>
      </c>
      <c r="N97">
        <v>149.31319999999999</v>
      </c>
      <c r="O97">
        <v>150.7431</v>
      </c>
      <c r="P97">
        <v>152.9222</v>
      </c>
      <c r="Q97">
        <v>153.59620000000001</v>
      </c>
      <c r="R97">
        <v>155.85570000000001</v>
      </c>
      <c r="S97">
        <v>149.5692</v>
      </c>
      <c r="T97">
        <v>147.24529999999999</v>
      </c>
      <c r="U97">
        <v>147.2287</v>
      </c>
      <c r="V97">
        <v>147.4298</v>
      </c>
      <c r="W97">
        <v>149.63749999999999</v>
      </c>
      <c r="X97">
        <v>148.9984</v>
      </c>
      <c r="Y97">
        <v>150.917</v>
      </c>
      <c r="Z97">
        <v>151.90209999999999</v>
      </c>
      <c r="AA97">
        <v>150.47120000000001</v>
      </c>
      <c r="AB97">
        <v>150.06039999999999</v>
      </c>
      <c r="AC97">
        <v>149.93510000000001</v>
      </c>
      <c r="AD97">
        <v>150.655</v>
      </c>
      <c r="AE97">
        <v>151.32400000000001</v>
      </c>
      <c r="AF97">
        <v>151.11410000000001</v>
      </c>
      <c r="AG97">
        <v>151.10849999999999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44.489739999999998</v>
      </c>
      <c r="AX97">
        <v>126.9042</v>
      </c>
      <c r="AY97">
        <v>125.77719999999999</v>
      </c>
      <c r="AZ97">
        <v>125.0301</v>
      </c>
      <c r="BA97">
        <v>124.88249999999999</v>
      </c>
      <c r="BB97">
        <v>125.5967</v>
      </c>
      <c r="BC97">
        <v>127.6938</v>
      </c>
      <c r="BD97">
        <v>97.609539999999996</v>
      </c>
      <c r="BE97">
        <v>70.824920000000006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46.953830000000004</v>
      </c>
      <c r="BV97">
        <v>129.37090000000001</v>
      </c>
      <c r="BW97">
        <v>128.2534</v>
      </c>
      <c r="BX97">
        <v>127.4953</v>
      </c>
      <c r="BY97">
        <v>127.35850000000001</v>
      </c>
      <c r="BZ97">
        <v>128.119</v>
      </c>
      <c r="CA97">
        <v>129.51609999999999</v>
      </c>
      <c r="CB97">
        <v>99.383160000000004</v>
      </c>
      <c r="CC97">
        <v>71.531390000000002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48.66046</v>
      </c>
      <c r="CT97">
        <v>131.07929999999999</v>
      </c>
      <c r="CU97">
        <v>129.96850000000001</v>
      </c>
      <c r="CV97">
        <v>129.20269999999999</v>
      </c>
      <c r="CW97">
        <v>129.07329999999999</v>
      </c>
      <c r="CX97">
        <v>129.86590000000001</v>
      </c>
      <c r="CY97">
        <v>130.7782</v>
      </c>
      <c r="CZ97">
        <v>100.6116</v>
      </c>
      <c r="DA97">
        <v>72.020679999999999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50.367080000000001</v>
      </c>
      <c r="DR97">
        <v>132.7878</v>
      </c>
      <c r="DS97">
        <v>131.68360000000001</v>
      </c>
      <c r="DT97">
        <v>130.9101</v>
      </c>
      <c r="DU97">
        <v>130.78819999999999</v>
      </c>
      <c r="DV97">
        <v>131.61279999999999</v>
      </c>
      <c r="DW97">
        <v>132.0403</v>
      </c>
      <c r="DX97">
        <v>101.84</v>
      </c>
      <c r="DY97">
        <v>72.509979999999999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52.83117</v>
      </c>
      <c r="EP97">
        <v>135.25450000000001</v>
      </c>
      <c r="EQ97">
        <v>134.15989999999999</v>
      </c>
      <c r="ER97">
        <v>133.37530000000001</v>
      </c>
      <c r="ES97">
        <v>133.26410000000001</v>
      </c>
      <c r="ET97">
        <v>134.13509999999999</v>
      </c>
      <c r="EU97">
        <v>133.86250000000001</v>
      </c>
      <c r="EV97">
        <v>103.61360000000001</v>
      </c>
      <c r="EW97">
        <v>73.216449999999995</v>
      </c>
      <c r="EX97">
        <v>53.205480000000001</v>
      </c>
      <c r="EY97">
        <v>52.10772</v>
      </c>
      <c r="EZ97">
        <v>51.71219</v>
      </c>
      <c r="FA97">
        <v>50.87433</v>
      </c>
      <c r="FB97">
        <v>50.144350000000003</v>
      </c>
      <c r="FC97">
        <v>50.161090000000002</v>
      </c>
      <c r="FD97">
        <v>49.790590000000002</v>
      </c>
      <c r="FE97">
        <v>49.720399999999998</v>
      </c>
      <c r="FF97">
        <v>52.075490000000002</v>
      </c>
      <c r="FG97">
        <v>56.480609999999999</v>
      </c>
      <c r="FH97">
        <v>62.10492</v>
      </c>
      <c r="FI97">
        <v>66.738060000000004</v>
      </c>
      <c r="FJ97">
        <v>69.656350000000003</v>
      </c>
      <c r="FK97">
        <v>71.522509999999997</v>
      </c>
      <c r="FL97">
        <v>72.58605</v>
      </c>
      <c r="FM97">
        <v>72.680030000000002</v>
      </c>
      <c r="FN97">
        <v>71.372479999999996</v>
      </c>
      <c r="FO97">
        <v>68.512379999999993</v>
      </c>
      <c r="FP97">
        <v>64.861189999999993</v>
      </c>
      <c r="FQ97">
        <v>61.761470000000003</v>
      </c>
      <c r="FR97">
        <v>59.60801</v>
      </c>
      <c r="FS97">
        <v>57.946649999999998</v>
      </c>
      <c r="FT97">
        <v>57.066000000000003</v>
      </c>
      <c r="FU97">
        <v>55.907060000000001</v>
      </c>
      <c r="FV97">
        <v>1</v>
      </c>
    </row>
    <row r="98" spans="1:178" x14ac:dyDescent="0.2">
      <c r="A98" t="s">
        <v>216</v>
      </c>
      <c r="B98" t="s">
        <v>231</v>
      </c>
      <c r="C98" t="s">
        <v>238</v>
      </c>
      <c r="D98" t="s">
        <v>44</v>
      </c>
      <c r="E98">
        <v>2015</v>
      </c>
      <c r="F98" t="s">
        <v>230</v>
      </c>
      <c r="G98">
        <v>64</v>
      </c>
      <c r="H98" s="59"/>
      <c r="I98">
        <v>6.7362390000000003</v>
      </c>
      <c r="J98">
        <v>145.84989999999999</v>
      </c>
      <c r="K98">
        <v>145.12790000000001</v>
      </c>
      <c r="L98">
        <v>142.80529999999999</v>
      </c>
      <c r="M98">
        <v>142.5403</v>
      </c>
      <c r="N98">
        <v>141.95089999999999</v>
      </c>
      <c r="O98">
        <v>145.614</v>
      </c>
      <c r="P98">
        <v>147.32409999999999</v>
      </c>
      <c r="Q98">
        <v>146.78030000000001</v>
      </c>
      <c r="R98">
        <v>147.6319</v>
      </c>
      <c r="S98">
        <v>145.21700000000001</v>
      </c>
      <c r="T98">
        <v>144.25069999999999</v>
      </c>
      <c r="U98">
        <v>145.02869999999999</v>
      </c>
      <c r="V98">
        <v>143.5335</v>
      </c>
      <c r="W98">
        <v>143.53059999999999</v>
      </c>
      <c r="X98">
        <v>143.73050000000001</v>
      </c>
      <c r="Y98">
        <v>146.34360000000001</v>
      </c>
      <c r="Z98">
        <v>147.6054</v>
      </c>
      <c r="AA98">
        <v>148.9992</v>
      </c>
      <c r="AB98">
        <v>148.6165</v>
      </c>
      <c r="AC98">
        <v>148.9616</v>
      </c>
      <c r="AD98">
        <v>150.5401</v>
      </c>
      <c r="AE98">
        <v>150.60839999999999</v>
      </c>
      <c r="AF98">
        <v>150.30940000000001</v>
      </c>
      <c r="AG98">
        <v>149.75489999999999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43.312350000000002</v>
      </c>
      <c r="AX98">
        <v>124.12439999999999</v>
      </c>
      <c r="AY98">
        <v>125.69240000000001</v>
      </c>
      <c r="AZ98">
        <v>125.14149999999999</v>
      </c>
      <c r="BA98">
        <v>125.2206</v>
      </c>
      <c r="BB98">
        <v>126.6358</v>
      </c>
      <c r="BC98">
        <v>128.54390000000001</v>
      </c>
      <c r="BD98">
        <v>98.703659999999999</v>
      </c>
      <c r="BE98">
        <v>71.396450000000002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45.686169999999997</v>
      </c>
      <c r="BV98">
        <v>126.5539</v>
      </c>
      <c r="BW98">
        <v>128.17449999999999</v>
      </c>
      <c r="BX98">
        <v>127.5967</v>
      </c>
      <c r="BY98">
        <v>127.7102</v>
      </c>
      <c r="BZ98">
        <v>129.1763</v>
      </c>
      <c r="CA98">
        <v>130.40639999999999</v>
      </c>
      <c r="CB98">
        <v>100.5549</v>
      </c>
      <c r="CC98">
        <v>71.979600000000005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47.330280000000002</v>
      </c>
      <c r="CT98">
        <v>128.23660000000001</v>
      </c>
      <c r="CU98">
        <v>129.8937</v>
      </c>
      <c r="CV98">
        <v>129.2971</v>
      </c>
      <c r="CW98">
        <v>129.43440000000001</v>
      </c>
      <c r="CX98">
        <v>130.9358</v>
      </c>
      <c r="CY98">
        <v>131.69630000000001</v>
      </c>
      <c r="CZ98">
        <v>101.83710000000001</v>
      </c>
      <c r="DA98">
        <v>72.383489999999995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48.974379999999996</v>
      </c>
      <c r="DR98">
        <v>129.91929999999999</v>
      </c>
      <c r="DS98">
        <v>131.61279999999999</v>
      </c>
      <c r="DT98">
        <v>130.9975</v>
      </c>
      <c r="DU98">
        <v>131.15870000000001</v>
      </c>
      <c r="DV98">
        <v>132.6953</v>
      </c>
      <c r="DW98">
        <v>132.9863</v>
      </c>
      <c r="DX98">
        <v>103.11920000000001</v>
      </c>
      <c r="DY98">
        <v>72.787379999999999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51.348199999999999</v>
      </c>
      <c r="EP98">
        <v>132.34880000000001</v>
      </c>
      <c r="EQ98">
        <v>134.0949</v>
      </c>
      <c r="ER98">
        <v>133.45259999999999</v>
      </c>
      <c r="ES98">
        <v>133.64830000000001</v>
      </c>
      <c r="ET98">
        <v>135.23580000000001</v>
      </c>
      <c r="EU98">
        <v>134.84880000000001</v>
      </c>
      <c r="EV98">
        <v>104.9705</v>
      </c>
      <c r="EW98">
        <v>73.370530000000002</v>
      </c>
      <c r="EX98">
        <v>44.105789999999999</v>
      </c>
      <c r="EY98">
        <v>43.675060000000002</v>
      </c>
      <c r="EZ98">
        <v>43.372570000000003</v>
      </c>
      <c r="FA98">
        <v>42.50712</v>
      </c>
      <c r="FB98">
        <v>42.173270000000002</v>
      </c>
      <c r="FC98">
        <v>41.6252</v>
      </c>
      <c r="FD98">
        <v>41.367100000000001</v>
      </c>
      <c r="FE98">
        <v>41.159089999999999</v>
      </c>
      <c r="FF98">
        <v>41.889780000000002</v>
      </c>
      <c r="FG98">
        <v>44.532350000000001</v>
      </c>
      <c r="FH98">
        <v>47.685070000000003</v>
      </c>
      <c r="FI98">
        <v>50.600029999999997</v>
      </c>
      <c r="FJ98">
        <v>52.734070000000003</v>
      </c>
      <c r="FK98">
        <v>54.046709999999997</v>
      </c>
      <c r="FL98">
        <v>54.939909999999998</v>
      </c>
      <c r="FM98">
        <v>55.495849999999997</v>
      </c>
      <c r="FN98">
        <v>55.055280000000003</v>
      </c>
      <c r="FO98">
        <v>53.073250000000002</v>
      </c>
      <c r="FP98">
        <v>50.463290000000001</v>
      </c>
      <c r="FQ98">
        <v>48.11974</v>
      </c>
      <c r="FR98">
        <v>46.611579999999996</v>
      </c>
      <c r="FS98">
        <v>44.51979</v>
      </c>
      <c r="FT98">
        <v>43.046230000000001</v>
      </c>
      <c r="FU98">
        <v>42.078099999999999</v>
      </c>
      <c r="FV98">
        <v>1</v>
      </c>
    </row>
    <row r="99" spans="1:178" x14ac:dyDescent="0.2">
      <c r="A99" t="s">
        <v>216</v>
      </c>
      <c r="B99" t="s">
        <v>231</v>
      </c>
      <c r="C99" t="s">
        <v>238</v>
      </c>
      <c r="D99" t="s">
        <v>44</v>
      </c>
      <c r="E99">
        <v>2016</v>
      </c>
      <c r="F99" t="s">
        <v>230</v>
      </c>
      <c r="G99">
        <v>63</v>
      </c>
      <c r="H99" s="59"/>
      <c r="I99">
        <v>6.6309849999999999</v>
      </c>
      <c r="J99">
        <v>143.571</v>
      </c>
      <c r="K99">
        <v>142.8603</v>
      </c>
      <c r="L99">
        <v>140.57400000000001</v>
      </c>
      <c r="M99">
        <v>140.31309999999999</v>
      </c>
      <c r="N99">
        <v>139.7329</v>
      </c>
      <c r="O99">
        <v>143.33879999999999</v>
      </c>
      <c r="P99">
        <v>145.0222</v>
      </c>
      <c r="Q99">
        <v>144.48679999999999</v>
      </c>
      <c r="R99">
        <v>145.32509999999999</v>
      </c>
      <c r="S99">
        <v>142.9479</v>
      </c>
      <c r="T99">
        <v>141.99680000000001</v>
      </c>
      <c r="U99">
        <v>142.76259999999999</v>
      </c>
      <c r="V99">
        <v>141.29069999999999</v>
      </c>
      <c r="W99">
        <v>141.28790000000001</v>
      </c>
      <c r="X99">
        <v>141.4847</v>
      </c>
      <c r="Y99">
        <v>144.05699999999999</v>
      </c>
      <c r="Z99">
        <v>145.29910000000001</v>
      </c>
      <c r="AA99">
        <v>146.6711</v>
      </c>
      <c r="AB99">
        <v>146.2944</v>
      </c>
      <c r="AC99">
        <v>146.63409999999999</v>
      </c>
      <c r="AD99">
        <v>148.18790000000001</v>
      </c>
      <c r="AE99">
        <v>148.2552</v>
      </c>
      <c r="AF99">
        <v>147.96080000000001</v>
      </c>
      <c r="AG99">
        <v>147.41499999999999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42.604329999999997</v>
      </c>
      <c r="AX99">
        <v>122.15300000000001</v>
      </c>
      <c r="AY99">
        <v>123.69580000000001</v>
      </c>
      <c r="AZ99">
        <v>123.15389999999999</v>
      </c>
      <c r="BA99">
        <v>123.2312</v>
      </c>
      <c r="BB99">
        <v>124.6237</v>
      </c>
      <c r="BC99">
        <v>126.51090000000001</v>
      </c>
      <c r="BD99">
        <v>97.137029999999996</v>
      </c>
      <c r="BE99">
        <v>70.273200000000003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44.959530000000001</v>
      </c>
      <c r="BV99">
        <v>124.5635</v>
      </c>
      <c r="BW99">
        <v>126.1584</v>
      </c>
      <c r="BX99">
        <v>125.58969999999999</v>
      </c>
      <c r="BY99">
        <v>125.7013</v>
      </c>
      <c r="BZ99">
        <v>127.1442</v>
      </c>
      <c r="CA99">
        <v>128.3587</v>
      </c>
      <c r="CB99">
        <v>98.973749999999995</v>
      </c>
      <c r="CC99">
        <v>70.851780000000005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46.590739999999997</v>
      </c>
      <c r="CT99">
        <v>126.2329</v>
      </c>
      <c r="CU99">
        <v>127.86409999999999</v>
      </c>
      <c r="CV99">
        <v>127.27679999999999</v>
      </c>
      <c r="CW99">
        <v>127.41200000000001</v>
      </c>
      <c r="CX99">
        <v>128.88990000000001</v>
      </c>
      <c r="CY99">
        <v>129.6386</v>
      </c>
      <c r="CZ99">
        <v>100.24590000000001</v>
      </c>
      <c r="DA99">
        <v>71.252499999999998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48.22195</v>
      </c>
      <c r="DR99">
        <v>127.9024</v>
      </c>
      <c r="DS99">
        <v>129.56970000000001</v>
      </c>
      <c r="DT99">
        <v>128.9639</v>
      </c>
      <c r="DU99">
        <v>129.12280000000001</v>
      </c>
      <c r="DV99">
        <v>130.63560000000001</v>
      </c>
      <c r="DW99">
        <v>130.91839999999999</v>
      </c>
      <c r="DX99">
        <v>101.518</v>
      </c>
      <c r="DY99">
        <v>71.653220000000005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50.577150000000003</v>
      </c>
      <c r="EP99">
        <v>130.31290000000001</v>
      </c>
      <c r="EQ99">
        <v>132.0324</v>
      </c>
      <c r="ER99">
        <v>131.3997</v>
      </c>
      <c r="ES99">
        <v>131.59280000000001</v>
      </c>
      <c r="ET99">
        <v>133.15620000000001</v>
      </c>
      <c r="EU99">
        <v>132.7663</v>
      </c>
      <c r="EV99">
        <v>103.35469999999999</v>
      </c>
      <c r="EW99">
        <v>72.231800000000007</v>
      </c>
      <c r="EX99">
        <v>44.105789999999999</v>
      </c>
      <c r="EY99">
        <v>43.675060000000002</v>
      </c>
      <c r="EZ99">
        <v>43.372570000000003</v>
      </c>
      <c r="FA99">
        <v>42.50712</v>
      </c>
      <c r="FB99">
        <v>42.173270000000002</v>
      </c>
      <c r="FC99">
        <v>41.6252</v>
      </c>
      <c r="FD99">
        <v>41.367100000000001</v>
      </c>
      <c r="FE99">
        <v>41.159089999999999</v>
      </c>
      <c r="FF99">
        <v>41.889780000000002</v>
      </c>
      <c r="FG99">
        <v>44.532350000000001</v>
      </c>
      <c r="FH99">
        <v>47.685070000000003</v>
      </c>
      <c r="FI99">
        <v>50.600029999999997</v>
      </c>
      <c r="FJ99">
        <v>52.734070000000003</v>
      </c>
      <c r="FK99">
        <v>54.046709999999997</v>
      </c>
      <c r="FL99">
        <v>54.939909999999998</v>
      </c>
      <c r="FM99">
        <v>55.495849999999997</v>
      </c>
      <c r="FN99">
        <v>55.055280000000003</v>
      </c>
      <c r="FO99">
        <v>53.073250000000002</v>
      </c>
      <c r="FP99">
        <v>50.463290000000001</v>
      </c>
      <c r="FQ99">
        <v>48.11974</v>
      </c>
      <c r="FR99">
        <v>46.611579999999996</v>
      </c>
      <c r="FS99">
        <v>44.51979</v>
      </c>
      <c r="FT99">
        <v>43.046230000000001</v>
      </c>
      <c r="FU99">
        <v>42.078099999999999</v>
      </c>
      <c r="FV99">
        <v>1</v>
      </c>
    </row>
    <row r="100" spans="1:178" x14ac:dyDescent="0.2">
      <c r="A100" t="s">
        <v>216</v>
      </c>
      <c r="B100" t="s">
        <v>231</v>
      </c>
      <c r="C100" t="s">
        <v>238</v>
      </c>
      <c r="D100" t="s">
        <v>44</v>
      </c>
      <c r="E100">
        <v>2017</v>
      </c>
      <c r="F100" t="s">
        <v>230</v>
      </c>
      <c r="G100">
        <v>61</v>
      </c>
      <c r="H100" s="59"/>
      <c r="I100">
        <v>6.4204780000000001</v>
      </c>
      <c r="J100">
        <v>139.01320000000001</v>
      </c>
      <c r="K100">
        <v>138.32499999999999</v>
      </c>
      <c r="L100">
        <v>136.1113</v>
      </c>
      <c r="M100">
        <v>135.8587</v>
      </c>
      <c r="N100">
        <v>135.297</v>
      </c>
      <c r="O100">
        <v>138.7884</v>
      </c>
      <c r="P100">
        <v>140.41829999999999</v>
      </c>
      <c r="Q100">
        <v>139.9</v>
      </c>
      <c r="R100">
        <v>140.71170000000001</v>
      </c>
      <c r="S100">
        <v>138.40989999999999</v>
      </c>
      <c r="T100">
        <v>137.489</v>
      </c>
      <c r="U100">
        <v>138.23050000000001</v>
      </c>
      <c r="V100">
        <v>136.80529999999999</v>
      </c>
      <c r="W100">
        <v>136.80260000000001</v>
      </c>
      <c r="X100">
        <v>136.9932</v>
      </c>
      <c r="Y100">
        <v>139.4837</v>
      </c>
      <c r="Z100">
        <v>140.68639999999999</v>
      </c>
      <c r="AA100">
        <v>142.01480000000001</v>
      </c>
      <c r="AB100">
        <v>141.65010000000001</v>
      </c>
      <c r="AC100">
        <v>141.97900000000001</v>
      </c>
      <c r="AD100">
        <v>143.4836</v>
      </c>
      <c r="AE100">
        <v>143.5487</v>
      </c>
      <c r="AF100">
        <v>143.2636</v>
      </c>
      <c r="AG100">
        <v>142.73509999999999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41.189039999999999</v>
      </c>
      <c r="AX100">
        <v>118.2109</v>
      </c>
      <c r="AY100">
        <v>119.7033</v>
      </c>
      <c r="AZ100">
        <v>119.1793</v>
      </c>
      <c r="BA100">
        <v>119.2533</v>
      </c>
      <c r="BB100">
        <v>120.6002</v>
      </c>
      <c r="BC100">
        <v>122.44540000000001</v>
      </c>
      <c r="BD100">
        <v>94.004369999999994</v>
      </c>
      <c r="BE100">
        <v>68.026889999999995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43.50656</v>
      </c>
      <c r="BV100">
        <v>120.58280000000001</v>
      </c>
      <c r="BW100">
        <v>122.1266</v>
      </c>
      <c r="BX100">
        <v>121.5762</v>
      </c>
      <c r="BY100">
        <v>121.68380000000001</v>
      </c>
      <c r="BZ100">
        <v>123.0804</v>
      </c>
      <c r="CA100">
        <v>124.2637</v>
      </c>
      <c r="CB100">
        <v>95.811710000000005</v>
      </c>
      <c r="CC100">
        <v>68.596209999999999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45.111669999999997</v>
      </c>
      <c r="CT100">
        <v>122.2255</v>
      </c>
      <c r="CU100">
        <v>123.8049</v>
      </c>
      <c r="CV100">
        <v>123.2363</v>
      </c>
      <c r="CW100">
        <v>123.3672</v>
      </c>
      <c r="CX100">
        <v>124.79819999999999</v>
      </c>
      <c r="CY100">
        <v>125.5231</v>
      </c>
      <c r="CZ100">
        <v>97.063460000000006</v>
      </c>
      <c r="DA100">
        <v>68.990520000000004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46.716769999999997</v>
      </c>
      <c r="DR100">
        <v>123.8683</v>
      </c>
      <c r="DS100">
        <v>125.4832</v>
      </c>
      <c r="DT100">
        <v>124.8963</v>
      </c>
      <c r="DU100">
        <v>125.0506</v>
      </c>
      <c r="DV100">
        <v>126.51600000000001</v>
      </c>
      <c r="DW100">
        <v>126.7824</v>
      </c>
      <c r="DX100">
        <v>98.315219999999997</v>
      </c>
      <c r="DY100">
        <v>69.384829999999994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49.034289999999999</v>
      </c>
      <c r="EP100">
        <v>126.2402</v>
      </c>
      <c r="EQ100">
        <v>127.90649999999999</v>
      </c>
      <c r="ER100">
        <v>127.2932</v>
      </c>
      <c r="ES100">
        <v>127.4811</v>
      </c>
      <c r="ET100">
        <v>128.99619999999999</v>
      </c>
      <c r="EU100">
        <v>128.60069999999999</v>
      </c>
      <c r="EV100">
        <v>100.12260000000001</v>
      </c>
      <c r="EW100">
        <v>69.954149999999998</v>
      </c>
      <c r="EX100">
        <v>44.105789999999999</v>
      </c>
      <c r="EY100">
        <v>43.675060000000002</v>
      </c>
      <c r="EZ100">
        <v>43.372570000000003</v>
      </c>
      <c r="FA100">
        <v>42.50712</v>
      </c>
      <c r="FB100">
        <v>42.173270000000002</v>
      </c>
      <c r="FC100">
        <v>41.6252</v>
      </c>
      <c r="FD100">
        <v>41.367100000000001</v>
      </c>
      <c r="FE100">
        <v>41.159089999999999</v>
      </c>
      <c r="FF100">
        <v>41.889780000000002</v>
      </c>
      <c r="FG100">
        <v>44.532350000000001</v>
      </c>
      <c r="FH100">
        <v>47.685070000000003</v>
      </c>
      <c r="FI100">
        <v>50.600029999999997</v>
      </c>
      <c r="FJ100">
        <v>52.734070000000003</v>
      </c>
      <c r="FK100">
        <v>54.046709999999997</v>
      </c>
      <c r="FL100">
        <v>54.939909999999998</v>
      </c>
      <c r="FM100">
        <v>55.495849999999997</v>
      </c>
      <c r="FN100">
        <v>55.055280000000003</v>
      </c>
      <c r="FO100">
        <v>53.073250000000002</v>
      </c>
      <c r="FP100">
        <v>50.463290000000001</v>
      </c>
      <c r="FQ100">
        <v>48.11974</v>
      </c>
      <c r="FR100">
        <v>46.611579999999996</v>
      </c>
      <c r="FS100">
        <v>44.51979</v>
      </c>
      <c r="FT100">
        <v>43.046230000000001</v>
      </c>
      <c r="FU100">
        <v>42.078099999999999</v>
      </c>
      <c r="FV100">
        <v>1</v>
      </c>
    </row>
    <row r="101" spans="1:178" x14ac:dyDescent="0.2">
      <c r="A101" t="s">
        <v>216</v>
      </c>
      <c r="B101" t="s">
        <v>231</v>
      </c>
      <c r="C101" t="s">
        <v>238</v>
      </c>
      <c r="D101" t="s">
        <v>44</v>
      </c>
      <c r="E101" t="s">
        <v>239</v>
      </c>
      <c r="F101" t="s">
        <v>230</v>
      </c>
      <c r="G101">
        <v>61</v>
      </c>
      <c r="H101" s="59"/>
      <c r="I101">
        <v>6.4204780000000001</v>
      </c>
      <c r="J101">
        <v>139.01320000000001</v>
      </c>
      <c r="K101">
        <v>138.32499999999999</v>
      </c>
      <c r="L101">
        <v>136.1113</v>
      </c>
      <c r="M101">
        <v>135.8587</v>
      </c>
      <c r="N101">
        <v>135.297</v>
      </c>
      <c r="O101">
        <v>138.7884</v>
      </c>
      <c r="P101">
        <v>140.41829999999999</v>
      </c>
      <c r="Q101">
        <v>139.9</v>
      </c>
      <c r="R101">
        <v>140.71170000000001</v>
      </c>
      <c r="S101">
        <v>138.40989999999999</v>
      </c>
      <c r="T101">
        <v>137.489</v>
      </c>
      <c r="U101">
        <v>138.23050000000001</v>
      </c>
      <c r="V101">
        <v>136.80529999999999</v>
      </c>
      <c r="W101">
        <v>136.80260000000001</v>
      </c>
      <c r="X101">
        <v>136.9932</v>
      </c>
      <c r="Y101">
        <v>139.4837</v>
      </c>
      <c r="Z101">
        <v>140.68639999999999</v>
      </c>
      <c r="AA101">
        <v>142.01480000000001</v>
      </c>
      <c r="AB101">
        <v>141.65010000000001</v>
      </c>
      <c r="AC101">
        <v>141.97900000000001</v>
      </c>
      <c r="AD101">
        <v>143.4836</v>
      </c>
      <c r="AE101">
        <v>143.5487</v>
      </c>
      <c r="AF101">
        <v>143.2636</v>
      </c>
      <c r="AG101">
        <v>142.73509999999999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41.189039999999999</v>
      </c>
      <c r="AX101">
        <v>118.2109</v>
      </c>
      <c r="AY101">
        <v>119.7033</v>
      </c>
      <c r="AZ101">
        <v>119.1793</v>
      </c>
      <c r="BA101">
        <v>119.2533</v>
      </c>
      <c r="BB101">
        <v>120.6002</v>
      </c>
      <c r="BC101">
        <v>122.44540000000001</v>
      </c>
      <c r="BD101">
        <v>94.004369999999994</v>
      </c>
      <c r="BE101">
        <v>68.026889999999995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43.50656</v>
      </c>
      <c r="BV101">
        <v>120.58280000000001</v>
      </c>
      <c r="BW101">
        <v>122.1266</v>
      </c>
      <c r="BX101">
        <v>121.5762</v>
      </c>
      <c r="BY101">
        <v>121.68380000000001</v>
      </c>
      <c r="BZ101">
        <v>123.0804</v>
      </c>
      <c r="CA101">
        <v>124.2637</v>
      </c>
      <c r="CB101">
        <v>95.811710000000005</v>
      </c>
      <c r="CC101">
        <v>68.596209999999999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45.111669999999997</v>
      </c>
      <c r="CT101">
        <v>122.2255</v>
      </c>
      <c r="CU101">
        <v>123.8049</v>
      </c>
      <c r="CV101">
        <v>123.2363</v>
      </c>
      <c r="CW101">
        <v>123.3672</v>
      </c>
      <c r="CX101">
        <v>124.79819999999999</v>
      </c>
      <c r="CY101">
        <v>125.5231</v>
      </c>
      <c r="CZ101">
        <v>97.063460000000006</v>
      </c>
      <c r="DA101">
        <v>68.990520000000004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46.716769999999997</v>
      </c>
      <c r="DR101">
        <v>123.8683</v>
      </c>
      <c r="DS101">
        <v>125.4832</v>
      </c>
      <c r="DT101">
        <v>124.8963</v>
      </c>
      <c r="DU101">
        <v>125.0506</v>
      </c>
      <c r="DV101">
        <v>126.51600000000001</v>
      </c>
      <c r="DW101">
        <v>126.7824</v>
      </c>
      <c r="DX101">
        <v>98.315219999999997</v>
      </c>
      <c r="DY101">
        <v>69.384829999999994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49.034289999999999</v>
      </c>
      <c r="EP101">
        <v>126.2402</v>
      </c>
      <c r="EQ101">
        <v>127.90649999999999</v>
      </c>
      <c r="ER101">
        <v>127.2932</v>
      </c>
      <c r="ES101">
        <v>127.4811</v>
      </c>
      <c r="ET101">
        <v>128.99619999999999</v>
      </c>
      <c r="EU101">
        <v>128.60069999999999</v>
      </c>
      <c r="EV101">
        <v>100.12260000000001</v>
      </c>
      <c r="EW101">
        <v>69.954149999999998</v>
      </c>
      <c r="EX101">
        <v>44.105789999999999</v>
      </c>
      <c r="EY101">
        <v>43.675060000000002</v>
      </c>
      <c r="EZ101">
        <v>43.372570000000003</v>
      </c>
      <c r="FA101">
        <v>42.50712</v>
      </c>
      <c r="FB101">
        <v>42.173270000000002</v>
      </c>
      <c r="FC101">
        <v>41.6252</v>
      </c>
      <c r="FD101">
        <v>41.367100000000001</v>
      </c>
      <c r="FE101">
        <v>41.159089999999999</v>
      </c>
      <c r="FF101">
        <v>41.889780000000002</v>
      </c>
      <c r="FG101">
        <v>44.532350000000001</v>
      </c>
      <c r="FH101">
        <v>47.685070000000003</v>
      </c>
      <c r="FI101">
        <v>50.600029999999997</v>
      </c>
      <c r="FJ101">
        <v>52.734070000000003</v>
      </c>
      <c r="FK101">
        <v>54.046709999999997</v>
      </c>
      <c r="FL101">
        <v>54.939909999999998</v>
      </c>
      <c r="FM101">
        <v>55.495849999999997</v>
      </c>
      <c r="FN101">
        <v>55.055280000000003</v>
      </c>
      <c r="FO101">
        <v>53.073250000000002</v>
      </c>
      <c r="FP101">
        <v>50.463290000000001</v>
      </c>
      <c r="FQ101">
        <v>48.11974</v>
      </c>
      <c r="FR101">
        <v>46.611579999999996</v>
      </c>
      <c r="FS101">
        <v>44.51979</v>
      </c>
      <c r="FT101">
        <v>43.046230000000001</v>
      </c>
      <c r="FU101">
        <v>42.078099999999999</v>
      </c>
      <c r="FV101">
        <v>1</v>
      </c>
    </row>
    <row r="102" spans="1:178" x14ac:dyDescent="0.2">
      <c r="A102" t="s">
        <v>216</v>
      </c>
      <c r="B102" t="s">
        <v>231</v>
      </c>
      <c r="C102" t="s">
        <v>238</v>
      </c>
      <c r="D102" t="s">
        <v>10</v>
      </c>
      <c r="E102">
        <v>2015</v>
      </c>
      <c r="F102" t="s">
        <v>230</v>
      </c>
      <c r="G102">
        <v>66</v>
      </c>
      <c r="H102" s="59"/>
      <c r="I102">
        <v>6.9467460000000001</v>
      </c>
      <c r="J102">
        <v>175.4639</v>
      </c>
      <c r="K102">
        <v>175.12909999999999</v>
      </c>
      <c r="L102">
        <v>175.41329999999999</v>
      </c>
      <c r="M102">
        <v>175.68629999999999</v>
      </c>
      <c r="N102">
        <v>175.61760000000001</v>
      </c>
      <c r="O102">
        <v>178.65989999999999</v>
      </c>
      <c r="P102">
        <v>181.042</v>
      </c>
      <c r="Q102">
        <v>180.7465</v>
      </c>
      <c r="R102">
        <v>179.46299999999999</v>
      </c>
      <c r="S102">
        <v>179.31030000000001</v>
      </c>
      <c r="T102">
        <v>180.62899999999999</v>
      </c>
      <c r="U102">
        <v>180.04669999999999</v>
      </c>
      <c r="V102">
        <v>176.30340000000001</v>
      </c>
      <c r="W102">
        <v>175.16739999999999</v>
      </c>
      <c r="X102">
        <v>172.3229</v>
      </c>
      <c r="Y102">
        <v>169.7287</v>
      </c>
      <c r="Z102">
        <v>167.49379999999999</v>
      </c>
      <c r="AA102">
        <v>167.78229999999999</v>
      </c>
      <c r="AB102">
        <v>170.68860000000001</v>
      </c>
      <c r="AC102">
        <v>173.65280000000001</v>
      </c>
      <c r="AD102">
        <v>176.26329999999999</v>
      </c>
      <c r="AE102">
        <v>177.38390000000001</v>
      </c>
      <c r="AF102">
        <v>178.505</v>
      </c>
      <c r="AG102">
        <v>179.88390000000001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53.037190000000002</v>
      </c>
      <c r="AU102">
        <v>146.5204</v>
      </c>
      <c r="AV102">
        <v>144.57149999999999</v>
      </c>
      <c r="AW102">
        <v>142.82300000000001</v>
      </c>
      <c r="AX102">
        <v>140.85720000000001</v>
      </c>
      <c r="AY102">
        <v>141.08869999999999</v>
      </c>
      <c r="AZ102">
        <v>144.61760000000001</v>
      </c>
      <c r="BA102">
        <v>111.1562</v>
      </c>
      <c r="BB102">
        <v>78.960239999999999</v>
      </c>
      <c r="BC102">
        <v>78.862549999999999</v>
      </c>
      <c r="BD102">
        <v>78.996359999999996</v>
      </c>
      <c r="BE102">
        <v>80.028270000000006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56.232640000000004</v>
      </c>
      <c r="BS102">
        <v>149.58250000000001</v>
      </c>
      <c r="BT102">
        <v>147.4743</v>
      </c>
      <c r="BU102">
        <v>145.58959999999999</v>
      </c>
      <c r="BV102">
        <v>143.6053</v>
      </c>
      <c r="BW102">
        <v>143.8425</v>
      </c>
      <c r="BX102">
        <v>146.5778</v>
      </c>
      <c r="BY102">
        <v>113.09269999999999</v>
      </c>
      <c r="BZ102">
        <v>80.911479999999997</v>
      </c>
      <c r="CA102">
        <v>80.84196</v>
      </c>
      <c r="CB102">
        <v>81.024550000000005</v>
      </c>
      <c r="CC102">
        <v>82.081379999999996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58.445799999999998</v>
      </c>
      <c r="CQ102">
        <v>151.70330000000001</v>
      </c>
      <c r="CR102">
        <v>149.48480000000001</v>
      </c>
      <c r="CS102">
        <v>147.50569999999999</v>
      </c>
      <c r="CT102">
        <v>145.5086</v>
      </c>
      <c r="CU102">
        <v>145.74979999999999</v>
      </c>
      <c r="CV102">
        <v>147.93549999999999</v>
      </c>
      <c r="CW102">
        <v>114.43389999999999</v>
      </c>
      <c r="CX102">
        <v>82.262900000000002</v>
      </c>
      <c r="CY102">
        <v>82.212890000000002</v>
      </c>
      <c r="CZ102">
        <v>82.429280000000006</v>
      </c>
      <c r="DA102">
        <v>83.503339999999994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60.658949999999997</v>
      </c>
      <c r="DO102">
        <v>153.82400000000001</v>
      </c>
      <c r="DP102">
        <v>151.49539999999999</v>
      </c>
      <c r="DQ102">
        <v>149.42179999999999</v>
      </c>
      <c r="DR102">
        <v>147.41200000000001</v>
      </c>
      <c r="DS102">
        <v>147.65700000000001</v>
      </c>
      <c r="DT102">
        <v>149.29310000000001</v>
      </c>
      <c r="DU102">
        <v>115.77509999999999</v>
      </c>
      <c r="DV102">
        <v>83.614320000000006</v>
      </c>
      <c r="DW102">
        <v>83.583820000000003</v>
      </c>
      <c r="DX102">
        <v>83.834000000000003</v>
      </c>
      <c r="DY102">
        <v>84.925309999999996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63.854399999999998</v>
      </c>
      <c r="EM102">
        <v>156.8861</v>
      </c>
      <c r="EN102">
        <v>154.3982</v>
      </c>
      <c r="EO102">
        <v>152.1884</v>
      </c>
      <c r="EP102">
        <v>150.1601</v>
      </c>
      <c r="EQ102">
        <v>150.41079999999999</v>
      </c>
      <c r="ER102">
        <v>151.2533</v>
      </c>
      <c r="ES102">
        <v>117.7116</v>
      </c>
      <c r="ET102">
        <v>85.565560000000005</v>
      </c>
      <c r="EU102">
        <v>85.563230000000004</v>
      </c>
      <c r="EV102">
        <v>85.862189999999998</v>
      </c>
      <c r="EW102">
        <v>86.978409999999997</v>
      </c>
      <c r="EX102">
        <v>77.322360000000003</v>
      </c>
      <c r="EY102">
        <v>76.009770000000003</v>
      </c>
      <c r="EZ102">
        <v>74.769099999999995</v>
      </c>
      <c r="FA102">
        <v>73.523669999999996</v>
      </c>
      <c r="FB102">
        <v>72.468980000000002</v>
      </c>
      <c r="FC102">
        <v>71.33117</v>
      </c>
      <c r="FD102">
        <v>70.576189999999997</v>
      </c>
      <c r="FE102">
        <v>70.67268</v>
      </c>
      <c r="FF102">
        <v>73.199550000000002</v>
      </c>
      <c r="FG102">
        <v>77.68441</v>
      </c>
      <c r="FH102">
        <v>82.308959999999999</v>
      </c>
      <c r="FI102">
        <v>86.283280000000005</v>
      </c>
      <c r="FJ102">
        <v>89.382329999999996</v>
      </c>
      <c r="FK102">
        <v>91.374880000000005</v>
      </c>
      <c r="FL102">
        <v>92.813029999999998</v>
      </c>
      <c r="FM102">
        <v>93.414950000000005</v>
      </c>
      <c r="FN102">
        <v>93.568759999999997</v>
      </c>
      <c r="FO102">
        <v>93.007180000000005</v>
      </c>
      <c r="FP102">
        <v>91.922839999999994</v>
      </c>
      <c r="FQ102">
        <v>89.912670000000006</v>
      </c>
      <c r="FR102">
        <v>86.934449999999998</v>
      </c>
      <c r="FS102">
        <v>83.916849999999997</v>
      </c>
      <c r="FT102">
        <v>81.911969999999997</v>
      </c>
      <c r="FU102">
        <v>80.241839999999996</v>
      </c>
      <c r="FV102">
        <v>1</v>
      </c>
    </row>
    <row r="103" spans="1:178" x14ac:dyDescent="0.2">
      <c r="A103" t="s">
        <v>216</v>
      </c>
      <c r="B103" t="s">
        <v>231</v>
      </c>
      <c r="C103" t="s">
        <v>238</v>
      </c>
      <c r="D103" t="s">
        <v>10</v>
      </c>
      <c r="E103">
        <v>2016</v>
      </c>
      <c r="F103" t="s">
        <v>230</v>
      </c>
      <c r="G103">
        <v>64</v>
      </c>
      <c r="H103" s="59"/>
      <c r="I103">
        <v>6.7362390000000003</v>
      </c>
      <c r="J103">
        <v>170.14680000000001</v>
      </c>
      <c r="K103">
        <v>169.82210000000001</v>
      </c>
      <c r="L103">
        <v>170.09780000000001</v>
      </c>
      <c r="M103">
        <v>170.36250000000001</v>
      </c>
      <c r="N103">
        <v>170.29580000000001</v>
      </c>
      <c r="O103">
        <v>173.24600000000001</v>
      </c>
      <c r="P103">
        <v>175.55590000000001</v>
      </c>
      <c r="Q103">
        <v>175.26929999999999</v>
      </c>
      <c r="R103">
        <v>174.0247</v>
      </c>
      <c r="S103">
        <v>173.8766</v>
      </c>
      <c r="T103">
        <v>175.15539999999999</v>
      </c>
      <c r="U103">
        <v>174.5907</v>
      </c>
      <c r="V103">
        <v>170.96090000000001</v>
      </c>
      <c r="W103">
        <v>169.85929999999999</v>
      </c>
      <c r="X103">
        <v>167.101</v>
      </c>
      <c r="Y103">
        <v>164.58539999999999</v>
      </c>
      <c r="Z103">
        <v>162.41820000000001</v>
      </c>
      <c r="AA103">
        <v>162.69800000000001</v>
      </c>
      <c r="AB103">
        <v>165.5162</v>
      </c>
      <c r="AC103">
        <v>168.39060000000001</v>
      </c>
      <c r="AD103">
        <v>170.922</v>
      </c>
      <c r="AE103">
        <v>172.0086</v>
      </c>
      <c r="AF103">
        <v>173.09569999999999</v>
      </c>
      <c r="AG103">
        <v>174.43279999999999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51.348689999999998</v>
      </c>
      <c r="AU103">
        <v>142.0025</v>
      </c>
      <c r="AV103">
        <v>140.11660000000001</v>
      </c>
      <c r="AW103">
        <v>138.4246</v>
      </c>
      <c r="AX103">
        <v>136.5189</v>
      </c>
      <c r="AY103">
        <v>136.7432</v>
      </c>
      <c r="AZ103">
        <v>140.18530000000001</v>
      </c>
      <c r="BA103">
        <v>107.73860000000001</v>
      </c>
      <c r="BB103">
        <v>76.517849999999996</v>
      </c>
      <c r="BC103">
        <v>76.422399999999996</v>
      </c>
      <c r="BD103">
        <v>76.550920000000005</v>
      </c>
      <c r="BE103">
        <v>77.550929999999994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54.495350000000002</v>
      </c>
      <c r="BS103">
        <v>145.01779999999999</v>
      </c>
      <c r="BT103">
        <v>142.9752</v>
      </c>
      <c r="BU103">
        <v>141.1489</v>
      </c>
      <c r="BV103">
        <v>139.22499999999999</v>
      </c>
      <c r="BW103">
        <v>139.45500000000001</v>
      </c>
      <c r="BX103">
        <v>142.1156</v>
      </c>
      <c r="BY103">
        <v>109.6455</v>
      </c>
      <c r="BZ103">
        <v>78.43929</v>
      </c>
      <c r="CA103">
        <v>78.371589999999998</v>
      </c>
      <c r="CB103">
        <v>78.548150000000007</v>
      </c>
      <c r="CC103">
        <v>79.572689999999994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56.674709999999997</v>
      </c>
      <c r="CQ103">
        <v>147.1062</v>
      </c>
      <c r="CR103">
        <v>144.95500000000001</v>
      </c>
      <c r="CS103">
        <v>143.03579999999999</v>
      </c>
      <c r="CT103">
        <v>141.0993</v>
      </c>
      <c r="CU103">
        <v>141.3331</v>
      </c>
      <c r="CV103">
        <v>143.45259999999999</v>
      </c>
      <c r="CW103">
        <v>110.9662</v>
      </c>
      <c r="CX103">
        <v>79.770079999999993</v>
      </c>
      <c r="CY103">
        <v>79.721590000000006</v>
      </c>
      <c r="CZ103">
        <v>79.931420000000003</v>
      </c>
      <c r="DA103">
        <v>80.972939999999994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58.854080000000003</v>
      </c>
      <c r="DO103">
        <v>149.19460000000001</v>
      </c>
      <c r="DP103">
        <v>146.9348</v>
      </c>
      <c r="DQ103">
        <v>144.92269999999999</v>
      </c>
      <c r="DR103">
        <v>142.9736</v>
      </c>
      <c r="DS103">
        <v>143.21119999999999</v>
      </c>
      <c r="DT103">
        <v>144.7895</v>
      </c>
      <c r="DU103">
        <v>112.2869</v>
      </c>
      <c r="DV103">
        <v>81.10087</v>
      </c>
      <c r="DW103">
        <v>81.07159</v>
      </c>
      <c r="DX103">
        <v>81.314689999999999</v>
      </c>
      <c r="DY103">
        <v>82.373189999999994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62.00074</v>
      </c>
      <c r="EM103">
        <v>152.2099</v>
      </c>
      <c r="EN103">
        <v>149.79339999999999</v>
      </c>
      <c r="EO103">
        <v>147.64699999999999</v>
      </c>
      <c r="EP103">
        <v>145.6797</v>
      </c>
      <c r="EQ103">
        <v>145.923</v>
      </c>
      <c r="ER103">
        <v>146.71979999999999</v>
      </c>
      <c r="ES103">
        <v>114.1939</v>
      </c>
      <c r="ET103">
        <v>83.022319999999993</v>
      </c>
      <c r="EU103">
        <v>83.020769999999999</v>
      </c>
      <c r="EV103">
        <v>83.311920000000001</v>
      </c>
      <c r="EW103">
        <v>84.394940000000005</v>
      </c>
      <c r="EX103">
        <v>77.322360000000003</v>
      </c>
      <c r="EY103">
        <v>76.009770000000003</v>
      </c>
      <c r="EZ103">
        <v>74.769099999999995</v>
      </c>
      <c r="FA103">
        <v>73.523669999999996</v>
      </c>
      <c r="FB103">
        <v>72.468980000000002</v>
      </c>
      <c r="FC103">
        <v>71.33117</v>
      </c>
      <c r="FD103">
        <v>70.576189999999997</v>
      </c>
      <c r="FE103">
        <v>70.67268</v>
      </c>
      <c r="FF103">
        <v>73.199550000000002</v>
      </c>
      <c r="FG103">
        <v>77.68441</v>
      </c>
      <c r="FH103">
        <v>82.308959999999999</v>
      </c>
      <c r="FI103">
        <v>86.283280000000005</v>
      </c>
      <c r="FJ103">
        <v>89.382329999999996</v>
      </c>
      <c r="FK103">
        <v>91.374880000000005</v>
      </c>
      <c r="FL103">
        <v>92.813029999999998</v>
      </c>
      <c r="FM103">
        <v>93.414950000000005</v>
      </c>
      <c r="FN103">
        <v>93.568759999999997</v>
      </c>
      <c r="FO103">
        <v>93.007180000000005</v>
      </c>
      <c r="FP103">
        <v>91.922839999999994</v>
      </c>
      <c r="FQ103">
        <v>89.912670000000006</v>
      </c>
      <c r="FR103">
        <v>86.934449999999998</v>
      </c>
      <c r="FS103">
        <v>83.916849999999997</v>
      </c>
      <c r="FT103">
        <v>81.911969999999997</v>
      </c>
      <c r="FU103">
        <v>80.241839999999996</v>
      </c>
      <c r="FV103">
        <v>1</v>
      </c>
    </row>
    <row r="104" spans="1:178" x14ac:dyDescent="0.2">
      <c r="A104" t="s">
        <v>216</v>
      </c>
      <c r="B104" t="s">
        <v>231</v>
      </c>
      <c r="C104" t="s">
        <v>238</v>
      </c>
      <c r="D104" t="s">
        <v>10</v>
      </c>
      <c r="E104">
        <v>2017</v>
      </c>
      <c r="F104" t="s">
        <v>230</v>
      </c>
      <c r="G104">
        <v>63</v>
      </c>
      <c r="H104" s="59"/>
      <c r="I104">
        <v>6.6309849999999999</v>
      </c>
      <c r="J104">
        <v>167.48820000000001</v>
      </c>
      <c r="K104">
        <v>167.1687</v>
      </c>
      <c r="L104">
        <v>167.44</v>
      </c>
      <c r="M104">
        <v>167.70060000000001</v>
      </c>
      <c r="N104">
        <v>167.63489999999999</v>
      </c>
      <c r="O104">
        <v>170.53899999999999</v>
      </c>
      <c r="P104">
        <v>172.81280000000001</v>
      </c>
      <c r="Q104">
        <v>172.5307</v>
      </c>
      <c r="R104">
        <v>171.3056</v>
      </c>
      <c r="S104">
        <v>171.15979999999999</v>
      </c>
      <c r="T104">
        <v>172.4186</v>
      </c>
      <c r="U104">
        <v>171.86279999999999</v>
      </c>
      <c r="V104">
        <v>168.28960000000001</v>
      </c>
      <c r="W104">
        <v>167.20529999999999</v>
      </c>
      <c r="X104">
        <v>164.49</v>
      </c>
      <c r="Y104">
        <v>162.0137</v>
      </c>
      <c r="Z104">
        <v>159.88040000000001</v>
      </c>
      <c r="AA104">
        <v>160.1559</v>
      </c>
      <c r="AB104">
        <v>162.93010000000001</v>
      </c>
      <c r="AC104">
        <v>165.7595</v>
      </c>
      <c r="AD104">
        <v>168.25129999999999</v>
      </c>
      <c r="AE104">
        <v>169.321</v>
      </c>
      <c r="AF104">
        <v>170.39109999999999</v>
      </c>
      <c r="AG104">
        <v>171.7073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50.504919999999998</v>
      </c>
      <c r="AU104">
        <v>139.744</v>
      </c>
      <c r="AV104">
        <v>137.8897</v>
      </c>
      <c r="AW104">
        <v>136.22579999999999</v>
      </c>
      <c r="AX104">
        <v>134.3501</v>
      </c>
      <c r="AY104">
        <v>134.57089999999999</v>
      </c>
      <c r="AZ104">
        <v>137.96950000000001</v>
      </c>
      <c r="BA104">
        <v>106.0301</v>
      </c>
      <c r="BB104">
        <v>75.296949999999995</v>
      </c>
      <c r="BC104">
        <v>75.202629999999999</v>
      </c>
      <c r="BD104">
        <v>75.328500000000005</v>
      </c>
      <c r="BE104">
        <v>76.312569999999994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53.626899999999999</v>
      </c>
      <c r="BS104">
        <v>142.73570000000001</v>
      </c>
      <c r="BT104">
        <v>140.72579999999999</v>
      </c>
      <c r="BU104">
        <v>138.9288</v>
      </c>
      <c r="BV104">
        <v>137.035</v>
      </c>
      <c r="BW104">
        <v>137.26140000000001</v>
      </c>
      <c r="BX104">
        <v>139.88470000000001</v>
      </c>
      <c r="BY104">
        <v>107.922</v>
      </c>
      <c r="BZ104">
        <v>77.203320000000005</v>
      </c>
      <c r="CA104">
        <v>77.136529999999993</v>
      </c>
      <c r="CB104">
        <v>77.310069999999996</v>
      </c>
      <c r="CC104">
        <v>78.318460000000002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55.789169999999999</v>
      </c>
      <c r="CQ104">
        <v>144.80770000000001</v>
      </c>
      <c r="CR104">
        <v>142.6901</v>
      </c>
      <c r="CS104">
        <v>140.80090000000001</v>
      </c>
      <c r="CT104">
        <v>138.8946</v>
      </c>
      <c r="CU104">
        <v>139.12479999999999</v>
      </c>
      <c r="CV104">
        <v>141.21109999999999</v>
      </c>
      <c r="CW104">
        <v>109.2324</v>
      </c>
      <c r="CX104">
        <v>78.523669999999996</v>
      </c>
      <c r="CY104">
        <v>78.475939999999994</v>
      </c>
      <c r="CZ104">
        <v>78.682490000000001</v>
      </c>
      <c r="DA104">
        <v>79.707729999999998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57.951450000000001</v>
      </c>
      <c r="DO104">
        <v>146.87970000000001</v>
      </c>
      <c r="DP104">
        <v>144.65440000000001</v>
      </c>
      <c r="DQ104">
        <v>142.6729</v>
      </c>
      <c r="DR104">
        <v>140.7542</v>
      </c>
      <c r="DS104">
        <v>140.98820000000001</v>
      </c>
      <c r="DT104">
        <v>142.53749999999999</v>
      </c>
      <c r="DU104">
        <v>110.5427</v>
      </c>
      <c r="DV104">
        <v>79.84402</v>
      </c>
      <c r="DW104">
        <v>79.815349999999995</v>
      </c>
      <c r="DX104">
        <v>80.054910000000007</v>
      </c>
      <c r="DY104">
        <v>81.097009999999997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61.073430000000002</v>
      </c>
      <c r="EM104">
        <v>149.87129999999999</v>
      </c>
      <c r="EN104">
        <v>147.4905</v>
      </c>
      <c r="EO104">
        <v>145.3759</v>
      </c>
      <c r="EP104">
        <v>143.4391</v>
      </c>
      <c r="EQ104">
        <v>143.67869999999999</v>
      </c>
      <c r="ER104">
        <v>144.45269999999999</v>
      </c>
      <c r="ES104">
        <v>112.43470000000001</v>
      </c>
      <c r="ET104">
        <v>81.750399999999999</v>
      </c>
      <c r="EU104">
        <v>81.74924</v>
      </c>
      <c r="EV104">
        <v>82.036479999999997</v>
      </c>
      <c r="EW104">
        <v>83.102900000000005</v>
      </c>
      <c r="EX104">
        <v>77.322360000000003</v>
      </c>
      <c r="EY104">
        <v>76.009770000000003</v>
      </c>
      <c r="EZ104">
        <v>74.769099999999995</v>
      </c>
      <c r="FA104">
        <v>73.523669999999996</v>
      </c>
      <c r="FB104">
        <v>72.468980000000002</v>
      </c>
      <c r="FC104">
        <v>71.33117</v>
      </c>
      <c r="FD104">
        <v>70.576189999999997</v>
      </c>
      <c r="FE104">
        <v>70.67268</v>
      </c>
      <c r="FF104">
        <v>73.199550000000002</v>
      </c>
      <c r="FG104">
        <v>77.68441</v>
      </c>
      <c r="FH104">
        <v>82.308959999999999</v>
      </c>
      <c r="FI104">
        <v>86.283280000000005</v>
      </c>
      <c r="FJ104">
        <v>89.382329999999996</v>
      </c>
      <c r="FK104">
        <v>91.374880000000005</v>
      </c>
      <c r="FL104">
        <v>92.813029999999998</v>
      </c>
      <c r="FM104">
        <v>93.414950000000005</v>
      </c>
      <c r="FN104">
        <v>93.568759999999997</v>
      </c>
      <c r="FO104">
        <v>93.007180000000005</v>
      </c>
      <c r="FP104">
        <v>91.922839999999994</v>
      </c>
      <c r="FQ104">
        <v>89.912670000000006</v>
      </c>
      <c r="FR104">
        <v>86.934449999999998</v>
      </c>
      <c r="FS104">
        <v>83.916849999999997</v>
      </c>
      <c r="FT104">
        <v>81.911969999999997</v>
      </c>
      <c r="FU104">
        <v>80.241839999999996</v>
      </c>
      <c r="FV104">
        <v>1</v>
      </c>
    </row>
    <row r="105" spans="1:178" x14ac:dyDescent="0.2">
      <c r="A105" t="s">
        <v>216</v>
      </c>
      <c r="B105" t="s">
        <v>231</v>
      </c>
      <c r="C105" t="s">
        <v>238</v>
      </c>
      <c r="D105" t="s">
        <v>10</v>
      </c>
      <c r="E105" t="s">
        <v>239</v>
      </c>
      <c r="F105" t="s">
        <v>230</v>
      </c>
      <c r="G105">
        <v>61</v>
      </c>
      <c r="H105" s="59"/>
      <c r="I105">
        <v>6.4204780000000001</v>
      </c>
      <c r="J105">
        <v>162.1711</v>
      </c>
      <c r="K105">
        <v>161.86170000000001</v>
      </c>
      <c r="L105">
        <v>162.12440000000001</v>
      </c>
      <c r="M105">
        <v>162.3768</v>
      </c>
      <c r="N105">
        <v>162.31319999999999</v>
      </c>
      <c r="O105">
        <v>165.1251</v>
      </c>
      <c r="P105">
        <v>167.32669999999999</v>
      </c>
      <c r="Q105">
        <v>167.05359999999999</v>
      </c>
      <c r="R105">
        <v>165.8673</v>
      </c>
      <c r="S105">
        <v>165.72620000000001</v>
      </c>
      <c r="T105">
        <v>166.94499999999999</v>
      </c>
      <c r="U105">
        <v>166.4068</v>
      </c>
      <c r="V105">
        <v>162.94710000000001</v>
      </c>
      <c r="W105">
        <v>161.8972</v>
      </c>
      <c r="X105">
        <v>159.2681</v>
      </c>
      <c r="Y105">
        <v>156.87039999999999</v>
      </c>
      <c r="Z105">
        <v>154.8048</v>
      </c>
      <c r="AA105">
        <v>155.07149999999999</v>
      </c>
      <c r="AB105">
        <v>157.7577</v>
      </c>
      <c r="AC105">
        <v>160.4973</v>
      </c>
      <c r="AD105">
        <v>162.91</v>
      </c>
      <c r="AE105">
        <v>163.94569999999999</v>
      </c>
      <c r="AF105">
        <v>164.9819</v>
      </c>
      <c r="AG105">
        <v>166.25630000000001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48.818390000000001</v>
      </c>
      <c r="AU105">
        <v>135.22800000000001</v>
      </c>
      <c r="AV105">
        <v>133.4366</v>
      </c>
      <c r="AW105">
        <v>131.82919999999999</v>
      </c>
      <c r="AX105">
        <v>130.01349999999999</v>
      </c>
      <c r="AY105">
        <v>130.22710000000001</v>
      </c>
      <c r="AZ105">
        <v>133.5385</v>
      </c>
      <c r="BA105">
        <v>102.61360000000001</v>
      </c>
      <c r="BB105">
        <v>72.855770000000007</v>
      </c>
      <c r="BC105">
        <v>72.763710000000003</v>
      </c>
      <c r="BD105">
        <v>72.884309999999999</v>
      </c>
      <c r="BE105">
        <v>73.836489999999998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51.890410000000003</v>
      </c>
      <c r="BS105">
        <v>138.17169999999999</v>
      </c>
      <c r="BT105">
        <v>136.22739999999999</v>
      </c>
      <c r="BU105">
        <v>134.4889</v>
      </c>
      <c r="BV105">
        <v>132.65539999999999</v>
      </c>
      <c r="BW105">
        <v>132.87450000000001</v>
      </c>
      <c r="BX105">
        <v>135.423</v>
      </c>
      <c r="BY105">
        <v>104.4753</v>
      </c>
      <c r="BZ105">
        <v>74.731639999999999</v>
      </c>
      <c r="CA105">
        <v>74.666659999999993</v>
      </c>
      <c r="CB105">
        <v>74.83417</v>
      </c>
      <c r="CC105">
        <v>75.810289999999995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54.018090000000001</v>
      </c>
      <c r="CQ105">
        <v>140.2106</v>
      </c>
      <c r="CR105">
        <v>138.1602</v>
      </c>
      <c r="CS105">
        <v>136.33099999999999</v>
      </c>
      <c r="CT105">
        <v>134.4853</v>
      </c>
      <c r="CU105">
        <v>134.7081</v>
      </c>
      <c r="CV105">
        <v>136.72819999999999</v>
      </c>
      <c r="CW105">
        <v>105.7647</v>
      </c>
      <c r="CX105">
        <v>76.030860000000004</v>
      </c>
      <c r="CY105">
        <v>75.984639999999999</v>
      </c>
      <c r="CZ105">
        <v>76.184629999999999</v>
      </c>
      <c r="DA105">
        <v>77.177329999999998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56.145760000000003</v>
      </c>
      <c r="DO105">
        <v>142.24940000000001</v>
      </c>
      <c r="DP105">
        <v>140.09309999999999</v>
      </c>
      <c r="DQ105">
        <v>138.17310000000001</v>
      </c>
      <c r="DR105">
        <v>136.3151</v>
      </c>
      <c r="DS105">
        <v>136.54169999999999</v>
      </c>
      <c r="DT105">
        <v>138.0334</v>
      </c>
      <c r="DU105">
        <v>107.05410000000001</v>
      </c>
      <c r="DV105">
        <v>77.330089999999998</v>
      </c>
      <c r="DW105">
        <v>77.302620000000005</v>
      </c>
      <c r="DX105">
        <v>77.5351</v>
      </c>
      <c r="DY105">
        <v>78.544370000000001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59.217779999999998</v>
      </c>
      <c r="EM105">
        <v>145.19319999999999</v>
      </c>
      <c r="EN105">
        <v>142.88390000000001</v>
      </c>
      <c r="EO105">
        <v>140.83279999999999</v>
      </c>
      <c r="EP105">
        <v>138.95699999999999</v>
      </c>
      <c r="EQ105">
        <v>139.1891</v>
      </c>
      <c r="ER105">
        <v>139.9179</v>
      </c>
      <c r="ES105">
        <v>108.9158</v>
      </c>
      <c r="ET105">
        <v>79.205960000000005</v>
      </c>
      <c r="EU105">
        <v>79.205569999999994</v>
      </c>
      <c r="EV105">
        <v>79.484949999999998</v>
      </c>
      <c r="EW105">
        <v>80.518169999999998</v>
      </c>
      <c r="EX105">
        <v>77.322360000000003</v>
      </c>
      <c r="EY105">
        <v>76.009770000000003</v>
      </c>
      <c r="EZ105">
        <v>74.769099999999995</v>
      </c>
      <c r="FA105">
        <v>73.523669999999996</v>
      </c>
      <c r="FB105">
        <v>72.468980000000002</v>
      </c>
      <c r="FC105">
        <v>71.33117</v>
      </c>
      <c r="FD105">
        <v>70.576189999999997</v>
      </c>
      <c r="FE105">
        <v>70.67268</v>
      </c>
      <c r="FF105">
        <v>73.199550000000002</v>
      </c>
      <c r="FG105">
        <v>77.68441</v>
      </c>
      <c r="FH105">
        <v>82.308959999999999</v>
      </c>
      <c r="FI105">
        <v>86.283280000000005</v>
      </c>
      <c r="FJ105">
        <v>89.382329999999996</v>
      </c>
      <c r="FK105">
        <v>91.374880000000005</v>
      </c>
      <c r="FL105">
        <v>92.813029999999998</v>
      </c>
      <c r="FM105">
        <v>93.414950000000005</v>
      </c>
      <c r="FN105">
        <v>93.568759999999997</v>
      </c>
      <c r="FO105">
        <v>93.007180000000005</v>
      </c>
      <c r="FP105">
        <v>91.922839999999994</v>
      </c>
      <c r="FQ105">
        <v>89.912670000000006</v>
      </c>
      <c r="FR105">
        <v>86.934449999999998</v>
      </c>
      <c r="FS105">
        <v>83.916849999999997</v>
      </c>
      <c r="FT105">
        <v>81.911969999999997</v>
      </c>
      <c r="FU105">
        <v>80.241839999999996</v>
      </c>
      <c r="FV105">
        <v>1</v>
      </c>
    </row>
    <row r="106" spans="1:178" x14ac:dyDescent="0.2">
      <c r="A106" t="s">
        <v>216</v>
      </c>
      <c r="B106" t="s">
        <v>231</v>
      </c>
      <c r="C106" t="s">
        <v>238</v>
      </c>
      <c r="D106" t="s">
        <v>33</v>
      </c>
      <c r="E106">
        <v>2015</v>
      </c>
      <c r="F106" t="s">
        <v>227</v>
      </c>
      <c r="G106">
        <v>66</v>
      </c>
      <c r="H106" s="59"/>
      <c r="I106">
        <v>6.9467460000000001</v>
      </c>
      <c r="J106">
        <v>151.63499999999999</v>
      </c>
      <c r="K106">
        <v>151.22919999999999</v>
      </c>
      <c r="L106">
        <v>148.08879999999999</v>
      </c>
      <c r="M106">
        <v>148.26679999999999</v>
      </c>
      <c r="N106">
        <v>147.7525</v>
      </c>
      <c r="O106">
        <v>152.8545</v>
      </c>
      <c r="P106">
        <v>155.71530000000001</v>
      </c>
      <c r="Q106">
        <v>153.32550000000001</v>
      </c>
      <c r="R106">
        <v>154.56720000000001</v>
      </c>
      <c r="S106">
        <v>153.36920000000001</v>
      </c>
      <c r="T106">
        <v>152.87479999999999</v>
      </c>
      <c r="U106">
        <v>152.69749999999999</v>
      </c>
      <c r="V106">
        <v>153.72280000000001</v>
      </c>
      <c r="W106">
        <v>152.6498</v>
      </c>
      <c r="X106">
        <v>153.02590000000001</v>
      </c>
      <c r="Y106">
        <v>156.5419</v>
      </c>
      <c r="Z106">
        <v>156.14599999999999</v>
      </c>
      <c r="AA106">
        <v>155.80090000000001</v>
      </c>
      <c r="AB106">
        <v>155.24879999999999</v>
      </c>
      <c r="AC106">
        <v>155.05889999999999</v>
      </c>
      <c r="AD106">
        <v>155.92570000000001</v>
      </c>
      <c r="AE106">
        <v>156.17949999999999</v>
      </c>
      <c r="AF106">
        <v>156.39490000000001</v>
      </c>
      <c r="AG106">
        <v>156.232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52.030940000000001</v>
      </c>
      <c r="AX106">
        <v>133.80500000000001</v>
      </c>
      <c r="AY106">
        <v>133.55160000000001</v>
      </c>
      <c r="AZ106">
        <v>133.12989999999999</v>
      </c>
      <c r="BA106">
        <v>132.5367</v>
      </c>
      <c r="BB106">
        <v>133.1541</v>
      </c>
      <c r="BC106">
        <v>132.64699999999999</v>
      </c>
      <c r="BD106">
        <v>103.7954</v>
      </c>
      <c r="BE106">
        <v>73.847530000000006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54.239409999999999</v>
      </c>
      <c r="BV106">
        <v>136.041</v>
      </c>
      <c r="BW106">
        <v>135.81790000000001</v>
      </c>
      <c r="BX106">
        <v>135.33670000000001</v>
      </c>
      <c r="BY106">
        <v>134.7482</v>
      </c>
      <c r="BZ106">
        <v>135.3896</v>
      </c>
      <c r="CA106">
        <v>134.3999</v>
      </c>
      <c r="CB106">
        <v>105.4969</v>
      </c>
      <c r="CC106">
        <v>74.770989999999998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55.768990000000002</v>
      </c>
      <c r="CT106">
        <v>137.58959999999999</v>
      </c>
      <c r="CU106">
        <v>137.38759999999999</v>
      </c>
      <c r="CV106">
        <v>136.86510000000001</v>
      </c>
      <c r="CW106">
        <v>136.27979999999999</v>
      </c>
      <c r="CX106">
        <v>136.93799999999999</v>
      </c>
      <c r="CY106">
        <v>135.614</v>
      </c>
      <c r="CZ106">
        <v>106.6754</v>
      </c>
      <c r="DA106">
        <v>75.410579999999996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57.298580000000001</v>
      </c>
      <c r="DR106">
        <v>139.13829999999999</v>
      </c>
      <c r="DS106">
        <v>138.9573</v>
      </c>
      <c r="DT106">
        <v>138.39349999999999</v>
      </c>
      <c r="DU106">
        <v>137.81139999999999</v>
      </c>
      <c r="DV106">
        <v>138.4863</v>
      </c>
      <c r="DW106">
        <v>136.828</v>
      </c>
      <c r="DX106">
        <v>107.8539</v>
      </c>
      <c r="DY106">
        <v>76.050160000000005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59.50705</v>
      </c>
      <c r="EP106">
        <v>141.3742</v>
      </c>
      <c r="EQ106">
        <v>141.22370000000001</v>
      </c>
      <c r="ER106">
        <v>140.6002</v>
      </c>
      <c r="ES106">
        <v>140.02289999999999</v>
      </c>
      <c r="ET106">
        <v>140.7218</v>
      </c>
      <c r="EU106">
        <v>138.58090000000001</v>
      </c>
      <c r="EV106">
        <v>109.55540000000001</v>
      </c>
      <c r="EW106">
        <v>76.97363</v>
      </c>
      <c r="EX106">
        <v>39.134830000000001</v>
      </c>
      <c r="EY106">
        <v>38.586550000000003</v>
      </c>
      <c r="EZ106">
        <v>38.069980000000001</v>
      </c>
      <c r="FA106">
        <v>37.268140000000002</v>
      </c>
      <c r="FB106">
        <v>36.868769999999998</v>
      </c>
      <c r="FC106">
        <v>36.40981</v>
      </c>
      <c r="FD106">
        <v>35.87856</v>
      </c>
      <c r="FE106">
        <v>35.820500000000003</v>
      </c>
      <c r="FF106">
        <v>36.411569999999998</v>
      </c>
      <c r="FG106">
        <v>38.80397</v>
      </c>
      <c r="FH106">
        <v>41.069650000000003</v>
      </c>
      <c r="FI106">
        <v>43.514850000000003</v>
      </c>
      <c r="FJ106">
        <v>45.55856</v>
      </c>
      <c r="FK106">
        <v>46.831090000000003</v>
      </c>
      <c r="FL106">
        <v>47.703740000000003</v>
      </c>
      <c r="FM106">
        <v>47.377659999999999</v>
      </c>
      <c r="FN106">
        <v>46.185839999999999</v>
      </c>
      <c r="FO106">
        <v>44.921149999999997</v>
      </c>
      <c r="FP106">
        <v>43.118169999999999</v>
      </c>
      <c r="FQ106">
        <v>41.80095</v>
      </c>
      <c r="FR106">
        <v>40.515239999999999</v>
      </c>
      <c r="FS106">
        <v>39.623150000000003</v>
      </c>
      <c r="FT106">
        <v>38.963760000000001</v>
      </c>
      <c r="FU106">
        <v>38.586260000000003</v>
      </c>
      <c r="FV106">
        <v>1</v>
      </c>
    </row>
    <row r="107" spans="1:178" x14ac:dyDescent="0.2">
      <c r="A107" t="s">
        <v>216</v>
      </c>
      <c r="B107" t="s">
        <v>231</v>
      </c>
      <c r="C107" t="s">
        <v>238</v>
      </c>
      <c r="D107" t="s">
        <v>33</v>
      </c>
      <c r="E107">
        <v>2016</v>
      </c>
      <c r="F107" t="s">
        <v>227</v>
      </c>
      <c r="G107">
        <v>64</v>
      </c>
      <c r="H107" s="59"/>
      <c r="I107">
        <v>6.7362390000000003</v>
      </c>
      <c r="J107">
        <v>147.04</v>
      </c>
      <c r="K107">
        <v>146.6465</v>
      </c>
      <c r="L107">
        <v>143.60130000000001</v>
      </c>
      <c r="M107">
        <v>143.7739</v>
      </c>
      <c r="N107">
        <v>143.27510000000001</v>
      </c>
      <c r="O107">
        <v>148.2225</v>
      </c>
      <c r="P107">
        <v>150.9966</v>
      </c>
      <c r="Q107">
        <v>148.67930000000001</v>
      </c>
      <c r="R107">
        <v>149.88339999999999</v>
      </c>
      <c r="S107">
        <v>148.7216</v>
      </c>
      <c r="T107">
        <v>148.2423</v>
      </c>
      <c r="U107">
        <v>148.0703</v>
      </c>
      <c r="V107">
        <v>149.06460000000001</v>
      </c>
      <c r="W107">
        <v>148.0241</v>
      </c>
      <c r="X107">
        <v>148.3887</v>
      </c>
      <c r="Y107">
        <v>151.79820000000001</v>
      </c>
      <c r="Z107">
        <v>151.4143</v>
      </c>
      <c r="AA107">
        <v>151.0796</v>
      </c>
      <c r="AB107">
        <v>150.54429999999999</v>
      </c>
      <c r="AC107">
        <v>150.36009999999999</v>
      </c>
      <c r="AD107">
        <v>151.20070000000001</v>
      </c>
      <c r="AE107">
        <v>151.44669999999999</v>
      </c>
      <c r="AF107">
        <v>151.6557</v>
      </c>
      <c r="AG107">
        <v>151.49770000000001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50.398040000000002</v>
      </c>
      <c r="AX107">
        <v>129.6934</v>
      </c>
      <c r="AY107">
        <v>129.4469</v>
      </c>
      <c r="AZ107">
        <v>129.0395</v>
      </c>
      <c r="BA107">
        <v>128.46420000000001</v>
      </c>
      <c r="BB107">
        <v>129.06229999999999</v>
      </c>
      <c r="BC107">
        <v>128.58279999999999</v>
      </c>
      <c r="BD107">
        <v>100.60680000000001</v>
      </c>
      <c r="BE107">
        <v>71.586219999999997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52.572800000000001</v>
      </c>
      <c r="BV107">
        <v>131.89529999999999</v>
      </c>
      <c r="BW107">
        <v>131.67859999999999</v>
      </c>
      <c r="BX107">
        <v>131.21260000000001</v>
      </c>
      <c r="BY107">
        <v>130.64179999999999</v>
      </c>
      <c r="BZ107">
        <v>131.2637</v>
      </c>
      <c r="CA107">
        <v>130.30889999999999</v>
      </c>
      <c r="CB107">
        <v>102.28230000000001</v>
      </c>
      <c r="CC107">
        <v>72.495580000000004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54.079030000000003</v>
      </c>
      <c r="CT107">
        <v>133.42019999999999</v>
      </c>
      <c r="CU107">
        <v>133.2244</v>
      </c>
      <c r="CV107">
        <v>132.71770000000001</v>
      </c>
      <c r="CW107">
        <v>132.15010000000001</v>
      </c>
      <c r="CX107">
        <v>132.78829999999999</v>
      </c>
      <c r="CY107">
        <v>131.5044</v>
      </c>
      <c r="CZ107">
        <v>103.44280000000001</v>
      </c>
      <c r="DA107">
        <v>73.125399999999999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55.585250000000002</v>
      </c>
      <c r="DR107">
        <v>134.9452</v>
      </c>
      <c r="DS107">
        <v>134.77010000000001</v>
      </c>
      <c r="DT107">
        <v>134.2227</v>
      </c>
      <c r="DU107">
        <v>133.6584</v>
      </c>
      <c r="DV107">
        <v>134.31299999999999</v>
      </c>
      <c r="DW107">
        <v>132.69999999999999</v>
      </c>
      <c r="DX107">
        <v>104.6033</v>
      </c>
      <c r="DY107">
        <v>73.755229999999997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57.760010000000001</v>
      </c>
      <c r="EP107">
        <v>137.14709999999999</v>
      </c>
      <c r="EQ107">
        <v>137.00190000000001</v>
      </c>
      <c r="ER107">
        <v>136.39580000000001</v>
      </c>
      <c r="ES107">
        <v>135.83600000000001</v>
      </c>
      <c r="ET107">
        <v>136.51439999999999</v>
      </c>
      <c r="EU107">
        <v>134.42609999999999</v>
      </c>
      <c r="EV107">
        <v>106.2788</v>
      </c>
      <c r="EW107">
        <v>74.664590000000004</v>
      </c>
      <c r="EX107">
        <v>39.134830000000001</v>
      </c>
      <c r="EY107">
        <v>38.586550000000003</v>
      </c>
      <c r="EZ107">
        <v>38.069980000000001</v>
      </c>
      <c r="FA107">
        <v>37.268140000000002</v>
      </c>
      <c r="FB107">
        <v>36.868769999999998</v>
      </c>
      <c r="FC107">
        <v>36.40981</v>
      </c>
      <c r="FD107">
        <v>35.87856</v>
      </c>
      <c r="FE107">
        <v>35.820500000000003</v>
      </c>
      <c r="FF107">
        <v>36.411569999999998</v>
      </c>
      <c r="FG107">
        <v>38.80397</v>
      </c>
      <c r="FH107">
        <v>41.069650000000003</v>
      </c>
      <c r="FI107">
        <v>43.514850000000003</v>
      </c>
      <c r="FJ107">
        <v>45.55856</v>
      </c>
      <c r="FK107">
        <v>46.831090000000003</v>
      </c>
      <c r="FL107">
        <v>47.703740000000003</v>
      </c>
      <c r="FM107">
        <v>47.377659999999999</v>
      </c>
      <c r="FN107">
        <v>46.185839999999999</v>
      </c>
      <c r="FO107">
        <v>44.921149999999997</v>
      </c>
      <c r="FP107">
        <v>43.118169999999999</v>
      </c>
      <c r="FQ107">
        <v>41.80095</v>
      </c>
      <c r="FR107">
        <v>40.515239999999999</v>
      </c>
      <c r="FS107">
        <v>39.623150000000003</v>
      </c>
      <c r="FT107">
        <v>38.963760000000001</v>
      </c>
      <c r="FU107">
        <v>38.586260000000003</v>
      </c>
      <c r="FV107">
        <v>1</v>
      </c>
    </row>
    <row r="108" spans="1:178" x14ac:dyDescent="0.2">
      <c r="A108" t="s">
        <v>216</v>
      </c>
      <c r="B108" t="s">
        <v>231</v>
      </c>
      <c r="C108" t="s">
        <v>238</v>
      </c>
      <c r="D108" t="s">
        <v>33</v>
      </c>
      <c r="E108">
        <v>2017</v>
      </c>
      <c r="F108" t="s">
        <v>227</v>
      </c>
      <c r="G108">
        <v>63</v>
      </c>
      <c r="H108" s="59"/>
      <c r="I108">
        <v>6.6309849999999999</v>
      </c>
      <c r="J108">
        <v>144.74250000000001</v>
      </c>
      <c r="K108">
        <v>144.35509999999999</v>
      </c>
      <c r="L108">
        <v>141.35749999999999</v>
      </c>
      <c r="M108">
        <v>141.5274</v>
      </c>
      <c r="N108">
        <v>141.03639999999999</v>
      </c>
      <c r="O108">
        <v>145.90649999999999</v>
      </c>
      <c r="P108">
        <v>148.63730000000001</v>
      </c>
      <c r="Q108">
        <v>146.3562</v>
      </c>
      <c r="R108">
        <v>147.54150000000001</v>
      </c>
      <c r="S108">
        <v>146.39789999999999</v>
      </c>
      <c r="T108">
        <v>145.92599999999999</v>
      </c>
      <c r="U108">
        <v>145.7567</v>
      </c>
      <c r="V108">
        <v>146.7354</v>
      </c>
      <c r="W108">
        <v>145.71119999999999</v>
      </c>
      <c r="X108">
        <v>146.0701</v>
      </c>
      <c r="Y108">
        <v>149.4263</v>
      </c>
      <c r="Z108">
        <v>149.04839999999999</v>
      </c>
      <c r="AA108">
        <v>148.71899999999999</v>
      </c>
      <c r="AB108">
        <v>148.19200000000001</v>
      </c>
      <c r="AC108">
        <v>148.01070000000001</v>
      </c>
      <c r="AD108">
        <v>148.8382</v>
      </c>
      <c r="AE108">
        <v>149.0804</v>
      </c>
      <c r="AF108">
        <v>149.286</v>
      </c>
      <c r="AG108">
        <v>149.13050000000001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49.581919999999997</v>
      </c>
      <c r="AX108">
        <v>127.63800000000001</v>
      </c>
      <c r="AY108">
        <v>127.39490000000001</v>
      </c>
      <c r="AZ108">
        <v>126.99469999999999</v>
      </c>
      <c r="BA108">
        <v>126.4282</v>
      </c>
      <c r="BB108">
        <v>127.0167</v>
      </c>
      <c r="BC108">
        <v>126.551</v>
      </c>
      <c r="BD108">
        <v>99.01276</v>
      </c>
      <c r="BE108">
        <v>70.455699999999993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51.739620000000002</v>
      </c>
      <c r="BV108">
        <v>129.82249999999999</v>
      </c>
      <c r="BW108">
        <v>129.60910000000001</v>
      </c>
      <c r="BX108">
        <v>129.1507</v>
      </c>
      <c r="BY108">
        <v>128.58879999999999</v>
      </c>
      <c r="BZ108">
        <v>129.20079999999999</v>
      </c>
      <c r="CA108">
        <v>128.26349999999999</v>
      </c>
      <c r="CB108">
        <v>100.6752</v>
      </c>
      <c r="CC108">
        <v>71.357929999999996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53.23404</v>
      </c>
      <c r="CT108">
        <v>131.3356</v>
      </c>
      <c r="CU108">
        <v>131.14269999999999</v>
      </c>
      <c r="CV108">
        <v>130.6439</v>
      </c>
      <c r="CW108">
        <v>130.08529999999999</v>
      </c>
      <c r="CX108">
        <v>130.71350000000001</v>
      </c>
      <c r="CY108">
        <v>129.44970000000001</v>
      </c>
      <c r="CZ108">
        <v>101.8265</v>
      </c>
      <c r="DA108">
        <v>71.982820000000004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54.728450000000002</v>
      </c>
      <c r="DR108">
        <v>132.8486</v>
      </c>
      <c r="DS108">
        <v>132.6763</v>
      </c>
      <c r="DT108">
        <v>132.13720000000001</v>
      </c>
      <c r="DU108">
        <v>131.58170000000001</v>
      </c>
      <c r="DV108">
        <v>132.22620000000001</v>
      </c>
      <c r="DW108">
        <v>130.63579999999999</v>
      </c>
      <c r="DX108">
        <v>102.97790000000001</v>
      </c>
      <c r="DY108">
        <v>72.607699999999994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56.886150000000001</v>
      </c>
      <c r="EP108">
        <v>135.03309999999999</v>
      </c>
      <c r="EQ108">
        <v>134.89060000000001</v>
      </c>
      <c r="ER108">
        <v>134.29320000000001</v>
      </c>
      <c r="ES108">
        <v>133.7423</v>
      </c>
      <c r="ET108">
        <v>134.41030000000001</v>
      </c>
      <c r="EU108">
        <v>132.3484</v>
      </c>
      <c r="EV108">
        <v>104.6403</v>
      </c>
      <c r="EW108">
        <v>73.509929999999997</v>
      </c>
      <c r="EX108">
        <v>39.134830000000001</v>
      </c>
      <c r="EY108">
        <v>38.586550000000003</v>
      </c>
      <c r="EZ108">
        <v>38.069980000000001</v>
      </c>
      <c r="FA108">
        <v>37.268140000000002</v>
      </c>
      <c r="FB108">
        <v>36.868769999999998</v>
      </c>
      <c r="FC108">
        <v>36.40981</v>
      </c>
      <c r="FD108">
        <v>35.87856</v>
      </c>
      <c r="FE108">
        <v>35.820500000000003</v>
      </c>
      <c r="FF108">
        <v>36.411569999999998</v>
      </c>
      <c r="FG108">
        <v>38.80397</v>
      </c>
      <c r="FH108">
        <v>41.069650000000003</v>
      </c>
      <c r="FI108">
        <v>43.514850000000003</v>
      </c>
      <c r="FJ108">
        <v>45.55856</v>
      </c>
      <c r="FK108">
        <v>46.831090000000003</v>
      </c>
      <c r="FL108">
        <v>47.703740000000003</v>
      </c>
      <c r="FM108">
        <v>47.377659999999999</v>
      </c>
      <c r="FN108">
        <v>46.185839999999999</v>
      </c>
      <c r="FO108">
        <v>44.921149999999997</v>
      </c>
      <c r="FP108">
        <v>43.118169999999999</v>
      </c>
      <c r="FQ108">
        <v>41.80095</v>
      </c>
      <c r="FR108">
        <v>40.515239999999999</v>
      </c>
      <c r="FS108">
        <v>39.623150000000003</v>
      </c>
      <c r="FT108">
        <v>38.963760000000001</v>
      </c>
      <c r="FU108">
        <v>38.586260000000003</v>
      </c>
      <c r="FV108">
        <v>1</v>
      </c>
    </row>
    <row r="109" spans="1:178" x14ac:dyDescent="0.2">
      <c r="A109" t="s">
        <v>216</v>
      </c>
      <c r="B109" t="s">
        <v>231</v>
      </c>
      <c r="C109" t="s">
        <v>238</v>
      </c>
      <c r="D109" t="s">
        <v>33</v>
      </c>
      <c r="E109" t="s">
        <v>239</v>
      </c>
      <c r="F109" t="s">
        <v>227</v>
      </c>
      <c r="G109">
        <v>61</v>
      </c>
      <c r="H109" s="59"/>
      <c r="I109">
        <v>6.4204780000000001</v>
      </c>
      <c r="J109">
        <v>140.14750000000001</v>
      </c>
      <c r="K109">
        <v>139.7724</v>
      </c>
      <c r="L109">
        <v>136.87</v>
      </c>
      <c r="M109">
        <v>137.03450000000001</v>
      </c>
      <c r="N109">
        <v>136.5591</v>
      </c>
      <c r="O109">
        <v>141.27459999999999</v>
      </c>
      <c r="P109">
        <v>143.9187</v>
      </c>
      <c r="Q109">
        <v>141.71</v>
      </c>
      <c r="R109">
        <v>142.85759999999999</v>
      </c>
      <c r="S109">
        <v>141.75030000000001</v>
      </c>
      <c r="T109">
        <v>141.29339999999999</v>
      </c>
      <c r="U109">
        <v>141.12950000000001</v>
      </c>
      <c r="V109">
        <v>142.0772</v>
      </c>
      <c r="W109">
        <v>141.08539999999999</v>
      </c>
      <c r="X109">
        <v>141.43299999999999</v>
      </c>
      <c r="Y109">
        <v>144.68260000000001</v>
      </c>
      <c r="Z109">
        <v>144.3167</v>
      </c>
      <c r="AA109">
        <v>143.99780000000001</v>
      </c>
      <c r="AB109">
        <v>143.48750000000001</v>
      </c>
      <c r="AC109">
        <v>143.31200000000001</v>
      </c>
      <c r="AD109">
        <v>144.11320000000001</v>
      </c>
      <c r="AE109">
        <v>144.3477</v>
      </c>
      <c r="AF109">
        <v>144.54679999999999</v>
      </c>
      <c r="AG109">
        <v>144.39619999999999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47.950389999999999</v>
      </c>
      <c r="AX109">
        <v>123.5277</v>
      </c>
      <c r="AY109">
        <v>123.2916</v>
      </c>
      <c r="AZ109">
        <v>122.90560000000001</v>
      </c>
      <c r="BA109">
        <v>122.3571</v>
      </c>
      <c r="BB109">
        <v>122.92619999999999</v>
      </c>
      <c r="BC109">
        <v>122.48779999999999</v>
      </c>
      <c r="BD109">
        <v>95.825190000000006</v>
      </c>
      <c r="BE109">
        <v>68.194969999999998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50.073569999999997</v>
      </c>
      <c r="BV109">
        <v>125.67740000000001</v>
      </c>
      <c r="BW109">
        <v>125.4704</v>
      </c>
      <c r="BX109">
        <v>125.02719999999999</v>
      </c>
      <c r="BY109">
        <v>124.48309999999999</v>
      </c>
      <c r="BZ109">
        <v>125.0754</v>
      </c>
      <c r="CA109">
        <v>124.173</v>
      </c>
      <c r="CB109">
        <v>97.460989999999995</v>
      </c>
      <c r="CC109">
        <v>69.082759999999993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51.544069999999998</v>
      </c>
      <c r="CT109">
        <v>127.1662</v>
      </c>
      <c r="CU109">
        <v>126.9795</v>
      </c>
      <c r="CV109">
        <v>126.4965</v>
      </c>
      <c r="CW109">
        <v>125.9556</v>
      </c>
      <c r="CX109">
        <v>126.5639</v>
      </c>
      <c r="CY109">
        <v>125.3402</v>
      </c>
      <c r="CZ109">
        <v>98.593940000000003</v>
      </c>
      <c r="DA109">
        <v>69.697649999999996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53.014580000000002</v>
      </c>
      <c r="DR109">
        <v>128.655</v>
      </c>
      <c r="DS109">
        <v>128.48849999999999</v>
      </c>
      <c r="DT109">
        <v>127.9659</v>
      </c>
      <c r="DU109">
        <v>127.4281</v>
      </c>
      <c r="DV109">
        <v>128.05240000000001</v>
      </c>
      <c r="DW109">
        <v>126.5073</v>
      </c>
      <c r="DX109">
        <v>99.726889999999997</v>
      </c>
      <c r="DY109">
        <v>70.312529999999995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55.137749999999997</v>
      </c>
      <c r="EP109">
        <v>130.80459999999999</v>
      </c>
      <c r="EQ109">
        <v>130.66739999999999</v>
      </c>
      <c r="ER109">
        <v>130.0874</v>
      </c>
      <c r="ES109">
        <v>129.55410000000001</v>
      </c>
      <c r="ET109">
        <v>130.20150000000001</v>
      </c>
      <c r="EU109">
        <v>128.1925</v>
      </c>
      <c r="EV109">
        <v>101.3627</v>
      </c>
      <c r="EW109">
        <v>71.200329999999994</v>
      </c>
      <c r="EX109">
        <v>39.134830000000001</v>
      </c>
      <c r="EY109">
        <v>38.586550000000003</v>
      </c>
      <c r="EZ109">
        <v>38.069980000000001</v>
      </c>
      <c r="FA109">
        <v>37.268140000000002</v>
      </c>
      <c r="FB109">
        <v>36.868769999999998</v>
      </c>
      <c r="FC109">
        <v>36.40981</v>
      </c>
      <c r="FD109">
        <v>35.87856</v>
      </c>
      <c r="FE109">
        <v>35.820500000000003</v>
      </c>
      <c r="FF109">
        <v>36.411569999999998</v>
      </c>
      <c r="FG109">
        <v>38.80397</v>
      </c>
      <c r="FH109">
        <v>41.069650000000003</v>
      </c>
      <c r="FI109">
        <v>43.514850000000003</v>
      </c>
      <c r="FJ109">
        <v>45.55856</v>
      </c>
      <c r="FK109">
        <v>46.831090000000003</v>
      </c>
      <c r="FL109">
        <v>47.703740000000003</v>
      </c>
      <c r="FM109">
        <v>47.377659999999999</v>
      </c>
      <c r="FN109">
        <v>46.185839999999999</v>
      </c>
      <c r="FO109">
        <v>44.921149999999997</v>
      </c>
      <c r="FP109">
        <v>43.118169999999999</v>
      </c>
      <c r="FQ109">
        <v>41.80095</v>
      </c>
      <c r="FR109">
        <v>40.515239999999999</v>
      </c>
      <c r="FS109">
        <v>39.623150000000003</v>
      </c>
      <c r="FT109">
        <v>38.963760000000001</v>
      </c>
      <c r="FU109">
        <v>38.586260000000003</v>
      </c>
      <c r="FV109">
        <v>1</v>
      </c>
    </row>
    <row r="110" spans="1:178" x14ac:dyDescent="0.2">
      <c r="A110" t="s">
        <v>216</v>
      </c>
      <c r="B110" t="s">
        <v>231</v>
      </c>
      <c r="C110" t="s">
        <v>238</v>
      </c>
      <c r="D110" t="s">
        <v>34</v>
      </c>
      <c r="E110">
        <v>2015</v>
      </c>
      <c r="F110" t="s">
        <v>227</v>
      </c>
      <c r="G110">
        <v>66</v>
      </c>
      <c r="H110" s="59"/>
      <c r="I110">
        <v>6.9467460000000001</v>
      </c>
      <c r="J110">
        <v>140.37870000000001</v>
      </c>
      <c r="K110">
        <v>140.08680000000001</v>
      </c>
      <c r="L110">
        <v>137.7313</v>
      </c>
      <c r="M110">
        <v>137.15950000000001</v>
      </c>
      <c r="N110">
        <v>136.2415</v>
      </c>
      <c r="O110">
        <v>140.1754</v>
      </c>
      <c r="P110">
        <v>142.33619999999999</v>
      </c>
      <c r="Q110">
        <v>141.56030000000001</v>
      </c>
      <c r="R110">
        <v>142.47460000000001</v>
      </c>
      <c r="S110">
        <v>141.15629999999999</v>
      </c>
      <c r="T110">
        <v>139.9872</v>
      </c>
      <c r="U110">
        <v>138.89240000000001</v>
      </c>
      <c r="V110">
        <v>137.4665</v>
      </c>
      <c r="W110">
        <v>137.34960000000001</v>
      </c>
      <c r="X110">
        <v>137.5067</v>
      </c>
      <c r="Y110">
        <v>140.43469999999999</v>
      </c>
      <c r="Z110">
        <v>141.6866</v>
      </c>
      <c r="AA110">
        <v>144.3125</v>
      </c>
      <c r="AB110">
        <v>144.65539999999999</v>
      </c>
      <c r="AC110">
        <v>144.6969</v>
      </c>
      <c r="AD110">
        <v>145.87289999999999</v>
      </c>
      <c r="AE110">
        <v>145.42250000000001</v>
      </c>
      <c r="AF110">
        <v>145.9143</v>
      </c>
      <c r="AG110">
        <v>145.01249999999999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45.72607</v>
      </c>
      <c r="AX110">
        <v>120.95650000000001</v>
      </c>
      <c r="AY110">
        <v>123.6429</v>
      </c>
      <c r="AZ110">
        <v>123.8343</v>
      </c>
      <c r="BA110">
        <v>123.7226</v>
      </c>
      <c r="BB110">
        <v>124.6943</v>
      </c>
      <c r="BC110">
        <v>122.0026</v>
      </c>
      <c r="BD110">
        <v>92.123230000000007</v>
      </c>
      <c r="BE110">
        <v>63.196980000000003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47.860340000000001</v>
      </c>
      <c r="BV110">
        <v>123.0398</v>
      </c>
      <c r="BW110">
        <v>125.78749999999999</v>
      </c>
      <c r="BX110">
        <v>125.9455</v>
      </c>
      <c r="BY110">
        <v>125.8503</v>
      </c>
      <c r="BZ110">
        <v>126.8836</v>
      </c>
      <c r="CA110">
        <v>123.49590000000001</v>
      </c>
      <c r="CB110">
        <v>93.597639999999998</v>
      </c>
      <c r="CC110">
        <v>64.119190000000003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49.338520000000003</v>
      </c>
      <c r="CT110">
        <v>124.4828</v>
      </c>
      <c r="CU110">
        <v>127.27290000000001</v>
      </c>
      <c r="CV110">
        <v>127.40770000000001</v>
      </c>
      <c r="CW110">
        <v>127.324</v>
      </c>
      <c r="CX110">
        <v>128.3999</v>
      </c>
      <c r="CY110">
        <v>124.5301</v>
      </c>
      <c r="CZ110">
        <v>94.618809999999996</v>
      </c>
      <c r="DA110">
        <v>64.757919999999999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50.816699999999997</v>
      </c>
      <c r="DR110">
        <v>125.92570000000001</v>
      </c>
      <c r="DS110">
        <v>128.75819999999999</v>
      </c>
      <c r="DT110">
        <v>128.8699</v>
      </c>
      <c r="DU110">
        <v>128.79759999999999</v>
      </c>
      <c r="DV110">
        <v>129.91630000000001</v>
      </c>
      <c r="DW110">
        <v>125.5643</v>
      </c>
      <c r="DX110">
        <v>95.639979999999994</v>
      </c>
      <c r="DY110">
        <v>65.396640000000005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52.950960000000002</v>
      </c>
      <c r="EP110">
        <v>128.00909999999999</v>
      </c>
      <c r="EQ110">
        <v>130.90280000000001</v>
      </c>
      <c r="ER110">
        <v>130.9811</v>
      </c>
      <c r="ES110">
        <v>130.92529999999999</v>
      </c>
      <c r="ET110">
        <v>132.10560000000001</v>
      </c>
      <c r="EU110">
        <v>127.0575</v>
      </c>
      <c r="EV110">
        <v>97.114400000000003</v>
      </c>
      <c r="EW110">
        <v>66.318860000000001</v>
      </c>
      <c r="EX110">
        <v>46.350520000000003</v>
      </c>
      <c r="EY110">
        <v>45.622459999999997</v>
      </c>
      <c r="EZ110">
        <v>45.138620000000003</v>
      </c>
      <c r="FA110">
        <v>44.763599999999997</v>
      </c>
      <c r="FB110">
        <v>44.436610000000002</v>
      </c>
      <c r="FC110">
        <v>43.962899999999998</v>
      </c>
      <c r="FD110">
        <v>43.534979999999997</v>
      </c>
      <c r="FE110">
        <v>43.588439999999999</v>
      </c>
      <c r="FF110">
        <v>44.429549999999999</v>
      </c>
      <c r="FG110">
        <v>46.779739999999997</v>
      </c>
      <c r="FH110">
        <v>48.997340000000001</v>
      </c>
      <c r="FI110">
        <v>50.729050000000001</v>
      </c>
      <c r="FJ110">
        <v>52.014969999999998</v>
      </c>
      <c r="FK110">
        <v>53.235329999999998</v>
      </c>
      <c r="FL110">
        <v>54.269109999999998</v>
      </c>
      <c r="FM110">
        <v>54.528979999999997</v>
      </c>
      <c r="FN110">
        <v>53.958080000000002</v>
      </c>
      <c r="FO110">
        <v>53.340870000000002</v>
      </c>
      <c r="FP110">
        <v>51.235970000000002</v>
      </c>
      <c r="FQ110">
        <v>49.367159999999998</v>
      </c>
      <c r="FR110">
        <v>47.726930000000003</v>
      </c>
      <c r="FS110">
        <v>45.870719999999999</v>
      </c>
      <c r="FT110">
        <v>44.993749999999999</v>
      </c>
      <c r="FU110">
        <v>44.012410000000003</v>
      </c>
      <c r="FV110">
        <v>1</v>
      </c>
    </row>
    <row r="111" spans="1:178" x14ac:dyDescent="0.2">
      <c r="A111" t="s">
        <v>216</v>
      </c>
      <c r="B111" t="s">
        <v>231</v>
      </c>
      <c r="C111" t="s">
        <v>238</v>
      </c>
      <c r="D111" t="s">
        <v>34</v>
      </c>
      <c r="E111">
        <v>2016</v>
      </c>
      <c r="F111" t="s">
        <v>227</v>
      </c>
      <c r="G111">
        <v>64</v>
      </c>
      <c r="H111" s="59"/>
      <c r="I111">
        <v>6.7362390000000003</v>
      </c>
      <c r="J111">
        <v>136.12479999999999</v>
      </c>
      <c r="K111">
        <v>135.84180000000001</v>
      </c>
      <c r="L111">
        <v>133.55760000000001</v>
      </c>
      <c r="M111">
        <v>133.00309999999999</v>
      </c>
      <c r="N111">
        <v>132.113</v>
      </c>
      <c r="O111">
        <v>135.92760000000001</v>
      </c>
      <c r="P111">
        <v>138.023</v>
      </c>
      <c r="Q111">
        <v>137.2706</v>
      </c>
      <c r="R111">
        <v>138.15719999999999</v>
      </c>
      <c r="S111">
        <v>136.87880000000001</v>
      </c>
      <c r="T111">
        <v>135.74510000000001</v>
      </c>
      <c r="U111">
        <v>134.68360000000001</v>
      </c>
      <c r="V111">
        <v>133.30090000000001</v>
      </c>
      <c r="W111">
        <v>133.1875</v>
      </c>
      <c r="X111">
        <v>133.3398</v>
      </c>
      <c r="Y111">
        <v>136.17910000000001</v>
      </c>
      <c r="Z111">
        <v>137.3931</v>
      </c>
      <c r="AA111">
        <v>139.93940000000001</v>
      </c>
      <c r="AB111">
        <v>140.27189999999999</v>
      </c>
      <c r="AC111">
        <v>140.31209999999999</v>
      </c>
      <c r="AD111">
        <v>141.45249999999999</v>
      </c>
      <c r="AE111">
        <v>141.01580000000001</v>
      </c>
      <c r="AF111">
        <v>141.49260000000001</v>
      </c>
      <c r="AG111">
        <v>140.6181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44.28613</v>
      </c>
      <c r="AX111">
        <v>117.2381</v>
      </c>
      <c r="AY111">
        <v>119.8416</v>
      </c>
      <c r="AZ111">
        <v>120.02800000000001</v>
      </c>
      <c r="BA111">
        <v>119.91930000000001</v>
      </c>
      <c r="BB111">
        <v>120.8599</v>
      </c>
      <c r="BC111">
        <v>118.2676</v>
      </c>
      <c r="BD111">
        <v>89.294089999999997</v>
      </c>
      <c r="BE111">
        <v>61.258450000000003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46.387799999999999</v>
      </c>
      <c r="BV111">
        <v>119.2897</v>
      </c>
      <c r="BW111">
        <v>121.9534</v>
      </c>
      <c r="BX111">
        <v>122.107</v>
      </c>
      <c r="BY111">
        <v>122.0145</v>
      </c>
      <c r="BZ111">
        <v>123.0159</v>
      </c>
      <c r="CA111">
        <v>119.738</v>
      </c>
      <c r="CB111">
        <v>90.745990000000006</v>
      </c>
      <c r="CC111">
        <v>62.166589999999999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47.843409999999999</v>
      </c>
      <c r="CT111">
        <v>120.7106</v>
      </c>
      <c r="CU111">
        <v>123.4161</v>
      </c>
      <c r="CV111">
        <v>123.54689999999999</v>
      </c>
      <c r="CW111">
        <v>123.4657</v>
      </c>
      <c r="CX111">
        <v>124.509</v>
      </c>
      <c r="CY111">
        <v>120.7564</v>
      </c>
      <c r="CZ111">
        <v>91.751570000000001</v>
      </c>
      <c r="DA111">
        <v>62.795560000000002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49.299019999999999</v>
      </c>
      <c r="DR111">
        <v>122.1315</v>
      </c>
      <c r="DS111">
        <v>124.8788</v>
      </c>
      <c r="DT111">
        <v>124.9867</v>
      </c>
      <c r="DU111">
        <v>124.91679999999999</v>
      </c>
      <c r="DV111">
        <v>126.0022</v>
      </c>
      <c r="DW111">
        <v>121.7749</v>
      </c>
      <c r="DX111">
        <v>92.757149999999996</v>
      </c>
      <c r="DY111">
        <v>63.424529999999997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51.400700000000001</v>
      </c>
      <c r="EP111">
        <v>124.1831</v>
      </c>
      <c r="EQ111">
        <v>126.9907</v>
      </c>
      <c r="ER111">
        <v>127.06570000000001</v>
      </c>
      <c r="ES111">
        <v>127.012</v>
      </c>
      <c r="ET111">
        <v>128.15819999999999</v>
      </c>
      <c r="EU111">
        <v>123.2453</v>
      </c>
      <c r="EV111">
        <v>94.209050000000005</v>
      </c>
      <c r="EW111">
        <v>64.332660000000004</v>
      </c>
      <c r="EX111">
        <v>46.350520000000003</v>
      </c>
      <c r="EY111">
        <v>45.622459999999997</v>
      </c>
      <c r="EZ111">
        <v>45.138620000000003</v>
      </c>
      <c r="FA111">
        <v>44.763599999999997</v>
      </c>
      <c r="FB111">
        <v>44.436610000000002</v>
      </c>
      <c r="FC111">
        <v>43.962899999999998</v>
      </c>
      <c r="FD111">
        <v>43.534979999999997</v>
      </c>
      <c r="FE111">
        <v>43.588439999999999</v>
      </c>
      <c r="FF111">
        <v>44.429549999999999</v>
      </c>
      <c r="FG111">
        <v>46.779739999999997</v>
      </c>
      <c r="FH111">
        <v>48.997340000000001</v>
      </c>
      <c r="FI111">
        <v>50.729050000000001</v>
      </c>
      <c r="FJ111">
        <v>52.014969999999998</v>
      </c>
      <c r="FK111">
        <v>53.235329999999998</v>
      </c>
      <c r="FL111">
        <v>54.269109999999998</v>
      </c>
      <c r="FM111">
        <v>54.528979999999997</v>
      </c>
      <c r="FN111">
        <v>53.958080000000002</v>
      </c>
      <c r="FO111">
        <v>53.340870000000002</v>
      </c>
      <c r="FP111">
        <v>51.235970000000002</v>
      </c>
      <c r="FQ111">
        <v>49.367159999999998</v>
      </c>
      <c r="FR111">
        <v>47.726930000000003</v>
      </c>
      <c r="FS111">
        <v>45.870719999999999</v>
      </c>
      <c r="FT111">
        <v>44.993749999999999</v>
      </c>
      <c r="FU111">
        <v>44.012410000000003</v>
      </c>
      <c r="FV111">
        <v>1</v>
      </c>
    </row>
    <row r="112" spans="1:178" x14ac:dyDescent="0.2">
      <c r="A112" t="s">
        <v>216</v>
      </c>
      <c r="B112" t="s">
        <v>231</v>
      </c>
      <c r="C112" t="s">
        <v>238</v>
      </c>
      <c r="D112" t="s">
        <v>34</v>
      </c>
      <c r="E112">
        <v>2017</v>
      </c>
      <c r="F112" t="s">
        <v>227</v>
      </c>
      <c r="G112">
        <v>63</v>
      </c>
      <c r="H112" s="59"/>
      <c r="I112">
        <v>6.6309849999999999</v>
      </c>
      <c r="J112">
        <v>133.99789999999999</v>
      </c>
      <c r="K112">
        <v>133.7192</v>
      </c>
      <c r="L112">
        <v>131.4708</v>
      </c>
      <c r="M112">
        <v>130.92500000000001</v>
      </c>
      <c r="N112">
        <v>130.0487</v>
      </c>
      <c r="O112">
        <v>133.8038</v>
      </c>
      <c r="P112">
        <v>135.8664</v>
      </c>
      <c r="Q112">
        <v>135.12569999999999</v>
      </c>
      <c r="R112">
        <v>135.99850000000001</v>
      </c>
      <c r="S112">
        <v>134.74010000000001</v>
      </c>
      <c r="T112">
        <v>133.6241</v>
      </c>
      <c r="U112">
        <v>132.57910000000001</v>
      </c>
      <c r="V112">
        <v>131.21809999999999</v>
      </c>
      <c r="W112">
        <v>131.10640000000001</v>
      </c>
      <c r="X112">
        <v>131.25640000000001</v>
      </c>
      <c r="Y112">
        <v>134.0513</v>
      </c>
      <c r="Z112">
        <v>135.24629999999999</v>
      </c>
      <c r="AA112">
        <v>137.75280000000001</v>
      </c>
      <c r="AB112">
        <v>138.08019999999999</v>
      </c>
      <c r="AC112">
        <v>138.11969999999999</v>
      </c>
      <c r="AD112">
        <v>139.2423</v>
      </c>
      <c r="AE112">
        <v>138.8124</v>
      </c>
      <c r="AF112">
        <v>139.2818</v>
      </c>
      <c r="AG112">
        <v>138.42099999999999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43.566470000000002</v>
      </c>
      <c r="AX112">
        <v>115.3792</v>
      </c>
      <c r="AY112">
        <v>117.94119999999999</v>
      </c>
      <c r="AZ112">
        <v>118.12520000000001</v>
      </c>
      <c r="BA112">
        <v>118.018</v>
      </c>
      <c r="BB112">
        <v>118.9431</v>
      </c>
      <c r="BC112">
        <v>116.4003</v>
      </c>
      <c r="BD112">
        <v>87.879750000000001</v>
      </c>
      <c r="BE112">
        <v>60.28933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45.65166</v>
      </c>
      <c r="BV112">
        <v>117.4147</v>
      </c>
      <c r="BW112">
        <v>120.0365</v>
      </c>
      <c r="BX112">
        <v>120.1878</v>
      </c>
      <c r="BY112">
        <v>120.0968</v>
      </c>
      <c r="BZ112">
        <v>121.0821</v>
      </c>
      <c r="CA112">
        <v>117.8592</v>
      </c>
      <c r="CB112">
        <v>89.320260000000005</v>
      </c>
      <c r="CC112">
        <v>61.190339999999999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47.095860000000002</v>
      </c>
      <c r="CT112">
        <v>118.8245</v>
      </c>
      <c r="CU112">
        <v>121.4877</v>
      </c>
      <c r="CV112">
        <v>121.6164</v>
      </c>
      <c r="CW112">
        <v>121.5365</v>
      </c>
      <c r="CX112">
        <v>122.56359999999999</v>
      </c>
      <c r="CY112">
        <v>118.86960000000001</v>
      </c>
      <c r="CZ112">
        <v>90.317959999999999</v>
      </c>
      <c r="DA112">
        <v>61.81438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48.540050000000001</v>
      </c>
      <c r="DR112">
        <v>120.2342</v>
      </c>
      <c r="DS112">
        <v>122.93899999999999</v>
      </c>
      <c r="DT112">
        <v>123.045</v>
      </c>
      <c r="DU112">
        <v>122.97629999999999</v>
      </c>
      <c r="DV112">
        <v>124.04510000000001</v>
      </c>
      <c r="DW112">
        <v>119.8801</v>
      </c>
      <c r="DX112">
        <v>91.315650000000005</v>
      </c>
      <c r="DY112">
        <v>62.438420000000001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50.625239999999998</v>
      </c>
      <c r="EP112">
        <v>122.2697</v>
      </c>
      <c r="EQ112">
        <v>125.0343</v>
      </c>
      <c r="ER112">
        <v>125.10769999999999</v>
      </c>
      <c r="ES112">
        <v>125.0551</v>
      </c>
      <c r="ET112">
        <v>126.1841</v>
      </c>
      <c r="EU112">
        <v>121.339</v>
      </c>
      <c r="EV112">
        <v>92.756159999999994</v>
      </c>
      <c r="EW112">
        <v>63.339419999999997</v>
      </c>
      <c r="EX112">
        <v>46.350520000000003</v>
      </c>
      <c r="EY112">
        <v>45.622459999999997</v>
      </c>
      <c r="EZ112">
        <v>45.138620000000003</v>
      </c>
      <c r="FA112">
        <v>44.763599999999997</v>
      </c>
      <c r="FB112">
        <v>44.436610000000002</v>
      </c>
      <c r="FC112">
        <v>43.962899999999998</v>
      </c>
      <c r="FD112">
        <v>43.534979999999997</v>
      </c>
      <c r="FE112">
        <v>43.588439999999999</v>
      </c>
      <c r="FF112">
        <v>44.429549999999999</v>
      </c>
      <c r="FG112">
        <v>46.779739999999997</v>
      </c>
      <c r="FH112">
        <v>48.997340000000001</v>
      </c>
      <c r="FI112">
        <v>50.729050000000001</v>
      </c>
      <c r="FJ112">
        <v>52.014969999999998</v>
      </c>
      <c r="FK112">
        <v>53.235329999999998</v>
      </c>
      <c r="FL112">
        <v>54.269109999999998</v>
      </c>
      <c r="FM112">
        <v>54.528979999999997</v>
      </c>
      <c r="FN112">
        <v>53.958080000000002</v>
      </c>
      <c r="FO112">
        <v>53.340870000000002</v>
      </c>
      <c r="FP112">
        <v>51.235970000000002</v>
      </c>
      <c r="FQ112">
        <v>49.367159999999998</v>
      </c>
      <c r="FR112">
        <v>47.726930000000003</v>
      </c>
      <c r="FS112">
        <v>45.870719999999999</v>
      </c>
      <c r="FT112">
        <v>44.993749999999999</v>
      </c>
      <c r="FU112">
        <v>44.012410000000003</v>
      </c>
      <c r="FV112">
        <v>1</v>
      </c>
    </row>
    <row r="113" spans="1:178" x14ac:dyDescent="0.2">
      <c r="A113" t="s">
        <v>216</v>
      </c>
      <c r="B113" t="s">
        <v>231</v>
      </c>
      <c r="C113" t="s">
        <v>238</v>
      </c>
      <c r="D113" t="s">
        <v>34</v>
      </c>
      <c r="E113" t="s">
        <v>239</v>
      </c>
      <c r="F113" t="s">
        <v>227</v>
      </c>
      <c r="G113">
        <v>61</v>
      </c>
      <c r="H113" s="59"/>
      <c r="I113">
        <v>6.4204780000000001</v>
      </c>
      <c r="J113">
        <v>129.744</v>
      </c>
      <c r="K113">
        <v>129.4742</v>
      </c>
      <c r="L113">
        <v>127.2971</v>
      </c>
      <c r="M113">
        <v>126.76860000000001</v>
      </c>
      <c r="N113">
        <v>125.92019999999999</v>
      </c>
      <c r="O113">
        <v>129.55600000000001</v>
      </c>
      <c r="P113">
        <v>131.5532</v>
      </c>
      <c r="Q113">
        <v>130.83600000000001</v>
      </c>
      <c r="R113">
        <v>131.68100000000001</v>
      </c>
      <c r="S113">
        <v>130.46260000000001</v>
      </c>
      <c r="T113">
        <v>129.38210000000001</v>
      </c>
      <c r="U113">
        <v>128.37029999999999</v>
      </c>
      <c r="V113">
        <v>127.05240000000001</v>
      </c>
      <c r="W113">
        <v>126.9443</v>
      </c>
      <c r="X113">
        <v>127.0895</v>
      </c>
      <c r="Y113">
        <v>129.79570000000001</v>
      </c>
      <c r="Z113">
        <v>130.9528</v>
      </c>
      <c r="AA113">
        <v>133.37970000000001</v>
      </c>
      <c r="AB113">
        <v>133.69669999999999</v>
      </c>
      <c r="AC113">
        <v>133.73500000000001</v>
      </c>
      <c r="AD113">
        <v>134.8219</v>
      </c>
      <c r="AE113">
        <v>134.4057</v>
      </c>
      <c r="AF113">
        <v>134.86019999999999</v>
      </c>
      <c r="AG113">
        <v>134.02670000000001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42.127839999999999</v>
      </c>
      <c r="AX113">
        <v>111.6622</v>
      </c>
      <c r="AY113">
        <v>114.1412</v>
      </c>
      <c r="AZ113">
        <v>114.3202</v>
      </c>
      <c r="BA113">
        <v>114.21599999999999</v>
      </c>
      <c r="BB113">
        <v>115.1101</v>
      </c>
      <c r="BC113">
        <v>112.6661</v>
      </c>
      <c r="BD113">
        <v>85.051519999999996</v>
      </c>
      <c r="BE113">
        <v>58.351370000000003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44.179659999999998</v>
      </c>
      <c r="BV113">
        <v>113.6651</v>
      </c>
      <c r="BW113">
        <v>116.203</v>
      </c>
      <c r="BX113">
        <v>116.34990000000001</v>
      </c>
      <c r="BY113">
        <v>116.2615</v>
      </c>
      <c r="BZ113">
        <v>117.2149</v>
      </c>
      <c r="CA113">
        <v>114.10169999999999</v>
      </c>
      <c r="CB113">
        <v>86.468990000000005</v>
      </c>
      <c r="CC113">
        <v>59.237960000000001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45.600749999999998</v>
      </c>
      <c r="CT113">
        <v>115.0523</v>
      </c>
      <c r="CU113">
        <v>117.631</v>
      </c>
      <c r="CV113">
        <v>117.7556</v>
      </c>
      <c r="CW113">
        <v>117.6782</v>
      </c>
      <c r="CX113">
        <v>118.67270000000001</v>
      </c>
      <c r="CY113">
        <v>115.096</v>
      </c>
      <c r="CZ113">
        <v>87.450710000000001</v>
      </c>
      <c r="DA113">
        <v>59.852020000000003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47.021839999999997</v>
      </c>
      <c r="DR113">
        <v>116.4395</v>
      </c>
      <c r="DS113">
        <v>119.059</v>
      </c>
      <c r="DT113">
        <v>119.1613</v>
      </c>
      <c r="DU113">
        <v>119.0949</v>
      </c>
      <c r="DV113">
        <v>120.13039999999999</v>
      </c>
      <c r="DW113">
        <v>116.0902</v>
      </c>
      <c r="DX113">
        <v>88.43244</v>
      </c>
      <c r="DY113">
        <v>60.466070000000002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49.073659999999997</v>
      </c>
      <c r="EP113">
        <v>118.44240000000001</v>
      </c>
      <c r="EQ113">
        <v>121.1208</v>
      </c>
      <c r="ER113">
        <v>121.191</v>
      </c>
      <c r="ES113">
        <v>121.1405</v>
      </c>
      <c r="ET113">
        <v>122.23520000000001</v>
      </c>
      <c r="EU113">
        <v>117.5258</v>
      </c>
      <c r="EV113">
        <v>89.849909999999994</v>
      </c>
      <c r="EW113">
        <v>61.35266</v>
      </c>
      <c r="EX113">
        <v>46.350520000000003</v>
      </c>
      <c r="EY113">
        <v>45.622459999999997</v>
      </c>
      <c r="EZ113">
        <v>45.138620000000003</v>
      </c>
      <c r="FA113">
        <v>44.763599999999997</v>
      </c>
      <c r="FB113">
        <v>44.436610000000002</v>
      </c>
      <c r="FC113">
        <v>43.962899999999998</v>
      </c>
      <c r="FD113">
        <v>43.534979999999997</v>
      </c>
      <c r="FE113">
        <v>43.588439999999999</v>
      </c>
      <c r="FF113">
        <v>44.429549999999999</v>
      </c>
      <c r="FG113">
        <v>46.779739999999997</v>
      </c>
      <c r="FH113">
        <v>48.997340000000001</v>
      </c>
      <c r="FI113">
        <v>50.729050000000001</v>
      </c>
      <c r="FJ113">
        <v>52.014969999999998</v>
      </c>
      <c r="FK113">
        <v>53.235329999999998</v>
      </c>
      <c r="FL113">
        <v>54.269109999999998</v>
      </c>
      <c r="FM113">
        <v>54.528979999999997</v>
      </c>
      <c r="FN113">
        <v>53.958080000000002</v>
      </c>
      <c r="FO113">
        <v>53.340870000000002</v>
      </c>
      <c r="FP113">
        <v>51.235970000000002</v>
      </c>
      <c r="FQ113">
        <v>49.367159999999998</v>
      </c>
      <c r="FR113">
        <v>47.726930000000003</v>
      </c>
      <c r="FS113">
        <v>45.870719999999999</v>
      </c>
      <c r="FT113">
        <v>44.993749999999999</v>
      </c>
      <c r="FU113">
        <v>44.012410000000003</v>
      </c>
      <c r="FV113">
        <v>1</v>
      </c>
    </row>
    <row r="114" spans="1:178" x14ac:dyDescent="0.2">
      <c r="A114" t="s">
        <v>216</v>
      </c>
      <c r="B114" t="s">
        <v>231</v>
      </c>
      <c r="C114" t="s">
        <v>238</v>
      </c>
      <c r="D114" t="s">
        <v>35</v>
      </c>
      <c r="E114">
        <v>2015</v>
      </c>
      <c r="F114" t="s">
        <v>227</v>
      </c>
      <c r="G114">
        <v>66</v>
      </c>
      <c r="H114" s="59"/>
      <c r="I114">
        <v>6.9467460000000001</v>
      </c>
      <c r="J114">
        <v>168.87350000000001</v>
      </c>
      <c r="K114">
        <v>168.3373</v>
      </c>
      <c r="L114">
        <v>168.69929999999999</v>
      </c>
      <c r="M114">
        <v>167.51490000000001</v>
      </c>
      <c r="N114">
        <v>167.58580000000001</v>
      </c>
      <c r="O114">
        <v>169.92939999999999</v>
      </c>
      <c r="P114">
        <v>171.86940000000001</v>
      </c>
      <c r="Q114">
        <v>172.57769999999999</v>
      </c>
      <c r="R114">
        <v>175.2722</v>
      </c>
      <c r="S114">
        <v>167.1002</v>
      </c>
      <c r="T114">
        <v>163.96729999999999</v>
      </c>
      <c r="U114">
        <v>165.10390000000001</v>
      </c>
      <c r="V114">
        <v>165.2098</v>
      </c>
      <c r="W114">
        <v>167.7252</v>
      </c>
      <c r="X114">
        <v>167.14240000000001</v>
      </c>
      <c r="Y114">
        <v>169.94970000000001</v>
      </c>
      <c r="Z114">
        <v>172.49010000000001</v>
      </c>
      <c r="AA114">
        <v>172.946</v>
      </c>
      <c r="AB114">
        <v>173.69280000000001</v>
      </c>
      <c r="AC114">
        <v>170.18539999999999</v>
      </c>
      <c r="AD114">
        <v>170.75489999999999</v>
      </c>
      <c r="AE114">
        <v>170.8048</v>
      </c>
      <c r="AF114">
        <v>171.6713</v>
      </c>
      <c r="AG114">
        <v>171.1319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51.27084</v>
      </c>
      <c r="AX114">
        <v>143.8553</v>
      </c>
      <c r="AY114">
        <v>144.38120000000001</v>
      </c>
      <c r="AZ114">
        <v>144.31039999999999</v>
      </c>
      <c r="BA114">
        <v>140.5959</v>
      </c>
      <c r="BB114">
        <v>140.38200000000001</v>
      </c>
      <c r="BC114">
        <v>144.33369999999999</v>
      </c>
      <c r="BD114">
        <v>113.4919</v>
      </c>
      <c r="BE114">
        <v>79.112170000000006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54.470829999999999</v>
      </c>
      <c r="BV114">
        <v>146.96729999999999</v>
      </c>
      <c r="BW114">
        <v>147.5188</v>
      </c>
      <c r="BX114">
        <v>147.40950000000001</v>
      </c>
      <c r="BY114">
        <v>143.7697</v>
      </c>
      <c r="BZ114">
        <v>143.66800000000001</v>
      </c>
      <c r="CA114">
        <v>146.40880000000001</v>
      </c>
      <c r="CB114">
        <v>115.4346</v>
      </c>
      <c r="CC114">
        <v>80.034390000000002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0</v>
      </c>
      <c r="CS114">
        <v>56.687130000000003</v>
      </c>
      <c r="CT114">
        <v>149.12260000000001</v>
      </c>
      <c r="CU114">
        <v>149.6919</v>
      </c>
      <c r="CV114">
        <v>149.55600000000001</v>
      </c>
      <c r="CW114">
        <v>145.96789999999999</v>
      </c>
      <c r="CX114">
        <v>145.94399999999999</v>
      </c>
      <c r="CY114">
        <v>147.846</v>
      </c>
      <c r="CZ114">
        <v>116.7801</v>
      </c>
      <c r="DA114">
        <v>80.673109999999994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58.90343</v>
      </c>
      <c r="DR114">
        <v>151.27799999999999</v>
      </c>
      <c r="DS114">
        <v>151.86500000000001</v>
      </c>
      <c r="DT114">
        <v>151.70240000000001</v>
      </c>
      <c r="DU114">
        <v>148.166</v>
      </c>
      <c r="DV114">
        <v>148.2199</v>
      </c>
      <c r="DW114">
        <v>149.2833</v>
      </c>
      <c r="DX114">
        <v>118.12560000000001</v>
      </c>
      <c r="DY114">
        <v>81.311840000000004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62.10342</v>
      </c>
      <c r="EP114">
        <v>154.38999999999999</v>
      </c>
      <c r="EQ114">
        <v>155.0026</v>
      </c>
      <c r="ER114">
        <v>154.80160000000001</v>
      </c>
      <c r="ES114">
        <v>151.3399</v>
      </c>
      <c r="ET114">
        <v>151.5059</v>
      </c>
      <c r="EU114">
        <v>151.35839999999999</v>
      </c>
      <c r="EV114">
        <v>120.06829999999999</v>
      </c>
      <c r="EW114">
        <v>82.234049999999996</v>
      </c>
      <c r="EX114">
        <v>56.275599999999997</v>
      </c>
      <c r="EY114">
        <v>54.795920000000002</v>
      </c>
      <c r="EZ114">
        <v>53.672539999999998</v>
      </c>
      <c r="FA114">
        <v>52.870449999999998</v>
      </c>
      <c r="FB114">
        <v>52.064239999999998</v>
      </c>
      <c r="FC114">
        <v>51.319690000000001</v>
      </c>
      <c r="FD114">
        <v>50.642510000000001</v>
      </c>
      <c r="FE114">
        <v>50.418039999999998</v>
      </c>
      <c r="FF114">
        <v>51.256</v>
      </c>
      <c r="FG114">
        <v>55.318739999999998</v>
      </c>
      <c r="FH114">
        <v>60.562339999999999</v>
      </c>
      <c r="FI114">
        <v>65.039270000000002</v>
      </c>
      <c r="FJ114">
        <v>68.068860000000001</v>
      </c>
      <c r="FK114">
        <v>70.27225</v>
      </c>
      <c r="FL114">
        <v>71.791079999999994</v>
      </c>
      <c r="FM114">
        <v>72.62218</v>
      </c>
      <c r="FN114">
        <v>73.176159999999996</v>
      </c>
      <c r="FO114">
        <v>72.795959999999994</v>
      </c>
      <c r="FP114">
        <v>71.531649999999999</v>
      </c>
      <c r="FQ114">
        <v>69.144260000000003</v>
      </c>
      <c r="FR114">
        <v>65.943089999999998</v>
      </c>
      <c r="FS114">
        <v>62.93788</v>
      </c>
      <c r="FT114">
        <v>60.415390000000002</v>
      </c>
      <c r="FU114">
        <v>58.772060000000003</v>
      </c>
      <c r="FV114">
        <v>1</v>
      </c>
    </row>
    <row r="115" spans="1:178" x14ac:dyDescent="0.2">
      <c r="A115" t="s">
        <v>216</v>
      </c>
      <c r="B115" t="s">
        <v>231</v>
      </c>
      <c r="C115" t="s">
        <v>238</v>
      </c>
      <c r="D115" t="s">
        <v>35</v>
      </c>
      <c r="E115">
        <v>2016</v>
      </c>
      <c r="F115" t="s">
        <v>227</v>
      </c>
      <c r="G115">
        <v>64</v>
      </c>
      <c r="H115" s="59"/>
      <c r="I115">
        <v>6.7362390000000003</v>
      </c>
      <c r="J115">
        <v>163.75620000000001</v>
      </c>
      <c r="K115">
        <v>163.23609999999999</v>
      </c>
      <c r="L115">
        <v>163.5872</v>
      </c>
      <c r="M115">
        <v>162.43870000000001</v>
      </c>
      <c r="N115">
        <v>162.50739999999999</v>
      </c>
      <c r="O115">
        <v>164.78</v>
      </c>
      <c r="P115">
        <v>166.66120000000001</v>
      </c>
      <c r="Q115">
        <v>167.34800000000001</v>
      </c>
      <c r="R115">
        <v>169.96090000000001</v>
      </c>
      <c r="S115">
        <v>162.03659999999999</v>
      </c>
      <c r="T115">
        <v>158.99860000000001</v>
      </c>
      <c r="U115">
        <v>160.10079999999999</v>
      </c>
      <c r="V115">
        <v>160.20339999999999</v>
      </c>
      <c r="W115">
        <v>162.64259999999999</v>
      </c>
      <c r="X115">
        <v>162.07749999999999</v>
      </c>
      <c r="Y115">
        <v>164.7997</v>
      </c>
      <c r="Z115">
        <v>167.26310000000001</v>
      </c>
      <c r="AA115">
        <v>167.70519999999999</v>
      </c>
      <c r="AB115">
        <v>168.42939999999999</v>
      </c>
      <c r="AC115">
        <v>165.0283</v>
      </c>
      <c r="AD115">
        <v>165.5805</v>
      </c>
      <c r="AE115">
        <v>165.62889999999999</v>
      </c>
      <c r="AF115">
        <v>166.4692</v>
      </c>
      <c r="AG115">
        <v>165.9461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49.635739999999998</v>
      </c>
      <c r="AX115">
        <v>139.41679999999999</v>
      </c>
      <c r="AY115">
        <v>139.92619999999999</v>
      </c>
      <c r="AZ115">
        <v>139.85849999999999</v>
      </c>
      <c r="BA115">
        <v>136.25460000000001</v>
      </c>
      <c r="BB115">
        <v>136.0444</v>
      </c>
      <c r="BC115">
        <v>139.90710000000001</v>
      </c>
      <c r="BD115">
        <v>110.0033</v>
      </c>
      <c r="BE115">
        <v>76.691370000000006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52.786879999999996</v>
      </c>
      <c r="BV115">
        <v>142.4813</v>
      </c>
      <c r="BW115">
        <v>143.01589999999999</v>
      </c>
      <c r="BX115">
        <v>142.91030000000001</v>
      </c>
      <c r="BY115">
        <v>139.38</v>
      </c>
      <c r="BZ115">
        <v>139.28030000000001</v>
      </c>
      <c r="CA115">
        <v>141.95060000000001</v>
      </c>
      <c r="CB115">
        <v>111.91630000000001</v>
      </c>
      <c r="CC115">
        <v>77.599500000000006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54.969340000000003</v>
      </c>
      <c r="CT115">
        <v>144.60380000000001</v>
      </c>
      <c r="CU115">
        <v>145.1558</v>
      </c>
      <c r="CV115">
        <v>145.024</v>
      </c>
      <c r="CW115">
        <v>141.5446</v>
      </c>
      <c r="CX115">
        <v>141.5214</v>
      </c>
      <c r="CY115">
        <v>143.36590000000001</v>
      </c>
      <c r="CZ115">
        <v>113.2413</v>
      </c>
      <c r="DA115">
        <v>78.228470000000002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57.151809999999998</v>
      </c>
      <c r="DR115">
        <v>146.72620000000001</v>
      </c>
      <c r="DS115">
        <v>147.29570000000001</v>
      </c>
      <c r="DT115">
        <v>147.13759999999999</v>
      </c>
      <c r="DU115">
        <v>143.70920000000001</v>
      </c>
      <c r="DV115">
        <v>143.76259999999999</v>
      </c>
      <c r="DW115">
        <v>144.78120000000001</v>
      </c>
      <c r="DX115">
        <v>114.5663</v>
      </c>
      <c r="DY115">
        <v>78.857439999999997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60.30294</v>
      </c>
      <c r="EP115">
        <v>149.79069999999999</v>
      </c>
      <c r="EQ115">
        <v>150.3854</v>
      </c>
      <c r="ER115">
        <v>150.18950000000001</v>
      </c>
      <c r="ES115">
        <v>146.83459999999999</v>
      </c>
      <c r="ET115">
        <v>146.99850000000001</v>
      </c>
      <c r="EU115">
        <v>146.8246</v>
      </c>
      <c r="EV115">
        <v>116.47929999999999</v>
      </c>
      <c r="EW115">
        <v>79.765569999999997</v>
      </c>
      <c r="EX115">
        <v>56.275599999999997</v>
      </c>
      <c r="EY115">
        <v>54.795920000000002</v>
      </c>
      <c r="EZ115">
        <v>53.672550000000001</v>
      </c>
      <c r="FA115">
        <v>52.870449999999998</v>
      </c>
      <c r="FB115">
        <v>52.064239999999998</v>
      </c>
      <c r="FC115">
        <v>51.319690000000001</v>
      </c>
      <c r="FD115">
        <v>50.642510000000001</v>
      </c>
      <c r="FE115">
        <v>50.418050000000001</v>
      </c>
      <c r="FF115">
        <v>51.256</v>
      </c>
      <c r="FG115">
        <v>55.318739999999998</v>
      </c>
      <c r="FH115">
        <v>60.562350000000002</v>
      </c>
      <c r="FI115">
        <v>65.039270000000002</v>
      </c>
      <c r="FJ115">
        <v>68.068860000000001</v>
      </c>
      <c r="FK115">
        <v>70.27225</v>
      </c>
      <c r="FL115">
        <v>71.791079999999994</v>
      </c>
      <c r="FM115">
        <v>72.62218</v>
      </c>
      <c r="FN115">
        <v>73.176159999999996</v>
      </c>
      <c r="FO115">
        <v>72.795959999999994</v>
      </c>
      <c r="FP115">
        <v>71.531649999999999</v>
      </c>
      <c r="FQ115">
        <v>69.144260000000003</v>
      </c>
      <c r="FR115">
        <v>65.943089999999998</v>
      </c>
      <c r="FS115">
        <v>62.93788</v>
      </c>
      <c r="FT115">
        <v>60.415390000000002</v>
      </c>
      <c r="FU115">
        <v>58.772060000000003</v>
      </c>
      <c r="FV115">
        <v>1</v>
      </c>
    </row>
    <row r="116" spans="1:178" x14ac:dyDescent="0.2">
      <c r="A116" t="s">
        <v>216</v>
      </c>
      <c r="B116" t="s">
        <v>231</v>
      </c>
      <c r="C116" t="s">
        <v>238</v>
      </c>
      <c r="D116" t="s">
        <v>35</v>
      </c>
      <c r="E116">
        <v>2017</v>
      </c>
      <c r="F116" t="s">
        <v>227</v>
      </c>
      <c r="G116">
        <v>63</v>
      </c>
      <c r="H116" s="59"/>
      <c r="I116">
        <v>6.6309849999999999</v>
      </c>
      <c r="J116">
        <v>161.19749999999999</v>
      </c>
      <c r="K116">
        <v>160.68559999999999</v>
      </c>
      <c r="L116">
        <v>161.03110000000001</v>
      </c>
      <c r="M116">
        <v>159.9006</v>
      </c>
      <c r="N116">
        <v>159.9682</v>
      </c>
      <c r="O116">
        <v>162.20529999999999</v>
      </c>
      <c r="P116">
        <v>164.05709999999999</v>
      </c>
      <c r="Q116">
        <v>164.73320000000001</v>
      </c>
      <c r="R116">
        <v>167.30520000000001</v>
      </c>
      <c r="S116">
        <v>159.50470000000001</v>
      </c>
      <c r="T116">
        <v>156.51419999999999</v>
      </c>
      <c r="U116">
        <v>157.5992</v>
      </c>
      <c r="V116">
        <v>157.7002</v>
      </c>
      <c r="W116">
        <v>160.10130000000001</v>
      </c>
      <c r="X116">
        <v>159.54499999999999</v>
      </c>
      <c r="Y116">
        <v>162.22470000000001</v>
      </c>
      <c r="Z116">
        <v>164.6497</v>
      </c>
      <c r="AA116">
        <v>165.0848</v>
      </c>
      <c r="AB116">
        <v>165.79769999999999</v>
      </c>
      <c r="AC116">
        <v>162.44970000000001</v>
      </c>
      <c r="AD116">
        <v>162.9933</v>
      </c>
      <c r="AE116">
        <v>163.04089999999999</v>
      </c>
      <c r="AF116">
        <v>163.8681</v>
      </c>
      <c r="AG116">
        <v>163.35319999999999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48.818680000000001</v>
      </c>
      <c r="AX116">
        <v>137.19810000000001</v>
      </c>
      <c r="AY116">
        <v>137.69909999999999</v>
      </c>
      <c r="AZ116">
        <v>137.63300000000001</v>
      </c>
      <c r="BA116">
        <v>134.08449999999999</v>
      </c>
      <c r="BB116">
        <v>133.87610000000001</v>
      </c>
      <c r="BC116">
        <v>137.69409999999999</v>
      </c>
      <c r="BD116">
        <v>108.2593</v>
      </c>
      <c r="BE116">
        <v>75.481099999999998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51.945099999999996</v>
      </c>
      <c r="BV116">
        <v>140.23849999999999</v>
      </c>
      <c r="BW116">
        <v>140.7646</v>
      </c>
      <c r="BX116">
        <v>140.6609</v>
      </c>
      <c r="BY116">
        <v>137.18530000000001</v>
      </c>
      <c r="BZ116">
        <v>137.0866</v>
      </c>
      <c r="CA116">
        <v>139.7216</v>
      </c>
      <c r="CB116">
        <v>110.15730000000001</v>
      </c>
      <c r="CC116">
        <v>76.382109999999997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54.110439999999997</v>
      </c>
      <c r="CT116">
        <v>142.3443</v>
      </c>
      <c r="CU116">
        <v>142.8877</v>
      </c>
      <c r="CV116">
        <v>142.75800000000001</v>
      </c>
      <c r="CW116">
        <v>139.333</v>
      </c>
      <c r="CX116">
        <v>139.31020000000001</v>
      </c>
      <c r="CY116">
        <v>141.1258</v>
      </c>
      <c r="CZ116">
        <v>111.47190000000001</v>
      </c>
      <c r="DA116">
        <v>77.006150000000005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56.275790000000001</v>
      </c>
      <c r="DR116">
        <v>144.45009999999999</v>
      </c>
      <c r="DS116">
        <v>145.01079999999999</v>
      </c>
      <c r="DT116">
        <v>144.85509999999999</v>
      </c>
      <c r="DU116">
        <v>141.48060000000001</v>
      </c>
      <c r="DV116">
        <v>141.53370000000001</v>
      </c>
      <c r="DW116">
        <v>142.53</v>
      </c>
      <c r="DX116">
        <v>112.7865</v>
      </c>
      <c r="DY116">
        <v>77.630189999999999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59.402209999999997</v>
      </c>
      <c r="EP116">
        <v>147.4906</v>
      </c>
      <c r="EQ116">
        <v>148.0763</v>
      </c>
      <c r="ER116">
        <v>147.88300000000001</v>
      </c>
      <c r="ES116">
        <v>144.58150000000001</v>
      </c>
      <c r="ET116">
        <v>144.74420000000001</v>
      </c>
      <c r="EU116">
        <v>144.5574</v>
      </c>
      <c r="EV116">
        <v>114.6845</v>
      </c>
      <c r="EW116">
        <v>78.531199999999998</v>
      </c>
      <c r="EX116">
        <v>56.275599999999997</v>
      </c>
      <c r="EY116">
        <v>54.795920000000002</v>
      </c>
      <c r="EZ116">
        <v>53.672539999999998</v>
      </c>
      <c r="FA116">
        <v>52.870449999999998</v>
      </c>
      <c r="FB116">
        <v>52.064230000000002</v>
      </c>
      <c r="FC116">
        <v>51.319690000000001</v>
      </c>
      <c r="FD116">
        <v>50.642510000000001</v>
      </c>
      <c r="FE116">
        <v>50.418050000000001</v>
      </c>
      <c r="FF116">
        <v>51.256</v>
      </c>
      <c r="FG116">
        <v>55.318739999999998</v>
      </c>
      <c r="FH116">
        <v>60.562339999999999</v>
      </c>
      <c r="FI116">
        <v>65.039270000000002</v>
      </c>
      <c r="FJ116">
        <v>68.068860000000001</v>
      </c>
      <c r="FK116">
        <v>70.27225</v>
      </c>
      <c r="FL116">
        <v>71.791079999999994</v>
      </c>
      <c r="FM116">
        <v>72.62218</v>
      </c>
      <c r="FN116">
        <v>73.176159999999996</v>
      </c>
      <c r="FO116">
        <v>72.795959999999994</v>
      </c>
      <c r="FP116">
        <v>71.531649999999999</v>
      </c>
      <c r="FQ116">
        <v>69.144260000000003</v>
      </c>
      <c r="FR116">
        <v>65.943089999999998</v>
      </c>
      <c r="FS116">
        <v>62.93788</v>
      </c>
      <c r="FT116">
        <v>60.415390000000002</v>
      </c>
      <c r="FU116">
        <v>58.772060000000003</v>
      </c>
      <c r="FV116">
        <v>1</v>
      </c>
    </row>
    <row r="117" spans="1:178" x14ac:dyDescent="0.2">
      <c r="A117" t="s">
        <v>216</v>
      </c>
      <c r="B117" t="s">
        <v>231</v>
      </c>
      <c r="C117" t="s">
        <v>238</v>
      </c>
      <c r="D117" t="s">
        <v>35</v>
      </c>
      <c r="E117" t="s">
        <v>239</v>
      </c>
      <c r="F117" t="s">
        <v>227</v>
      </c>
      <c r="G117">
        <v>61</v>
      </c>
      <c r="H117" s="59"/>
      <c r="I117">
        <v>6.4204780000000001</v>
      </c>
      <c r="J117">
        <v>156.08009999999999</v>
      </c>
      <c r="K117">
        <v>155.58449999999999</v>
      </c>
      <c r="L117">
        <v>155.91900000000001</v>
      </c>
      <c r="M117">
        <v>154.8244</v>
      </c>
      <c r="N117">
        <v>154.88990000000001</v>
      </c>
      <c r="O117">
        <v>157.05590000000001</v>
      </c>
      <c r="P117">
        <v>158.84899999999999</v>
      </c>
      <c r="Q117">
        <v>159.50360000000001</v>
      </c>
      <c r="R117">
        <v>161.994</v>
      </c>
      <c r="S117">
        <v>154.44110000000001</v>
      </c>
      <c r="T117">
        <v>151.5455</v>
      </c>
      <c r="U117">
        <v>152.59610000000001</v>
      </c>
      <c r="V117">
        <v>152.69390000000001</v>
      </c>
      <c r="W117">
        <v>155.0187</v>
      </c>
      <c r="X117">
        <v>154.48009999999999</v>
      </c>
      <c r="Y117">
        <v>157.07480000000001</v>
      </c>
      <c r="Z117">
        <v>159.42269999999999</v>
      </c>
      <c r="AA117">
        <v>159.84399999999999</v>
      </c>
      <c r="AB117">
        <v>160.5343</v>
      </c>
      <c r="AC117">
        <v>157.29259999999999</v>
      </c>
      <c r="AD117">
        <v>157.81890000000001</v>
      </c>
      <c r="AE117">
        <v>157.86500000000001</v>
      </c>
      <c r="AF117">
        <v>158.66589999999999</v>
      </c>
      <c r="AG117">
        <v>158.16739999999999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47.185560000000002</v>
      </c>
      <c r="AX117">
        <v>132.76159999999999</v>
      </c>
      <c r="AY117">
        <v>133.24600000000001</v>
      </c>
      <c r="AZ117">
        <v>133.18299999999999</v>
      </c>
      <c r="BA117">
        <v>129.74520000000001</v>
      </c>
      <c r="BB117">
        <v>129.54050000000001</v>
      </c>
      <c r="BC117">
        <v>133.2689</v>
      </c>
      <c r="BD117">
        <v>104.7719</v>
      </c>
      <c r="BE117">
        <v>73.060860000000005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50.261949999999999</v>
      </c>
      <c r="BV117">
        <v>135.7534</v>
      </c>
      <c r="BW117">
        <v>136.26240000000001</v>
      </c>
      <c r="BX117">
        <v>136.16239999999999</v>
      </c>
      <c r="BY117">
        <v>132.79640000000001</v>
      </c>
      <c r="BZ117">
        <v>132.6996</v>
      </c>
      <c r="CA117">
        <v>135.26390000000001</v>
      </c>
      <c r="CB117">
        <v>106.6396</v>
      </c>
      <c r="CC117">
        <v>73.947460000000007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52.392650000000003</v>
      </c>
      <c r="CT117">
        <v>137.82550000000001</v>
      </c>
      <c r="CU117">
        <v>138.35159999999999</v>
      </c>
      <c r="CV117">
        <v>138.226</v>
      </c>
      <c r="CW117">
        <v>134.90969999999999</v>
      </c>
      <c r="CX117">
        <v>134.88759999999999</v>
      </c>
      <c r="CY117">
        <v>136.6456</v>
      </c>
      <c r="CZ117">
        <v>107.9331</v>
      </c>
      <c r="DA117">
        <v>74.561509999999998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54.523350000000001</v>
      </c>
      <c r="DR117">
        <v>139.89760000000001</v>
      </c>
      <c r="DS117">
        <v>140.4408</v>
      </c>
      <c r="DT117">
        <v>140.2895</v>
      </c>
      <c r="DU117">
        <v>137.023</v>
      </c>
      <c r="DV117">
        <v>137.07560000000001</v>
      </c>
      <c r="DW117">
        <v>138.0273</v>
      </c>
      <c r="DX117">
        <v>109.22669999999999</v>
      </c>
      <c r="DY117">
        <v>75.175560000000004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57.599739999999997</v>
      </c>
      <c r="EP117">
        <v>142.88939999999999</v>
      </c>
      <c r="EQ117">
        <v>143.4571</v>
      </c>
      <c r="ER117">
        <v>143.26900000000001</v>
      </c>
      <c r="ES117">
        <v>140.07419999999999</v>
      </c>
      <c r="ET117">
        <v>140.2347</v>
      </c>
      <c r="EU117">
        <v>140.0223</v>
      </c>
      <c r="EV117">
        <v>111.0943</v>
      </c>
      <c r="EW117">
        <v>76.062160000000006</v>
      </c>
      <c r="EX117">
        <v>56.275599999999997</v>
      </c>
      <c r="EY117">
        <v>54.795920000000002</v>
      </c>
      <c r="EZ117">
        <v>53.672550000000001</v>
      </c>
      <c r="FA117">
        <v>52.870449999999998</v>
      </c>
      <c r="FB117">
        <v>52.064239999999998</v>
      </c>
      <c r="FC117">
        <v>51.319690000000001</v>
      </c>
      <c r="FD117">
        <v>50.642510000000001</v>
      </c>
      <c r="FE117">
        <v>50.418050000000001</v>
      </c>
      <c r="FF117">
        <v>51.256</v>
      </c>
      <c r="FG117">
        <v>55.318739999999998</v>
      </c>
      <c r="FH117">
        <v>60.562350000000002</v>
      </c>
      <c r="FI117">
        <v>65.039270000000002</v>
      </c>
      <c r="FJ117">
        <v>68.068860000000001</v>
      </c>
      <c r="FK117">
        <v>70.27225</v>
      </c>
      <c r="FL117">
        <v>71.791079999999994</v>
      </c>
      <c r="FM117">
        <v>72.62218</v>
      </c>
      <c r="FN117">
        <v>73.176159999999996</v>
      </c>
      <c r="FO117">
        <v>72.795959999999994</v>
      </c>
      <c r="FP117">
        <v>71.531649999999999</v>
      </c>
      <c r="FQ117">
        <v>69.144260000000003</v>
      </c>
      <c r="FR117">
        <v>65.943089999999998</v>
      </c>
      <c r="FS117">
        <v>62.937890000000003</v>
      </c>
      <c r="FT117">
        <v>60.415390000000002</v>
      </c>
      <c r="FU117">
        <v>58.772060000000003</v>
      </c>
      <c r="FV117">
        <v>1</v>
      </c>
    </row>
    <row r="118" spans="1:178" x14ac:dyDescent="0.2">
      <c r="A118" t="s">
        <v>216</v>
      </c>
      <c r="B118" t="s">
        <v>231</v>
      </c>
      <c r="C118" t="s">
        <v>238</v>
      </c>
      <c r="D118" t="s">
        <v>36</v>
      </c>
      <c r="E118">
        <v>2015</v>
      </c>
      <c r="F118" t="s">
        <v>227</v>
      </c>
      <c r="G118">
        <v>66</v>
      </c>
      <c r="H118" s="59"/>
      <c r="I118">
        <v>6.9467460000000001</v>
      </c>
      <c r="J118">
        <v>174.66900000000001</v>
      </c>
      <c r="K118">
        <v>175.02709999999999</v>
      </c>
      <c r="L118">
        <v>172.65100000000001</v>
      </c>
      <c r="M118">
        <v>178.53540000000001</v>
      </c>
      <c r="N118">
        <v>177.58770000000001</v>
      </c>
      <c r="O118">
        <v>183.93899999999999</v>
      </c>
      <c r="P118">
        <v>190.54650000000001</v>
      </c>
      <c r="Q118">
        <v>185.7945</v>
      </c>
      <c r="R118">
        <v>183.4486</v>
      </c>
      <c r="S118">
        <v>182.23689999999999</v>
      </c>
      <c r="T118">
        <v>179.69130000000001</v>
      </c>
      <c r="U118">
        <v>181.024</v>
      </c>
      <c r="V118">
        <v>177.98320000000001</v>
      </c>
      <c r="W118">
        <v>180.19800000000001</v>
      </c>
      <c r="X118">
        <v>185.994</v>
      </c>
      <c r="Y118">
        <v>183.352</v>
      </c>
      <c r="Z118">
        <v>177.16650000000001</v>
      </c>
      <c r="AA118">
        <v>172.61580000000001</v>
      </c>
      <c r="AB118">
        <v>205.7328</v>
      </c>
      <c r="AC118">
        <v>172.5299</v>
      </c>
      <c r="AD118">
        <v>169.75800000000001</v>
      </c>
      <c r="AE118">
        <v>165.92189999999999</v>
      </c>
      <c r="AF118">
        <v>174.3673</v>
      </c>
      <c r="AG118">
        <v>178.27629999999999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52.341799999999999</v>
      </c>
      <c r="AU118">
        <v>147.99870000000001</v>
      </c>
      <c r="AV118">
        <v>154.1302</v>
      </c>
      <c r="AW118">
        <v>152.0155</v>
      </c>
      <c r="AX118">
        <v>146.9058</v>
      </c>
      <c r="AY118">
        <v>143.85489999999999</v>
      </c>
      <c r="AZ118">
        <v>177.2611</v>
      </c>
      <c r="BA118">
        <v>119.2034</v>
      </c>
      <c r="BB118">
        <v>85.191130000000001</v>
      </c>
      <c r="BC118">
        <v>81.872799999999998</v>
      </c>
      <c r="BD118">
        <v>86.751270000000005</v>
      </c>
      <c r="BE118">
        <v>86.233180000000004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55.899320000000003</v>
      </c>
      <c r="BS118">
        <v>151.4008</v>
      </c>
      <c r="BT118">
        <v>157.56960000000001</v>
      </c>
      <c r="BU118">
        <v>155.4847</v>
      </c>
      <c r="BV118">
        <v>150.19049999999999</v>
      </c>
      <c r="BW118">
        <v>146.80260000000001</v>
      </c>
      <c r="BX118">
        <v>179.95509999999999</v>
      </c>
      <c r="BY118">
        <v>121.2105</v>
      </c>
      <c r="BZ118">
        <v>87.168229999999994</v>
      </c>
      <c r="CA118">
        <v>83.739620000000002</v>
      </c>
      <c r="CB118">
        <v>88.786029999999997</v>
      </c>
      <c r="CC118">
        <v>88.319890000000001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58.363250000000001</v>
      </c>
      <c r="CQ118">
        <v>153.75710000000001</v>
      </c>
      <c r="CR118">
        <v>159.95179999999999</v>
      </c>
      <c r="CS118">
        <v>157.88749999999999</v>
      </c>
      <c r="CT118">
        <v>152.46549999999999</v>
      </c>
      <c r="CU118">
        <v>148.8442</v>
      </c>
      <c r="CV118">
        <v>181.82089999999999</v>
      </c>
      <c r="CW118">
        <v>122.6006</v>
      </c>
      <c r="CX118">
        <v>88.537559999999999</v>
      </c>
      <c r="CY118">
        <v>85.032570000000007</v>
      </c>
      <c r="CZ118">
        <v>90.19529</v>
      </c>
      <c r="DA118">
        <v>89.765140000000002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60.827190000000002</v>
      </c>
      <c r="DO118">
        <v>156.11340000000001</v>
      </c>
      <c r="DP118">
        <v>162.3339</v>
      </c>
      <c r="DQ118">
        <v>160.2902</v>
      </c>
      <c r="DR118">
        <v>154.7405</v>
      </c>
      <c r="DS118">
        <v>150.88570000000001</v>
      </c>
      <c r="DT118">
        <v>183.6867</v>
      </c>
      <c r="DU118">
        <v>123.9907</v>
      </c>
      <c r="DV118">
        <v>89.906890000000004</v>
      </c>
      <c r="DW118">
        <v>86.325519999999997</v>
      </c>
      <c r="DX118">
        <v>91.604550000000003</v>
      </c>
      <c r="DY118">
        <v>91.210400000000007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64.384709999999998</v>
      </c>
      <c r="EM118">
        <v>159.5155</v>
      </c>
      <c r="EN118">
        <v>165.77340000000001</v>
      </c>
      <c r="EO118">
        <v>163.7594</v>
      </c>
      <c r="EP118">
        <v>158.02529999999999</v>
      </c>
      <c r="EQ118">
        <v>153.83349999999999</v>
      </c>
      <c r="ER118">
        <v>186.38069999999999</v>
      </c>
      <c r="ES118">
        <v>125.9978</v>
      </c>
      <c r="ET118">
        <v>91.883989999999997</v>
      </c>
      <c r="EU118">
        <v>88.192340000000002</v>
      </c>
      <c r="EV118">
        <v>93.639309999999995</v>
      </c>
      <c r="EW118">
        <v>93.297110000000004</v>
      </c>
      <c r="EX118">
        <v>67.730810000000005</v>
      </c>
      <c r="EY118">
        <v>65.768469999999994</v>
      </c>
      <c r="EZ118">
        <v>64.070819999999998</v>
      </c>
      <c r="FA118">
        <v>62.626399999999997</v>
      </c>
      <c r="FB118">
        <v>61.633310000000002</v>
      </c>
      <c r="FC118">
        <v>60.476329999999997</v>
      </c>
      <c r="FD118">
        <v>59.732390000000002</v>
      </c>
      <c r="FE118">
        <v>59.907150000000001</v>
      </c>
      <c r="FF118">
        <v>62.932740000000003</v>
      </c>
      <c r="FG118">
        <v>68.252020000000002</v>
      </c>
      <c r="FH118">
        <v>73.69753</v>
      </c>
      <c r="FI118">
        <v>78.532839999999993</v>
      </c>
      <c r="FJ118">
        <v>82.259150000000005</v>
      </c>
      <c r="FK118">
        <v>84.329409999999996</v>
      </c>
      <c r="FL118">
        <v>85.439109999999999</v>
      </c>
      <c r="FM118">
        <v>86.432370000000006</v>
      </c>
      <c r="FN118">
        <v>86.914510000000007</v>
      </c>
      <c r="FO118">
        <v>86.622339999999994</v>
      </c>
      <c r="FP118">
        <v>83.087569999999999</v>
      </c>
      <c r="FQ118">
        <v>82.979410000000001</v>
      </c>
      <c r="FR118">
        <v>79.564800000000005</v>
      </c>
      <c r="FS118">
        <v>75.671310000000005</v>
      </c>
      <c r="FT118">
        <v>73.155779999999993</v>
      </c>
      <c r="FU118">
        <v>71.060230000000004</v>
      </c>
      <c r="FV118">
        <v>1</v>
      </c>
    </row>
    <row r="119" spans="1:178" x14ac:dyDescent="0.2">
      <c r="A119" t="s">
        <v>216</v>
      </c>
      <c r="B119" t="s">
        <v>231</v>
      </c>
      <c r="C119" t="s">
        <v>238</v>
      </c>
      <c r="D119" t="s">
        <v>36</v>
      </c>
      <c r="E119">
        <v>2016</v>
      </c>
      <c r="F119" t="s">
        <v>227</v>
      </c>
      <c r="G119">
        <v>64</v>
      </c>
      <c r="H119" s="59"/>
      <c r="I119">
        <v>6.7362390000000003</v>
      </c>
      <c r="J119">
        <v>169.376</v>
      </c>
      <c r="K119">
        <v>169.72319999999999</v>
      </c>
      <c r="L119">
        <v>167.41919999999999</v>
      </c>
      <c r="M119">
        <v>173.12520000000001</v>
      </c>
      <c r="N119">
        <v>172.2063</v>
      </c>
      <c r="O119">
        <v>178.36510000000001</v>
      </c>
      <c r="P119">
        <v>184.7724</v>
      </c>
      <c r="Q119">
        <v>180.1644</v>
      </c>
      <c r="R119">
        <v>177.8895</v>
      </c>
      <c r="S119">
        <v>176.71459999999999</v>
      </c>
      <c r="T119">
        <v>174.24610000000001</v>
      </c>
      <c r="U119">
        <v>175.5384</v>
      </c>
      <c r="V119">
        <v>172.5898</v>
      </c>
      <c r="W119">
        <v>174.73750000000001</v>
      </c>
      <c r="X119">
        <v>180.3578</v>
      </c>
      <c r="Y119">
        <v>177.79589999999999</v>
      </c>
      <c r="Z119">
        <v>171.7979</v>
      </c>
      <c r="AA119">
        <v>167.38499999999999</v>
      </c>
      <c r="AB119">
        <v>199.4984</v>
      </c>
      <c r="AC119">
        <v>167.30170000000001</v>
      </c>
      <c r="AD119">
        <v>164.6139</v>
      </c>
      <c r="AE119">
        <v>160.8939</v>
      </c>
      <c r="AF119">
        <v>169.08349999999999</v>
      </c>
      <c r="AG119">
        <v>172.874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50.66516</v>
      </c>
      <c r="AU119">
        <v>143.4273</v>
      </c>
      <c r="AV119">
        <v>149.37209999999999</v>
      </c>
      <c r="AW119">
        <v>147.32069999999999</v>
      </c>
      <c r="AX119">
        <v>142.37049999999999</v>
      </c>
      <c r="AY119">
        <v>139.42060000000001</v>
      </c>
      <c r="AZ119">
        <v>171.821</v>
      </c>
      <c r="BA119">
        <v>115.5401</v>
      </c>
      <c r="BB119">
        <v>82.559269999999998</v>
      </c>
      <c r="BC119">
        <v>79.344309999999993</v>
      </c>
      <c r="BD119">
        <v>84.070660000000004</v>
      </c>
      <c r="BE119">
        <v>83.566940000000002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54.16836</v>
      </c>
      <c r="BS119">
        <v>146.7775</v>
      </c>
      <c r="BT119">
        <v>152.75899999999999</v>
      </c>
      <c r="BU119">
        <v>150.73689999999999</v>
      </c>
      <c r="BV119">
        <v>145.60509999999999</v>
      </c>
      <c r="BW119">
        <v>142.32329999999999</v>
      </c>
      <c r="BX119">
        <v>174.47380000000001</v>
      </c>
      <c r="BY119">
        <v>117.51649999999999</v>
      </c>
      <c r="BZ119">
        <v>84.506180000000001</v>
      </c>
      <c r="CA119">
        <v>81.18262</v>
      </c>
      <c r="CB119">
        <v>86.074349999999995</v>
      </c>
      <c r="CC119">
        <v>85.621799999999993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56.594670000000001</v>
      </c>
      <c r="CQ119">
        <v>149.09780000000001</v>
      </c>
      <c r="CR119">
        <v>155.10480000000001</v>
      </c>
      <c r="CS119">
        <v>153.10300000000001</v>
      </c>
      <c r="CT119">
        <v>147.84540000000001</v>
      </c>
      <c r="CU119">
        <v>144.33369999999999</v>
      </c>
      <c r="CV119">
        <v>176.31120000000001</v>
      </c>
      <c r="CW119">
        <v>118.8854</v>
      </c>
      <c r="CX119">
        <v>85.854609999999994</v>
      </c>
      <c r="CY119">
        <v>82.455830000000006</v>
      </c>
      <c r="CZ119">
        <v>87.462100000000007</v>
      </c>
      <c r="DA119">
        <v>87.044979999999995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59.020980000000002</v>
      </c>
      <c r="DO119">
        <v>151.41810000000001</v>
      </c>
      <c r="DP119">
        <v>157.45050000000001</v>
      </c>
      <c r="DQ119">
        <v>155.4691</v>
      </c>
      <c r="DR119">
        <v>150.0856</v>
      </c>
      <c r="DS119">
        <v>146.3441</v>
      </c>
      <c r="DT119">
        <v>178.14850000000001</v>
      </c>
      <c r="DU119">
        <v>120.2543</v>
      </c>
      <c r="DV119">
        <v>87.203029999999998</v>
      </c>
      <c r="DW119">
        <v>83.729029999999995</v>
      </c>
      <c r="DX119">
        <v>88.849850000000004</v>
      </c>
      <c r="DY119">
        <v>88.468170000000001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62.524189999999997</v>
      </c>
      <c r="EM119">
        <v>154.76830000000001</v>
      </c>
      <c r="EN119">
        <v>160.83750000000001</v>
      </c>
      <c r="EO119">
        <v>158.8853</v>
      </c>
      <c r="EP119">
        <v>153.3202</v>
      </c>
      <c r="EQ119">
        <v>149.24680000000001</v>
      </c>
      <c r="ER119">
        <v>180.8013</v>
      </c>
      <c r="ES119">
        <v>122.2308</v>
      </c>
      <c r="ET119">
        <v>89.149940000000001</v>
      </c>
      <c r="EU119">
        <v>85.567340000000002</v>
      </c>
      <c r="EV119">
        <v>90.853539999999995</v>
      </c>
      <c r="EW119">
        <v>90.523030000000006</v>
      </c>
      <c r="EX119">
        <v>67.730810000000005</v>
      </c>
      <c r="EY119">
        <v>65.768469999999994</v>
      </c>
      <c r="EZ119">
        <v>64.070819999999998</v>
      </c>
      <c r="FA119">
        <v>62.62641</v>
      </c>
      <c r="FB119">
        <v>61.633299999999998</v>
      </c>
      <c r="FC119">
        <v>60.476329999999997</v>
      </c>
      <c r="FD119">
        <v>59.732390000000002</v>
      </c>
      <c r="FE119">
        <v>59.907139999999998</v>
      </c>
      <c r="FF119">
        <v>62.932740000000003</v>
      </c>
      <c r="FG119">
        <v>68.252020000000002</v>
      </c>
      <c r="FH119">
        <v>73.69753</v>
      </c>
      <c r="FI119">
        <v>78.532839999999993</v>
      </c>
      <c r="FJ119">
        <v>82.259150000000005</v>
      </c>
      <c r="FK119">
        <v>84.329409999999996</v>
      </c>
      <c r="FL119">
        <v>85.439109999999999</v>
      </c>
      <c r="FM119">
        <v>86.432370000000006</v>
      </c>
      <c r="FN119">
        <v>86.914510000000007</v>
      </c>
      <c r="FO119">
        <v>86.622339999999994</v>
      </c>
      <c r="FP119">
        <v>83.087580000000003</v>
      </c>
      <c r="FQ119">
        <v>82.979410000000001</v>
      </c>
      <c r="FR119">
        <v>79.564800000000005</v>
      </c>
      <c r="FS119">
        <v>75.671310000000005</v>
      </c>
      <c r="FT119">
        <v>73.155779999999993</v>
      </c>
      <c r="FU119">
        <v>71.060230000000004</v>
      </c>
      <c r="FV119">
        <v>1</v>
      </c>
    </row>
    <row r="120" spans="1:178" x14ac:dyDescent="0.2">
      <c r="A120" t="s">
        <v>216</v>
      </c>
      <c r="B120" t="s">
        <v>231</v>
      </c>
      <c r="C120" t="s">
        <v>238</v>
      </c>
      <c r="D120" t="s">
        <v>36</v>
      </c>
      <c r="E120">
        <v>2017</v>
      </c>
      <c r="F120" t="s">
        <v>227</v>
      </c>
      <c r="G120">
        <v>63</v>
      </c>
      <c r="H120" s="59"/>
      <c r="I120">
        <v>6.6309849999999999</v>
      </c>
      <c r="J120">
        <v>166.7295</v>
      </c>
      <c r="K120">
        <v>167.07130000000001</v>
      </c>
      <c r="L120">
        <v>164.8032</v>
      </c>
      <c r="M120">
        <v>170.42019999999999</v>
      </c>
      <c r="N120">
        <v>169.51560000000001</v>
      </c>
      <c r="O120">
        <v>175.57810000000001</v>
      </c>
      <c r="P120">
        <v>181.8853</v>
      </c>
      <c r="Q120">
        <v>177.3493</v>
      </c>
      <c r="R120">
        <v>175.11</v>
      </c>
      <c r="S120">
        <v>173.95339999999999</v>
      </c>
      <c r="T120">
        <v>171.52350000000001</v>
      </c>
      <c r="U120">
        <v>172.79560000000001</v>
      </c>
      <c r="V120">
        <v>169.8931</v>
      </c>
      <c r="W120">
        <v>172.00720000000001</v>
      </c>
      <c r="X120">
        <v>177.53970000000001</v>
      </c>
      <c r="Y120">
        <v>175.01779999999999</v>
      </c>
      <c r="Z120">
        <v>169.11349999999999</v>
      </c>
      <c r="AA120">
        <v>164.7696</v>
      </c>
      <c r="AB120">
        <v>196.38130000000001</v>
      </c>
      <c r="AC120">
        <v>164.6876</v>
      </c>
      <c r="AD120">
        <v>162.04179999999999</v>
      </c>
      <c r="AE120">
        <v>158.38</v>
      </c>
      <c r="AF120">
        <v>166.44149999999999</v>
      </c>
      <c r="AG120">
        <v>170.1728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49.827370000000002</v>
      </c>
      <c r="AU120">
        <v>141.1421</v>
      </c>
      <c r="AV120">
        <v>146.99350000000001</v>
      </c>
      <c r="AW120">
        <v>144.97380000000001</v>
      </c>
      <c r="AX120">
        <v>140.10339999999999</v>
      </c>
      <c r="AY120">
        <v>137.20400000000001</v>
      </c>
      <c r="AZ120">
        <v>169.10140000000001</v>
      </c>
      <c r="BA120">
        <v>113.70869999999999</v>
      </c>
      <c r="BB120">
        <v>81.243629999999996</v>
      </c>
      <c r="BC120">
        <v>78.080340000000007</v>
      </c>
      <c r="BD120">
        <v>82.730670000000003</v>
      </c>
      <c r="BE120">
        <v>82.23415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53.303100000000001</v>
      </c>
      <c r="BS120">
        <v>144.46600000000001</v>
      </c>
      <c r="BT120">
        <v>150.35390000000001</v>
      </c>
      <c r="BU120">
        <v>148.36330000000001</v>
      </c>
      <c r="BV120">
        <v>143.3126</v>
      </c>
      <c r="BW120">
        <v>140.0839</v>
      </c>
      <c r="BX120">
        <v>171.73339999999999</v>
      </c>
      <c r="BY120">
        <v>115.66970000000001</v>
      </c>
      <c r="BZ120">
        <v>83.175269999999998</v>
      </c>
      <c r="CA120">
        <v>79.904240000000001</v>
      </c>
      <c r="CB120">
        <v>84.718639999999994</v>
      </c>
      <c r="CC120">
        <v>84.272880000000001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55.710380000000001</v>
      </c>
      <c r="CQ120">
        <v>146.7681</v>
      </c>
      <c r="CR120">
        <v>152.68119999999999</v>
      </c>
      <c r="CS120">
        <v>150.71080000000001</v>
      </c>
      <c r="CT120">
        <v>145.53530000000001</v>
      </c>
      <c r="CU120">
        <v>142.07849999999999</v>
      </c>
      <c r="CV120">
        <v>173.55629999999999</v>
      </c>
      <c r="CW120">
        <v>117.0278</v>
      </c>
      <c r="CX120">
        <v>84.513120000000001</v>
      </c>
      <c r="CY120">
        <v>81.167460000000005</v>
      </c>
      <c r="CZ120">
        <v>86.095500000000001</v>
      </c>
      <c r="DA120">
        <v>85.684910000000002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58.117660000000001</v>
      </c>
      <c r="DO120">
        <v>149.0703</v>
      </c>
      <c r="DP120">
        <v>155.0086</v>
      </c>
      <c r="DQ120">
        <v>153.0583</v>
      </c>
      <c r="DR120">
        <v>147.75800000000001</v>
      </c>
      <c r="DS120">
        <v>144.07320000000001</v>
      </c>
      <c r="DT120">
        <v>175.3792</v>
      </c>
      <c r="DU120">
        <v>118.386</v>
      </c>
      <c r="DV120">
        <v>85.850980000000007</v>
      </c>
      <c r="DW120">
        <v>82.430679999999995</v>
      </c>
      <c r="DX120">
        <v>87.472369999999998</v>
      </c>
      <c r="DY120">
        <v>87.09693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61.593389999999999</v>
      </c>
      <c r="EM120">
        <v>152.39410000000001</v>
      </c>
      <c r="EN120">
        <v>158.369</v>
      </c>
      <c r="EO120">
        <v>156.4477</v>
      </c>
      <c r="EP120">
        <v>150.96719999999999</v>
      </c>
      <c r="EQ120">
        <v>146.95310000000001</v>
      </c>
      <c r="ER120">
        <v>178.0112</v>
      </c>
      <c r="ES120">
        <v>120.34690000000001</v>
      </c>
      <c r="ET120">
        <v>87.782619999999994</v>
      </c>
      <c r="EU120">
        <v>84.254580000000004</v>
      </c>
      <c r="EV120">
        <v>89.460340000000002</v>
      </c>
      <c r="EW120">
        <v>89.135670000000005</v>
      </c>
      <c r="EX120">
        <v>67.730810000000005</v>
      </c>
      <c r="EY120">
        <v>65.768469999999994</v>
      </c>
      <c r="EZ120">
        <v>64.070819999999998</v>
      </c>
      <c r="FA120">
        <v>62.626399999999997</v>
      </c>
      <c r="FB120">
        <v>61.633299999999998</v>
      </c>
      <c r="FC120">
        <v>60.476329999999997</v>
      </c>
      <c r="FD120">
        <v>59.732390000000002</v>
      </c>
      <c r="FE120">
        <v>59.907150000000001</v>
      </c>
      <c r="FF120">
        <v>62.932740000000003</v>
      </c>
      <c r="FG120">
        <v>68.252020000000002</v>
      </c>
      <c r="FH120">
        <v>73.69753</v>
      </c>
      <c r="FI120">
        <v>78.532839999999993</v>
      </c>
      <c r="FJ120">
        <v>82.259150000000005</v>
      </c>
      <c r="FK120">
        <v>84.329409999999996</v>
      </c>
      <c r="FL120">
        <v>85.439109999999999</v>
      </c>
      <c r="FM120">
        <v>86.432370000000006</v>
      </c>
      <c r="FN120">
        <v>86.914510000000007</v>
      </c>
      <c r="FO120">
        <v>86.622339999999994</v>
      </c>
      <c r="FP120">
        <v>83.087569999999999</v>
      </c>
      <c r="FQ120">
        <v>82.979410000000001</v>
      </c>
      <c r="FR120">
        <v>79.564800000000005</v>
      </c>
      <c r="FS120">
        <v>75.671310000000005</v>
      </c>
      <c r="FT120">
        <v>73.155779999999993</v>
      </c>
      <c r="FU120">
        <v>71.060230000000004</v>
      </c>
      <c r="FV120">
        <v>1</v>
      </c>
    </row>
    <row r="121" spans="1:178" x14ac:dyDescent="0.2">
      <c r="A121" t="s">
        <v>216</v>
      </c>
      <c r="B121" t="s">
        <v>231</v>
      </c>
      <c r="C121" t="s">
        <v>238</v>
      </c>
      <c r="D121" t="s">
        <v>36</v>
      </c>
      <c r="E121" t="s">
        <v>239</v>
      </c>
      <c r="F121" t="s">
        <v>227</v>
      </c>
      <c r="G121">
        <v>61</v>
      </c>
      <c r="H121" s="59"/>
      <c r="I121">
        <v>6.4204780000000001</v>
      </c>
      <c r="J121">
        <v>161.4365</v>
      </c>
      <c r="K121">
        <v>161.76750000000001</v>
      </c>
      <c r="L121">
        <v>159.57140000000001</v>
      </c>
      <c r="M121">
        <v>165.01</v>
      </c>
      <c r="N121">
        <v>164.13409999999999</v>
      </c>
      <c r="O121">
        <v>170.0042</v>
      </c>
      <c r="P121">
        <v>176.1112</v>
      </c>
      <c r="Q121">
        <v>171.7191</v>
      </c>
      <c r="R121">
        <v>169.55099999999999</v>
      </c>
      <c r="S121">
        <v>168.43100000000001</v>
      </c>
      <c r="T121">
        <v>166.07830000000001</v>
      </c>
      <c r="U121">
        <v>167.31</v>
      </c>
      <c r="V121">
        <v>164.49959999999999</v>
      </c>
      <c r="W121">
        <v>166.54669999999999</v>
      </c>
      <c r="X121">
        <v>171.90350000000001</v>
      </c>
      <c r="Y121">
        <v>169.46170000000001</v>
      </c>
      <c r="Z121">
        <v>163.7448</v>
      </c>
      <c r="AA121">
        <v>159.53880000000001</v>
      </c>
      <c r="AB121">
        <v>190.14699999999999</v>
      </c>
      <c r="AC121">
        <v>159.45939999999999</v>
      </c>
      <c r="AD121">
        <v>156.89760000000001</v>
      </c>
      <c r="AE121">
        <v>153.352</v>
      </c>
      <c r="AF121">
        <v>161.15770000000001</v>
      </c>
      <c r="AG121">
        <v>164.7705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48.152920000000002</v>
      </c>
      <c r="AU121">
        <v>136.5728</v>
      </c>
      <c r="AV121">
        <v>142.23750000000001</v>
      </c>
      <c r="AW121">
        <v>140.28120000000001</v>
      </c>
      <c r="AX121">
        <v>135.5701</v>
      </c>
      <c r="AY121">
        <v>132.7715</v>
      </c>
      <c r="AZ121">
        <v>163.66290000000001</v>
      </c>
      <c r="BA121">
        <v>110.0467</v>
      </c>
      <c r="BB121">
        <v>78.612989999999996</v>
      </c>
      <c r="BC121">
        <v>75.552989999999994</v>
      </c>
      <c r="BD121">
        <v>80.051320000000004</v>
      </c>
      <c r="BE121">
        <v>79.569209999999998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51.573030000000003</v>
      </c>
      <c r="BS121">
        <v>139.84350000000001</v>
      </c>
      <c r="BT121">
        <v>145.54409999999999</v>
      </c>
      <c r="BU121">
        <v>143.6163</v>
      </c>
      <c r="BV121">
        <v>138.72800000000001</v>
      </c>
      <c r="BW121">
        <v>135.6054</v>
      </c>
      <c r="BX121">
        <v>166.25280000000001</v>
      </c>
      <c r="BY121">
        <v>111.97620000000001</v>
      </c>
      <c r="BZ121">
        <v>80.513729999999995</v>
      </c>
      <c r="CA121">
        <v>77.347700000000003</v>
      </c>
      <c r="CB121">
        <v>82.007480000000001</v>
      </c>
      <c r="CC121">
        <v>81.575329999999994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53.941800000000001</v>
      </c>
      <c r="CQ121">
        <v>142.1088</v>
      </c>
      <c r="CR121">
        <v>147.83420000000001</v>
      </c>
      <c r="CS121">
        <v>145.9263</v>
      </c>
      <c r="CT121">
        <v>140.9151</v>
      </c>
      <c r="CU121">
        <v>137.56809999999999</v>
      </c>
      <c r="CV121">
        <v>168.04660000000001</v>
      </c>
      <c r="CW121">
        <v>113.31270000000001</v>
      </c>
      <c r="CX121">
        <v>81.830169999999995</v>
      </c>
      <c r="CY121">
        <v>78.590710000000001</v>
      </c>
      <c r="CZ121">
        <v>83.362309999999994</v>
      </c>
      <c r="DA121">
        <v>82.964749999999995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56.310560000000002</v>
      </c>
      <c r="DO121">
        <v>144.3741</v>
      </c>
      <c r="DP121">
        <v>150.12440000000001</v>
      </c>
      <c r="DQ121">
        <v>148.2363</v>
      </c>
      <c r="DR121">
        <v>143.10220000000001</v>
      </c>
      <c r="DS121">
        <v>139.5308</v>
      </c>
      <c r="DT121">
        <v>169.84030000000001</v>
      </c>
      <c r="DU121">
        <v>114.6491</v>
      </c>
      <c r="DV121">
        <v>83.146609999999995</v>
      </c>
      <c r="DW121">
        <v>79.83372</v>
      </c>
      <c r="DX121">
        <v>84.717150000000004</v>
      </c>
      <c r="DY121">
        <v>84.354179999999999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59.730670000000003</v>
      </c>
      <c r="EM121">
        <v>147.6448</v>
      </c>
      <c r="EN121">
        <v>153.43100000000001</v>
      </c>
      <c r="EO121">
        <v>151.57140000000001</v>
      </c>
      <c r="EP121">
        <v>146.26009999999999</v>
      </c>
      <c r="EQ121">
        <v>142.3647</v>
      </c>
      <c r="ER121">
        <v>172.43029999999999</v>
      </c>
      <c r="ES121">
        <v>116.5787</v>
      </c>
      <c r="ET121">
        <v>85.047349999999994</v>
      </c>
      <c r="EU121">
        <v>81.628429999999994</v>
      </c>
      <c r="EV121">
        <v>86.673310000000001</v>
      </c>
      <c r="EW121">
        <v>86.360299999999995</v>
      </c>
      <c r="EX121">
        <v>67.730810000000005</v>
      </c>
      <c r="EY121">
        <v>65.768469999999994</v>
      </c>
      <c r="EZ121">
        <v>64.070819999999998</v>
      </c>
      <c r="FA121">
        <v>62.626399999999997</v>
      </c>
      <c r="FB121">
        <v>61.633310000000002</v>
      </c>
      <c r="FC121">
        <v>60.476329999999997</v>
      </c>
      <c r="FD121">
        <v>59.732390000000002</v>
      </c>
      <c r="FE121">
        <v>59.907150000000001</v>
      </c>
      <c r="FF121">
        <v>62.932740000000003</v>
      </c>
      <c r="FG121">
        <v>68.252020000000002</v>
      </c>
      <c r="FH121">
        <v>73.69753</v>
      </c>
      <c r="FI121">
        <v>78.532839999999993</v>
      </c>
      <c r="FJ121">
        <v>82.259150000000005</v>
      </c>
      <c r="FK121">
        <v>84.329409999999996</v>
      </c>
      <c r="FL121">
        <v>85.439109999999999</v>
      </c>
      <c r="FM121">
        <v>86.432370000000006</v>
      </c>
      <c r="FN121">
        <v>86.914510000000007</v>
      </c>
      <c r="FO121">
        <v>86.622339999999994</v>
      </c>
      <c r="FP121">
        <v>83.087569999999999</v>
      </c>
      <c r="FQ121">
        <v>82.979410000000001</v>
      </c>
      <c r="FR121">
        <v>79.564800000000005</v>
      </c>
      <c r="FS121">
        <v>75.671310000000005</v>
      </c>
      <c r="FT121">
        <v>73.155779999999993</v>
      </c>
      <c r="FU121">
        <v>71.060230000000004</v>
      </c>
      <c r="FV121">
        <v>1</v>
      </c>
    </row>
    <row r="122" spans="1:178" x14ac:dyDescent="0.2">
      <c r="A122" t="s">
        <v>216</v>
      </c>
      <c r="B122" t="s">
        <v>231</v>
      </c>
      <c r="C122" t="s">
        <v>238</v>
      </c>
      <c r="D122" t="s">
        <v>37</v>
      </c>
      <c r="E122">
        <v>2015</v>
      </c>
      <c r="F122" t="s">
        <v>227</v>
      </c>
      <c r="G122">
        <v>66</v>
      </c>
      <c r="H122" s="59"/>
      <c r="I122">
        <v>6.9467460000000001</v>
      </c>
      <c r="J122">
        <v>164.00360000000001</v>
      </c>
      <c r="K122">
        <v>162.4195</v>
      </c>
      <c r="L122">
        <v>162.2903</v>
      </c>
      <c r="M122">
        <v>162.84119999999999</v>
      </c>
      <c r="N122">
        <v>162.43340000000001</v>
      </c>
      <c r="O122">
        <v>163.48859999999999</v>
      </c>
      <c r="P122">
        <v>164.99430000000001</v>
      </c>
      <c r="Q122">
        <v>166.3811</v>
      </c>
      <c r="R122">
        <v>166.0881</v>
      </c>
      <c r="S122">
        <v>167.47470000000001</v>
      </c>
      <c r="T122">
        <v>167.69370000000001</v>
      </c>
      <c r="U122">
        <v>165.81270000000001</v>
      </c>
      <c r="V122">
        <v>165.452</v>
      </c>
      <c r="W122">
        <v>166.16640000000001</v>
      </c>
      <c r="X122">
        <v>165.1842</v>
      </c>
      <c r="Y122">
        <v>162.84389999999999</v>
      </c>
      <c r="Z122">
        <v>160.5361</v>
      </c>
      <c r="AA122">
        <v>161.0198</v>
      </c>
      <c r="AB122">
        <v>161.32939999999999</v>
      </c>
      <c r="AC122">
        <v>161.9872</v>
      </c>
      <c r="AD122">
        <v>164.00239999999999</v>
      </c>
      <c r="AE122">
        <v>164.92269999999999</v>
      </c>
      <c r="AF122">
        <v>166.9873</v>
      </c>
      <c r="AG122">
        <v>166.7509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51.612810000000003</v>
      </c>
      <c r="AU122">
        <v>135.21420000000001</v>
      </c>
      <c r="AV122">
        <v>135.09690000000001</v>
      </c>
      <c r="AW122">
        <v>134.12979999999999</v>
      </c>
      <c r="AX122">
        <v>132.1902</v>
      </c>
      <c r="AY122">
        <v>132.7441</v>
      </c>
      <c r="AZ122">
        <v>134.7739</v>
      </c>
      <c r="BA122">
        <v>106.9872</v>
      </c>
      <c r="BB122">
        <v>76.419880000000006</v>
      </c>
      <c r="BC122">
        <v>76.442310000000006</v>
      </c>
      <c r="BD122">
        <v>75.845150000000004</v>
      </c>
      <c r="BE122">
        <v>75.168369999999996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54.509219999999999</v>
      </c>
      <c r="BS122">
        <v>138.05410000000001</v>
      </c>
      <c r="BT122">
        <v>137.80459999999999</v>
      </c>
      <c r="BU122">
        <v>136.74160000000001</v>
      </c>
      <c r="BV122">
        <v>134.80269999999999</v>
      </c>
      <c r="BW122">
        <v>135.34030000000001</v>
      </c>
      <c r="BX122">
        <v>136.72470000000001</v>
      </c>
      <c r="BY122">
        <v>108.8327</v>
      </c>
      <c r="BZ122">
        <v>78.282480000000007</v>
      </c>
      <c r="CA122">
        <v>78.323359999999994</v>
      </c>
      <c r="CB122">
        <v>77.808090000000007</v>
      </c>
      <c r="CC122">
        <v>77.154229999999998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56.515270000000001</v>
      </c>
      <c r="CQ122">
        <v>140.02109999999999</v>
      </c>
      <c r="CR122">
        <v>139.68</v>
      </c>
      <c r="CS122">
        <v>138.5506</v>
      </c>
      <c r="CT122">
        <v>136.6122</v>
      </c>
      <c r="CU122">
        <v>137.13829999999999</v>
      </c>
      <c r="CV122">
        <v>138.07579999999999</v>
      </c>
      <c r="CW122">
        <v>110.1109</v>
      </c>
      <c r="CX122">
        <v>79.572519999999997</v>
      </c>
      <c r="CY122">
        <v>79.626170000000002</v>
      </c>
      <c r="CZ122">
        <v>79.167619999999999</v>
      </c>
      <c r="DA122">
        <v>78.529619999999994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58.521320000000003</v>
      </c>
      <c r="DO122">
        <v>141.9881</v>
      </c>
      <c r="DP122">
        <v>141.55529999999999</v>
      </c>
      <c r="DQ122">
        <v>140.3595</v>
      </c>
      <c r="DR122">
        <v>138.42160000000001</v>
      </c>
      <c r="DS122">
        <v>138.93639999999999</v>
      </c>
      <c r="DT122">
        <v>139.42699999999999</v>
      </c>
      <c r="DU122">
        <v>111.3891</v>
      </c>
      <c r="DV122">
        <v>80.862560000000002</v>
      </c>
      <c r="DW122">
        <v>80.928989999999999</v>
      </c>
      <c r="DX122">
        <v>80.527150000000006</v>
      </c>
      <c r="DY122">
        <v>79.905019999999993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61.417740000000002</v>
      </c>
      <c r="EM122">
        <v>144.828</v>
      </c>
      <c r="EN122">
        <v>144.26300000000001</v>
      </c>
      <c r="EO122">
        <v>142.97130000000001</v>
      </c>
      <c r="EP122">
        <v>141.0342</v>
      </c>
      <c r="EQ122">
        <v>141.5325</v>
      </c>
      <c r="ER122">
        <v>141.3777</v>
      </c>
      <c r="ES122">
        <v>113.2345</v>
      </c>
      <c r="ET122">
        <v>82.725160000000002</v>
      </c>
      <c r="EU122">
        <v>82.810040000000001</v>
      </c>
      <c r="EV122">
        <v>82.490080000000006</v>
      </c>
      <c r="EW122">
        <v>81.890879999999996</v>
      </c>
      <c r="EX122">
        <v>75.068240000000003</v>
      </c>
      <c r="EY122">
        <v>73.271109999999993</v>
      </c>
      <c r="EZ122">
        <v>71.907749999999993</v>
      </c>
      <c r="FA122">
        <v>70.872799999999998</v>
      </c>
      <c r="FB122">
        <v>69.652820000000006</v>
      </c>
      <c r="FC122">
        <v>68.573620000000005</v>
      </c>
      <c r="FD122">
        <v>67.928669999999997</v>
      </c>
      <c r="FE122">
        <v>68.321010000000001</v>
      </c>
      <c r="FF122">
        <v>71.84451</v>
      </c>
      <c r="FG122">
        <v>76.489850000000004</v>
      </c>
      <c r="FH122">
        <v>81.115359999999995</v>
      </c>
      <c r="FI122">
        <v>84.799329999999998</v>
      </c>
      <c r="FJ122">
        <v>88.046059999999997</v>
      </c>
      <c r="FK122">
        <v>90.757990000000007</v>
      </c>
      <c r="FL122">
        <v>92.384510000000006</v>
      </c>
      <c r="FM122">
        <v>93.048820000000006</v>
      </c>
      <c r="FN122">
        <v>93.092190000000002</v>
      </c>
      <c r="FO122">
        <v>92.250579999999999</v>
      </c>
      <c r="FP122">
        <v>90.889949999999999</v>
      </c>
      <c r="FQ122">
        <v>88.646039999999999</v>
      </c>
      <c r="FR122">
        <v>85.126260000000002</v>
      </c>
      <c r="FS122">
        <v>81.618070000000003</v>
      </c>
      <c r="FT122">
        <v>79.142870000000002</v>
      </c>
      <c r="FU122">
        <v>76.8429</v>
      </c>
      <c r="FV122">
        <v>1</v>
      </c>
    </row>
    <row r="123" spans="1:178" x14ac:dyDescent="0.2">
      <c r="A123" t="s">
        <v>216</v>
      </c>
      <c r="B123" t="s">
        <v>231</v>
      </c>
      <c r="C123" t="s">
        <v>238</v>
      </c>
      <c r="D123" t="s">
        <v>37</v>
      </c>
      <c r="E123">
        <v>2016</v>
      </c>
      <c r="F123" t="s">
        <v>227</v>
      </c>
      <c r="G123">
        <v>64</v>
      </c>
      <c r="H123" s="59"/>
      <c r="I123">
        <v>6.7362390000000003</v>
      </c>
      <c r="J123">
        <v>159.03370000000001</v>
      </c>
      <c r="K123">
        <v>157.49770000000001</v>
      </c>
      <c r="L123">
        <v>157.3724</v>
      </c>
      <c r="M123">
        <v>157.9066</v>
      </c>
      <c r="N123">
        <v>157.5112</v>
      </c>
      <c r="O123">
        <v>158.53440000000001</v>
      </c>
      <c r="P123">
        <v>159.99449999999999</v>
      </c>
      <c r="Q123">
        <v>161.33920000000001</v>
      </c>
      <c r="R123">
        <v>161.05510000000001</v>
      </c>
      <c r="S123">
        <v>162.3997</v>
      </c>
      <c r="T123">
        <v>162.6121</v>
      </c>
      <c r="U123">
        <v>160.78800000000001</v>
      </c>
      <c r="V123">
        <v>160.4383</v>
      </c>
      <c r="W123">
        <v>161.131</v>
      </c>
      <c r="X123">
        <v>160.17859999999999</v>
      </c>
      <c r="Y123">
        <v>157.9093</v>
      </c>
      <c r="Z123">
        <v>155.6713</v>
      </c>
      <c r="AA123">
        <v>156.1404</v>
      </c>
      <c r="AB123">
        <v>156.44059999999999</v>
      </c>
      <c r="AC123">
        <v>157.07849999999999</v>
      </c>
      <c r="AD123">
        <v>159.0326</v>
      </c>
      <c r="AE123">
        <v>159.92509999999999</v>
      </c>
      <c r="AF123">
        <v>161.9271</v>
      </c>
      <c r="AG123">
        <v>161.6978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49.975070000000002</v>
      </c>
      <c r="AU123">
        <v>131.0445</v>
      </c>
      <c r="AV123">
        <v>130.9342</v>
      </c>
      <c r="AW123">
        <v>129.99879999999999</v>
      </c>
      <c r="AX123">
        <v>128.11799999999999</v>
      </c>
      <c r="AY123">
        <v>128.65549999999999</v>
      </c>
      <c r="AZ123">
        <v>130.64019999999999</v>
      </c>
      <c r="BA123">
        <v>103.6982</v>
      </c>
      <c r="BB123">
        <v>74.056719999999999</v>
      </c>
      <c r="BC123">
        <v>74.078010000000006</v>
      </c>
      <c r="BD123">
        <v>73.496859999999998</v>
      </c>
      <c r="BE123">
        <v>72.84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52.827269999999999</v>
      </c>
      <c r="BS123">
        <v>133.84110000000001</v>
      </c>
      <c r="BT123">
        <v>133.60059999999999</v>
      </c>
      <c r="BU123">
        <v>132.57079999999999</v>
      </c>
      <c r="BV123">
        <v>130.69059999999999</v>
      </c>
      <c r="BW123">
        <v>131.21199999999999</v>
      </c>
      <c r="BX123">
        <v>132.56120000000001</v>
      </c>
      <c r="BY123">
        <v>105.5155</v>
      </c>
      <c r="BZ123">
        <v>75.890889999999999</v>
      </c>
      <c r="CA123">
        <v>75.930340000000001</v>
      </c>
      <c r="CB123">
        <v>75.429820000000007</v>
      </c>
      <c r="CC123">
        <v>74.795540000000003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54.802689999999998</v>
      </c>
      <c r="CQ123">
        <v>135.77799999999999</v>
      </c>
      <c r="CR123">
        <v>135.44730000000001</v>
      </c>
      <c r="CS123">
        <v>134.35210000000001</v>
      </c>
      <c r="CT123">
        <v>132.47239999999999</v>
      </c>
      <c r="CU123">
        <v>132.98259999999999</v>
      </c>
      <c r="CV123">
        <v>133.89169999999999</v>
      </c>
      <c r="CW123">
        <v>106.77419999999999</v>
      </c>
      <c r="CX123">
        <v>77.161230000000003</v>
      </c>
      <c r="CY123">
        <v>77.213260000000005</v>
      </c>
      <c r="CZ123">
        <v>76.768590000000003</v>
      </c>
      <c r="DA123">
        <v>76.149940000000001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56.778109999999998</v>
      </c>
      <c r="DO123">
        <v>137.715</v>
      </c>
      <c r="DP123">
        <v>137.29400000000001</v>
      </c>
      <c r="DQ123">
        <v>136.13339999999999</v>
      </c>
      <c r="DR123">
        <v>134.2542</v>
      </c>
      <c r="DS123">
        <v>134.75319999999999</v>
      </c>
      <c r="DT123">
        <v>135.22219999999999</v>
      </c>
      <c r="DU123">
        <v>108.0329</v>
      </c>
      <c r="DV123">
        <v>78.431569999999994</v>
      </c>
      <c r="DW123">
        <v>78.496189999999999</v>
      </c>
      <c r="DX123">
        <v>78.10736</v>
      </c>
      <c r="DY123">
        <v>77.504339999999999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59.630299999999998</v>
      </c>
      <c r="EM123">
        <v>140.51159999999999</v>
      </c>
      <c r="EN123">
        <v>139.96029999999999</v>
      </c>
      <c r="EO123">
        <v>138.70529999999999</v>
      </c>
      <c r="EP123">
        <v>136.82689999999999</v>
      </c>
      <c r="EQ123">
        <v>137.30969999999999</v>
      </c>
      <c r="ER123">
        <v>137.14320000000001</v>
      </c>
      <c r="ES123">
        <v>109.8502</v>
      </c>
      <c r="ET123">
        <v>80.265739999999994</v>
      </c>
      <c r="EU123">
        <v>80.348519999999994</v>
      </c>
      <c r="EV123">
        <v>80.040329999999997</v>
      </c>
      <c r="EW123">
        <v>79.459879999999998</v>
      </c>
      <c r="EX123">
        <v>75.068240000000003</v>
      </c>
      <c r="EY123">
        <v>73.271109999999993</v>
      </c>
      <c r="EZ123">
        <v>71.907749999999993</v>
      </c>
      <c r="FA123">
        <v>70.872799999999998</v>
      </c>
      <c r="FB123">
        <v>69.652820000000006</v>
      </c>
      <c r="FC123">
        <v>68.573620000000005</v>
      </c>
      <c r="FD123">
        <v>67.928669999999997</v>
      </c>
      <c r="FE123">
        <v>68.321010000000001</v>
      </c>
      <c r="FF123">
        <v>71.84451</v>
      </c>
      <c r="FG123">
        <v>76.489850000000004</v>
      </c>
      <c r="FH123">
        <v>81.115359999999995</v>
      </c>
      <c r="FI123">
        <v>84.799329999999998</v>
      </c>
      <c r="FJ123">
        <v>88.046059999999997</v>
      </c>
      <c r="FK123">
        <v>90.757990000000007</v>
      </c>
      <c r="FL123">
        <v>92.384510000000006</v>
      </c>
      <c r="FM123">
        <v>93.048820000000006</v>
      </c>
      <c r="FN123">
        <v>93.092190000000002</v>
      </c>
      <c r="FO123">
        <v>92.250579999999999</v>
      </c>
      <c r="FP123">
        <v>90.889949999999999</v>
      </c>
      <c r="FQ123">
        <v>88.646039999999999</v>
      </c>
      <c r="FR123">
        <v>85.126260000000002</v>
      </c>
      <c r="FS123">
        <v>81.618070000000003</v>
      </c>
      <c r="FT123">
        <v>79.142870000000002</v>
      </c>
      <c r="FU123">
        <v>76.8429</v>
      </c>
      <c r="FV123">
        <v>1</v>
      </c>
    </row>
    <row r="124" spans="1:178" x14ac:dyDescent="0.2">
      <c r="A124" t="s">
        <v>216</v>
      </c>
      <c r="B124" t="s">
        <v>231</v>
      </c>
      <c r="C124" t="s">
        <v>238</v>
      </c>
      <c r="D124" t="s">
        <v>37</v>
      </c>
      <c r="E124">
        <v>2017</v>
      </c>
      <c r="F124" t="s">
        <v>227</v>
      </c>
      <c r="G124">
        <v>63</v>
      </c>
      <c r="H124" s="59"/>
      <c r="I124">
        <v>6.6309849999999999</v>
      </c>
      <c r="J124">
        <v>156.5488</v>
      </c>
      <c r="K124">
        <v>155.0368</v>
      </c>
      <c r="L124">
        <v>154.9135</v>
      </c>
      <c r="M124">
        <v>155.4393</v>
      </c>
      <c r="N124">
        <v>155.05009999999999</v>
      </c>
      <c r="O124">
        <v>156.0573</v>
      </c>
      <c r="P124">
        <v>157.49459999999999</v>
      </c>
      <c r="Q124">
        <v>158.81829999999999</v>
      </c>
      <c r="R124">
        <v>158.53870000000001</v>
      </c>
      <c r="S124">
        <v>159.8622</v>
      </c>
      <c r="T124">
        <v>160.07130000000001</v>
      </c>
      <c r="U124">
        <v>158.2757</v>
      </c>
      <c r="V124">
        <v>157.9315</v>
      </c>
      <c r="W124">
        <v>158.61340000000001</v>
      </c>
      <c r="X124">
        <v>157.67580000000001</v>
      </c>
      <c r="Y124">
        <v>155.4419</v>
      </c>
      <c r="Z124">
        <v>153.239</v>
      </c>
      <c r="AA124">
        <v>153.70070000000001</v>
      </c>
      <c r="AB124">
        <v>153.99619999999999</v>
      </c>
      <c r="AC124">
        <v>154.6241</v>
      </c>
      <c r="AD124">
        <v>156.54769999999999</v>
      </c>
      <c r="AE124">
        <v>157.42619999999999</v>
      </c>
      <c r="AF124">
        <v>159.39699999999999</v>
      </c>
      <c r="AG124">
        <v>159.1713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49.156649999999999</v>
      </c>
      <c r="AU124">
        <v>128.96010000000001</v>
      </c>
      <c r="AV124">
        <v>128.85319999999999</v>
      </c>
      <c r="AW124">
        <v>127.9337</v>
      </c>
      <c r="AX124">
        <v>126.0822</v>
      </c>
      <c r="AY124">
        <v>126.6116</v>
      </c>
      <c r="AZ124">
        <v>128.5737</v>
      </c>
      <c r="BA124">
        <v>102.054</v>
      </c>
      <c r="BB124">
        <v>72.875429999999994</v>
      </c>
      <c r="BC124">
        <v>72.896140000000003</v>
      </c>
      <c r="BD124">
        <v>72.323009999999996</v>
      </c>
      <c r="BE124">
        <v>71.676119999999997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51.986469999999997</v>
      </c>
      <c r="BS124">
        <v>131.73480000000001</v>
      </c>
      <c r="BT124">
        <v>131.49870000000001</v>
      </c>
      <c r="BU124">
        <v>130.4855</v>
      </c>
      <c r="BV124">
        <v>128.63470000000001</v>
      </c>
      <c r="BW124">
        <v>129.148</v>
      </c>
      <c r="BX124">
        <v>130.4796</v>
      </c>
      <c r="BY124">
        <v>103.8571</v>
      </c>
      <c r="BZ124">
        <v>74.695210000000003</v>
      </c>
      <c r="CA124">
        <v>74.733949999999993</v>
      </c>
      <c r="CB124">
        <v>74.240809999999996</v>
      </c>
      <c r="CC124">
        <v>73.616320000000002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53.946399999999997</v>
      </c>
      <c r="CQ124">
        <v>133.65649999999999</v>
      </c>
      <c r="CR124">
        <v>133.33090000000001</v>
      </c>
      <c r="CS124">
        <v>132.25280000000001</v>
      </c>
      <c r="CT124">
        <v>130.4025</v>
      </c>
      <c r="CU124">
        <v>130.90469999999999</v>
      </c>
      <c r="CV124">
        <v>131.7997</v>
      </c>
      <c r="CW124">
        <v>105.10590000000001</v>
      </c>
      <c r="CX124">
        <v>75.955590000000001</v>
      </c>
      <c r="CY124">
        <v>76.006810000000002</v>
      </c>
      <c r="CZ124">
        <v>75.56908</v>
      </c>
      <c r="DA124">
        <v>74.960089999999994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55.906320000000001</v>
      </c>
      <c r="DO124">
        <v>135.57820000000001</v>
      </c>
      <c r="DP124">
        <v>135.16309999999999</v>
      </c>
      <c r="DQ124">
        <v>134.02019999999999</v>
      </c>
      <c r="DR124">
        <v>132.1704</v>
      </c>
      <c r="DS124">
        <v>132.66149999999999</v>
      </c>
      <c r="DT124">
        <v>133.11969999999999</v>
      </c>
      <c r="DU124">
        <v>106.3546</v>
      </c>
      <c r="DV124">
        <v>77.215969999999999</v>
      </c>
      <c r="DW124">
        <v>77.279660000000007</v>
      </c>
      <c r="DX124">
        <v>76.897350000000003</v>
      </c>
      <c r="DY124">
        <v>76.30386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58.736150000000002</v>
      </c>
      <c r="EM124">
        <v>138.35290000000001</v>
      </c>
      <c r="EN124">
        <v>137.80860000000001</v>
      </c>
      <c r="EO124">
        <v>136.5719</v>
      </c>
      <c r="EP124">
        <v>134.72290000000001</v>
      </c>
      <c r="EQ124">
        <v>135.1979</v>
      </c>
      <c r="ER124">
        <v>135.0257</v>
      </c>
      <c r="ES124">
        <v>108.15770000000001</v>
      </c>
      <c r="ET124">
        <v>79.035740000000004</v>
      </c>
      <c r="EU124">
        <v>79.117469999999997</v>
      </c>
      <c r="EV124">
        <v>78.815160000000006</v>
      </c>
      <c r="EW124">
        <v>78.244060000000005</v>
      </c>
      <c r="EX124">
        <v>75.068240000000003</v>
      </c>
      <c r="EY124">
        <v>73.271109999999993</v>
      </c>
      <c r="EZ124">
        <v>71.907749999999993</v>
      </c>
      <c r="FA124">
        <v>70.872799999999998</v>
      </c>
      <c r="FB124">
        <v>69.652820000000006</v>
      </c>
      <c r="FC124">
        <v>68.573620000000005</v>
      </c>
      <c r="FD124">
        <v>67.928669999999997</v>
      </c>
      <c r="FE124">
        <v>68.321010000000001</v>
      </c>
      <c r="FF124">
        <v>71.84451</v>
      </c>
      <c r="FG124">
        <v>76.489850000000004</v>
      </c>
      <c r="FH124">
        <v>81.115359999999995</v>
      </c>
      <c r="FI124">
        <v>84.799329999999998</v>
      </c>
      <c r="FJ124">
        <v>88.046059999999997</v>
      </c>
      <c r="FK124">
        <v>90.757990000000007</v>
      </c>
      <c r="FL124">
        <v>92.384510000000006</v>
      </c>
      <c r="FM124">
        <v>93.048820000000006</v>
      </c>
      <c r="FN124">
        <v>93.092190000000002</v>
      </c>
      <c r="FO124">
        <v>92.250579999999999</v>
      </c>
      <c r="FP124">
        <v>90.889949999999999</v>
      </c>
      <c r="FQ124">
        <v>88.646039999999999</v>
      </c>
      <c r="FR124">
        <v>85.126260000000002</v>
      </c>
      <c r="FS124">
        <v>81.618070000000003</v>
      </c>
      <c r="FT124">
        <v>79.142870000000002</v>
      </c>
      <c r="FU124">
        <v>76.8429</v>
      </c>
      <c r="FV124">
        <v>1</v>
      </c>
    </row>
    <row r="125" spans="1:178" x14ac:dyDescent="0.2">
      <c r="A125" t="s">
        <v>216</v>
      </c>
      <c r="B125" t="s">
        <v>231</v>
      </c>
      <c r="C125" t="s">
        <v>238</v>
      </c>
      <c r="D125" t="s">
        <v>37</v>
      </c>
      <c r="E125" t="s">
        <v>239</v>
      </c>
      <c r="F125" t="s">
        <v>227</v>
      </c>
      <c r="G125">
        <v>61</v>
      </c>
      <c r="H125" s="59"/>
      <c r="I125">
        <v>6.4204780000000001</v>
      </c>
      <c r="J125">
        <v>151.57900000000001</v>
      </c>
      <c r="K125">
        <v>150.11500000000001</v>
      </c>
      <c r="L125">
        <v>149.9956</v>
      </c>
      <c r="M125">
        <v>150.50470000000001</v>
      </c>
      <c r="N125">
        <v>150.12790000000001</v>
      </c>
      <c r="O125">
        <v>151.10310000000001</v>
      </c>
      <c r="P125">
        <v>152.49469999999999</v>
      </c>
      <c r="Q125">
        <v>153.7765</v>
      </c>
      <c r="R125">
        <v>153.50569999999999</v>
      </c>
      <c r="S125">
        <v>154.78720000000001</v>
      </c>
      <c r="T125">
        <v>154.9897</v>
      </c>
      <c r="U125">
        <v>153.25110000000001</v>
      </c>
      <c r="V125">
        <v>152.9178</v>
      </c>
      <c r="W125">
        <v>153.578</v>
      </c>
      <c r="X125">
        <v>152.67019999999999</v>
      </c>
      <c r="Y125">
        <v>150.50729999999999</v>
      </c>
      <c r="Z125">
        <v>148.3742</v>
      </c>
      <c r="AA125">
        <v>148.82130000000001</v>
      </c>
      <c r="AB125">
        <v>149.10749999999999</v>
      </c>
      <c r="AC125">
        <v>149.71539999999999</v>
      </c>
      <c r="AD125">
        <v>151.5779</v>
      </c>
      <c r="AE125">
        <v>152.42859999999999</v>
      </c>
      <c r="AF125">
        <v>154.33680000000001</v>
      </c>
      <c r="AG125">
        <v>154.1183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47.520710000000001</v>
      </c>
      <c r="AU125">
        <v>124.79219999999999</v>
      </c>
      <c r="AV125">
        <v>124.6921</v>
      </c>
      <c r="AW125">
        <v>123.8043</v>
      </c>
      <c r="AX125">
        <v>122.0116</v>
      </c>
      <c r="AY125">
        <v>122.52460000000001</v>
      </c>
      <c r="AZ125">
        <v>124.44119999999999</v>
      </c>
      <c r="BA125">
        <v>98.766149999999996</v>
      </c>
      <c r="BB125">
        <v>70.51343</v>
      </c>
      <c r="BC125">
        <v>70.533000000000001</v>
      </c>
      <c r="BD125">
        <v>69.975939999999994</v>
      </c>
      <c r="BE125">
        <v>69.348979999999997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50.305250000000001</v>
      </c>
      <c r="BS125">
        <v>127.52249999999999</v>
      </c>
      <c r="BT125">
        <v>127.2953</v>
      </c>
      <c r="BU125">
        <v>126.31529999999999</v>
      </c>
      <c r="BV125">
        <v>124.5232</v>
      </c>
      <c r="BW125">
        <v>125.0204</v>
      </c>
      <c r="BX125">
        <v>126.31659999999999</v>
      </c>
      <c r="BY125">
        <v>100.5403</v>
      </c>
      <c r="BZ125">
        <v>72.304079999999999</v>
      </c>
      <c r="CA125">
        <v>72.341399999999993</v>
      </c>
      <c r="CB125">
        <v>71.863050000000001</v>
      </c>
      <c r="CC125">
        <v>71.258129999999994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52.233809999999998</v>
      </c>
      <c r="CQ125">
        <v>129.4135</v>
      </c>
      <c r="CR125">
        <v>129.09819999999999</v>
      </c>
      <c r="CS125">
        <v>128.05430000000001</v>
      </c>
      <c r="CT125">
        <v>126.2628</v>
      </c>
      <c r="CU125">
        <v>126.749</v>
      </c>
      <c r="CV125">
        <v>127.6155</v>
      </c>
      <c r="CW125">
        <v>101.76909999999999</v>
      </c>
      <c r="CX125">
        <v>73.544300000000007</v>
      </c>
      <c r="CY125">
        <v>73.593890000000002</v>
      </c>
      <c r="CZ125">
        <v>73.170069999999996</v>
      </c>
      <c r="DA125">
        <v>72.580410000000001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54.162379999999999</v>
      </c>
      <c r="DO125">
        <v>131.30439999999999</v>
      </c>
      <c r="DP125">
        <v>130.90110000000001</v>
      </c>
      <c r="DQ125">
        <v>129.79339999999999</v>
      </c>
      <c r="DR125">
        <v>128.00229999999999</v>
      </c>
      <c r="DS125">
        <v>128.4776</v>
      </c>
      <c r="DT125">
        <v>128.9145</v>
      </c>
      <c r="DU125">
        <v>102.998</v>
      </c>
      <c r="DV125">
        <v>74.784509999999997</v>
      </c>
      <c r="DW125">
        <v>74.84639</v>
      </c>
      <c r="DX125">
        <v>74.477080000000001</v>
      </c>
      <c r="DY125">
        <v>73.902680000000004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56.946919999999999</v>
      </c>
      <c r="EM125">
        <v>134.03469999999999</v>
      </c>
      <c r="EN125">
        <v>133.5042</v>
      </c>
      <c r="EO125">
        <v>132.30430000000001</v>
      </c>
      <c r="EP125">
        <v>130.51400000000001</v>
      </c>
      <c r="EQ125">
        <v>130.9735</v>
      </c>
      <c r="ER125">
        <v>130.78989999999999</v>
      </c>
      <c r="ES125">
        <v>104.77209999999999</v>
      </c>
      <c r="ET125">
        <v>76.575159999999997</v>
      </c>
      <c r="EU125">
        <v>76.654790000000006</v>
      </c>
      <c r="EV125">
        <v>76.364199999999997</v>
      </c>
      <c r="EW125">
        <v>75.811840000000004</v>
      </c>
      <c r="EX125">
        <v>75.068240000000003</v>
      </c>
      <c r="EY125">
        <v>73.271109999999993</v>
      </c>
      <c r="EZ125">
        <v>71.907749999999993</v>
      </c>
      <c r="FA125">
        <v>70.872799999999998</v>
      </c>
      <c r="FB125">
        <v>69.652820000000006</v>
      </c>
      <c r="FC125">
        <v>68.573620000000005</v>
      </c>
      <c r="FD125">
        <v>67.928669999999997</v>
      </c>
      <c r="FE125">
        <v>68.321010000000001</v>
      </c>
      <c r="FF125">
        <v>71.84451</v>
      </c>
      <c r="FG125">
        <v>76.489850000000004</v>
      </c>
      <c r="FH125">
        <v>81.115359999999995</v>
      </c>
      <c r="FI125">
        <v>84.799329999999998</v>
      </c>
      <c r="FJ125">
        <v>88.046059999999997</v>
      </c>
      <c r="FK125">
        <v>90.757990000000007</v>
      </c>
      <c r="FL125">
        <v>92.384510000000006</v>
      </c>
      <c r="FM125">
        <v>93.048820000000006</v>
      </c>
      <c r="FN125">
        <v>93.092190000000002</v>
      </c>
      <c r="FO125">
        <v>92.250579999999999</v>
      </c>
      <c r="FP125">
        <v>90.889949999999999</v>
      </c>
      <c r="FQ125">
        <v>88.646039999999999</v>
      </c>
      <c r="FR125">
        <v>85.126260000000002</v>
      </c>
      <c r="FS125">
        <v>81.618070000000003</v>
      </c>
      <c r="FT125">
        <v>79.142870000000002</v>
      </c>
      <c r="FU125">
        <v>76.8429</v>
      </c>
      <c r="FV125">
        <v>1</v>
      </c>
    </row>
    <row r="126" spans="1:178" x14ac:dyDescent="0.2">
      <c r="A126" t="s">
        <v>216</v>
      </c>
      <c r="B126" t="s">
        <v>231</v>
      </c>
      <c r="C126" t="s">
        <v>238</v>
      </c>
      <c r="D126" t="s">
        <v>38</v>
      </c>
      <c r="E126">
        <v>2015</v>
      </c>
      <c r="F126" t="s">
        <v>227</v>
      </c>
      <c r="G126">
        <v>66</v>
      </c>
      <c r="H126" s="59"/>
      <c r="I126">
        <v>6.9467460000000001</v>
      </c>
      <c r="J126">
        <v>169.0179</v>
      </c>
      <c r="K126">
        <v>169.00620000000001</v>
      </c>
      <c r="L126">
        <v>169.65819999999999</v>
      </c>
      <c r="M126">
        <v>169.7064</v>
      </c>
      <c r="N126">
        <v>169.30950000000001</v>
      </c>
      <c r="O126">
        <v>172.15350000000001</v>
      </c>
      <c r="P126">
        <v>174.30799999999999</v>
      </c>
      <c r="Q126">
        <v>174.1318</v>
      </c>
      <c r="R126">
        <v>172.8683</v>
      </c>
      <c r="S126">
        <v>172.9041</v>
      </c>
      <c r="T126">
        <v>174.13740000000001</v>
      </c>
      <c r="U126">
        <v>173.42570000000001</v>
      </c>
      <c r="V126">
        <v>169.5197</v>
      </c>
      <c r="W126">
        <v>168.40989999999999</v>
      </c>
      <c r="X126">
        <v>165.68379999999999</v>
      </c>
      <c r="Y126">
        <v>163.02629999999999</v>
      </c>
      <c r="Z126">
        <v>160.75579999999999</v>
      </c>
      <c r="AA126">
        <v>160.84039999999999</v>
      </c>
      <c r="AB126">
        <v>163.8689</v>
      </c>
      <c r="AC126">
        <v>167.02109999999999</v>
      </c>
      <c r="AD126">
        <v>170.05950000000001</v>
      </c>
      <c r="AE126">
        <v>171.11</v>
      </c>
      <c r="AF126">
        <v>172.2167</v>
      </c>
      <c r="AG126">
        <v>173.8272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53.200060000000001</v>
      </c>
      <c r="AU126">
        <v>138.6628</v>
      </c>
      <c r="AV126">
        <v>136.85480000000001</v>
      </c>
      <c r="AW126">
        <v>135.05019999999999</v>
      </c>
      <c r="AX126">
        <v>133.01689999999999</v>
      </c>
      <c r="AY126">
        <v>133.12799999999999</v>
      </c>
      <c r="AZ126">
        <v>137.4</v>
      </c>
      <c r="BA126">
        <v>110.6495</v>
      </c>
      <c r="BB126">
        <v>78.839950000000002</v>
      </c>
      <c r="BC126">
        <v>78.718339999999998</v>
      </c>
      <c r="BD126">
        <v>78.900859999999994</v>
      </c>
      <c r="BE126">
        <v>80.004379999999998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56.227649999999997</v>
      </c>
      <c r="BS126">
        <v>141.55189999999999</v>
      </c>
      <c r="BT126">
        <v>139.58320000000001</v>
      </c>
      <c r="BU126">
        <v>137.6574</v>
      </c>
      <c r="BV126">
        <v>135.6198</v>
      </c>
      <c r="BW126">
        <v>135.73490000000001</v>
      </c>
      <c r="BX126">
        <v>139.3699</v>
      </c>
      <c r="BY126">
        <v>112.5351</v>
      </c>
      <c r="BZ126">
        <v>80.774979999999999</v>
      </c>
      <c r="CA126">
        <v>80.68365</v>
      </c>
      <c r="CB126">
        <v>80.917479999999998</v>
      </c>
      <c r="CC126">
        <v>82.047179999999997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58.324550000000002</v>
      </c>
      <c r="CQ126">
        <v>143.55289999999999</v>
      </c>
      <c r="CR126">
        <v>141.47280000000001</v>
      </c>
      <c r="CS126">
        <v>139.4631</v>
      </c>
      <c r="CT126">
        <v>137.42259999999999</v>
      </c>
      <c r="CU126">
        <v>137.54040000000001</v>
      </c>
      <c r="CV126">
        <v>140.73419999999999</v>
      </c>
      <c r="CW126">
        <v>113.8412</v>
      </c>
      <c r="CX126">
        <v>82.115170000000006</v>
      </c>
      <c r="CY126">
        <v>82.044830000000005</v>
      </c>
      <c r="CZ126">
        <v>82.314189999999996</v>
      </c>
      <c r="DA126">
        <v>83.462019999999995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60.421460000000003</v>
      </c>
      <c r="DO126">
        <v>145.5539</v>
      </c>
      <c r="DP126">
        <v>143.36240000000001</v>
      </c>
      <c r="DQ126">
        <v>141.2688</v>
      </c>
      <c r="DR126">
        <v>139.22540000000001</v>
      </c>
      <c r="DS126">
        <v>139.3458</v>
      </c>
      <c r="DT126">
        <v>142.0985</v>
      </c>
      <c r="DU126">
        <v>115.1472</v>
      </c>
      <c r="DV126">
        <v>83.455370000000002</v>
      </c>
      <c r="DW126">
        <v>83.406009999999995</v>
      </c>
      <c r="DX126">
        <v>83.710909999999998</v>
      </c>
      <c r="DY126">
        <v>84.876859999999994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63.44905</v>
      </c>
      <c r="EM126">
        <v>148.44309999999999</v>
      </c>
      <c r="EN126">
        <v>146.0908</v>
      </c>
      <c r="EO126">
        <v>143.876</v>
      </c>
      <c r="EP126">
        <v>141.82830000000001</v>
      </c>
      <c r="EQ126">
        <v>141.95269999999999</v>
      </c>
      <c r="ER126">
        <v>144.0684</v>
      </c>
      <c r="ES126">
        <v>117.0329</v>
      </c>
      <c r="ET126">
        <v>85.3904</v>
      </c>
      <c r="EU126">
        <v>85.371319999999997</v>
      </c>
      <c r="EV126">
        <v>85.727530000000002</v>
      </c>
      <c r="EW126">
        <v>86.919659999999993</v>
      </c>
      <c r="EX126">
        <v>77.643230000000003</v>
      </c>
      <c r="EY126">
        <v>76.362269999999995</v>
      </c>
      <c r="EZ126">
        <v>74.931100000000001</v>
      </c>
      <c r="FA126">
        <v>73.744</v>
      </c>
      <c r="FB126">
        <v>72.550960000000003</v>
      </c>
      <c r="FC126">
        <v>71.015079999999998</v>
      </c>
      <c r="FD126">
        <v>70.304659999999998</v>
      </c>
      <c r="FE126">
        <v>70.992490000000004</v>
      </c>
      <c r="FF126">
        <v>74.197450000000003</v>
      </c>
      <c r="FG126">
        <v>78.539190000000005</v>
      </c>
      <c r="FH126">
        <v>83.221549999999993</v>
      </c>
      <c r="FI126">
        <v>86.916370000000001</v>
      </c>
      <c r="FJ126">
        <v>89.678370000000001</v>
      </c>
      <c r="FK126">
        <v>91.984359999999995</v>
      </c>
      <c r="FL126">
        <v>93.699910000000003</v>
      </c>
      <c r="FM126">
        <v>94.665049999999994</v>
      </c>
      <c r="FN126">
        <v>94.757840000000002</v>
      </c>
      <c r="FO126">
        <v>93.81653</v>
      </c>
      <c r="FP126">
        <v>92.979650000000007</v>
      </c>
      <c r="FQ126">
        <v>91.090280000000007</v>
      </c>
      <c r="FR126">
        <v>88.354169999999996</v>
      </c>
      <c r="FS126">
        <v>85.089320000000001</v>
      </c>
      <c r="FT126">
        <v>82.946460000000002</v>
      </c>
      <c r="FU126">
        <v>81.079480000000004</v>
      </c>
      <c r="FV126">
        <v>1</v>
      </c>
    </row>
    <row r="127" spans="1:178" x14ac:dyDescent="0.2">
      <c r="A127" t="s">
        <v>216</v>
      </c>
      <c r="B127" t="s">
        <v>231</v>
      </c>
      <c r="C127" t="s">
        <v>238</v>
      </c>
      <c r="D127" t="s">
        <v>38</v>
      </c>
      <c r="E127">
        <v>2016</v>
      </c>
      <c r="F127" t="s">
        <v>227</v>
      </c>
      <c r="G127">
        <v>64</v>
      </c>
      <c r="H127" s="59"/>
      <c r="I127">
        <v>6.7362390000000003</v>
      </c>
      <c r="J127">
        <v>163.89609999999999</v>
      </c>
      <c r="K127">
        <v>163.88480000000001</v>
      </c>
      <c r="L127">
        <v>164.5171</v>
      </c>
      <c r="M127">
        <v>164.56379999999999</v>
      </c>
      <c r="N127">
        <v>164.1789</v>
      </c>
      <c r="O127">
        <v>166.93680000000001</v>
      </c>
      <c r="P127">
        <v>169.02590000000001</v>
      </c>
      <c r="Q127">
        <v>168.85509999999999</v>
      </c>
      <c r="R127">
        <v>167.62989999999999</v>
      </c>
      <c r="S127">
        <v>167.6645</v>
      </c>
      <c r="T127">
        <v>168.8605</v>
      </c>
      <c r="U127">
        <v>168.1704</v>
      </c>
      <c r="V127">
        <v>164.3828</v>
      </c>
      <c r="W127">
        <v>163.3066</v>
      </c>
      <c r="X127">
        <v>160.66309999999999</v>
      </c>
      <c r="Y127">
        <v>158.08619999999999</v>
      </c>
      <c r="Z127">
        <v>155.8845</v>
      </c>
      <c r="AA127">
        <v>155.96639999999999</v>
      </c>
      <c r="AB127">
        <v>158.9032</v>
      </c>
      <c r="AC127">
        <v>161.9599</v>
      </c>
      <c r="AD127">
        <v>164.90620000000001</v>
      </c>
      <c r="AE127">
        <v>165.9248</v>
      </c>
      <c r="AF127">
        <v>166.99799999999999</v>
      </c>
      <c r="AG127">
        <v>168.55969999999999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51.510890000000003</v>
      </c>
      <c r="AU127">
        <v>134.38730000000001</v>
      </c>
      <c r="AV127">
        <v>132.63829999999999</v>
      </c>
      <c r="AW127">
        <v>130.8914</v>
      </c>
      <c r="AX127">
        <v>128.91980000000001</v>
      </c>
      <c r="AY127">
        <v>129.0275</v>
      </c>
      <c r="AZ127">
        <v>133.18620000000001</v>
      </c>
      <c r="BA127">
        <v>107.24850000000001</v>
      </c>
      <c r="BB127">
        <v>76.401619999999994</v>
      </c>
      <c r="BC127">
        <v>76.282920000000004</v>
      </c>
      <c r="BD127">
        <v>76.458600000000004</v>
      </c>
      <c r="BE127">
        <v>77.528019999999998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54.492260000000002</v>
      </c>
      <c r="BS127">
        <v>137.23240000000001</v>
      </c>
      <c r="BT127">
        <v>135.32499999999999</v>
      </c>
      <c r="BU127">
        <v>133.4588</v>
      </c>
      <c r="BV127">
        <v>131.483</v>
      </c>
      <c r="BW127">
        <v>131.59450000000001</v>
      </c>
      <c r="BX127">
        <v>135.126</v>
      </c>
      <c r="BY127">
        <v>109.1053</v>
      </c>
      <c r="BZ127">
        <v>78.307109999999994</v>
      </c>
      <c r="CA127">
        <v>78.218230000000005</v>
      </c>
      <c r="CB127">
        <v>78.44444</v>
      </c>
      <c r="CC127">
        <v>79.539630000000002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56.557139999999997</v>
      </c>
      <c r="CQ127">
        <v>139.2028</v>
      </c>
      <c r="CR127">
        <v>137.1857</v>
      </c>
      <c r="CS127">
        <v>135.23689999999999</v>
      </c>
      <c r="CT127">
        <v>133.25829999999999</v>
      </c>
      <c r="CU127">
        <v>133.3725</v>
      </c>
      <c r="CV127">
        <v>136.46950000000001</v>
      </c>
      <c r="CW127">
        <v>110.3914</v>
      </c>
      <c r="CX127">
        <v>79.626840000000001</v>
      </c>
      <c r="CY127">
        <v>79.558620000000005</v>
      </c>
      <c r="CZ127">
        <v>79.819820000000007</v>
      </c>
      <c r="DA127">
        <v>80.932869999999994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58.622030000000002</v>
      </c>
      <c r="DO127">
        <v>141.17330000000001</v>
      </c>
      <c r="DP127">
        <v>139.04650000000001</v>
      </c>
      <c r="DQ127">
        <v>137.01509999999999</v>
      </c>
      <c r="DR127">
        <v>135.0335</v>
      </c>
      <c r="DS127">
        <v>135.15039999999999</v>
      </c>
      <c r="DT127">
        <v>137.81299999999999</v>
      </c>
      <c r="DU127">
        <v>111.67749999999999</v>
      </c>
      <c r="DV127">
        <v>80.946569999999994</v>
      </c>
      <c r="DW127">
        <v>80.899019999999993</v>
      </c>
      <c r="DX127">
        <v>81.195210000000003</v>
      </c>
      <c r="DY127">
        <v>82.326099999999997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61.603389999999997</v>
      </c>
      <c r="EM127">
        <v>144.01830000000001</v>
      </c>
      <c r="EN127">
        <v>141.73320000000001</v>
      </c>
      <c r="EO127">
        <v>139.58250000000001</v>
      </c>
      <c r="EP127">
        <v>137.5967</v>
      </c>
      <c r="EQ127">
        <v>137.7174</v>
      </c>
      <c r="ER127">
        <v>139.75280000000001</v>
      </c>
      <c r="ES127">
        <v>113.53440000000001</v>
      </c>
      <c r="ET127">
        <v>82.852059999999994</v>
      </c>
      <c r="EU127">
        <v>82.834329999999994</v>
      </c>
      <c r="EV127">
        <v>83.181049999999999</v>
      </c>
      <c r="EW127">
        <v>84.337720000000004</v>
      </c>
      <c r="EX127">
        <v>77.643230000000003</v>
      </c>
      <c r="EY127">
        <v>76.362269999999995</v>
      </c>
      <c r="EZ127">
        <v>74.931100000000001</v>
      </c>
      <c r="FA127">
        <v>73.744</v>
      </c>
      <c r="FB127">
        <v>72.550960000000003</v>
      </c>
      <c r="FC127">
        <v>71.015079999999998</v>
      </c>
      <c r="FD127">
        <v>70.304659999999998</v>
      </c>
      <c r="FE127">
        <v>70.992490000000004</v>
      </c>
      <c r="FF127">
        <v>74.197450000000003</v>
      </c>
      <c r="FG127">
        <v>78.539190000000005</v>
      </c>
      <c r="FH127">
        <v>83.221549999999993</v>
      </c>
      <c r="FI127">
        <v>86.916370000000001</v>
      </c>
      <c r="FJ127">
        <v>89.678370000000001</v>
      </c>
      <c r="FK127">
        <v>91.984359999999995</v>
      </c>
      <c r="FL127">
        <v>93.699910000000003</v>
      </c>
      <c r="FM127">
        <v>94.665049999999994</v>
      </c>
      <c r="FN127">
        <v>94.757840000000002</v>
      </c>
      <c r="FO127">
        <v>93.81653</v>
      </c>
      <c r="FP127">
        <v>92.979650000000007</v>
      </c>
      <c r="FQ127">
        <v>91.090280000000007</v>
      </c>
      <c r="FR127">
        <v>88.354169999999996</v>
      </c>
      <c r="FS127">
        <v>85.089320000000001</v>
      </c>
      <c r="FT127">
        <v>82.946460000000002</v>
      </c>
      <c r="FU127">
        <v>81.079480000000004</v>
      </c>
      <c r="FV127">
        <v>1</v>
      </c>
    </row>
    <row r="128" spans="1:178" x14ac:dyDescent="0.2">
      <c r="A128" t="s">
        <v>216</v>
      </c>
      <c r="B128" t="s">
        <v>231</v>
      </c>
      <c r="C128" t="s">
        <v>238</v>
      </c>
      <c r="D128" t="s">
        <v>38</v>
      </c>
      <c r="E128">
        <v>2017</v>
      </c>
      <c r="F128" t="s">
        <v>227</v>
      </c>
      <c r="G128">
        <v>63</v>
      </c>
      <c r="H128" s="59"/>
      <c r="I128">
        <v>6.6309849999999999</v>
      </c>
      <c r="J128">
        <v>161.33529999999999</v>
      </c>
      <c r="K128">
        <v>161.32409999999999</v>
      </c>
      <c r="L128">
        <v>161.94649999999999</v>
      </c>
      <c r="M128">
        <v>161.9924</v>
      </c>
      <c r="N128">
        <v>161.61359999999999</v>
      </c>
      <c r="O128">
        <v>164.32839999999999</v>
      </c>
      <c r="P128">
        <v>166.38489999999999</v>
      </c>
      <c r="Q128">
        <v>166.21680000000001</v>
      </c>
      <c r="R128">
        <v>165.01070000000001</v>
      </c>
      <c r="S128">
        <v>165.04480000000001</v>
      </c>
      <c r="T128">
        <v>166.22210000000001</v>
      </c>
      <c r="U128">
        <v>165.5427</v>
      </c>
      <c r="V128">
        <v>161.8143</v>
      </c>
      <c r="W128">
        <v>160.75489999999999</v>
      </c>
      <c r="X128">
        <v>158.15270000000001</v>
      </c>
      <c r="Y128">
        <v>155.61600000000001</v>
      </c>
      <c r="Z128">
        <v>153.44880000000001</v>
      </c>
      <c r="AA128">
        <v>153.52940000000001</v>
      </c>
      <c r="AB128">
        <v>156.4203</v>
      </c>
      <c r="AC128">
        <v>159.42920000000001</v>
      </c>
      <c r="AD128">
        <v>162.3296</v>
      </c>
      <c r="AE128">
        <v>163.3322</v>
      </c>
      <c r="AF128">
        <v>164.3887</v>
      </c>
      <c r="AG128">
        <v>165.92590000000001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50.66677</v>
      </c>
      <c r="AU128">
        <v>132.2501</v>
      </c>
      <c r="AV128">
        <v>130.53039999999999</v>
      </c>
      <c r="AW128">
        <v>128.8124</v>
      </c>
      <c r="AX128">
        <v>126.8717</v>
      </c>
      <c r="AY128">
        <v>126.9776</v>
      </c>
      <c r="AZ128">
        <v>131.0797</v>
      </c>
      <c r="BA128">
        <v>105.54819999999999</v>
      </c>
      <c r="BB128">
        <v>75.182749999999999</v>
      </c>
      <c r="BC128">
        <v>75.065510000000003</v>
      </c>
      <c r="BD128">
        <v>75.237780000000001</v>
      </c>
      <c r="BE128">
        <v>76.290139999999994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53.624749999999999</v>
      </c>
      <c r="BS128">
        <v>135.0728</v>
      </c>
      <c r="BT128">
        <v>133.196</v>
      </c>
      <c r="BU128">
        <v>131.3597</v>
      </c>
      <c r="BV128">
        <v>129.41480000000001</v>
      </c>
      <c r="BW128">
        <v>129.52449999999999</v>
      </c>
      <c r="BX128">
        <v>133.0042</v>
      </c>
      <c r="BY128">
        <v>107.39060000000001</v>
      </c>
      <c r="BZ128">
        <v>77.07329</v>
      </c>
      <c r="CA128">
        <v>76.985640000000004</v>
      </c>
      <c r="CB128">
        <v>77.20805</v>
      </c>
      <c r="CC128">
        <v>78.285979999999995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55.673439999999999</v>
      </c>
      <c r="CQ128">
        <v>137.02780000000001</v>
      </c>
      <c r="CR128">
        <v>135.04220000000001</v>
      </c>
      <c r="CS128">
        <v>133.12389999999999</v>
      </c>
      <c r="CT128">
        <v>131.17609999999999</v>
      </c>
      <c r="CU128">
        <v>131.2885</v>
      </c>
      <c r="CV128">
        <v>134.3372</v>
      </c>
      <c r="CW128">
        <v>108.6666</v>
      </c>
      <c r="CX128">
        <v>78.382670000000005</v>
      </c>
      <c r="CY128">
        <v>78.315520000000006</v>
      </c>
      <c r="CZ128">
        <v>78.572640000000007</v>
      </c>
      <c r="DA128">
        <v>79.668289999999999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57.72213</v>
      </c>
      <c r="DO128">
        <v>138.9828</v>
      </c>
      <c r="DP128">
        <v>136.88839999999999</v>
      </c>
      <c r="DQ128">
        <v>134.88810000000001</v>
      </c>
      <c r="DR128">
        <v>132.9375</v>
      </c>
      <c r="DS128">
        <v>133.05250000000001</v>
      </c>
      <c r="DT128">
        <v>135.67009999999999</v>
      </c>
      <c r="DU128">
        <v>109.9426</v>
      </c>
      <c r="DV128">
        <v>79.692049999999995</v>
      </c>
      <c r="DW128">
        <v>79.645399999999995</v>
      </c>
      <c r="DX128">
        <v>79.93723</v>
      </c>
      <c r="DY128">
        <v>81.050600000000003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60.680109999999999</v>
      </c>
      <c r="EM128">
        <v>141.80549999999999</v>
      </c>
      <c r="EN128">
        <v>139.554</v>
      </c>
      <c r="EO128">
        <v>137.43530000000001</v>
      </c>
      <c r="EP128">
        <v>135.48050000000001</v>
      </c>
      <c r="EQ128">
        <v>135.5994</v>
      </c>
      <c r="ER128">
        <v>137.59469999999999</v>
      </c>
      <c r="ES128">
        <v>111.78489999999999</v>
      </c>
      <c r="ET128">
        <v>81.582589999999996</v>
      </c>
      <c r="EU128">
        <v>81.565539999999999</v>
      </c>
      <c r="EV128">
        <v>81.907499999999999</v>
      </c>
      <c r="EW128">
        <v>83.046440000000004</v>
      </c>
      <c r="EX128">
        <v>77.643230000000003</v>
      </c>
      <c r="EY128">
        <v>76.362269999999995</v>
      </c>
      <c r="EZ128">
        <v>74.931100000000001</v>
      </c>
      <c r="FA128">
        <v>73.744</v>
      </c>
      <c r="FB128">
        <v>72.550960000000003</v>
      </c>
      <c r="FC128">
        <v>71.015079999999998</v>
      </c>
      <c r="FD128">
        <v>70.304659999999998</v>
      </c>
      <c r="FE128">
        <v>70.992490000000004</v>
      </c>
      <c r="FF128">
        <v>74.197450000000003</v>
      </c>
      <c r="FG128">
        <v>78.539190000000005</v>
      </c>
      <c r="FH128">
        <v>83.221549999999993</v>
      </c>
      <c r="FI128">
        <v>86.916370000000001</v>
      </c>
      <c r="FJ128">
        <v>89.678370000000001</v>
      </c>
      <c r="FK128">
        <v>91.984359999999995</v>
      </c>
      <c r="FL128">
        <v>93.699910000000003</v>
      </c>
      <c r="FM128">
        <v>94.665049999999994</v>
      </c>
      <c r="FN128">
        <v>94.757840000000002</v>
      </c>
      <c r="FO128">
        <v>93.81653</v>
      </c>
      <c r="FP128">
        <v>92.979650000000007</v>
      </c>
      <c r="FQ128">
        <v>91.090280000000007</v>
      </c>
      <c r="FR128">
        <v>88.354169999999996</v>
      </c>
      <c r="FS128">
        <v>85.089320000000001</v>
      </c>
      <c r="FT128">
        <v>82.946460000000002</v>
      </c>
      <c r="FU128">
        <v>81.079480000000004</v>
      </c>
      <c r="FV128">
        <v>1</v>
      </c>
    </row>
    <row r="129" spans="1:178" x14ac:dyDescent="0.2">
      <c r="A129" t="s">
        <v>216</v>
      </c>
      <c r="B129" t="s">
        <v>231</v>
      </c>
      <c r="C129" t="s">
        <v>238</v>
      </c>
      <c r="D129" t="s">
        <v>38</v>
      </c>
      <c r="E129" t="s">
        <v>239</v>
      </c>
      <c r="F129" t="s">
        <v>227</v>
      </c>
      <c r="G129">
        <v>61</v>
      </c>
      <c r="H129" s="59"/>
      <c r="I129">
        <v>6.4204780000000001</v>
      </c>
      <c r="J129">
        <v>156.21350000000001</v>
      </c>
      <c r="K129">
        <v>156.20269999999999</v>
      </c>
      <c r="L129">
        <v>156.80529999999999</v>
      </c>
      <c r="M129">
        <v>156.84979999999999</v>
      </c>
      <c r="N129">
        <v>156.483</v>
      </c>
      <c r="O129">
        <v>159.11160000000001</v>
      </c>
      <c r="P129">
        <v>161.1028</v>
      </c>
      <c r="Q129">
        <v>160.94</v>
      </c>
      <c r="R129">
        <v>159.7722</v>
      </c>
      <c r="S129">
        <v>159.80529999999999</v>
      </c>
      <c r="T129">
        <v>160.9452</v>
      </c>
      <c r="U129">
        <v>160.28739999999999</v>
      </c>
      <c r="V129">
        <v>156.6773</v>
      </c>
      <c r="W129">
        <v>155.6516</v>
      </c>
      <c r="X129">
        <v>153.13200000000001</v>
      </c>
      <c r="Y129">
        <v>150.67590000000001</v>
      </c>
      <c r="Z129">
        <v>148.57740000000001</v>
      </c>
      <c r="AA129">
        <v>148.65549999999999</v>
      </c>
      <c r="AB129">
        <v>151.4546</v>
      </c>
      <c r="AC129">
        <v>154.36799999999999</v>
      </c>
      <c r="AD129">
        <v>157.17619999999999</v>
      </c>
      <c r="AE129">
        <v>158.14709999999999</v>
      </c>
      <c r="AF129">
        <v>159.16999999999999</v>
      </c>
      <c r="AG129">
        <v>160.6584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48.979469999999999</v>
      </c>
      <c r="AU129">
        <v>127.9764</v>
      </c>
      <c r="AV129">
        <v>126.3156</v>
      </c>
      <c r="AW129">
        <v>124.65519999999999</v>
      </c>
      <c r="AX129">
        <v>122.77630000000001</v>
      </c>
      <c r="AY129">
        <v>122.87869999999999</v>
      </c>
      <c r="AZ129">
        <v>126.86709999999999</v>
      </c>
      <c r="BA129">
        <v>102.1484</v>
      </c>
      <c r="BB129">
        <v>72.745609999999999</v>
      </c>
      <c r="BC129">
        <v>72.631309999999999</v>
      </c>
      <c r="BD129">
        <v>72.796779999999998</v>
      </c>
      <c r="BE129">
        <v>73.815039999999996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51.890120000000003</v>
      </c>
      <c r="BS129">
        <v>130.75399999999999</v>
      </c>
      <c r="BT129">
        <v>128.9385</v>
      </c>
      <c r="BU129">
        <v>127.1617</v>
      </c>
      <c r="BV129">
        <v>125.2786</v>
      </c>
      <c r="BW129">
        <v>125.3849</v>
      </c>
      <c r="BX129">
        <v>128.76089999999999</v>
      </c>
      <c r="BY129">
        <v>103.96129999999999</v>
      </c>
      <c r="BZ129">
        <v>74.605900000000005</v>
      </c>
      <c r="CA129">
        <v>74.520709999999994</v>
      </c>
      <c r="CB129">
        <v>74.735500000000002</v>
      </c>
      <c r="CC129">
        <v>75.778949999999995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53.906030000000001</v>
      </c>
      <c r="CQ129">
        <v>132.67769999999999</v>
      </c>
      <c r="CR129">
        <v>130.7552</v>
      </c>
      <c r="CS129">
        <v>128.89769999999999</v>
      </c>
      <c r="CT129">
        <v>127.01179999999999</v>
      </c>
      <c r="CU129">
        <v>127.1206</v>
      </c>
      <c r="CV129">
        <v>130.07249999999999</v>
      </c>
      <c r="CW129">
        <v>105.21680000000001</v>
      </c>
      <c r="CX129">
        <v>75.894329999999997</v>
      </c>
      <c r="CY129">
        <v>75.829319999999996</v>
      </c>
      <c r="CZ129">
        <v>76.078270000000003</v>
      </c>
      <c r="DA129">
        <v>77.139139999999998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55.921939999999999</v>
      </c>
      <c r="DO129">
        <v>134.60140000000001</v>
      </c>
      <c r="DP129">
        <v>132.5718</v>
      </c>
      <c r="DQ129">
        <v>130.6337</v>
      </c>
      <c r="DR129">
        <v>128.7449</v>
      </c>
      <c r="DS129">
        <v>128.85640000000001</v>
      </c>
      <c r="DT129">
        <v>131.38409999999999</v>
      </c>
      <c r="DU129">
        <v>106.47239999999999</v>
      </c>
      <c r="DV129">
        <v>77.182749999999999</v>
      </c>
      <c r="DW129">
        <v>77.137919999999994</v>
      </c>
      <c r="DX129">
        <v>77.421040000000005</v>
      </c>
      <c r="DY129">
        <v>78.49933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58.832590000000003</v>
      </c>
      <c r="EM129">
        <v>137.37899999999999</v>
      </c>
      <c r="EN129">
        <v>135.19479999999999</v>
      </c>
      <c r="EO129">
        <v>133.14019999999999</v>
      </c>
      <c r="EP129">
        <v>131.2473</v>
      </c>
      <c r="EQ129">
        <v>131.36250000000001</v>
      </c>
      <c r="ER129">
        <v>133.27789999999999</v>
      </c>
      <c r="ES129">
        <v>108.28530000000001</v>
      </c>
      <c r="ET129">
        <v>79.043049999999994</v>
      </c>
      <c r="EU129">
        <v>79.027320000000003</v>
      </c>
      <c r="EV129">
        <v>79.359759999999994</v>
      </c>
      <c r="EW129">
        <v>80.463229999999996</v>
      </c>
      <c r="EX129">
        <v>77.643230000000003</v>
      </c>
      <c r="EY129">
        <v>76.362269999999995</v>
      </c>
      <c r="EZ129">
        <v>74.931100000000001</v>
      </c>
      <c r="FA129">
        <v>73.744</v>
      </c>
      <c r="FB129">
        <v>72.550960000000003</v>
      </c>
      <c r="FC129">
        <v>71.015079999999998</v>
      </c>
      <c r="FD129">
        <v>70.304659999999998</v>
      </c>
      <c r="FE129">
        <v>70.992490000000004</v>
      </c>
      <c r="FF129">
        <v>74.197450000000003</v>
      </c>
      <c r="FG129">
        <v>78.539190000000005</v>
      </c>
      <c r="FH129">
        <v>83.221549999999993</v>
      </c>
      <c r="FI129">
        <v>86.916370000000001</v>
      </c>
      <c r="FJ129">
        <v>89.678370000000001</v>
      </c>
      <c r="FK129">
        <v>91.984359999999995</v>
      </c>
      <c r="FL129">
        <v>93.699910000000003</v>
      </c>
      <c r="FM129">
        <v>94.665049999999994</v>
      </c>
      <c r="FN129">
        <v>94.757840000000002</v>
      </c>
      <c r="FO129">
        <v>93.81653</v>
      </c>
      <c r="FP129">
        <v>92.979650000000007</v>
      </c>
      <c r="FQ129">
        <v>91.090280000000007</v>
      </c>
      <c r="FR129">
        <v>88.354169999999996</v>
      </c>
      <c r="FS129">
        <v>85.089320000000001</v>
      </c>
      <c r="FT129">
        <v>82.946460000000002</v>
      </c>
      <c r="FU129">
        <v>81.079480000000004</v>
      </c>
      <c r="FV129">
        <v>1</v>
      </c>
    </row>
    <row r="130" spans="1:178" x14ac:dyDescent="0.2">
      <c r="A130" t="s">
        <v>216</v>
      </c>
      <c r="B130" t="s">
        <v>231</v>
      </c>
      <c r="C130" t="s">
        <v>238</v>
      </c>
      <c r="D130" t="s">
        <v>39</v>
      </c>
      <c r="E130">
        <v>2015</v>
      </c>
      <c r="F130" t="s">
        <v>227</v>
      </c>
      <c r="G130">
        <v>66</v>
      </c>
      <c r="H130" s="59"/>
      <c r="I130">
        <v>6.9467460000000001</v>
      </c>
      <c r="J130">
        <v>171.24430000000001</v>
      </c>
      <c r="K130">
        <v>170.405</v>
      </c>
      <c r="L130">
        <v>170.90940000000001</v>
      </c>
      <c r="M130">
        <v>171.87780000000001</v>
      </c>
      <c r="N130">
        <v>172.06630000000001</v>
      </c>
      <c r="O130">
        <v>175.3261</v>
      </c>
      <c r="P130">
        <v>177.28639999999999</v>
      </c>
      <c r="Q130">
        <v>177.8477</v>
      </c>
      <c r="R130">
        <v>176.7697</v>
      </c>
      <c r="S130">
        <v>177.35589999999999</v>
      </c>
      <c r="T130">
        <v>178.2012</v>
      </c>
      <c r="U130">
        <v>177.21530000000001</v>
      </c>
      <c r="V130">
        <v>173.6944</v>
      </c>
      <c r="W130">
        <v>172.73259999999999</v>
      </c>
      <c r="X130">
        <v>169.5316</v>
      </c>
      <c r="Y130">
        <v>166.64840000000001</v>
      </c>
      <c r="Z130">
        <v>164.76830000000001</v>
      </c>
      <c r="AA130">
        <v>165.01929999999999</v>
      </c>
      <c r="AB130">
        <v>168.22559999999999</v>
      </c>
      <c r="AC130">
        <v>170.71260000000001</v>
      </c>
      <c r="AD130">
        <v>173.01060000000001</v>
      </c>
      <c r="AE130">
        <v>173.79839999999999</v>
      </c>
      <c r="AF130">
        <v>175.2133</v>
      </c>
      <c r="AG130">
        <v>176.6009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52.669049999999999</v>
      </c>
      <c r="AU130">
        <v>143.6662</v>
      </c>
      <c r="AV130">
        <v>141.678</v>
      </c>
      <c r="AW130">
        <v>139.8135</v>
      </c>
      <c r="AX130">
        <v>138.0521</v>
      </c>
      <c r="AY130">
        <v>138.0823</v>
      </c>
      <c r="AZ130">
        <v>142.33459999999999</v>
      </c>
      <c r="BA130">
        <v>109.21550000000001</v>
      </c>
      <c r="BB130">
        <v>76.169619999999995</v>
      </c>
      <c r="BC130">
        <v>75.775000000000006</v>
      </c>
      <c r="BD130">
        <v>75.849369999999993</v>
      </c>
      <c r="BE130">
        <v>76.764759999999995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55.755330000000001</v>
      </c>
      <c r="BS130">
        <v>146.61500000000001</v>
      </c>
      <c r="BT130">
        <v>144.44390000000001</v>
      </c>
      <c r="BU130">
        <v>142.42619999999999</v>
      </c>
      <c r="BV130">
        <v>140.67009999999999</v>
      </c>
      <c r="BW130">
        <v>140.7072</v>
      </c>
      <c r="BX130">
        <v>144.29220000000001</v>
      </c>
      <c r="BY130">
        <v>111.1101</v>
      </c>
      <c r="BZ130">
        <v>78.101690000000005</v>
      </c>
      <c r="CA130">
        <v>77.732380000000006</v>
      </c>
      <c r="CB130">
        <v>77.871979999999994</v>
      </c>
      <c r="CC130">
        <v>78.810810000000004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57.892879999999998</v>
      </c>
      <c r="CQ130">
        <v>148.65729999999999</v>
      </c>
      <c r="CR130">
        <v>146.3596</v>
      </c>
      <c r="CS130">
        <v>144.23570000000001</v>
      </c>
      <c r="CT130">
        <v>142.48330000000001</v>
      </c>
      <c r="CU130">
        <v>142.52529999999999</v>
      </c>
      <c r="CV130">
        <v>145.648</v>
      </c>
      <c r="CW130">
        <v>112.4222</v>
      </c>
      <c r="CX130">
        <v>79.439830000000001</v>
      </c>
      <c r="CY130">
        <v>79.088049999999996</v>
      </c>
      <c r="CZ130">
        <v>79.272829999999999</v>
      </c>
      <c r="DA130">
        <v>80.227900000000005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60.030430000000003</v>
      </c>
      <c r="DO130">
        <v>150.6996</v>
      </c>
      <c r="DP130">
        <v>148.27529999999999</v>
      </c>
      <c r="DQ130">
        <v>146.0453</v>
      </c>
      <c r="DR130">
        <v>144.29650000000001</v>
      </c>
      <c r="DS130">
        <v>144.3434</v>
      </c>
      <c r="DT130">
        <v>147.00389999999999</v>
      </c>
      <c r="DU130">
        <v>113.73439999999999</v>
      </c>
      <c r="DV130">
        <v>80.777979999999999</v>
      </c>
      <c r="DW130">
        <v>80.443730000000002</v>
      </c>
      <c r="DX130">
        <v>80.673680000000004</v>
      </c>
      <c r="DY130">
        <v>81.644990000000007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63.116720000000001</v>
      </c>
      <c r="EM130">
        <v>153.64840000000001</v>
      </c>
      <c r="EN130">
        <v>151.0412</v>
      </c>
      <c r="EO130">
        <v>148.65799999999999</v>
      </c>
      <c r="EP130">
        <v>146.9144</v>
      </c>
      <c r="EQ130">
        <v>146.9683</v>
      </c>
      <c r="ER130">
        <v>148.9615</v>
      </c>
      <c r="ES130">
        <v>115.629</v>
      </c>
      <c r="ET130">
        <v>82.710049999999995</v>
      </c>
      <c r="EU130">
        <v>82.4011</v>
      </c>
      <c r="EV130">
        <v>82.696290000000005</v>
      </c>
      <c r="EW130">
        <v>83.691040000000001</v>
      </c>
      <c r="EX130">
        <v>82.055660000000003</v>
      </c>
      <c r="EY130">
        <v>80.974890000000002</v>
      </c>
      <c r="EZ130">
        <v>79.654570000000007</v>
      </c>
      <c r="FA130">
        <v>78.369389999999996</v>
      </c>
      <c r="FB130">
        <v>77.315640000000002</v>
      </c>
      <c r="FC130">
        <v>75.991150000000005</v>
      </c>
      <c r="FD130">
        <v>74.586860000000001</v>
      </c>
      <c r="FE130">
        <v>75.127780000000001</v>
      </c>
      <c r="FF130">
        <v>77.808170000000004</v>
      </c>
      <c r="FG130">
        <v>82.715230000000005</v>
      </c>
      <c r="FH130">
        <v>87.312970000000007</v>
      </c>
      <c r="FI130">
        <v>91.150099999999995</v>
      </c>
      <c r="FJ130">
        <v>94.074669999999998</v>
      </c>
      <c r="FK130">
        <v>96.03586</v>
      </c>
      <c r="FL130">
        <v>97.121039999999994</v>
      </c>
      <c r="FM130">
        <v>97.603800000000007</v>
      </c>
      <c r="FN130">
        <v>97.577770000000001</v>
      </c>
      <c r="FO130">
        <v>96.808269999999993</v>
      </c>
      <c r="FP130">
        <v>95.611819999999994</v>
      </c>
      <c r="FQ130">
        <v>93.67353</v>
      </c>
      <c r="FR130">
        <v>90.796260000000004</v>
      </c>
      <c r="FS130">
        <v>87.565780000000004</v>
      </c>
      <c r="FT130">
        <v>85.542180000000002</v>
      </c>
      <c r="FU130">
        <v>83.889759999999995</v>
      </c>
      <c r="FV130">
        <v>1</v>
      </c>
    </row>
    <row r="131" spans="1:178" x14ac:dyDescent="0.2">
      <c r="A131" t="s">
        <v>216</v>
      </c>
      <c r="B131" t="s">
        <v>231</v>
      </c>
      <c r="C131" t="s">
        <v>238</v>
      </c>
      <c r="D131" t="s">
        <v>39</v>
      </c>
      <c r="E131">
        <v>2016</v>
      </c>
      <c r="F131" t="s">
        <v>227</v>
      </c>
      <c r="G131">
        <v>64</v>
      </c>
      <c r="H131" s="59"/>
      <c r="I131">
        <v>6.7362390000000003</v>
      </c>
      <c r="J131">
        <v>166.05510000000001</v>
      </c>
      <c r="K131">
        <v>165.24119999999999</v>
      </c>
      <c r="L131">
        <v>165.7303</v>
      </c>
      <c r="M131">
        <v>166.6694</v>
      </c>
      <c r="N131">
        <v>166.85220000000001</v>
      </c>
      <c r="O131">
        <v>170.01320000000001</v>
      </c>
      <c r="P131">
        <v>171.91409999999999</v>
      </c>
      <c r="Q131">
        <v>172.45840000000001</v>
      </c>
      <c r="R131">
        <v>171.41309999999999</v>
      </c>
      <c r="S131">
        <v>171.98150000000001</v>
      </c>
      <c r="T131">
        <v>172.80119999999999</v>
      </c>
      <c r="U131">
        <v>171.8451</v>
      </c>
      <c r="V131">
        <v>168.43100000000001</v>
      </c>
      <c r="W131">
        <v>167.4982</v>
      </c>
      <c r="X131">
        <v>164.39420000000001</v>
      </c>
      <c r="Y131">
        <v>161.5984</v>
      </c>
      <c r="Z131">
        <v>159.77529999999999</v>
      </c>
      <c r="AA131">
        <v>160.0187</v>
      </c>
      <c r="AB131">
        <v>163.12790000000001</v>
      </c>
      <c r="AC131">
        <v>165.5395</v>
      </c>
      <c r="AD131">
        <v>167.7679</v>
      </c>
      <c r="AE131">
        <v>168.5318</v>
      </c>
      <c r="AF131">
        <v>169.90389999999999</v>
      </c>
      <c r="AG131">
        <v>171.24930000000001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50.994480000000003</v>
      </c>
      <c r="AU131">
        <v>139.23769999999999</v>
      </c>
      <c r="AV131">
        <v>137.31440000000001</v>
      </c>
      <c r="AW131">
        <v>135.5102</v>
      </c>
      <c r="AX131">
        <v>133.8021</v>
      </c>
      <c r="AY131">
        <v>133.8312</v>
      </c>
      <c r="AZ131">
        <v>137.9716</v>
      </c>
      <c r="BA131">
        <v>105.85769999999999</v>
      </c>
      <c r="BB131">
        <v>73.812290000000004</v>
      </c>
      <c r="BC131">
        <v>73.428979999999996</v>
      </c>
      <c r="BD131">
        <v>73.499440000000007</v>
      </c>
      <c r="BE131">
        <v>74.386489999999995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54.033639999999998</v>
      </c>
      <c r="BS131">
        <v>142.1414</v>
      </c>
      <c r="BT131">
        <v>140.03809999999999</v>
      </c>
      <c r="BU131">
        <v>138.083</v>
      </c>
      <c r="BV131">
        <v>136.3801</v>
      </c>
      <c r="BW131">
        <v>136.4161</v>
      </c>
      <c r="BX131">
        <v>139.89930000000001</v>
      </c>
      <c r="BY131">
        <v>107.7234</v>
      </c>
      <c r="BZ131">
        <v>75.714849999999998</v>
      </c>
      <c r="CA131">
        <v>75.356470000000002</v>
      </c>
      <c r="CB131">
        <v>75.491159999999994</v>
      </c>
      <c r="CC131">
        <v>76.401300000000006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56.138550000000002</v>
      </c>
      <c r="CQ131">
        <v>144.15260000000001</v>
      </c>
      <c r="CR131">
        <v>141.92449999999999</v>
      </c>
      <c r="CS131">
        <v>139.86490000000001</v>
      </c>
      <c r="CT131">
        <v>138.16560000000001</v>
      </c>
      <c r="CU131">
        <v>138.2064</v>
      </c>
      <c r="CV131">
        <v>141.2345</v>
      </c>
      <c r="CW131">
        <v>109.0155</v>
      </c>
      <c r="CX131">
        <v>77.032570000000007</v>
      </c>
      <c r="CY131">
        <v>76.69144</v>
      </c>
      <c r="CZ131">
        <v>76.870620000000002</v>
      </c>
      <c r="DA131">
        <v>77.796750000000003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58.243470000000002</v>
      </c>
      <c r="DO131">
        <v>146.16370000000001</v>
      </c>
      <c r="DP131">
        <v>143.8109</v>
      </c>
      <c r="DQ131">
        <v>141.64689999999999</v>
      </c>
      <c r="DR131">
        <v>139.9511</v>
      </c>
      <c r="DS131">
        <v>139.9967</v>
      </c>
      <c r="DT131">
        <v>142.56960000000001</v>
      </c>
      <c r="DU131">
        <v>110.3077</v>
      </c>
      <c r="DV131">
        <v>78.350290000000001</v>
      </c>
      <c r="DW131">
        <v>78.026420000000002</v>
      </c>
      <c r="DX131">
        <v>78.250079999999997</v>
      </c>
      <c r="DY131">
        <v>79.192210000000003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61.282629999999997</v>
      </c>
      <c r="EM131">
        <v>149.0675</v>
      </c>
      <c r="EN131">
        <v>146.53460000000001</v>
      </c>
      <c r="EO131">
        <v>144.21969999999999</v>
      </c>
      <c r="EP131">
        <v>142.5291</v>
      </c>
      <c r="EQ131">
        <v>142.58150000000001</v>
      </c>
      <c r="ER131">
        <v>144.4973</v>
      </c>
      <c r="ES131">
        <v>112.1733</v>
      </c>
      <c r="ET131">
        <v>80.252849999999995</v>
      </c>
      <c r="EU131">
        <v>79.953909999999993</v>
      </c>
      <c r="EV131">
        <v>80.241810000000001</v>
      </c>
      <c r="EW131">
        <v>81.20702</v>
      </c>
      <c r="EX131">
        <v>82.055660000000003</v>
      </c>
      <c r="EY131">
        <v>80.974890000000002</v>
      </c>
      <c r="EZ131">
        <v>79.654570000000007</v>
      </c>
      <c r="FA131">
        <v>78.369389999999996</v>
      </c>
      <c r="FB131">
        <v>77.315640000000002</v>
      </c>
      <c r="FC131">
        <v>75.991150000000005</v>
      </c>
      <c r="FD131">
        <v>74.586860000000001</v>
      </c>
      <c r="FE131">
        <v>75.127780000000001</v>
      </c>
      <c r="FF131">
        <v>77.808170000000004</v>
      </c>
      <c r="FG131">
        <v>82.715230000000005</v>
      </c>
      <c r="FH131">
        <v>87.312970000000007</v>
      </c>
      <c r="FI131">
        <v>91.150099999999995</v>
      </c>
      <c r="FJ131">
        <v>94.074669999999998</v>
      </c>
      <c r="FK131">
        <v>96.03586</v>
      </c>
      <c r="FL131">
        <v>97.121039999999994</v>
      </c>
      <c r="FM131">
        <v>97.603800000000007</v>
      </c>
      <c r="FN131">
        <v>97.577770000000001</v>
      </c>
      <c r="FO131">
        <v>96.808269999999993</v>
      </c>
      <c r="FP131">
        <v>95.611819999999994</v>
      </c>
      <c r="FQ131">
        <v>93.67353</v>
      </c>
      <c r="FR131">
        <v>90.796260000000004</v>
      </c>
      <c r="FS131">
        <v>87.565780000000004</v>
      </c>
      <c r="FT131">
        <v>85.542180000000002</v>
      </c>
      <c r="FU131">
        <v>83.889759999999995</v>
      </c>
      <c r="FV131">
        <v>1</v>
      </c>
    </row>
    <row r="132" spans="1:178" x14ac:dyDescent="0.2">
      <c r="A132" t="s">
        <v>216</v>
      </c>
      <c r="B132" t="s">
        <v>231</v>
      </c>
      <c r="C132" t="s">
        <v>238</v>
      </c>
      <c r="D132" t="s">
        <v>39</v>
      </c>
      <c r="E132">
        <v>2017</v>
      </c>
      <c r="F132" t="s">
        <v>227</v>
      </c>
      <c r="G132">
        <v>63</v>
      </c>
      <c r="H132" s="59"/>
      <c r="I132">
        <v>6.6309849999999999</v>
      </c>
      <c r="J132">
        <v>163.4605</v>
      </c>
      <c r="K132">
        <v>162.6593</v>
      </c>
      <c r="L132">
        <v>163.14070000000001</v>
      </c>
      <c r="M132">
        <v>164.0652</v>
      </c>
      <c r="N132">
        <v>164.24510000000001</v>
      </c>
      <c r="O132">
        <v>167.35669999999999</v>
      </c>
      <c r="P132">
        <v>169.22790000000001</v>
      </c>
      <c r="Q132">
        <v>169.7637</v>
      </c>
      <c r="R132">
        <v>168.73480000000001</v>
      </c>
      <c r="S132">
        <v>169.29429999999999</v>
      </c>
      <c r="T132">
        <v>170.10120000000001</v>
      </c>
      <c r="U132">
        <v>169.16</v>
      </c>
      <c r="V132">
        <v>165.79920000000001</v>
      </c>
      <c r="W132">
        <v>164.8811</v>
      </c>
      <c r="X132">
        <v>161.82560000000001</v>
      </c>
      <c r="Y132">
        <v>159.0735</v>
      </c>
      <c r="Z132">
        <v>157.27879999999999</v>
      </c>
      <c r="AA132">
        <v>157.51840000000001</v>
      </c>
      <c r="AB132">
        <v>160.57900000000001</v>
      </c>
      <c r="AC132">
        <v>162.9529</v>
      </c>
      <c r="AD132">
        <v>165.1465</v>
      </c>
      <c r="AE132">
        <v>165.89850000000001</v>
      </c>
      <c r="AF132">
        <v>167.2491</v>
      </c>
      <c r="AG132">
        <v>168.5736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50.157649999999997</v>
      </c>
      <c r="AU132">
        <v>137.02379999999999</v>
      </c>
      <c r="AV132">
        <v>135.13290000000001</v>
      </c>
      <c r="AW132">
        <v>133.35900000000001</v>
      </c>
      <c r="AX132">
        <v>131.67750000000001</v>
      </c>
      <c r="AY132">
        <v>131.70599999999999</v>
      </c>
      <c r="AZ132">
        <v>135.79040000000001</v>
      </c>
      <c r="BA132">
        <v>104.17910000000001</v>
      </c>
      <c r="BB132">
        <v>72.633899999999997</v>
      </c>
      <c r="BC132">
        <v>72.256259999999997</v>
      </c>
      <c r="BD132">
        <v>72.324770000000001</v>
      </c>
      <c r="BE132">
        <v>73.197649999999996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53.172980000000003</v>
      </c>
      <c r="BS132">
        <v>139.90479999999999</v>
      </c>
      <c r="BT132">
        <v>137.83529999999999</v>
      </c>
      <c r="BU132">
        <v>135.91159999999999</v>
      </c>
      <c r="BV132">
        <v>134.2353</v>
      </c>
      <c r="BW132">
        <v>134.2706</v>
      </c>
      <c r="BX132">
        <v>137.703</v>
      </c>
      <c r="BY132">
        <v>106.0301</v>
      </c>
      <c r="BZ132">
        <v>74.521550000000005</v>
      </c>
      <c r="CA132">
        <v>74.168639999999996</v>
      </c>
      <c r="CB132">
        <v>74.300870000000003</v>
      </c>
      <c r="CC132">
        <v>75.196669999999997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55.261389999999999</v>
      </c>
      <c r="CQ132">
        <v>141.90020000000001</v>
      </c>
      <c r="CR132">
        <v>139.70689999999999</v>
      </c>
      <c r="CS132">
        <v>137.67959999999999</v>
      </c>
      <c r="CT132">
        <v>136.0068</v>
      </c>
      <c r="CU132">
        <v>136.04689999999999</v>
      </c>
      <c r="CV132">
        <v>139.02770000000001</v>
      </c>
      <c r="CW132">
        <v>107.3121</v>
      </c>
      <c r="CX132">
        <v>75.82893</v>
      </c>
      <c r="CY132">
        <v>75.493139999999997</v>
      </c>
      <c r="CZ132">
        <v>75.669520000000006</v>
      </c>
      <c r="DA132">
        <v>76.581180000000003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57.349789999999999</v>
      </c>
      <c r="DO132">
        <v>143.8955</v>
      </c>
      <c r="DP132">
        <v>141.57849999999999</v>
      </c>
      <c r="DQ132">
        <v>139.44749999999999</v>
      </c>
      <c r="DR132">
        <v>137.7783</v>
      </c>
      <c r="DS132">
        <v>137.82310000000001</v>
      </c>
      <c r="DT132">
        <v>140.35230000000001</v>
      </c>
      <c r="DU132">
        <v>108.5942</v>
      </c>
      <c r="DV132">
        <v>77.136309999999995</v>
      </c>
      <c r="DW132">
        <v>76.817639999999997</v>
      </c>
      <c r="DX132">
        <v>77.038160000000005</v>
      </c>
      <c r="DY132">
        <v>77.965680000000006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60.365119999999997</v>
      </c>
      <c r="EM132">
        <v>146.7765</v>
      </c>
      <c r="EN132">
        <v>144.2809</v>
      </c>
      <c r="EO132">
        <v>142.0001</v>
      </c>
      <c r="EP132">
        <v>140.33600000000001</v>
      </c>
      <c r="EQ132">
        <v>140.3877</v>
      </c>
      <c r="ER132">
        <v>142.26490000000001</v>
      </c>
      <c r="ES132">
        <v>110.4452</v>
      </c>
      <c r="ET132">
        <v>79.023960000000002</v>
      </c>
      <c r="EU132">
        <v>78.730019999999996</v>
      </c>
      <c r="EV132">
        <v>79.014269999999996</v>
      </c>
      <c r="EW132">
        <v>79.964699999999993</v>
      </c>
      <c r="EX132">
        <v>82.055660000000003</v>
      </c>
      <c r="EY132">
        <v>80.974890000000002</v>
      </c>
      <c r="EZ132">
        <v>79.654570000000007</v>
      </c>
      <c r="FA132">
        <v>78.369389999999996</v>
      </c>
      <c r="FB132">
        <v>77.315640000000002</v>
      </c>
      <c r="FC132">
        <v>75.991150000000005</v>
      </c>
      <c r="FD132">
        <v>74.586860000000001</v>
      </c>
      <c r="FE132">
        <v>75.127780000000001</v>
      </c>
      <c r="FF132">
        <v>77.808170000000004</v>
      </c>
      <c r="FG132">
        <v>82.715230000000005</v>
      </c>
      <c r="FH132">
        <v>87.312970000000007</v>
      </c>
      <c r="FI132">
        <v>91.150099999999995</v>
      </c>
      <c r="FJ132">
        <v>94.074669999999998</v>
      </c>
      <c r="FK132">
        <v>96.03586</v>
      </c>
      <c r="FL132">
        <v>97.121039999999994</v>
      </c>
      <c r="FM132">
        <v>97.603800000000007</v>
      </c>
      <c r="FN132">
        <v>97.577770000000001</v>
      </c>
      <c r="FO132">
        <v>96.808269999999993</v>
      </c>
      <c r="FP132">
        <v>95.611819999999994</v>
      </c>
      <c r="FQ132">
        <v>93.67353</v>
      </c>
      <c r="FR132">
        <v>90.796260000000004</v>
      </c>
      <c r="FS132">
        <v>87.565780000000004</v>
      </c>
      <c r="FT132">
        <v>85.542180000000002</v>
      </c>
      <c r="FU132">
        <v>83.889759999999995</v>
      </c>
      <c r="FV132">
        <v>1</v>
      </c>
    </row>
    <row r="133" spans="1:178" x14ac:dyDescent="0.2">
      <c r="A133" t="s">
        <v>216</v>
      </c>
      <c r="B133" t="s">
        <v>231</v>
      </c>
      <c r="C133" t="s">
        <v>238</v>
      </c>
      <c r="D133" t="s">
        <v>39</v>
      </c>
      <c r="E133" t="s">
        <v>239</v>
      </c>
      <c r="F133" t="s">
        <v>227</v>
      </c>
      <c r="G133">
        <v>61</v>
      </c>
      <c r="H133" s="59"/>
      <c r="I133">
        <v>6.4204780000000001</v>
      </c>
      <c r="J133">
        <v>158.27119999999999</v>
      </c>
      <c r="K133">
        <v>157.49549999999999</v>
      </c>
      <c r="L133">
        <v>157.96170000000001</v>
      </c>
      <c r="M133">
        <v>158.85679999999999</v>
      </c>
      <c r="N133">
        <v>159.03100000000001</v>
      </c>
      <c r="O133">
        <v>162.0438</v>
      </c>
      <c r="P133">
        <v>163.85560000000001</v>
      </c>
      <c r="Q133">
        <v>164.37440000000001</v>
      </c>
      <c r="R133">
        <v>163.37809999999999</v>
      </c>
      <c r="S133">
        <v>163.91980000000001</v>
      </c>
      <c r="T133">
        <v>164.7011</v>
      </c>
      <c r="U133">
        <v>163.78989999999999</v>
      </c>
      <c r="V133">
        <v>160.53579999999999</v>
      </c>
      <c r="W133">
        <v>159.64680000000001</v>
      </c>
      <c r="X133">
        <v>156.6883</v>
      </c>
      <c r="Y133">
        <v>154.02350000000001</v>
      </c>
      <c r="Z133">
        <v>152.28579999999999</v>
      </c>
      <c r="AA133">
        <v>152.51779999999999</v>
      </c>
      <c r="AB133">
        <v>155.4813</v>
      </c>
      <c r="AC133">
        <v>157.77979999999999</v>
      </c>
      <c r="AD133">
        <v>159.90369999999999</v>
      </c>
      <c r="AE133">
        <v>160.6319</v>
      </c>
      <c r="AF133">
        <v>161.93960000000001</v>
      </c>
      <c r="AG133">
        <v>163.22200000000001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48.484990000000003</v>
      </c>
      <c r="AU133">
        <v>132.59710000000001</v>
      </c>
      <c r="AV133">
        <v>130.77099999999999</v>
      </c>
      <c r="AW133">
        <v>129.0574</v>
      </c>
      <c r="AX133">
        <v>127.42910000000001</v>
      </c>
      <c r="AY133">
        <v>127.45650000000001</v>
      </c>
      <c r="AZ133">
        <v>131.42859999999999</v>
      </c>
      <c r="BA133">
        <v>100.82250000000001</v>
      </c>
      <c r="BB133">
        <v>70.277760000000001</v>
      </c>
      <c r="BC133">
        <v>69.911450000000002</v>
      </c>
      <c r="BD133">
        <v>69.976079999999996</v>
      </c>
      <c r="BE133">
        <v>70.820660000000004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51.452069999999999</v>
      </c>
      <c r="BS133">
        <v>135.43199999999999</v>
      </c>
      <c r="BT133">
        <v>133.43010000000001</v>
      </c>
      <c r="BU133">
        <v>131.56909999999999</v>
      </c>
      <c r="BV133">
        <v>129.94589999999999</v>
      </c>
      <c r="BW133">
        <v>129.98009999999999</v>
      </c>
      <c r="BX133">
        <v>133.31059999999999</v>
      </c>
      <c r="BY133">
        <v>102.6439</v>
      </c>
      <c r="BZ133">
        <v>72.135210000000001</v>
      </c>
      <c r="CA133">
        <v>71.793229999999994</v>
      </c>
      <c r="CB133">
        <v>71.920569999999998</v>
      </c>
      <c r="CC133">
        <v>72.787670000000006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53.507060000000003</v>
      </c>
      <c r="CQ133">
        <v>137.3954</v>
      </c>
      <c r="CR133">
        <v>135.27180000000001</v>
      </c>
      <c r="CS133">
        <v>133.30879999999999</v>
      </c>
      <c r="CT133">
        <v>131.6891</v>
      </c>
      <c r="CU133">
        <v>131.72790000000001</v>
      </c>
      <c r="CV133">
        <v>134.61410000000001</v>
      </c>
      <c r="CW133">
        <v>103.9054</v>
      </c>
      <c r="CX133">
        <v>73.421670000000006</v>
      </c>
      <c r="CY133">
        <v>73.096530000000001</v>
      </c>
      <c r="CZ133">
        <v>73.267309999999995</v>
      </c>
      <c r="DA133">
        <v>74.150030000000001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55.562049999999999</v>
      </c>
      <c r="DO133">
        <v>139.3588</v>
      </c>
      <c r="DP133">
        <v>137.11340000000001</v>
      </c>
      <c r="DQ133">
        <v>135.04839999999999</v>
      </c>
      <c r="DR133">
        <v>133.4323</v>
      </c>
      <c r="DS133">
        <v>133.47579999999999</v>
      </c>
      <c r="DT133">
        <v>135.91759999999999</v>
      </c>
      <c r="DU133">
        <v>105.1669</v>
      </c>
      <c r="DV133">
        <v>74.708129999999997</v>
      </c>
      <c r="DW133">
        <v>74.399839999999998</v>
      </c>
      <c r="DX133">
        <v>74.614050000000006</v>
      </c>
      <c r="DY133">
        <v>75.512389999999996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58.529130000000002</v>
      </c>
      <c r="EM133">
        <v>142.19370000000001</v>
      </c>
      <c r="EN133">
        <v>139.77260000000001</v>
      </c>
      <c r="EO133">
        <v>137.56020000000001</v>
      </c>
      <c r="EP133">
        <v>135.94909999999999</v>
      </c>
      <c r="EQ133">
        <v>135.99930000000001</v>
      </c>
      <c r="ER133">
        <v>137.7996</v>
      </c>
      <c r="ES133">
        <v>106.9883</v>
      </c>
      <c r="ET133">
        <v>76.565569999999994</v>
      </c>
      <c r="EU133">
        <v>76.281620000000004</v>
      </c>
      <c r="EV133">
        <v>76.558539999999994</v>
      </c>
      <c r="EW133">
        <v>77.479410000000001</v>
      </c>
      <c r="EX133">
        <v>82.055660000000003</v>
      </c>
      <c r="EY133">
        <v>80.974890000000002</v>
      </c>
      <c r="EZ133">
        <v>79.654570000000007</v>
      </c>
      <c r="FA133">
        <v>78.369389999999996</v>
      </c>
      <c r="FB133">
        <v>77.315640000000002</v>
      </c>
      <c r="FC133">
        <v>75.991150000000005</v>
      </c>
      <c r="FD133">
        <v>74.586860000000001</v>
      </c>
      <c r="FE133">
        <v>75.127780000000001</v>
      </c>
      <c r="FF133">
        <v>77.808170000000004</v>
      </c>
      <c r="FG133">
        <v>82.715230000000005</v>
      </c>
      <c r="FH133">
        <v>87.312970000000007</v>
      </c>
      <c r="FI133">
        <v>91.150099999999995</v>
      </c>
      <c r="FJ133">
        <v>94.074669999999998</v>
      </c>
      <c r="FK133">
        <v>96.03586</v>
      </c>
      <c r="FL133">
        <v>97.121039999999994</v>
      </c>
      <c r="FM133">
        <v>97.603800000000007</v>
      </c>
      <c r="FN133">
        <v>97.577770000000001</v>
      </c>
      <c r="FO133">
        <v>96.808269999999993</v>
      </c>
      <c r="FP133">
        <v>95.611819999999994</v>
      </c>
      <c r="FQ133">
        <v>93.67353</v>
      </c>
      <c r="FR133">
        <v>90.796260000000004</v>
      </c>
      <c r="FS133">
        <v>87.565780000000004</v>
      </c>
      <c r="FT133">
        <v>85.542180000000002</v>
      </c>
      <c r="FU133">
        <v>83.889759999999995</v>
      </c>
      <c r="FV133">
        <v>1</v>
      </c>
    </row>
    <row r="134" spans="1:178" x14ac:dyDescent="0.2">
      <c r="A134" t="s">
        <v>216</v>
      </c>
      <c r="B134" t="s">
        <v>231</v>
      </c>
      <c r="C134" t="s">
        <v>238</v>
      </c>
      <c r="D134" t="s">
        <v>40</v>
      </c>
      <c r="E134">
        <v>2015</v>
      </c>
      <c r="F134" t="s">
        <v>227</v>
      </c>
      <c r="G134">
        <v>66</v>
      </c>
      <c r="H134" s="59"/>
      <c r="I134">
        <v>6.9467460000000001</v>
      </c>
      <c r="J134">
        <v>174.62799999999999</v>
      </c>
      <c r="K134">
        <v>173.82660000000001</v>
      </c>
      <c r="L134">
        <v>174.34540000000001</v>
      </c>
      <c r="M134">
        <v>175.08760000000001</v>
      </c>
      <c r="N134">
        <v>175.3366</v>
      </c>
      <c r="O134">
        <v>178.06280000000001</v>
      </c>
      <c r="P134">
        <v>179.74090000000001</v>
      </c>
      <c r="Q134">
        <v>180.63</v>
      </c>
      <c r="R134">
        <v>179.03460000000001</v>
      </c>
      <c r="S134">
        <v>179.3244</v>
      </c>
      <c r="T134">
        <v>180.6328</v>
      </c>
      <c r="U134">
        <v>179.8458</v>
      </c>
      <c r="V134">
        <v>176.04689999999999</v>
      </c>
      <c r="W134">
        <v>174.83359999999999</v>
      </c>
      <c r="X134">
        <v>172.05090000000001</v>
      </c>
      <c r="Y134">
        <v>169.23589999999999</v>
      </c>
      <c r="Z134">
        <v>166.9006</v>
      </c>
      <c r="AA134">
        <v>166.98429999999999</v>
      </c>
      <c r="AB134">
        <v>169.798</v>
      </c>
      <c r="AC134">
        <v>172.38290000000001</v>
      </c>
      <c r="AD134">
        <v>175.47190000000001</v>
      </c>
      <c r="AE134">
        <v>176.58869999999999</v>
      </c>
      <c r="AF134">
        <v>177.46979999999999</v>
      </c>
      <c r="AG134">
        <v>179.32910000000001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52.702089999999998</v>
      </c>
      <c r="AU134">
        <v>145.85310000000001</v>
      </c>
      <c r="AV134">
        <v>144.08269999999999</v>
      </c>
      <c r="AW134">
        <v>142.2662</v>
      </c>
      <c r="AX134">
        <v>140.2807</v>
      </c>
      <c r="AY134">
        <v>140.35120000000001</v>
      </c>
      <c r="AZ134">
        <v>143.71379999999999</v>
      </c>
      <c r="BA134">
        <v>109.699</v>
      </c>
      <c r="BB134">
        <v>78.735960000000006</v>
      </c>
      <c r="BC134">
        <v>78.586820000000003</v>
      </c>
      <c r="BD134">
        <v>78.32938</v>
      </c>
      <c r="BE134">
        <v>79.526390000000006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55.853769999999997</v>
      </c>
      <c r="BS134">
        <v>148.89109999999999</v>
      </c>
      <c r="BT134">
        <v>146.9513</v>
      </c>
      <c r="BU134">
        <v>144.9922</v>
      </c>
      <c r="BV134">
        <v>142.9751</v>
      </c>
      <c r="BW134">
        <v>143.05109999999999</v>
      </c>
      <c r="BX134">
        <v>145.67769999999999</v>
      </c>
      <c r="BY134">
        <v>111.63800000000001</v>
      </c>
      <c r="BZ134">
        <v>80.695260000000005</v>
      </c>
      <c r="CA134">
        <v>80.575749999999999</v>
      </c>
      <c r="CB134">
        <v>80.367360000000005</v>
      </c>
      <c r="CC134">
        <v>81.595470000000006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58.036610000000003</v>
      </c>
      <c r="CQ134">
        <v>150.99510000000001</v>
      </c>
      <c r="CR134">
        <v>148.93809999999999</v>
      </c>
      <c r="CS134">
        <v>146.8802</v>
      </c>
      <c r="CT134">
        <v>144.84119999999999</v>
      </c>
      <c r="CU134">
        <v>144.9211</v>
      </c>
      <c r="CV134">
        <v>147.0378</v>
      </c>
      <c r="CW134">
        <v>112.98099999999999</v>
      </c>
      <c r="CX134">
        <v>82.052269999999993</v>
      </c>
      <c r="CY134">
        <v>81.953280000000007</v>
      </c>
      <c r="CZ134">
        <v>81.778859999999995</v>
      </c>
      <c r="DA134">
        <v>83.028509999999997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60.219450000000002</v>
      </c>
      <c r="DO134">
        <v>153.0992</v>
      </c>
      <c r="DP134">
        <v>150.92490000000001</v>
      </c>
      <c r="DQ134">
        <v>148.76820000000001</v>
      </c>
      <c r="DR134">
        <v>146.70740000000001</v>
      </c>
      <c r="DS134">
        <v>146.7911</v>
      </c>
      <c r="DT134">
        <v>148.398</v>
      </c>
      <c r="DU134">
        <v>114.324</v>
      </c>
      <c r="DV134">
        <v>83.409279999999995</v>
      </c>
      <c r="DW134">
        <v>83.330799999999996</v>
      </c>
      <c r="DX134">
        <v>83.190359999999998</v>
      </c>
      <c r="DY134">
        <v>84.461550000000003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63.371130000000001</v>
      </c>
      <c r="EM134">
        <v>156.13720000000001</v>
      </c>
      <c r="EN134">
        <v>153.79349999999999</v>
      </c>
      <c r="EO134">
        <v>151.4941</v>
      </c>
      <c r="EP134">
        <v>149.40180000000001</v>
      </c>
      <c r="EQ134">
        <v>149.49109999999999</v>
      </c>
      <c r="ER134">
        <v>150.36179999999999</v>
      </c>
      <c r="ES134">
        <v>116.26309999999999</v>
      </c>
      <c r="ET134">
        <v>85.368579999999994</v>
      </c>
      <c r="EU134">
        <v>85.319730000000007</v>
      </c>
      <c r="EV134">
        <v>85.228350000000006</v>
      </c>
      <c r="EW134">
        <v>86.530630000000002</v>
      </c>
      <c r="EX134">
        <v>81.658869999999993</v>
      </c>
      <c r="EY134">
        <v>80.591359999999995</v>
      </c>
      <c r="EZ134">
        <v>79.479740000000007</v>
      </c>
      <c r="FA134">
        <v>78.539879999999997</v>
      </c>
      <c r="FB134">
        <v>77.397069999999999</v>
      </c>
      <c r="FC134">
        <v>76.09393</v>
      </c>
      <c r="FD134">
        <v>75.744640000000004</v>
      </c>
      <c r="FE134">
        <v>76.028589999999994</v>
      </c>
      <c r="FF134">
        <v>77.807820000000007</v>
      </c>
      <c r="FG134">
        <v>82.344340000000003</v>
      </c>
      <c r="FH134">
        <v>86.927409999999995</v>
      </c>
      <c r="FI134">
        <v>91.051119999999997</v>
      </c>
      <c r="FJ134">
        <v>94.161739999999995</v>
      </c>
      <c r="FK134">
        <v>96.273359999999997</v>
      </c>
      <c r="FL134">
        <v>97.601709999999997</v>
      </c>
      <c r="FM134">
        <v>98.31832</v>
      </c>
      <c r="FN134">
        <v>98.33408</v>
      </c>
      <c r="FO134">
        <v>96.795230000000004</v>
      </c>
      <c r="FP134">
        <v>96.213130000000007</v>
      </c>
      <c r="FQ134">
        <v>94.405600000000007</v>
      </c>
      <c r="FR134">
        <v>91.7149</v>
      </c>
      <c r="FS134">
        <v>89.156469999999999</v>
      </c>
      <c r="FT134">
        <v>87.108609999999999</v>
      </c>
      <c r="FU134">
        <v>85.326669999999993</v>
      </c>
      <c r="FV134">
        <v>1</v>
      </c>
    </row>
    <row r="135" spans="1:178" x14ac:dyDescent="0.2">
      <c r="A135" t="s">
        <v>216</v>
      </c>
      <c r="B135" t="s">
        <v>231</v>
      </c>
      <c r="C135" t="s">
        <v>238</v>
      </c>
      <c r="D135" t="s">
        <v>40</v>
      </c>
      <c r="E135">
        <v>2016</v>
      </c>
      <c r="F135" t="s">
        <v>227</v>
      </c>
      <c r="G135">
        <v>64</v>
      </c>
      <c r="H135" s="59"/>
      <c r="I135">
        <v>6.7362390000000003</v>
      </c>
      <c r="J135">
        <v>169.33629999999999</v>
      </c>
      <c r="K135">
        <v>168.5591</v>
      </c>
      <c r="L135">
        <v>169.06219999999999</v>
      </c>
      <c r="M135">
        <v>169.78190000000001</v>
      </c>
      <c r="N135">
        <v>170.02340000000001</v>
      </c>
      <c r="O135">
        <v>172.6669</v>
      </c>
      <c r="P135">
        <v>174.29419999999999</v>
      </c>
      <c r="Q135">
        <v>175.15639999999999</v>
      </c>
      <c r="R135">
        <v>173.60929999999999</v>
      </c>
      <c r="S135">
        <v>173.8904</v>
      </c>
      <c r="T135">
        <v>175.1591</v>
      </c>
      <c r="U135">
        <v>174.39599999999999</v>
      </c>
      <c r="V135">
        <v>170.7122</v>
      </c>
      <c r="W135">
        <v>169.53559999999999</v>
      </c>
      <c r="X135">
        <v>166.8372</v>
      </c>
      <c r="Y135">
        <v>164.10749999999999</v>
      </c>
      <c r="Z135">
        <v>161.84299999999999</v>
      </c>
      <c r="AA135">
        <v>161.92410000000001</v>
      </c>
      <c r="AB135">
        <v>164.65260000000001</v>
      </c>
      <c r="AC135">
        <v>167.1592</v>
      </c>
      <c r="AD135">
        <v>170.15459999999999</v>
      </c>
      <c r="AE135">
        <v>171.23759999999999</v>
      </c>
      <c r="AF135">
        <v>172.09190000000001</v>
      </c>
      <c r="AG135">
        <v>173.89490000000001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51.024850000000001</v>
      </c>
      <c r="AU135">
        <v>141.35599999999999</v>
      </c>
      <c r="AV135">
        <v>139.64359999999999</v>
      </c>
      <c r="AW135">
        <v>137.88579999999999</v>
      </c>
      <c r="AX135">
        <v>135.96119999999999</v>
      </c>
      <c r="AY135">
        <v>136.02940000000001</v>
      </c>
      <c r="AZ135">
        <v>139.30889999999999</v>
      </c>
      <c r="BA135">
        <v>106.3254</v>
      </c>
      <c r="BB135">
        <v>76.300160000000005</v>
      </c>
      <c r="BC135">
        <v>76.154799999999994</v>
      </c>
      <c r="BD135">
        <v>75.903899999999993</v>
      </c>
      <c r="BE135">
        <v>77.063839999999999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0</v>
      </c>
      <c r="BQ135">
        <v>0</v>
      </c>
      <c r="BR135">
        <v>54.128410000000002</v>
      </c>
      <c r="BS135">
        <v>144.3476</v>
      </c>
      <c r="BT135">
        <v>142.4684</v>
      </c>
      <c r="BU135">
        <v>140.5701</v>
      </c>
      <c r="BV135">
        <v>138.61449999999999</v>
      </c>
      <c r="BW135">
        <v>138.68809999999999</v>
      </c>
      <c r="BX135">
        <v>141.24270000000001</v>
      </c>
      <c r="BY135">
        <v>108.2349</v>
      </c>
      <c r="BZ135">
        <v>78.229550000000003</v>
      </c>
      <c r="CA135">
        <v>78.11336</v>
      </c>
      <c r="CB135">
        <v>77.910769999999999</v>
      </c>
      <c r="CC135">
        <v>79.101330000000004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56.277920000000002</v>
      </c>
      <c r="CQ135">
        <v>146.4195</v>
      </c>
      <c r="CR135">
        <v>144.4248</v>
      </c>
      <c r="CS135">
        <v>142.42930000000001</v>
      </c>
      <c r="CT135">
        <v>140.4521</v>
      </c>
      <c r="CU135">
        <v>140.52959999999999</v>
      </c>
      <c r="CV135">
        <v>142.5821</v>
      </c>
      <c r="CW135">
        <v>109.5573</v>
      </c>
      <c r="CX135">
        <v>79.565830000000005</v>
      </c>
      <c r="CY135">
        <v>79.469849999999994</v>
      </c>
      <c r="CZ135">
        <v>79.300709999999995</v>
      </c>
      <c r="DA135">
        <v>80.512500000000003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58.427439999999997</v>
      </c>
      <c r="DO135">
        <v>148.4915</v>
      </c>
      <c r="DP135">
        <v>146.38130000000001</v>
      </c>
      <c r="DQ135">
        <v>144.2884</v>
      </c>
      <c r="DR135">
        <v>142.28970000000001</v>
      </c>
      <c r="DS135">
        <v>142.37100000000001</v>
      </c>
      <c r="DT135">
        <v>143.92150000000001</v>
      </c>
      <c r="DU135">
        <v>110.8798</v>
      </c>
      <c r="DV135">
        <v>80.902119999999996</v>
      </c>
      <c r="DW135">
        <v>80.826340000000002</v>
      </c>
      <c r="DX135">
        <v>80.690659999999994</v>
      </c>
      <c r="DY135">
        <v>81.923659999999998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61.530999999999999</v>
      </c>
      <c r="EM135">
        <v>151.483</v>
      </c>
      <c r="EN135">
        <v>149.20609999999999</v>
      </c>
      <c r="EO135">
        <v>146.97280000000001</v>
      </c>
      <c r="EP135">
        <v>144.94300000000001</v>
      </c>
      <c r="EQ135">
        <v>145.02969999999999</v>
      </c>
      <c r="ER135">
        <v>145.8554</v>
      </c>
      <c r="ES135">
        <v>112.7893</v>
      </c>
      <c r="ET135">
        <v>82.831500000000005</v>
      </c>
      <c r="EU135">
        <v>82.784899999999993</v>
      </c>
      <c r="EV135">
        <v>82.69753</v>
      </c>
      <c r="EW135">
        <v>83.961150000000004</v>
      </c>
      <c r="EX135">
        <v>81.658869999999993</v>
      </c>
      <c r="EY135">
        <v>80.591359999999995</v>
      </c>
      <c r="EZ135">
        <v>79.479740000000007</v>
      </c>
      <c r="FA135">
        <v>78.539879999999997</v>
      </c>
      <c r="FB135">
        <v>77.397069999999999</v>
      </c>
      <c r="FC135">
        <v>76.09393</v>
      </c>
      <c r="FD135">
        <v>75.744640000000004</v>
      </c>
      <c r="FE135">
        <v>76.028589999999994</v>
      </c>
      <c r="FF135">
        <v>77.807820000000007</v>
      </c>
      <c r="FG135">
        <v>82.344340000000003</v>
      </c>
      <c r="FH135">
        <v>86.927409999999995</v>
      </c>
      <c r="FI135">
        <v>91.051119999999997</v>
      </c>
      <c r="FJ135">
        <v>94.161739999999995</v>
      </c>
      <c r="FK135">
        <v>96.273359999999997</v>
      </c>
      <c r="FL135">
        <v>97.601699999999994</v>
      </c>
      <c r="FM135">
        <v>98.318309999999997</v>
      </c>
      <c r="FN135">
        <v>98.33408</v>
      </c>
      <c r="FO135">
        <v>96.795230000000004</v>
      </c>
      <c r="FP135">
        <v>96.213130000000007</v>
      </c>
      <c r="FQ135">
        <v>94.405600000000007</v>
      </c>
      <c r="FR135">
        <v>91.7149</v>
      </c>
      <c r="FS135">
        <v>89.156469999999999</v>
      </c>
      <c r="FT135">
        <v>87.108609999999999</v>
      </c>
      <c r="FU135">
        <v>85.326669999999993</v>
      </c>
      <c r="FV135">
        <v>1</v>
      </c>
    </row>
    <row r="136" spans="1:178" x14ac:dyDescent="0.2">
      <c r="A136" t="s">
        <v>216</v>
      </c>
      <c r="B136" t="s">
        <v>231</v>
      </c>
      <c r="C136" t="s">
        <v>238</v>
      </c>
      <c r="D136" t="s">
        <v>40</v>
      </c>
      <c r="E136">
        <v>2017</v>
      </c>
      <c r="F136" t="s">
        <v>227</v>
      </c>
      <c r="G136">
        <v>63</v>
      </c>
      <c r="H136" s="59"/>
      <c r="I136">
        <v>6.6309849999999999</v>
      </c>
      <c r="J136">
        <v>166.69040000000001</v>
      </c>
      <c r="K136">
        <v>165.9254</v>
      </c>
      <c r="L136">
        <v>166.42060000000001</v>
      </c>
      <c r="M136">
        <v>167.12909999999999</v>
      </c>
      <c r="N136">
        <v>167.36680000000001</v>
      </c>
      <c r="O136">
        <v>169.96899999999999</v>
      </c>
      <c r="P136">
        <v>171.57079999999999</v>
      </c>
      <c r="Q136">
        <v>172.4196</v>
      </c>
      <c r="R136">
        <v>170.89670000000001</v>
      </c>
      <c r="S136">
        <v>171.17330000000001</v>
      </c>
      <c r="T136">
        <v>172.4222</v>
      </c>
      <c r="U136">
        <v>171.67099999999999</v>
      </c>
      <c r="V136">
        <v>168.04480000000001</v>
      </c>
      <c r="W136">
        <v>166.88659999999999</v>
      </c>
      <c r="X136">
        <v>164.2304</v>
      </c>
      <c r="Y136">
        <v>161.54329999999999</v>
      </c>
      <c r="Z136">
        <v>159.3142</v>
      </c>
      <c r="AA136">
        <v>159.39410000000001</v>
      </c>
      <c r="AB136">
        <v>162.07990000000001</v>
      </c>
      <c r="AC136">
        <v>164.54730000000001</v>
      </c>
      <c r="AD136">
        <v>167.49590000000001</v>
      </c>
      <c r="AE136">
        <v>168.56200000000001</v>
      </c>
      <c r="AF136">
        <v>169.40299999999999</v>
      </c>
      <c r="AG136">
        <v>171.17779999999999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50.186709999999998</v>
      </c>
      <c r="AU136">
        <v>139.1079</v>
      </c>
      <c r="AV136">
        <v>137.42439999999999</v>
      </c>
      <c r="AW136">
        <v>135.69589999999999</v>
      </c>
      <c r="AX136">
        <v>133.80179999999999</v>
      </c>
      <c r="AY136">
        <v>133.8689</v>
      </c>
      <c r="AZ136">
        <v>137.10669999999999</v>
      </c>
      <c r="BA136">
        <v>104.63890000000001</v>
      </c>
      <c r="BB136">
        <v>75.082560000000001</v>
      </c>
      <c r="BC136">
        <v>74.939080000000004</v>
      </c>
      <c r="BD136">
        <v>74.691469999999995</v>
      </c>
      <c r="BE136">
        <v>75.832890000000006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53.265929999999997</v>
      </c>
      <c r="BS136">
        <v>142.07599999999999</v>
      </c>
      <c r="BT136">
        <v>140.22710000000001</v>
      </c>
      <c r="BU136">
        <v>138.35919999999999</v>
      </c>
      <c r="BV136">
        <v>136.43430000000001</v>
      </c>
      <c r="BW136">
        <v>136.5068</v>
      </c>
      <c r="BX136">
        <v>139.02539999999999</v>
      </c>
      <c r="BY136">
        <v>106.5334</v>
      </c>
      <c r="BZ136">
        <v>76.996809999999996</v>
      </c>
      <c r="CA136">
        <v>76.882279999999994</v>
      </c>
      <c r="CB136">
        <v>76.682590000000005</v>
      </c>
      <c r="CC136">
        <v>77.854399999999998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55.398580000000003</v>
      </c>
      <c r="CQ136">
        <v>144.1317</v>
      </c>
      <c r="CR136">
        <v>142.16820000000001</v>
      </c>
      <c r="CS136">
        <v>140.2038</v>
      </c>
      <c r="CT136">
        <v>138.2576</v>
      </c>
      <c r="CU136">
        <v>138.3338</v>
      </c>
      <c r="CV136">
        <v>140.35429999999999</v>
      </c>
      <c r="CW136">
        <v>107.8455</v>
      </c>
      <c r="CX136">
        <v>78.322620000000001</v>
      </c>
      <c r="CY136">
        <v>78.228129999999993</v>
      </c>
      <c r="CZ136">
        <v>78.061639999999997</v>
      </c>
      <c r="DA136">
        <v>79.254490000000004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57.531239999999997</v>
      </c>
      <c r="DO136">
        <v>146.1874</v>
      </c>
      <c r="DP136">
        <v>144.10929999999999</v>
      </c>
      <c r="DQ136">
        <v>142.04839999999999</v>
      </c>
      <c r="DR136">
        <v>140.08080000000001</v>
      </c>
      <c r="DS136">
        <v>140.16079999999999</v>
      </c>
      <c r="DT136">
        <v>141.6832</v>
      </c>
      <c r="DU136">
        <v>109.1576</v>
      </c>
      <c r="DV136">
        <v>79.648420000000002</v>
      </c>
      <c r="DW136">
        <v>79.573989999999995</v>
      </c>
      <c r="DX136">
        <v>79.440690000000004</v>
      </c>
      <c r="DY136">
        <v>80.654589999999999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60.61045</v>
      </c>
      <c r="EM136">
        <v>149.15549999999999</v>
      </c>
      <c r="EN136">
        <v>146.91200000000001</v>
      </c>
      <c r="EO136">
        <v>144.71170000000001</v>
      </c>
      <c r="EP136">
        <v>142.7133</v>
      </c>
      <c r="EQ136">
        <v>142.7987</v>
      </c>
      <c r="ER136">
        <v>143.6019</v>
      </c>
      <c r="ES136">
        <v>111.0521</v>
      </c>
      <c r="ET136">
        <v>81.56268</v>
      </c>
      <c r="EU136">
        <v>81.517189999999999</v>
      </c>
      <c r="EV136">
        <v>81.431809999999999</v>
      </c>
      <c r="EW136">
        <v>82.676090000000002</v>
      </c>
      <c r="EX136">
        <v>81.658869999999993</v>
      </c>
      <c r="EY136">
        <v>80.591359999999995</v>
      </c>
      <c r="EZ136">
        <v>79.479740000000007</v>
      </c>
      <c r="FA136">
        <v>78.539879999999997</v>
      </c>
      <c r="FB136">
        <v>77.397069999999999</v>
      </c>
      <c r="FC136">
        <v>76.09393</v>
      </c>
      <c r="FD136">
        <v>75.744640000000004</v>
      </c>
      <c r="FE136">
        <v>76.028589999999994</v>
      </c>
      <c r="FF136">
        <v>77.807820000000007</v>
      </c>
      <c r="FG136">
        <v>82.344340000000003</v>
      </c>
      <c r="FH136">
        <v>86.927409999999995</v>
      </c>
      <c r="FI136">
        <v>91.051119999999997</v>
      </c>
      <c r="FJ136">
        <v>94.161739999999995</v>
      </c>
      <c r="FK136">
        <v>96.273359999999997</v>
      </c>
      <c r="FL136">
        <v>97.601699999999994</v>
      </c>
      <c r="FM136">
        <v>98.318309999999997</v>
      </c>
      <c r="FN136">
        <v>98.33408</v>
      </c>
      <c r="FO136">
        <v>96.795230000000004</v>
      </c>
      <c r="FP136">
        <v>96.213130000000007</v>
      </c>
      <c r="FQ136">
        <v>94.405600000000007</v>
      </c>
      <c r="FR136">
        <v>91.7149</v>
      </c>
      <c r="FS136">
        <v>89.156469999999999</v>
      </c>
      <c r="FT136">
        <v>87.108609999999999</v>
      </c>
      <c r="FU136">
        <v>85.326669999999993</v>
      </c>
      <c r="FV136">
        <v>1</v>
      </c>
    </row>
    <row r="137" spans="1:178" x14ac:dyDescent="0.2">
      <c r="A137" t="s">
        <v>216</v>
      </c>
      <c r="B137" t="s">
        <v>231</v>
      </c>
      <c r="C137" t="s">
        <v>238</v>
      </c>
      <c r="D137" t="s">
        <v>40</v>
      </c>
      <c r="E137" t="s">
        <v>239</v>
      </c>
      <c r="F137" t="s">
        <v>227</v>
      </c>
      <c r="G137">
        <v>61</v>
      </c>
      <c r="H137" s="59"/>
      <c r="I137">
        <v>6.4204780000000001</v>
      </c>
      <c r="J137">
        <v>161.39859999999999</v>
      </c>
      <c r="K137">
        <v>160.65790000000001</v>
      </c>
      <c r="L137">
        <v>161.13740000000001</v>
      </c>
      <c r="M137">
        <v>161.82339999999999</v>
      </c>
      <c r="N137">
        <v>162.05350000000001</v>
      </c>
      <c r="O137">
        <v>164.57320000000001</v>
      </c>
      <c r="P137">
        <v>166.1242</v>
      </c>
      <c r="Q137">
        <v>166.94589999999999</v>
      </c>
      <c r="R137">
        <v>165.47139999999999</v>
      </c>
      <c r="S137">
        <v>165.73929999999999</v>
      </c>
      <c r="T137">
        <v>166.9485</v>
      </c>
      <c r="U137">
        <v>166.22110000000001</v>
      </c>
      <c r="V137">
        <v>162.71010000000001</v>
      </c>
      <c r="W137">
        <v>161.58860000000001</v>
      </c>
      <c r="X137">
        <v>159.01669999999999</v>
      </c>
      <c r="Y137">
        <v>156.41499999999999</v>
      </c>
      <c r="Z137">
        <v>154.25659999999999</v>
      </c>
      <c r="AA137">
        <v>154.334</v>
      </c>
      <c r="AB137">
        <v>156.93459999999999</v>
      </c>
      <c r="AC137">
        <v>159.3236</v>
      </c>
      <c r="AD137">
        <v>162.17859999999999</v>
      </c>
      <c r="AE137">
        <v>163.21080000000001</v>
      </c>
      <c r="AF137">
        <v>164.02510000000001</v>
      </c>
      <c r="AG137">
        <v>165.74350000000001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48.511420000000001</v>
      </c>
      <c r="AU137">
        <v>134.61269999999999</v>
      </c>
      <c r="AV137">
        <v>132.98699999999999</v>
      </c>
      <c r="AW137">
        <v>131.31720000000001</v>
      </c>
      <c r="AX137">
        <v>129.48400000000001</v>
      </c>
      <c r="AY137">
        <v>129.5488</v>
      </c>
      <c r="AZ137">
        <v>132.703</v>
      </c>
      <c r="BA137">
        <v>101.2666</v>
      </c>
      <c r="BB137">
        <v>72.647959999999998</v>
      </c>
      <c r="BC137">
        <v>72.508279999999999</v>
      </c>
      <c r="BD137">
        <v>72.267250000000004</v>
      </c>
      <c r="BE137">
        <v>73.371629999999996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51.541359999999997</v>
      </c>
      <c r="BS137">
        <v>137.5333</v>
      </c>
      <c r="BT137">
        <v>135.7449</v>
      </c>
      <c r="BU137">
        <v>133.93780000000001</v>
      </c>
      <c r="BV137">
        <v>132.0744</v>
      </c>
      <c r="BW137">
        <v>132.14449999999999</v>
      </c>
      <c r="BX137">
        <v>134.59100000000001</v>
      </c>
      <c r="BY137">
        <v>103.1307</v>
      </c>
      <c r="BZ137">
        <v>74.531589999999994</v>
      </c>
      <c r="CA137">
        <v>74.420379999999994</v>
      </c>
      <c r="CB137">
        <v>74.226519999999994</v>
      </c>
      <c r="CC137">
        <v>75.360789999999994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53.639899999999997</v>
      </c>
      <c r="CQ137">
        <v>139.55609999999999</v>
      </c>
      <c r="CR137">
        <v>137.6549</v>
      </c>
      <c r="CS137">
        <v>135.75290000000001</v>
      </c>
      <c r="CT137">
        <v>133.86840000000001</v>
      </c>
      <c r="CU137">
        <v>133.94220000000001</v>
      </c>
      <c r="CV137">
        <v>135.89859999999999</v>
      </c>
      <c r="CW137">
        <v>104.4218</v>
      </c>
      <c r="CX137">
        <v>75.836179999999999</v>
      </c>
      <c r="CY137">
        <v>75.744699999999995</v>
      </c>
      <c r="CZ137">
        <v>75.583500000000001</v>
      </c>
      <c r="DA137">
        <v>76.738479999999996</v>
      </c>
      <c r="DB137">
        <v>0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55.738430000000001</v>
      </c>
      <c r="DO137">
        <v>141.5789</v>
      </c>
      <c r="DP137">
        <v>139.565</v>
      </c>
      <c r="DQ137">
        <v>137.56800000000001</v>
      </c>
      <c r="DR137">
        <v>135.66249999999999</v>
      </c>
      <c r="DS137">
        <v>135.74</v>
      </c>
      <c r="DT137">
        <v>137.2062</v>
      </c>
      <c r="DU137">
        <v>105.71299999999999</v>
      </c>
      <c r="DV137">
        <v>77.140780000000007</v>
      </c>
      <c r="DW137">
        <v>77.069019999999995</v>
      </c>
      <c r="DX137">
        <v>76.940479999999994</v>
      </c>
      <c r="DY137">
        <v>78.116169999999997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58.768380000000001</v>
      </c>
      <c r="EM137">
        <v>144.49950000000001</v>
      </c>
      <c r="EN137">
        <v>142.3228</v>
      </c>
      <c r="EO137">
        <v>140.18860000000001</v>
      </c>
      <c r="EP137">
        <v>138.25280000000001</v>
      </c>
      <c r="EQ137">
        <v>138.3357</v>
      </c>
      <c r="ER137">
        <v>139.0942</v>
      </c>
      <c r="ES137">
        <v>107.5771</v>
      </c>
      <c r="ET137">
        <v>79.0244</v>
      </c>
      <c r="EU137">
        <v>78.981120000000004</v>
      </c>
      <c r="EV137">
        <v>78.899739999999994</v>
      </c>
      <c r="EW137">
        <v>80.105329999999995</v>
      </c>
      <c r="EX137">
        <v>81.658869999999993</v>
      </c>
      <c r="EY137">
        <v>80.591359999999995</v>
      </c>
      <c r="EZ137">
        <v>79.479740000000007</v>
      </c>
      <c r="FA137">
        <v>78.539879999999997</v>
      </c>
      <c r="FB137">
        <v>77.397069999999999</v>
      </c>
      <c r="FC137">
        <v>76.09393</v>
      </c>
      <c r="FD137">
        <v>75.744640000000004</v>
      </c>
      <c r="FE137">
        <v>76.028589999999994</v>
      </c>
      <c r="FF137">
        <v>77.807820000000007</v>
      </c>
      <c r="FG137">
        <v>82.344340000000003</v>
      </c>
      <c r="FH137">
        <v>86.927409999999995</v>
      </c>
      <c r="FI137">
        <v>91.051119999999997</v>
      </c>
      <c r="FJ137">
        <v>94.161739999999995</v>
      </c>
      <c r="FK137">
        <v>96.273359999999997</v>
      </c>
      <c r="FL137">
        <v>97.601699999999994</v>
      </c>
      <c r="FM137">
        <v>98.318309999999997</v>
      </c>
      <c r="FN137">
        <v>98.33408</v>
      </c>
      <c r="FO137">
        <v>96.795230000000004</v>
      </c>
      <c r="FP137">
        <v>96.213130000000007</v>
      </c>
      <c r="FQ137">
        <v>94.405600000000007</v>
      </c>
      <c r="FR137">
        <v>91.7149</v>
      </c>
      <c r="FS137">
        <v>89.156469999999999</v>
      </c>
      <c r="FT137">
        <v>87.108609999999999</v>
      </c>
      <c r="FU137">
        <v>85.326669999999993</v>
      </c>
      <c r="FV137">
        <v>1</v>
      </c>
    </row>
    <row r="138" spans="1:178" x14ac:dyDescent="0.2">
      <c r="A138" t="s">
        <v>216</v>
      </c>
      <c r="B138" t="s">
        <v>231</v>
      </c>
      <c r="C138" t="s">
        <v>238</v>
      </c>
      <c r="D138" t="s">
        <v>41</v>
      </c>
      <c r="E138">
        <v>2015</v>
      </c>
      <c r="F138" t="s">
        <v>227</v>
      </c>
      <c r="G138">
        <v>66</v>
      </c>
      <c r="H138" s="59"/>
      <c r="I138">
        <v>6.9467460000000001</v>
      </c>
      <c r="J138">
        <v>175.90960000000001</v>
      </c>
      <c r="K138">
        <v>175.68430000000001</v>
      </c>
      <c r="L138">
        <v>176.03970000000001</v>
      </c>
      <c r="M138">
        <v>175.8664</v>
      </c>
      <c r="N138">
        <v>176.50739999999999</v>
      </c>
      <c r="O138">
        <v>178.73150000000001</v>
      </c>
      <c r="P138">
        <v>180.7097</v>
      </c>
      <c r="Q138">
        <v>180.57130000000001</v>
      </c>
      <c r="R138">
        <v>179.32910000000001</v>
      </c>
      <c r="S138">
        <v>179.50710000000001</v>
      </c>
      <c r="T138">
        <v>181.34950000000001</v>
      </c>
      <c r="U138">
        <v>180.62639999999999</v>
      </c>
      <c r="V138">
        <v>176.328</v>
      </c>
      <c r="W138">
        <v>175.42570000000001</v>
      </c>
      <c r="X138">
        <v>172.74799999999999</v>
      </c>
      <c r="Y138">
        <v>170.22409999999999</v>
      </c>
      <c r="Z138">
        <v>168.24760000000001</v>
      </c>
      <c r="AA138">
        <v>168.3715</v>
      </c>
      <c r="AB138">
        <v>171.39660000000001</v>
      </c>
      <c r="AC138">
        <v>174.40700000000001</v>
      </c>
      <c r="AD138">
        <v>177.13399999999999</v>
      </c>
      <c r="AE138">
        <v>178.3528</v>
      </c>
      <c r="AF138">
        <v>179.24090000000001</v>
      </c>
      <c r="AG138">
        <v>180.89859999999999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52.323740000000001</v>
      </c>
      <c r="AU138">
        <v>145.2209</v>
      </c>
      <c r="AV138">
        <v>143.41630000000001</v>
      </c>
      <c r="AW138">
        <v>141.72989999999999</v>
      </c>
      <c r="AX138">
        <v>139.99600000000001</v>
      </c>
      <c r="AY138">
        <v>140.10599999999999</v>
      </c>
      <c r="AZ138">
        <v>145.7294</v>
      </c>
      <c r="BA138">
        <v>111.6696</v>
      </c>
      <c r="BB138">
        <v>81.395849999999996</v>
      </c>
      <c r="BC138">
        <v>81.578249999999997</v>
      </c>
      <c r="BD138">
        <v>81.579369999999997</v>
      </c>
      <c r="BE138">
        <v>82.595439999999996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55.189309999999999</v>
      </c>
      <c r="BS138">
        <v>148.0198</v>
      </c>
      <c r="BT138">
        <v>146.08349999999999</v>
      </c>
      <c r="BU138">
        <v>144.29259999999999</v>
      </c>
      <c r="BV138">
        <v>142.5558</v>
      </c>
      <c r="BW138">
        <v>142.68960000000001</v>
      </c>
      <c r="BX138">
        <v>147.7372</v>
      </c>
      <c r="BY138">
        <v>113.65689999999999</v>
      </c>
      <c r="BZ138">
        <v>83.391130000000004</v>
      </c>
      <c r="CA138">
        <v>83.597350000000006</v>
      </c>
      <c r="CB138">
        <v>83.628209999999996</v>
      </c>
      <c r="CC138">
        <v>84.670509999999993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57.173999999999999</v>
      </c>
      <c r="CQ138">
        <v>149.95830000000001</v>
      </c>
      <c r="CR138">
        <v>147.9308</v>
      </c>
      <c r="CS138">
        <v>146.06739999999999</v>
      </c>
      <c r="CT138">
        <v>144.3287</v>
      </c>
      <c r="CU138">
        <v>144.47890000000001</v>
      </c>
      <c r="CV138">
        <v>149.12780000000001</v>
      </c>
      <c r="CW138">
        <v>115.0333</v>
      </c>
      <c r="CX138">
        <v>84.773060000000001</v>
      </c>
      <c r="CY138">
        <v>84.995769999999993</v>
      </c>
      <c r="CZ138">
        <v>85.047240000000002</v>
      </c>
      <c r="DA138">
        <v>86.107699999999994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59.158679999999997</v>
      </c>
      <c r="DO138">
        <v>151.89680000000001</v>
      </c>
      <c r="DP138">
        <v>149.77799999999999</v>
      </c>
      <c r="DQ138">
        <v>147.84229999999999</v>
      </c>
      <c r="DR138">
        <v>146.10159999999999</v>
      </c>
      <c r="DS138">
        <v>146.26830000000001</v>
      </c>
      <c r="DT138">
        <v>150.51840000000001</v>
      </c>
      <c r="DU138">
        <v>116.4097</v>
      </c>
      <c r="DV138">
        <v>86.154979999999995</v>
      </c>
      <c r="DW138">
        <v>86.394199999999998</v>
      </c>
      <c r="DX138">
        <v>86.466269999999994</v>
      </c>
      <c r="DY138">
        <v>87.544880000000006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62.024250000000002</v>
      </c>
      <c r="EM138">
        <v>154.69569999999999</v>
      </c>
      <c r="EN138">
        <v>152.4452</v>
      </c>
      <c r="EO138">
        <v>150.405</v>
      </c>
      <c r="EP138">
        <v>148.66139999999999</v>
      </c>
      <c r="EQ138">
        <v>148.8518</v>
      </c>
      <c r="ER138">
        <v>152.52619999999999</v>
      </c>
      <c r="ES138">
        <v>118.39700000000001</v>
      </c>
      <c r="ET138">
        <v>88.150260000000003</v>
      </c>
      <c r="EU138">
        <v>88.413290000000003</v>
      </c>
      <c r="EV138">
        <v>88.515110000000007</v>
      </c>
      <c r="EW138">
        <v>89.619960000000006</v>
      </c>
      <c r="EX138">
        <v>78.957369999999997</v>
      </c>
      <c r="EY138">
        <v>77.783580000000001</v>
      </c>
      <c r="EZ138">
        <v>76.373500000000007</v>
      </c>
      <c r="FA138">
        <v>75.352699999999999</v>
      </c>
      <c r="FB138">
        <v>74.611009999999993</v>
      </c>
      <c r="FC138">
        <v>73.722899999999996</v>
      </c>
      <c r="FD138">
        <v>73.047749999999994</v>
      </c>
      <c r="FE138">
        <v>72.597380000000001</v>
      </c>
      <c r="FF138">
        <v>74.599770000000007</v>
      </c>
      <c r="FG138">
        <v>78.379769999999994</v>
      </c>
      <c r="FH138">
        <v>82.813209999999998</v>
      </c>
      <c r="FI138">
        <v>87.089579999999998</v>
      </c>
      <c r="FJ138">
        <v>90.259810000000002</v>
      </c>
      <c r="FK138">
        <v>92.434910000000002</v>
      </c>
      <c r="FL138">
        <v>93.641620000000003</v>
      </c>
      <c r="FM138">
        <v>94.445340000000002</v>
      </c>
      <c r="FN138">
        <v>94.303799999999995</v>
      </c>
      <c r="FO138">
        <v>93.675169999999994</v>
      </c>
      <c r="FP138">
        <v>92.275360000000006</v>
      </c>
      <c r="FQ138">
        <v>89.72457</v>
      </c>
      <c r="FR138">
        <v>86.380700000000004</v>
      </c>
      <c r="FS138">
        <v>83.929990000000004</v>
      </c>
      <c r="FT138">
        <v>81.594819999999999</v>
      </c>
      <c r="FU138">
        <v>79.611339999999998</v>
      </c>
      <c r="FV138">
        <v>1</v>
      </c>
    </row>
    <row r="139" spans="1:178" x14ac:dyDescent="0.2">
      <c r="A139" t="s">
        <v>216</v>
      </c>
      <c r="B139" t="s">
        <v>231</v>
      </c>
      <c r="C139" t="s">
        <v>238</v>
      </c>
      <c r="D139" t="s">
        <v>41</v>
      </c>
      <c r="E139">
        <v>2016</v>
      </c>
      <c r="F139" t="s">
        <v>227</v>
      </c>
      <c r="G139">
        <v>64</v>
      </c>
      <c r="H139" s="59"/>
      <c r="I139">
        <v>6.7362390000000003</v>
      </c>
      <c r="J139">
        <v>170.57900000000001</v>
      </c>
      <c r="K139">
        <v>170.3605</v>
      </c>
      <c r="L139">
        <v>170.70509999999999</v>
      </c>
      <c r="M139">
        <v>170.53710000000001</v>
      </c>
      <c r="N139">
        <v>171.15870000000001</v>
      </c>
      <c r="O139">
        <v>173.31540000000001</v>
      </c>
      <c r="P139">
        <v>175.2336</v>
      </c>
      <c r="Q139">
        <v>175.0994</v>
      </c>
      <c r="R139">
        <v>173.89490000000001</v>
      </c>
      <c r="S139">
        <v>174.0675</v>
      </c>
      <c r="T139">
        <v>175.85409999999999</v>
      </c>
      <c r="U139">
        <v>175.15289999999999</v>
      </c>
      <c r="V139">
        <v>170.9847</v>
      </c>
      <c r="W139">
        <v>170.10980000000001</v>
      </c>
      <c r="X139">
        <v>167.51320000000001</v>
      </c>
      <c r="Y139">
        <v>165.0658</v>
      </c>
      <c r="Z139">
        <v>163.14920000000001</v>
      </c>
      <c r="AA139">
        <v>163.26929999999999</v>
      </c>
      <c r="AB139">
        <v>166.2028</v>
      </c>
      <c r="AC139">
        <v>169.12190000000001</v>
      </c>
      <c r="AD139">
        <v>171.7663</v>
      </c>
      <c r="AE139">
        <v>172.94810000000001</v>
      </c>
      <c r="AF139">
        <v>173.80940000000001</v>
      </c>
      <c r="AG139">
        <v>175.41679999999999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50.66525</v>
      </c>
      <c r="AU139">
        <v>140.7491</v>
      </c>
      <c r="AV139">
        <v>139.0025</v>
      </c>
      <c r="AW139">
        <v>137.3698</v>
      </c>
      <c r="AX139">
        <v>135.68860000000001</v>
      </c>
      <c r="AY139">
        <v>135.79470000000001</v>
      </c>
      <c r="AZ139">
        <v>141.26230000000001</v>
      </c>
      <c r="BA139">
        <v>108.2351</v>
      </c>
      <c r="BB139">
        <v>78.878529999999998</v>
      </c>
      <c r="BC139">
        <v>79.0548</v>
      </c>
      <c r="BD139">
        <v>79.055130000000005</v>
      </c>
      <c r="BE139">
        <v>80.039739999999995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53.487070000000003</v>
      </c>
      <c r="BS139">
        <v>143.5052</v>
      </c>
      <c r="BT139">
        <v>141.62889999999999</v>
      </c>
      <c r="BU139">
        <v>139.89340000000001</v>
      </c>
      <c r="BV139">
        <v>138.20930000000001</v>
      </c>
      <c r="BW139">
        <v>138.33879999999999</v>
      </c>
      <c r="BX139">
        <v>143.23939999999999</v>
      </c>
      <c r="BY139">
        <v>110.1921</v>
      </c>
      <c r="BZ139">
        <v>80.843350000000001</v>
      </c>
      <c r="CA139">
        <v>81.043080000000003</v>
      </c>
      <c r="CB139">
        <v>81.072689999999994</v>
      </c>
      <c r="CC139">
        <v>82.083129999999997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55.441450000000003</v>
      </c>
      <c r="CQ139">
        <v>145.41409999999999</v>
      </c>
      <c r="CR139">
        <v>143.44800000000001</v>
      </c>
      <c r="CS139">
        <v>141.6412</v>
      </c>
      <c r="CT139">
        <v>139.95509999999999</v>
      </c>
      <c r="CU139">
        <v>140.10079999999999</v>
      </c>
      <c r="CV139">
        <v>144.6088</v>
      </c>
      <c r="CW139">
        <v>111.5475</v>
      </c>
      <c r="CX139">
        <v>82.204179999999994</v>
      </c>
      <c r="CY139">
        <v>82.420140000000004</v>
      </c>
      <c r="CZ139">
        <v>82.470050000000001</v>
      </c>
      <c r="DA139">
        <v>83.498369999999994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57.395829999999997</v>
      </c>
      <c r="DO139">
        <v>147.32300000000001</v>
      </c>
      <c r="DP139">
        <v>145.2671</v>
      </c>
      <c r="DQ139">
        <v>143.38890000000001</v>
      </c>
      <c r="DR139">
        <v>141.70099999999999</v>
      </c>
      <c r="DS139">
        <v>141.86279999999999</v>
      </c>
      <c r="DT139">
        <v>145.97819999999999</v>
      </c>
      <c r="DU139">
        <v>112.9029</v>
      </c>
      <c r="DV139">
        <v>83.564999999999998</v>
      </c>
      <c r="DW139">
        <v>83.797210000000007</v>
      </c>
      <c r="DX139">
        <v>83.867419999999996</v>
      </c>
      <c r="DY139">
        <v>84.913619999999995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60.217649999999999</v>
      </c>
      <c r="EM139">
        <v>150.07919999999999</v>
      </c>
      <c r="EN139">
        <v>147.89359999999999</v>
      </c>
      <c r="EO139">
        <v>145.91249999999999</v>
      </c>
      <c r="EP139">
        <v>144.2216</v>
      </c>
      <c r="EQ139">
        <v>144.40690000000001</v>
      </c>
      <c r="ER139">
        <v>147.95529999999999</v>
      </c>
      <c r="ES139">
        <v>114.85980000000001</v>
      </c>
      <c r="ET139">
        <v>85.529820000000001</v>
      </c>
      <c r="EU139">
        <v>85.785480000000007</v>
      </c>
      <c r="EV139">
        <v>85.884979999999999</v>
      </c>
      <c r="EW139">
        <v>86.957009999999997</v>
      </c>
      <c r="EX139">
        <v>78.957369999999997</v>
      </c>
      <c r="EY139">
        <v>77.783580000000001</v>
      </c>
      <c r="EZ139">
        <v>76.373500000000007</v>
      </c>
      <c r="FA139">
        <v>75.352699999999999</v>
      </c>
      <c r="FB139">
        <v>74.611009999999993</v>
      </c>
      <c r="FC139">
        <v>73.722899999999996</v>
      </c>
      <c r="FD139">
        <v>73.047749999999994</v>
      </c>
      <c r="FE139">
        <v>72.597380000000001</v>
      </c>
      <c r="FF139">
        <v>74.599770000000007</v>
      </c>
      <c r="FG139">
        <v>78.379769999999994</v>
      </c>
      <c r="FH139">
        <v>82.813209999999998</v>
      </c>
      <c r="FI139">
        <v>87.089579999999998</v>
      </c>
      <c r="FJ139">
        <v>90.259810000000002</v>
      </c>
      <c r="FK139">
        <v>92.434910000000002</v>
      </c>
      <c r="FL139">
        <v>93.641620000000003</v>
      </c>
      <c r="FM139">
        <v>94.445340000000002</v>
      </c>
      <c r="FN139">
        <v>94.303799999999995</v>
      </c>
      <c r="FO139">
        <v>93.675169999999994</v>
      </c>
      <c r="FP139">
        <v>92.275360000000006</v>
      </c>
      <c r="FQ139">
        <v>89.72457</v>
      </c>
      <c r="FR139">
        <v>86.380700000000004</v>
      </c>
      <c r="FS139">
        <v>83.929990000000004</v>
      </c>
      <c r="FT139">
        <v>81.594819999999999</v>
      </c>
      <c r="FU139">
        <v>79.611339999999998</v>
      </c>
      <c r="FV139">
        <v>1</v>
      </c>
    </row>
    <row r="140" spans="1:178" x14ac:dyDescent="0.2">
      <c r="A140" t="s">
        <v>216</v>
      </c>
      <c r="B140" t="s">
        <v>231</v>
      </c>
      <c r="C140" t="s">
        <v>238</v>
      </c>
      <c r="D140" t="s">
        <v>41</v>
      </c>
      <c r="E140">
        <v>2017</v>
      </c>
      <c r="F140" t="s">
        <v>227</v>
      </c>
      <c r="G140">
        <v>63</v>
      </c>
      <c r="H140" s="59"/>
      <c r="I140">
        <v>6.6309849999999999</v>
      </c>
      <c r="J140">
        <v>167.91370000000001</v>
      </c>
      <c r="K140">
        <v>167.6987</v>
      </c>
      <c r="L140">
        <v>168.03790000000001</v>
      </c>
      <c r="M140">
        <v>167.8724</v>
      </c>
      <c r="N140">
        <v>168.48429999999999</v>
      </c>
      <c r="O140">
        <v>170.60730000000001</v>
      </c>
      <c r="P140">
        <v>172.4956</v>
      </c>
      <c r="Q140">
        <v>172.36349999999999</v>
      </c>
      <c r="R140">
        <v>171.17769999999999</v>
      </c>
      <c r="S140">
        <v>171.3477</v>
      </c>
      <c r="T140">
        <v>173.10640000000001</v>
      </c>
      <c r="U140">
        <v>172.4162</v>
      </c>
      <c r="V140">
        <v>168.31309999999999</v>
      </c>
      <c r="W140">
        <v>167.45179999999999</v>
      </c>
      <c r="X140">
        <v>164.89580000000001</v>
      </c>
      <c r="Y140">
        <v>162.48660000000001</v>
      </c>
      <c r="Z140">
        <v>160.59989999999999</v>
      </c>
      <c r="AA140">
        <v>160.7182</v>
      </c>
      <c r="AB140">
        <v>163.60589999999999</v>
      </c>
      <c r="AC140">
        <v>166.4794</v>
      </c>
      <c r="AD140">
        <v>169.08240000000001</v>
      </c>
      <c r="AE140">
        <v>170.2458</v>
      </c>
      <c r="AF140">
        <v>171.09360000000001</v>
      </c>
      <c r="AG140">
        <v>172.67590000000001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49.836440000000003</v>
      </c>
      <c r="AU140">
        <v>138.51349999999999</v>
      </c>
      <c r="AV140">
        <v>136.79589999999999</v>
      </c>
      <c r="AW140">
        <v>135.1902</v>
      </c>
      <c r="AX140">
        <v>133.53530000000001</v>
      </c>
      <c r="AY140">
        <v>133.63939999999999</v>
      </c>
      <c r="AZ140">
        <v>139.029</v>
      </c>
      <c r="BA140">
        <v>106.51819999999999</v>
      </c>
      <c r="BB140">
        <v>77.620180000000005</v>
      </c>
      <c r="BC140">
        <v>77.793390000000002</v>
      </c>
      <c r="BD140">
        <v>77.793310000000005</v>
      </c>
      <c r="BE140">
        <v>78.762209999999996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52.636130000000001</v>
      </c>
      <c r="BS140">
        <v>141.24809999999999</v>
      </c>
      <c r="BT140">
        <v>139.40180000000001</v>
      </c>
      <c r="BU140">
        <v>137.69390000000001</v>
      </c>
      <c r="BV140">
        <v>136.03620000000001</v>
      </c>
      <c r="BW140">
        <v>136.1635</v>
      </c>
      <c r="BX140">
        <v>140.9907</v>
      </c>
      <c r="BY140">
        <v>108.4598</v>
      </c>
      <c r="BZ140">
        <v>79.569590000000005</v>
      </c>
      <c r="CA140">
        <v>79.766059999999996</v>
      </c>
      <c r="CB140">
        <v>79.795060000000007</v>
      </c>
      <c r="CC140">
        <v>80.789569999999998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54.575180000000003</v>
      </c>
      <c r="CQ140">
        <v>143.142</v>
      </c>
      <c r="CR140">
        <v>141.20660000000001</v>
      </c>
      <c r="CS140">
        <v>139.428</v>
      </c>
      <c r="CT140">
        <v>137.76830000000001</v>
      </c>
      <c r="CU140">
        <v>137.9117</v>
      </c>
      <c r="CV140">
        <v>142.3493</v>
      </c>
      <c r="CW140">
        <v>109.8045</v>
      </c>
      <c r="CX140">
        <v>80.919740000000004</v>
      </c>
      <c r="CY140">
        <v>81.132329999999996</v>
      </c>
      <c r="CZ140">
        <v>81.181460000000001</v>
      </c>
      <c r="DA140">
        <v>82.193709999999996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56.514229999999998</v>
      </c>
      <c r="DO140">
        <v>145.0359</v>
      </c>
      <c r="DP140">
        <v>143.01140000000001</v>
      </c>
      <c r="DQ140">
        <v>141.16210000000001</v>
      </c>
      <c r="DR140">
        <v>139.50049999999999</v>
      </c>
      <c r="DS140">
        <v>139.65989999999999</v>
      </c>
      <c r="DT140">
        <v>143.7079</v>
      </c>
      <c r="DU140">
        <v>111.1493</v>
      </c>
      <c r="DV140">
        <v>82.269890000000004</v>
      </c>
      <c r="DW140">
        <v>82.498599999999996</v>
      </c>
      <c r="DX140">
        <v>82.567859999999996</v>
      </c>
      <c r="DY140">
        <v>83.597849999999994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59.313920000000003</v>
      </c>
      <c r="EM140">
        <v>147.7705</v>
      </c>
      <c r="EN140">
        <v>145.6173</v>
      </c>
      <c r="EO140">
        <v>143.66579999999999</v>
      </c>
      <c r="EP140">
        <v>142.00139999999999</v>
      </c>
      <c r="EQ140">
        <v>142.1841</v>
      </c>
      <c r="ER140">
        <v>145.6696</v>
      </c>
      <c r="ES140">
        <v>113.0909</v>
      </c>
      <c r="ET140">
        <v>84.219300000000004</v>
      </c>
      <c r="EU140">
        <v>84.471279999999993</v>
      </c>
      <c r="EV140">
        <v>84.569599999999994</v>
      </c>
      <c r="EW140">
        <v>85.625209999999996</v>
      </c>
      <c r="EX140">
        <v>78.957369999999997</v>
      </c>
      <c r="EY140">
        <v>77.783580000000001</v>
      </c>
      <c r="EZ140">
        <v>76.373500000000007</v>
      </c>
      <c r="FA140">
        <v>75.352699999999999</v>
      </c>
      <c r="FB140">
        <v>74.611009999999993</v>
      </c>
      <c r="FC140">
        <v>73.722899999999996</v>
      </c>
      <c r="FD140">
        <v>73.047749999999994</v>
      </c>
      <c r="FE140">
        <v>72.597380000000001</v>
      </c>
      <c r="FF140">
        <v>74.599770000000007</v>
      </c>
      <c r="FG140">
        <v>78.379769999999994</v>
      </c>
      <c r="FH140">
        <v>82.813209999999998</v>
      </c>
      <c r="FI140">
        <v>87.089579999999998</v>
      </c>
      <c r="FJ140">
        <v>90.259810000000002</v>
      </c>
      <c r="FK140">
        <v>92.434910000000002</v>
      </c>
      <c r="FL140">
        <v>93.641620000000003</v>
      </c>
      <c r="FM140">
        <v>94.445340000000002</v>
      </c>
      <c r="FN140">
        <v>94.303799999999995</v>
      </c>
      <c r="FO140">
        <v>93.675169999999994</v>
      </c>
      <c r="FP140">
        <v>92.275360000000006</v>
      </c>
      <c r="FQ140">
        <v>89.72457</v>
      </c>
      <c r="FR140">
        <v>86.380700000000004</v>
      </c>
      <c r="FS140">
        <v>83.929990000000004</v>
      </c>
      <c r="FT140">
        <v>81.594819999999999</v>
      </c>
      <c r="FU140">
        <v>79.611339999999998</v>
      </c>
      <c r="FV140">
        <v>1</v>
      </c>
    </row>
    <row r="141" spans="1:178" x14ac:dyDescent="0.2">
      <c r="A141" t="s">
        <v>216</v>
      </c>
      <c r="B141" t="s">
        <v>231</v>
      </c>
      <c r="C141" t="s">
        <v>238</v>
      </c>
      <c r="D141" t="s">
        <v>41</v>
      </c>
      <c r="E141" t="s">
        <v>239</v>
      </c>
      <c r="F141" t="s">
        <v>227</v>
      </c>
      <c r="G141">
        <v>61</v>
      </c>
      <c r="H141" s="59"/>
      <c r="I141">
        <v>6.4204780000000001</v>
      </c>
      <c r="J141">
        <v>162.5831</v>
      </c>
      <c r="K141">
        <v>162.3749</v>
      </c>
      <c r="L141">
        <v>162.70330000000001</v>
      </c>
      <c r="M141">
        <v>162.54320000000001</v>
      </c>
      <c r="N141">
        <v>163.13560000000001</v>
      </c>
      <c r="O141">
        <v>165.19120000000001</v>
      </c>
      <c r="P141">
        <v>167.01949999999999</v>
      </c>
      <c r="Q141">
        <v>166.89160000000001</v>
      </c>
      <c r="R141">
        <v>165.74350000000001</v>
      </c>
      <c r="S141">
        <v>165.90809999999999</v>
      </c>
      <c r="T141">
        <v>167.61089999999999</v>
      </c>
      <c r="U141">
        <v>166.9426</v>
      </c>
      <c r="V141">
        <v>162.96979999999999</v>
      </c>
      <c r="W141">
        <v>162.13589999999999</v>
      </c>
      <c r="X141">
        <v>159.661</v>
      </c>
      <c r="Y141">
        <v>157.32830000000001</v>
      </c>
      <c r="Z141">
        <v>155.50149999999999</v>
      </c>
      <c r="AA141">
        <v>155.61609999999999</v>
      </c>
      <c r="AB141">
        <v>158.41200000000001</v>
      </c>
      <c r="AC141">
        <v>161.1943</v>
      </c>
      <c r="AD141">
        <v>163.71469999999999</v>
      </c>
      <c r="AE141">
        <v>164.84119999999999</v>
      </c>
      <c r="AF141">
        <v>165.66200000000001</v>
      </c>
      <c r="AG141">
        <v>167.19409999999999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48.179720000000003</v>
      </c>
      <c r="AU141">
        <v>134.04339999999999</v>
      </c>
      <c r="AV141">
        <v>132.38380000000001</v>
      </c>
      <c r="AW141">
        <v>130.83170000000001</v>
      </c>
      <c r="AX141">
        <v>129.2294</v>
      </c>
      <c r="AY141">
        <v>129.3296</v>
      </c>
      <c r="AZ141">
        <v>134.56309999999999</v>
      </c>
      <c r="BA141">
        <v>103.0849</v>
      </c>
      <c r="BB141">
        <v>75.104089999999999</v>
      </c>
      <c r="BC141">
        <v>75.271190000000004</v>
      </c>
      <c r="BD141">
        <v>75.270340000000004</v>
      </c>
      <c r="BE141">
        <v>76.207790000000003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0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50.934600000000003</v>
      </c>
      <c r="BS141">
        <v>136.73419999999999</v>
      </c>
      <c r="BT141">
        <v>134.94800000000001</v>
      </c>
      <c r="BU141">
        <v>133.2954</v>
      </c>
      <c r="BV141">
        <v>131.69030000000001</v>
      </c>
      <c r="BW141">
        <v>131.8133</v>
      </c>
      <c r="BX141">
        <v>136.49340000000001</v>
      </c>
      <c r="BY141">
        <v>104.9954</v>
      </c>
      <c r="BZ141">
        <v>77.022300000000001</v>
      </c>
      <c r="CA141">
        <v>77.212299999999999</v>
      </c>
      <c r="CB141">
        <v>77.240049999999997</v>
      </c>
      <c r="CC141">
        <v>78.202709999999996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52.84263</v>
      </c>
      <c r="CQ141">
        <v>138.59780000000001</v>
      </c>
      <c r="CR141">
        <v>136.72389999999999</v>
      </c>
      <c r="CS141">
        <v>135.0017</v>
      </c>
      <c r="CT141">
        <v>133.3947</v>
      </c>
      <c r="CU141">
        <v>133.53360000000001</v>
      </c>
      <c r="CV141">
        <v>137.83029999999999</v>
      </c>
      <c r="CW141">
        <v>106.31870000000001</v>
      </c>
      <c r="CX141">
        <v>78.350849999999994</v>
      </c>
      <c r="CY141">
        <v>78.556700000000006</v>
      </c>
      <c r="CZ141">
        <v>78.60427</v>
      </c>
      <c r="DA141">
        <v>79.584389999999999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54.750660000000003</v>
      </c>
      <c r="DO141">
        <v>140.4615</v>
      </c>
      <c r="DP141">
        <v>138.49979999999999</v>
      </c>
      <c r="DQ141">
        <v>136.7081</v>
      </c>
      <c r="DR141">
        <v>135.0992</v>
      </c>
      <c r="DS141">
        <v>135.25380000000001</v>
      </c>
      <c r="DT141">
        <v>139.1671</v>
      </c>
      <c r="DU141">
        <v>107.64190000000001</v>
      </c>
      <c r="DV141">
        <v>79.679410000000004</v>
      </c>
      <c r="DW141">
        <v>79.901110000000003</v>
      </c>
      <c r="DX141">
        <v>79.968490000000003</v>
      </c>
      <c r="DY141">
        <v>80.966059999999999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57.505549999999999</v>
      </c>
      <c r="EM141">
        <v>143.15219999999999</v>
      </c>
      <c r="EN141">
        <v>141.06399999999999</v>
      </c>
      <c r="EO141">
        <v>139.17169999999999</v>
      </c>
      <c r="EP141">
        <v>137.56010000000001</v>
      </c>
      <c r="EQ141">
        <v>137.73750000000001</v>
      </c>
      <c r="ER141">
        <v>141.09739999999999</v>
      </c>
      <c r="ES141">
        <v>109.55249999999999</v>
      </c>
      <c r="ET141">
        <v>81.597620000000006</v>
      </c>
      <c r="EU141">
        <v>81.842219999999998</v>
      </c>
      <c r="EV141">
        <v>81.938199999999995</v>
      </c>
      <c r="EW141">
        <v>82.960980000000006</v>
      </c>
      <c r="EX141">
        <v>78.957369999999997</v>
      </c>
      <c r="EY141">
        <v>77.783580000000001</v>
      </c>
      <c r="EZ141">
        <v>76.373500000000007</v>
      </c>
      <c r="FA141">
        <v>75.352699999999999</v>
      </c>
      <c r="FB141">
        <v>74.611009999999993</v>
      </c>
      <c r="FC141">
        <v>73.722899999999996</v>
      </c>
      <c r="FD141">
        <v>73.047749999999994</v>
      </c>
      <c r="FE141">
        <v>72.597380000000001</v>
      </c>
      <c r="FF141">
        <v>74.599770000000007</v>
      </c>
      <c r="FG141">
        <v>78.379769999999994</v>
      </c>
      <c r="FH141">
        <v>82.813209999999998</v>
      </c>
      <c r="FI141">
        <v>87.089579999999998</v>
      </c>
      <c r="FJ141">
        <v>90.259810000000002</v>
      </c>
      <c r="FK141">
        <v>92.434910000000002</v>
      </c>
      <c r="FL141">
        <v>93.641620000000003</v>
      </c>
      <c r="FM141">
        <v>94.445340000000002</v>
      </c>
      <c r="FN141">
        <v>94.303799999999995</v>
      </c>
      <c r="FO141">
        <v>93.675169999999994</v>
      </c>
      <c r="FP141">
        <v>92.275360000000006</v>
      </c>
      <c r="FQ141">
        <v>89.72457</v>
      </c>
      <c r="FR141">
        <v>86.380700000000004</v>
      </c>
      <c r="FS141">
        <v>83.929990000000004</v>
      </c>
      <c r="FT141">
        <v>81.594819999999999</v>
      </c>
      <c r="FU141">
        <v>79.611339999999998</v>
      </c>
      <c r="FV141">
        <v>1</v>
      </c>
    </row>
    <row r="142" spans="1:178" x14ac:dyDescent="0.2">
      <c r="A142" t="s">
        <v>216</v>
      </c>
      <c r="B142" t="s">
        <v>231</v>
      </c>
      <c r="C142" t="s">
        <v>238</v>
      </c>
      <c r="D142" t="s">
        <v>42</v>
      </c>
      <c r="E142">
        <v>2015</v>
      </c>
      <c r="F142" t="s">
        <v>227</v>
      </c>
      <c r="G142">
        <v>66</v>
      </c>
      <c r="H142" s="59"/>
      <c r="I142">
        <v>6.9467460000000001</v>
      </c>
      <c r="J142">
        <v>166.14019999999999</v>
      </c>
      <c r="K142">
        <v>164.45670000000001</v>
      </c>
      <c r="L142">
        <v>164.5239</v>
      </c>
      <c r="M142">
        <v>164.80770000000001</v>
      </c>
      <c r="N142">
        <v>165.33690000000001</v>
      </c>
      <c r="O142">
        <v>166.16669999999999</v>
      </c>
      <c r="P142">
        <v>167.7773</v>
      </c>
      <c r="Q142">
        <v>168.1799</v>
      </c>
      <c r="R142">
        <v>167.22550000000001</v>
      </c>
      <c r="S142">
        <v>168.035</v>
      </c>
      <c r="T142">
        <v>168.54390000000001</v>
      </c>
      <c r="U142">
        <v>166.8091</v>
      </c>
      <c r="V142">
        <v>166.33250000000001</v>
      </c>
      <c r="W142">
        <v>167.23419999999999</v>
      </c>
      <c r="X142">
        <v>166.50069999999999</v>
      </c>
      <c r="Y142">
        <v>164.15190000000001</v>
      </c>
      <c r="Z142">
        <v>162.03479999999999</v>
      </c>
      <c r="AA142">
        <v>162.953</v>
      </c>
      <c r="AB142">
        <v>163.6746</v>
      </c>
      <c r="AC142">
        <v>164.48490000000001</v>
      </c>
      <c r="AD142">
        <v>166.03909999999999</v>
      </c>
      <c r="AE142">
        <v>166.84819999999999</v>
      </c>
      <c r="AF142">
        <v>168.45160000000001</v>
      </c>
      <c r="AG142">
        <v>169.18600000000001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46.460299999999997</v>
      </c>
      <c r="AU142">
        <v>133.88329999999999</v>
      </c>
      <c r="AV142">
        <v>133.96700000000001</v>
      </c>
      <c r="AW142">
        <v>132.875</v>
      </c>
      <c r="AX142">
        <v>131.07570000000001</v>
      </c>
      <c r="AY142">
        <v>132.1139</v>
      </c>
      <c r="AZ142">
        <v>136.68279999999999</v>
      </c>
      <c r="BA142">
        <v>104.0762</v>
      </c>
      <c r="BB142">
        <v>76.049710000000005</v>
      </c>
      <c r="BC142">
        <v>76.107150000000004</v>
      </c>
      <c r="BD142">
        <v>75.42689</v>
      </c>
      <c r="BE142">
        <v>75.485569999999996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49.498130000000003</v>
      </c>
      <c r="BS142">
        <v>136.85149999999999</v>
      </c>
      <c r="BT142">
        <v>136.80760000000001</v>
      </c>
      <c r="BU142">
        <v>135.62270000000001</v>
      </c>
      <c r="BV142">
        <v>133.83160000000001</v>
      </c>
      <c r="BW142">
        <v>134.846</v>
      </c>
      <c r="BX142">
        <v>138.71889999999999</v>
      </c>
      <c r="BY142">
        <v>106.0485</v>
      </c>
      <c r="BZ142">
        <v>78.050370000000001</v>
      </c>
      <c r="CA142">
        <v>78.118549999999999</v>
      </c>
      <c r="CB142">
        <v>77.489220000000003</v>
      </c>
      <c r="CC142">
        <v>77.590029999999999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51.602130000000002</v>
      </c>
      <c r="CQ142">
        <v>138.90729999999999</v>
      </c>
      <c r="CR142">
        <v>138.7749</v>
      </c>
      <c r="CS142">
        <v>137.5257</v>
      </c>
      <c r="CT142">
        <v>135.74039999999999</v>
      </c>
      <c r="CU142">
        <v>136.73820000000001</v>
      </c>
      <c r="CV142">
        <v>140.12909999999999</v>
      </c>
      <c r="CW142">
        <v>107.41459999999999</v>
      </c>
      <c r="CX142">
        <v>79.436019999999999</v>
      </c>
      <c r="CY142">
        <v>79.51164</v>
      </c>
      <c r="CZ142">
        <v>78.917590000000004</v>
      </c>
      <c r="DA142">
        <v>79.047579999999996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53.706119999999999</v>
      </c>
      <c r="DO142">
        <v>140.9631</v>
      </c>
      <c r="DP142">
        <v>140.7422</v>
      </c>
      <c r="DQ142">
        <v>139.4288</v>
      </c>
      <c r="DR142">
        <v>137.64920000000001</v>
      </c>
      <c r="DS142">
        <v>138.63050000000001</v>
      </c>
      <c r="DT142">
        <v>141.53919999999999</v>
      </c>
      <c r="DU142">
        <v>108.7807</v>
      </c>
      <c r="DV142">
        <v>80.821669999999997</v>
      </c>
      <c r="DW142">
        <v>80.904730000000001</v>
      </c>
      <c r="DX142">
        <v>80.345950000000002</v>
      </c>
      <c r="DY142">
        <v>80.505120000000005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56.743949999999998</v>
      </c>
      <c r="EM142">
        <v>143.93129999999999</v>
      </c>
      <c r="EN142">
        <v>143.58269999999999</v>
      </c>
      <c r="EO142">
        <v>142.1764</v>
      </c>
      <c r="EP142">
        <v>140.4051</v>
      </c>
      <c r="EQ142">
        <v>141.36250000000001</v>
      </c>
      <c r="ER142">
        <v>143.5753</v>
      </c>
      <c r="ES142">
        <v>110.7531</v>
      </c>
      <c r="ET142">
        <v>82.822329999999994</v>
      </c>
      <c r="EU142">
        <v>82.916129999999995</v>
      </c>
      <c r="EV142">
        <v>82.408289999999994</v>
      </c>
      <c r="EW142">
        <v>82.609579999999994</v>
      </c>
      <c r="EX142">
        <v>72.07011</v>
      </c>
      <c r="EY142">
        <v>70.546779999999998</v>
      </c>
      <c r="EZ142">
        <v>69.627769999999998</v>
      </c>
      <c r="FA142">
        <v>67.895939999999996</v>
      </c>
      <c r="FB142">
        <v>66.904390000000006</v>
      </c>
      <c r="FC142">
        <v>66.080110000000005</v>
      </c>
      <c r="FD142">
        <v>65.527760000000001</v>
      </c>
      <c r="FE142">
        <v>65.21951</v>
      </c>
      <c r="FF142">
        <v>66.463239999999999</v>
      </c>
      <c r="FG142">
        <v>71.059010000000001</v>
      </c>
      <c r="FH142">
        <v>76.404759999999996</v>
      </c>
      <c r="FI142">
        <v>81.609250000000003</v>
      </c>
      <c r="FJ142">
        <v>85.879390000000001</v>
      </c>
      <c r="FK142">
        <v>88.722830000000002</v>
      </c>
      <c r="FL142">
        <v>90.319059999999993</v>
      </c>
      <c r="FM142">
        <v>91.346869999999996</v>
      </c>
      <c r="FN142">
        <v>91.784130000000005</v>
      </c>
      <c r="FO142">
        <v>91.1511</v>
      </c>
      <c r="FP142">
        <v>89.244129999999998</v>
      </c>
      <c r="FQ142">
        <v>85.558449999999993</v>
      </c>
      <c r="FR142">
        <v>81.714519999999993</v>
      </c>
      <c r="FS142">
        <v>78.949399999999997</v>
      </c>
      <c r="FT142">
        <v>76.365780000000001</v>
      </c>
      <c r="FU142">
        <v>74.75515</v>
      </c>
      <c r="FV142">
        <v>1</v>
      </c>
    </row>
    <row r="143" spans="1:178" x14ac:dyDescent="0.2">
      <c r="A143" t="s">
        <v>216</v>
      </c>
      <c r="B143" t="s">
        <v>231</v>
      </c>
      <c r="C143" t="s">
        <v>238</v>
      </c>
      <c r="D143" t="s">
        <v>42</v>
      </c>
      <c r="E143">
        <v>2016</v>
      </c>
      <c r="F143" t="s">
        <v>227</v>
      </c>
      <c r="G143">
        <v>64</v>
      </c>
      <c r="H143" s="59"/>
      <c r="I143">
        <v>6.7362390000000003</v>
      </c>
      <c r="J143">
        <v>161.10560000000001</v>
      </c>
      <c r="K143">
        <v>159.47319999999999</v>
      </c>
      <c r="L143">
        <v>159.5384</v>
      </c>
      <c r="M143">
        <v>159.8135</v>
      </c>
      <c r="N143">
        <v>160.32669999999999</v>
      </c>
      <c r="O143">
        <v>161.13130000000001</v>
      </c>
      <c r="P143">
        <v>162.69309999999999</v>
      </c>
      <c r="Q143">
        <v>163.08359999999999</v>
      </c>
      <c r="R143">
        <v>162.15799999999999</v>
      </c>
      <c r="S143">
        <v>162.94300000000001</v>
      </c>
      <c r="T143">
        <v>163.4365</v>
      </c>
      <c r="U143">
        <v>161.7543</v>
      </c>
      <c r="V143">
        <v>161.2921</v>
      </c>
      <c r="W143">
        <v>162.16650000000001</v>
      </c>
      <c r="X143">
        <v>161.45519999999999</v>
      </c>
      <c r="Y143">
        <v>159.17760000000001</v>
      </c>
      <c r="Z143">
        <v>157.12459999999999</v>
      </c>
      <c r="AA143">
        <v>158.01499999999999</v>
      </c>
      <c r="AB143">
        <v>158.7148</v>
      </c>
      <c r="AC143">
        <v>159.50049999999999</v>
      </c>
      <c r="AD143">
        <v>161.0076</v>
      </c>
      <c r="AE143">
        <v>161.7921</v>
      </c>
      <c r="AF143">
        <v>163.34700000000001</v>
      </c>
      <c r="AG143">
        <v>164.0592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44.975110000000001</v>
      </c>
      <c r="AU143">
        <v>129.75069999999999</v>
      </c>
      <c r="AV143">
        <v>129.83519999999999</v>
      </c>
      <c r="AW143">
        <v>128.77860000000001</v>
      </c>
      <c r="AX143">
        <v>127.0335</v>
      </c>
      <c r="AY143">
        <v>128.04089999999999</v>
      </c>
      <c r="AZ143">
        <v>132.48910000000001</v>
      </c>
      <c r="BA143">
        <v>100.8721</v>
      </c>
      <c r="BB143">
        <v>73.694249999999997</v>
      </c>
      <c r="BC143">
        <v>73.749690000000001</v>
      </c>
      <c r="BD143">
        <v>73.088750000000005</v>
      </c>
      <c r="BE143">
        <v>73.144580000000005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47.966560000000001</v>
      </c>
      <c r="BS143">
        <v>132.67359999999999</v>
      </c>
      <c r="BT143">
        <v>132.63229999999999</v>
      </c>
      <c r="BU143">
        <v>131.48429999999999</v>
      </c>
      <c r="BV143">
        <v>129.7474</v>
      </c>
      <c r="BW143">
        <v>130.7313</v>
      </c>
      <c r="BX143">
        <v>134.4941</v>
      </c>
      <c r="BY143">
        <v>102.81440000000001</v>
      </c>
      <c r="BZ143">
        <v>75.664379999999994</v>
      </c>
      <c r="CA143">
        <v>75.730379999999997</v>
      </c>
      <c r="CB143">
        <v>75.119590000000002</v>
      </c>
      <c r="CC143">
        <v>75.216909999999999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50.038429999999998</v>
      </c>
      <c r="CQ143">
        <v>134.69800000000001</v>
      </c>
      <c r="CR143">
        <v>134.56960000000001</v>
      </c>
      <c r="CS143">
        <v>133.35830000000001</v>
      </c>
      <c r="CT143">
        <v>131.62710000000001</v>
      </c>
      <c r="CU143">
        <v>132.59469999999999</v>
      </c>
      <c r="CV143">
        <v>135.8827</v>
      </c>
      <c r="CW143">
        <v>104.1596</v>
      </c>
      <c r="CX143">
        <v>77.028869999999998</v>
      </c>
      <c r="CY143">
        <v>77.102199999999996</v>
      </c>
      <c r="CZ143">
        <v>76.526150000000001</v>
      </c>
      <c r="DA143">
        <v>76.652199999999993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52.110289999999999</v>
      </c>
      <c r="DO143">
        <v>136.72239999999999</v>
      </c>
      <c r="DP143">
        <v>136.5069</v>
      </c>
      <c r="DQ143">
        <v>135.23230000000001</v>
      </c>
      <c r="DR143">
        <v>133.5067</v>
      </c>
      <c r="DS143">
        <v>134.458</v>
      </c>
      <c r="DT143">
        <v>137.2714</v>
      </c>
      <c r="DU143">
        <v>105.5048</v>
      </c>
      <c r="DV143">
        <v>78.393360000000001</v>
      </c>
      <c r="DW143">
        <v>78.474019999999996</v>
      </c>
      <c r="DX143">
        <v>77.932699999999997</v>
      </c>
      <c r="DY143">
        <v>78.087490000000003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55.101750000000003</v>
      </c>
      <c r="EM143">
        <v>139.64519999999999</v>
      </c>
      <c r="EN143">
        <v>139.304</v>
      </c>
      <c r="EO143">
        <v>137.93799999999999</v>
      </c>
      <c r="EP143">
        <v>136.22059999999999</v>
      </c>
      <c r="EQ143">
        <v>137.14840000000001</v>
      </c>
      <c r="ER143">
        <v>139.2764</v>
      </c>
      <c r="ES143">
        <v>107.44710000000001</v>
      </c>
      <c r="ET143">
        <v>80.363489999999999</v>
      </c>
      <c r="EU143">
        <v>80.454710000000006</v>
      </c>
      <c r="EV143">
        <v>79.963549999999998</v>
      </c>
      <c r="EW143">
        <v>80.159819999999996</v>
      </c>
      <c r="EX143">
        <v>72.07011</v>
      </c>
      <c r="EY143">
        <v>70.546779999999998</v>
      </c>
      <c r="EZ143">
        <v>69.627769999999998</v>
      </c>
      <c r="FA143">
        <v>67.895939999999996</v>
      </c>
      <c r="FB143">
        <v>66.904390000000006</v>
      </c>
      <c r="FC143">
        <v>66.080110000000005</v>
      </c>
      <c r="FD143">
        <v>65.527760000000001</v>
      </c>
      <c r="FE143">
        <v>65.21951</v>
      </c>
      <c r="FF143">
        <v>66.463239999999999</v>
      </c>
      <c r="FG143">
        <v>71.059010000000001</v>
      </c>
      <c r="FH143">
        <v>76.404759999999996</v>
      </c>
      <c r="FI143">
        <v>81.609250000000003</v>
      </c>
      <c r="FJ143">
        <v>85.879390000000001</v>
      </c>
      <c r="FK143">
        <v>88.722830000000002</v>
      </c>
      <c r="FL143">
        <v>90.319059999999993</v>
      </c>
      <c r="FM143">
        <v>91.346869999999996</v>
      </c>
      <c r="FN143">
        <v>91.784130000000005</v>
      </c>
      <c r="FO143">
        <v>91.1511</v>
      </c>
      <c r="FP143">
        <v>89.244129999999998</v>
      </c>
      <c r="FQ143">
        <v>85.558449999999993</v>
      </c>
      <c r="FR143">
        <v>81.714519999999993</v>
      </c>
      <c r="FS143">
        <v>78.949399999999997</v>
      </c>
      <c r="FT143">
        <v>76.365780000000001</v>
      </c>
      <c r="FU143">
        <v>74.75515</v>
      </c>
      <c r="FV143">
        <v>1</v>
      </c>
    </row>
    <row r="144" spans="1:178" x14ac:dyDescent="0.2">
      <c r="A144" t="s">
        <v>216</v>
      </c>
      <c r="B144" t="s">
        <v>231</v>
      </c>
      <c r="C144" t="s">
        <v>238</v>
      </c>
      <c r="D144" t="s">
        <v>42</v>
      </c>
      <c r="E144">
        <v>2017</v>
      </c>
      <c r="F144" t="s">
        <v>227</v>
      </c>
      <c r="G144">
        <v>63</v>
      </c>
      <c r="H144" s="59"/>
      <c r="I144">
        <v>6.6309849999999999</v>
      </c>
      <c r="J144">
        <v>158.5883</v>
      </c>
      <c r="K144">
        <v>156.98140000000001</v>
      </c>
      <c r="L144">
        <v>157.04560000000001</v>
      </c>
      <c r="M144">
        <v>157.31649999999999</v>
      </c>
      <c r="N144">
        <v>157.82159999999999</v>
      </c>
      <c r="O144">
        <v>158.61359999999999</v>
      </c>
      <c r="P144">
        <v>160.15100000000001</v>
      </c>
      <c r="Q144">
        <v>160.53540000000001</v>
      </c>
      <c r="R144">
        <v>159.62430000000001</v>
      </c>
      <c r="S144">
        <v>160.39699999999999</v>
      </c>
      <c r="T144">
        <v>160.8828</v>
      </c>
      <c r="U144">
        <v>159.2269</v>
      </c>
      <c r="V144">
        <v>158.77199999999999</v>
      </c>
      <c r="W144">
        <v>159.6327</v>
      </c>
      <c r="X144">
        <v>158.9325</v>
      </c>
      <c r="Y144">
        <v>156.69040000000001</v>
      </c>
      <c r="Z144">
        <v>154.6696</v>
      </c>
      <c r="AA144">
        <v>155.54599999999999</v>
      </c>
      <c r="AB144">
        <v>156.23490000000001</v>
      </c>
      <c r="AC144">
        <v>157.00829999999999</v>
      </c>
      <c r="AD144">
        <v>158.49189999999999</v>
      </c>
      <c r="AE144">
        <v>159.26410000000001</v>
      </c>
      <c r="AF144">
        <v>160.79480000000001</v>
      </c>
      <c r="AG144">
        <v>161.4957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44.232959999999999</v>
      </c>
      <c r="AU144">
        <v>127.6849</v>
      </c>
      <c r="AV144">
        <v>127.7696</v>
      </c>
      <c r="AW144">
        <v>126.7308</v>
      </c>
      <c r="AX144">
        <v>125.0129</v>
      </c>
      <c r="AY144">
        <v>126.00490000000001</v>
      </c>
      <c r="AZ144">
        <v>130.39259999999999</v>
      </c>
      <c r="BA144">
        <v>99.270430000000005</v>
      </c>
      <c r="BB144">
        <v>72.516829999999999</v>
      </c>
      <c r="BC144">
        <v>72.571259999999995</v>
      </c>
      <c r="BD144">
        <v>71.919989999999999</v>
      </c>
      <c r="BE144">
        <v>71.974400000000003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47.200949999999999</v>
      </c>
      <c r="BS144">
        <v>130.5848</v>
      </c>
      <c r="BT144">
        <v>130.54480000000001</v>
      </c>
      <c r="BU144">
        <v>129.4153</v>
      </c>
      <c r="BV144">
        <v>127.7055</v>
      </c>
      <c r="BW144">
        <v>128.67410000000001</v>
      </c>
      <c r="BX144">
        <v>132.3818</v>
      </c>
      <c r="BY144">
        <v>101.19750000000001</v>
      </c>
      <c r="BZ144">
        <v>74.471500000000006</v>
      </c>
      <c r="CA144">
        <v>74.536420000000007</v>
      </c>
      <c r="CB144">
        <v>73.934910000000002</v>
      </c>
      <c r="CC144">
        <v>74.030469999999994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49.256570000000004</v>
      </c>
      <c r="CQ144">
        <v>132.5933</v>
      </c>
      <c r="CR144">
        <v>132.46690000000001</v>
      </c>
      <c r="CS144">
        <v>131.27459999999999</v>
      </c>
      <c r="CT144">
        <v>129.57040000000001</v>
      </c>
      <c r="CU144">
        <v>130.52289999999999</v>
      </c>
      <c r="CV144">
        <v>133.75960000000001</v>
      </c>
      <c r="CW144">
        <v>102.5321</v>
      </c>
      <c r="CX144">
        <v>75.825289999999995</v>
      </c>
      <c r="CY144">
        <v>75.897480000000002</v>
      </c>
      <c r="CZ144">
        <v>75.330430000000007</v>
      </c>
      <c r="DA144">
        <v>75.454509999999999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51.312190000000001</v>
      </c>
      <c r="DO144">
        <v>134.6018</v>
      </c>
      <c r="DP144">
        <v>134.38900000000001</v>
      </c>
      <c r="DQ144">
        <v>133.13380000000001</v>
      </c>
      <c r="DR144">
        <v>131.43530000000001</v>
      </c>
      <c r="DS144">
        <v>132.3716</v>
      </c>
      <c r="DT144">
        <v>135.13730000000001</v>
      </c>
      <c r="DU144">
        <v>103.8668</v>
      </c>
      <c r="DV144">
        <v>77.179090000000002</v>
      </c>
      <c r="DW144">
        <v>77.258539999999996</v>
      </c>
      <c r="DX144">
        <v>76.725949999999997</v>
      </c>
      <c r="DY144">
        <v>76.878540000000001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54.280180000000001</v>
      </c>
      <c r="EM144">
        <v>137.5018</v>
      </c>
      <c r="EN144">
        <v>137.16419999999999</v>
      </c>
      <c r="EO144">
        <v>135.81829999999999</v>
      </c>
      <c r="EP144">
        <v>134.12790000000001</v>
      </c>
      <c r="EQ144">
        <v>135.04079999999999</v>
      </c>
      <c r="ER144">
        <v>137.1266</v>
      </c>
      <c r="ES144">
        <v>105.7938</v>
      </c>
      <c r="ET144">
        <v>79.133759999999995</v>
      </c>
      <c r="EU144">
        <v>79.223690000000005</v>
      </c>
      <c r="EV144">
        <v>78.740870000000001</v>
      </c>
      <c r="EW144">
        <v>78.934619999999995</v>
      </c>
      <c r="EX144">
        <v>72.07011</v>
      </c>
      <c r="EY144">
        <v>70.546779999999998</v>
      </c>
      <c r="EZ144">
        <v>69.627769999999998</v>
      </c>
      <c r="FA144">
        <v>67.895939999999996</v>
      </c>
      <c r="FB144">
        <v>66.904390000000006</v>
      </c>
      <c r="FC144">
        <v>66.080110000000005</v>
      </c>
      <c r="FD144">
        <v>65.527760000000001</v>
      </c>
      <c r="FE144">
        <v>65.21951</v>
      </c>
      <c r="FF144">
        <v>66.463239999999999</v>
      </c>
      <c r="FG144">
        <v>71.059010000000001</v>
      </c>
      <c r="FH144">
        <v>76.404759999999996</v>
      </c>
      <c r="FI144">
        <v>81.609250000000003</v>
      </c>
      <c r="FJ144">
        <v>85.879390000000001</v>
      </c>
      <c r="FK144">
        <v>88.722830000000002</v>
      </c>
      <c r="FL144">
        <v>90.319059999999993</v>
      </c>
      <c r="FM144">
        <v>91.346869999999996</v>
      </c>
      <c r="FN144">
        <v>91.784130000000005</v>
      </c>
      <c r="FO144">
        <v>91.1511</v>
      </c>
      <c r="FP144">
        <v>89.244129999999998</v>
      </c>
      <c r="FQ144">
        <v>85.558449999999993</v>
      </c>
      <c r="FR144">
        <v>81.714519999999993</v>
      </c>
      <c r="FS144">
        <v>78.949399999999997</v>
      </c>
      <c r="FT144">
        <v>76.365780000000001</v>
      </c>
      <c r="FU144">
        <v>74.75515</v>
      </c>
      <c r="FV144">
        <v>1</v>
      </c>
    </row>
    <row r="145" spans="1:178" x14ac:dyDescent="0.2">
      <c r="A145" t="s">
        <v>216</v>
      </c>
      <c r="B145" t="s">
        <v>231</v>
      </c>
      <c r="C145" t="s">
        <v>238</v>
      </c>
      <c r="D145" t="s">
        <v>42</v>
      </c>
      <c r="E145" t="s">
        <v>239</v>
      </c>
      <c r="F145" t="s">
        <v>227</v>
      </c>
      <c r="G145">
        <v>61</v>
      </c>
      <c r="H145" s="59"/>
      <c r="I145">
        <v>6.4204780000000001</v>
      </c>
      <c r="J145">
        <v>153.5538</v>
      </c>
      <c r="K145">
        <v>151.99789999999999</v>
      </c>
      <c r="L145">
        <v>152.06</v>
      </c>
      <c r="M145">
        <v>152.32230000000001</v>
      </c>
      <c r="N145">
        <v>152.81139999999999</v>
      </c>
      <c r="O145">
        <v>153.57830000000001</v>
      </c>
      <c r="P145">
        <v>155.0669</v>
      </c>
      <c r="Q145">
        <v>155.43899999999999</v>
      </c>
      <c r="R145">
        <v>154.55690000000001</v>
      </c>
      <c r="S145">
        <v>155.30510000000001</v>
      </c>
      <c r="T145">
        <v>155.77549999999999</v>
      </c>
      <c r="U145">
        <v>154.172</v>
      </c>
      <c r="V145">
        <v>153.73159999999999</v>
      </c>
      <c r="W145">
        <v>154.565</v>
      </c>
      <c r="X145">
        <v>153.887</v>
      </c>
      <c r="Y145">
        <v>151.71610000000001</v>
      </c>
      <c r="Z145">
        <v>149.7594</v>
      </c>
      <c r="AA145">
        <v>150.60810000000001</v>
      </c>
      <c r="AB145">
        <v>151.27500000000001</v>
      </c>
      <c r="AC145">
        <v>152.0239</v>
      </c>
      <c r="AD145">
        <v>153.46039999999999</v>
      </c>
      <c r="AE145">
        <v>154.2081</v>
      </c>
      <c r="AF145">
        <v>155.6902</v>
      </c>
      <c r="AG145">
        <v>156.3689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42.749650000000003</v>
      </c>
      <c r="AU145">
        <v>123.55410000000001</v>
      </c>
      <c r="AV145">
        <v>123.6395</v>
      </c>
      <c r="AW145">
        <v>122.6361</v>
      </c>
      <c r="AX145">
        <v>120.9725</v>
      </c>
      <c r="AY145">
        <v>121.9336</v>
      </c>
      <c r="AZ145">
        <v>126.20010000000001</v>
      </c>
      <c r="BA145">
        <v>96.067629999999994</v>
      </c>
      <c r="BB145">
        <v>70.162610000000001</v>
      </c>
      <c r="BC145">
        <v>70.215040000000002</v>
      </c>
      <c r="BD145">
        <v>69.583110000000005</v>
      </c>
      <c r="BE145">
        <v>69.634699999999995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45.67015</v>
      </c>
      <c r="BS145">
        <v>126.4076</v>
      </c>
      <c r="BT145">
        <v>126.3703</v>
      </c>
      <c r="BU145">
        <v>125.27760000000001</v>
      </c>
      <c r="BV145">
        <v>123.622</v>
      </c>
      <c r="BW145">
        <v>124.56010000000001</v>
      </c>
      <c r="BX145">
        <v>128.1575</v>
      </c>
      <c r="BY145">
        <v>97.963840000000005</v>
      </c>
      <c r="BZ145">
        <v>72.086010000000002</v>
      </c>
      <c r="CA145">
        <v>72.148759999999996</v>
      </c>
      <c r="CB145">
        <v>71.565790000000007</v>
      </c>
      <c r="CC145">
        <v>71.657880000000006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47.692869999999999</v>
      </c>
      <c r="CQ145">
        <v>128.38399999999999</v>
      </c>
      <c r="CR145">
        <v>128.26159999999999</v>
      </c>
      <c r="CS145">
        <v>127.1071</v>
      </c>
      <c r="CT145">
        <v>125.45699999999999</v>
      </c>
      <c r="CU145">
        <v>126.3793</v>
      </c>
      <c r="CV145">
        <v>129.51320000000001</v>
      </c>
      <c r="CW145">
        <v>99.277140000000003</v>
      </c>
      <c r="CX145">
        <v>73.418139999999994</v>
      </c>
      <c r="CY145">
        <v>73.488039999999998</v>
      </c>
      <c r="CZ145">
        <v>72.938980000000001</v>
      </c>
      <c r="DA145">
        <v>73.059129999999996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49.715600000000002</v>
      </c>
      <c r="DO145">
        <v>130.3604</v>
      </c>
      <c r="DP145">
        <v>130.15299999999999</v>
      </c>
      <c r="DQ145">
        <v>128.9366</v>
      </c>
      <c r="DR145">
        <v>127.2921</v>
      </c>
      <c r="DS145">
        <v>128.19839999999999</v>
      </c>
      <c r="DT145">
        <v>130.8689</v>
      </c>
      <c r="DU145">
        <v>100.5904</v>
      </c>
      <c r="DV145">
        <v>74.75027</v>
      </c>
      <c r="DW145">
        <v>74.82732</v>
      </c>
      <c r="DX145">
        <v>74.312169999999995</v>
      </c>
      <c r="DY145">
        <v>74.460369999999998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52.636099999999999</v>
      </c>
      <c r="EM145">
        <v>133.2139</v>
      </c>
      <c r="EN145">
        <v>132.8837</v>
      </c>
      <c r="EO145">
        <v>131.57820000000001</v>
      </c>
      <c r="EP145">
        <v>129.94159999999999</v>
      </c>
      <c r="EQ145">
        <v>130.82499999999999</v>
      </c>
      <c r="ER145">
        <v>132.82640000000001</v>
      </c>
      <c r="ES145">
        <v>102.4866</v>
      </c>
      <c r="ET145">
        <v>76.673659999999998</v>
      </c>
      <c r="EU145">
        <v>76.761030000000005</v>
      </c>
      <c r="EV145">
        <v>76.294849999999997</v>
      </c>
      <c r="EW145">
        <v>76.483549999999994</v>
      </c>
      <c r="EX145">
        <v>72.07011</v>
      </c>
      <c r="EY145">
        <v>70.546779999999998</v>
      </c>
      <c r="EZ145">
        <v>69.627769999999998</v>
      </c>
      <c r="FA145">
        <v>67.895939999999996</v>
      </c>
      <c r="FB145">
        <v>66.904390000000006</v>
      </c>
      <c r="FC145">
        <v>66.080110000000005</v>
      </c>
      <c r="FD145">
        <v>65.527760000000001</v>
      </c>
      <c r="FE145">
        <v>65.21951</v>
      </c>
      <c r="FF145">
        <v>66.463239999999999</v>
      </c>
      <c r="FG145">
        <v>71.059010000000001</v>
      </c>
      <c r="FH145">
        <v>76.404759999999996</v>
      </c>
      <c r="FI145">
        <v>81.609250000000003</v>
      </c>
      <c r="FJ145">
        <v>85.879390000000001</v>
      </c>
      <c r="FK145">
        <v>88.722830000000002</v>
      </c>
      <c r="FL145">
        <v>90.319059999999993</v>
      </c>
      <c r="FM145">
        <v>91.346869999999996</v>
      </c>
      <c r="FN145">
        <v>91.784130000000005</v>
      </c>
      <c r="FO145">
        <v>91.1511</v>
      </c>
      <c r="FP145">
        <v>89.244129999999998</v>
      </c>
      <c r="FQ145">
        <v>85.558449999999993</v>
      </c>
      <c r="FR145">
        <v>81.714519999999993</v>
      </c>
      <c r="FS145">
        <v>78.949399999999997</v>
      </c>
      <c r="FT145">
        <v>76.365780000000001</v>
      </c>
      <c r="FU145">
        <v>74.75515</v>
      </c>
      <c r="FV145">
        <v>1</v>
      </c>
    </row>
    <row r="146" spans="1:178" x14ac:dyDescent="0.2">
      <c r="A146" t="s">
        <v>216</v>
      </c>
      <c r="B146" t="s">
        <v>231</v>
      </c>
      <c r="C146" t="s">
        <v>238</v>
      </c>
      <c r="D146" t="s">
        <v>43</v>
      </c>
      <c r="E146">
        <v>2015</v>
      </c>
      <c r="F146" t="s">
        <v>227</v>
      </c>
      <c r="G146">
        <v>65</v>
      </c>
      <c r="H146" s="59"/>
      <c r="I146">
        <v>6.8414929999999998</v>
      </c>
      <c r="J146">
        <v>163.8485</v>
      </c>
      <c r="K146">
        <v>159.33590000000001</v>
      </c>
      <c r="L146">
        <v>159.78700000000001</v>
      </c>
      <c r="M146">
        <v>161.68969999999999</v>
      </c>
      <c r="N146">
        <v>162.64179999999999</v>
      </c>
      <c r="O146">
        <v>166.20509999999999</v>
      </c>
      <c r="P146">
        <v>170.37459999999999</v>
      </c>
      <c r="Q146">
        <v>168.61680000000001</v>
      </c>
      <c r="R146">
        <v>167.5419</v>
      </c>
      <c r="S146">
        <v>161.23179999999999</v>
      </c>
      <c r="T146">
        <v>159.28380000000001</v>
      </c>
      <c r="U146">
        <v>160.27969999999999</v>
      </c>
      <c r="V146">
        <v>159.09350000000001</v>
      </c>
      <c r="W146">
        <v>161.23349999999999</v>
      </c>
      <c r="X146">
        <v>164.29689999999999</v>
      </c>
      <c r="Y146">
        <v>165.09710000000001</v>
      </c>
      <c r="Z146">
        <v>162.4931</v>
      </c>
      <c r="AA146">
        <v>159.6686</v>
      </c>
      <c r="AB146">
        <v>165.1335</v>
      </c>
      <c r="AC146">
        <v>159.78309999999999</v>
      </c>
      <c r="AD146">
        <v>161.4023</v>
      </c>
      <c r="AE146">
        <v>160.87649999999999</v>
      </c>
      <c r="AF146">
        <v>161.09970000000001</v>
      </c>
      <c r="AG146">
        <v>160.37819999999999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47.913130000000002</v>
      </c>
      <c r="AX146">
        <v>135.97790000000001</v>
      </c>
      <c r="AY146">
        <v>133.70650000000001</v>
      </c>
      <c r="AZ146">
        <v>138.65049999999999</v>
      </c>
      <c r="BA146">
        <v>133.57429999999999</v>
      </c>
      <c r="BB146">
        <v>134.66810000000001</v>
      </c>
      <c r="BC146">
        <v>136.16149999999999</v>
      </c>
      <c r="BD146">
        <v>104.9042</v>
      </c>
      <c r="BE146">
        <v>76.991290000000006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50.69538</v>
      </c>
      <c r="BV146">
        <v>138.4915</v>
      </c>
      <c r="BW146">
        <v>136.15559999999999</v>
      </c>
      <c r="BX146">
        <v>141.18780000000001</v>
      </c>
      <c r="BY146">
        <v>136.03389999999999</v>
      </c>
      <c r="BZ146">
        <v>137.18690000000001</v>
      </c>
      <c r="CA146">
        <v>138.01419999999999</v>
      </c>
      <c r="CB146">
        <v>106.7298</v>
      </c>
      <c r="CC146">
        <v>77.720550000000003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52.62236</v>
      </c>
      <c r="CT146">
        <v>140.23230000000001</v>
      </c>
      <c r="CU146">
        <v>137.8518</v>
      </c>
      <c r="CV146">
        <v>142.9451</v>
      </c>
      <c r="CW146">
        <v>137.73740000000001</v>
      </c>
      <c r="CX146">
        <v>138.9314</v>
      </c>
      <c r="CY146">
        <v>139.29730000000001</v>
      </c>
      <c r="CZ146">
        <v>107.99420000000001</v>
      </c>
      <c r="DA146">
        <v>78.225629999999995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54.549349999999997</v>
      </c>
      <c r="DR146">
        <v>141.97319999999999</v>
      </c>
      <c r="DS146">
        <v>139.548</v>
      </c>
      <c r="DT146">
        <v>144.70240000000001</v>
      </c>
      <c r="DU146">
        <v>139.441</v>
      </c>
      <c r="DV146">
        <v>140.67590000000001</v>
      </c>
      <c r="DW146">
        <v>140.5804</v>
      </c>
      <c r="DX146">
        <v>109.2586</v>
      </c>
      <c r="DY146">
        <v>78.730710000000002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57.331600000000002</v>
      </c>
      <c r="EP146">
        <v>144.48679999999999</v>
      </c>
      <c r="EQ146">
        <v>141.99709999999999</v>
      </c>
      <c r="ER146">
        <v>147.2396</v>
      </c>
      <c r="ES146">
        <v>141.9006</v>
      </c>
      <c r="ET146">
        <v>143.19470000000001</v>
      </c>
      <c r="EU146">
        <v>142.4331</v>
      </c>
      <c r="EV146">
        <v>111.0842</v>
      </c>
      <c r="EW146">
        <v>79.459980000000002</v>
      </c>
      <c r="EX146">
        <v>62.336280000000002</v>
      </c>
      <c r="EY146">
        <v>60.983669999999996</v>
      </c>
      <c r="EZ146">
        <v>60.074550000000002</v>
      </c>
      <c r="FA146">
        <v>58.722499999999997</v>
      </c>
      <c r="FB146">
        <v>58.249679999999998</v>
      </c>
      <c r="FC146">
        <v>57.528100000000002</v>
      </c>
      <c r="FD146">
        <v>56.970910000000003</v>
      </c>
      <c r="FE146">
        <v>56.86345</v>
      </c>
      <c r="FF146">
        <v>59.539909999999999</v>
      </c>
      <c r="FG146">
        <v>63.639189999999999</v>
      </c>
      <c r="FH146">
        <v>69.189830000000001</v>
      </c>
      <c r="FI146">
        <v>74.051130000000001</v>
      </c>
      <c r="FJ146">
        <v>77.355789999999999</v>
      </c>
      <c r="FK146">
        <v>79.276480000000006</v>
      </c>
      <c r="FL146">
        <v>80.480260000000001</v>
      </c>
      <c r="FM146">
        <v>81.056889999999996</v>
      </c>
      <c r="FN146">
        <v>80.416020000000003</v>
      </c>
      <c r="FO146">
        <v>78.418239999999997</v>
      </c>
      <c r="FP146">
        <v>75.165710000000004</v>
      </c>
      <c r="FQ146">
        <v>72.380129999999994</v>
      </c>
      <c r="FR146">
        <v>70.104320000000001</v>
      </c>
      <c r="FS146">
        <v>67.625299999999996</v>
      </c>
      <c r="FT146">
        <v>65.746430000000004</v>
      </c>
      <c r="FU146">
        <v>64.829539999999994</v>
      </c>
      <c r="FV146">
        <v>1</v>
      </c>
    </row>
    <row r="147" spans="1:178" x14ac:dyDescent="0.2">
      <c r="A147" t="s">
        <v>216</v>
      </c>
      <c r="B147" t="s">
        <v>231</v>
      </c>
      <c r="C147" t="s">
        <v>238</v>
      </c>
      <c r="D147" t="s">
        <v>43</v>
      </c>
      <c r="E147">
        <v>2016</v>
      </c>
      <c r="F147" t="s">
        <v>227</v>
      </c>
      <c r="G147">
        <v>63</v>
      </c>
      <c r="H147" s="59"/>
      <c r="I147">
        <v>6.6309849999999999</v>
      </c>
      <c r="J147">
        <v>158.80699999999999</v>
      </c>
      <c r="K147">
        <v>154.4332</v>
      </c>
      <c r="L147">
        <v>154.87039999999999</v>
      </c>
      <c r="M147">
        <v>156.71459999999999</v>
      </c>
      <c r="N147">
        <v>157.63749999999999</v>
      </c>
      <c r="O147">
        <v>161.09100000000001</v>
      </c>
      <c r="P147">
        <v>165.13229999999999</v>
      </c>
      <c r="Q147">
        <v>163.42859999999999</v>
      </c>
      <c r="R147">
        <v>162.38679999999999</v>
      </c>
      <c r="S147">
        <v>156.27080000000001</v>
      </c>
      <c r="T147">
        <v>154.3827</v>
      </c>
      <c r="U147">
        <v>155.34800000000001</v>
      </c>
      <c r="V147">
        <v>154.19829999999999</v>
      </c>
      <c r="W147">
        <v>156.2724</v>
      </c>
      <c r="X147">
        <v>159.24160000000001</v>
      </c>
      <c r="Y147">
        <v>160.0172</v>
      </c>
      <c r="Z147">
        <v>157.49340000000001</v>
      </c>
      <c r="AA147">
        <v>154.75569999999999</v>
      </c>
      <c r="AB147">
        <v>160.05240000000001</v>
      </c>
      <c r="AC147">
        <v>154.86670000000001</v>
      </c>
      <c r="AD147">
        <v>156.43600000000001</v>
      </c>
      <c r="AE147">
        <v>155.9265</v>
      </c>
      <c r="AF147">
        <v>156.14279999999999</v>
      </c>
      <c r="AG147">
        <v>155.4435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46.366990000000001</v>
      </c>
      <c r="AX147">
        <v>131.72900000000001</v>
      </c>
      <c r="AY147">
        <v>129.5292</v>
      </c>
      <c r="AZ147">
        <v>134.31880000000001</v>
      </c>
      <c r="BA147">
        <v>129.4008</v>
      </c>
      <c r="BB147">
        <v>130.45939999999999</v>
      </c>
      <c r="BC147">
        <v>131.92410000000001</v>
      </c>
      <c r="BD147">
        <v>101.6293</v>
      </c>
      <c r="BE147">
        <v>74.603480000000005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49.106110000000001</v>
      </c>
      <c r="BV147">
        <v>134.20359999999999</v>
      </c>
      <c r="BW147">
        <v>131.94030000000001</v>
      </c>
      <c r="BX147">
        <v>136.8167</v>
      </c>
      <c r="BY147">
        <v>131.82230000000001</v>
      </c>
      <c r="BZ147">
        <v>132.9391</v>
      </c>
      <c r="CA147">
        <v>133.74799999999999</v>
      </c>
      <c r="CB147">
        <v>103.4265</v>
      </c>
      <c r="CC147">
        <v>75.321430000000007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51.003210000000003</v>
      </c>
      <c r="CT147">
        <v>135.91749999999999</v>
      </c>
      <c r="CU147">
        <v>133.61019999999999</v>
      </c>
      <c r="CV147">
        <v>138.54679999999999</v>
      </c>
      <c r="CW147">
        <v>133.49940000000001</v>
      </c>
      <c r="CX147">
        <v>134.6566</v>
      </c>
      <c r="CY147">
        <v>135.0112</v>
      </c>
      <c r="CZ147">
        <v>104.6713</v>
      </c>
      <c r="DA147">
        <v>75.818690000000004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52.900320000000001</v>
      </c>
      <c r="DR147">
        <v>137.63140000000001</v>
      </c>
      <c r="DS147">
        <v>135.28020000000001</v>
      </c>
      <c r="DT147">
        <v>140.27680000000001</v>
      </c>
      <c r="DU147">
        <v>135.1765</v>
      </c>
      <c r="DV147">
        <v>136.3741</v>
      </c>
      <c r="DW147">
        <v>136.27449999999999</v>
      </c>
      <c r="DX147">
        <v>105.9161</v>
      </c>
      <c r="DY147">
        <v>76.315939999999998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55.639429999999997</v>
      </c>
      <c r="EP147">
        <v>140.10599999999999</v>
      </c>
      <c r="EQ147">
        <v>137.69130000000001</v>
      </c>
      <c r="ER147">
        <v>142.7747</v>
      </c>
      <c r="ES147">
        <v>137.59790000000001</v>
      </c>
      <c r="ET147">
        <v>138.85380000000001</v>
      </c>
      <c r="EU147">
        <v>138.0984</v>
      </c>
      <c r="EV147">
        <v>107.71339999999999</v>
      </c>
      <c r="EW147">
        <v>77.033900000000003</v>
      </c>
      <c r="EX147">
        <v>62.336280000000002</v>
      </c>
      <c r="EY147">
        <v>60.983669999999996</v>
      </c>
      <c r="EZ147">
        <v>60.074550000000002</v>
      </c>
      <c r="FA147">
        <v>58.722499999999997</v>
      </c>
      <c r="FB147">
        <v>58.249679999999998</v>
      </c>
      <c r="FC147">
        <v>57.528100000000002</v>
      </c>
      <c r="FD147">
        <v>56.970910000000003</v>
      </c>
      <c r="FE147">
        <v>56.863460000000003</v>
      </c>
      <c r="FF147">
        <v>59.539909999999999</v>
      </c>
      <c r="FG147">
        <v>63.639189999999999</v>
      </c>
      <c r="FH147">
        <v>69.189830000000001</v>
      </c>
      <c r="FI147">
        <v>74.051130000000001</v>
      </c>
      <c r="FJ147">
        <v>77.355789999999999</v>
      </c>
      <c r="FK147">
        <v>79.276480000000006</v>
      </c>
      <c r="FL147">
        <v>80.480260000000001</v>
      </c>
      <c r="FM147">
        <v>81.056889999999996</v>
      </c>
      <c r="FN147">
        <v>80.416020000000003</v>
      </c>
      <c r="FO147">
        <v>78.418239999999997</v>
      </c>
      <c r="FP147">
        <v>75.165710000000004</v>
      </c>
      <c r="FQ147">
        <v>72.380129999999994</v>
      </c>
      <c r="FR147">
        <v>70.104320000000001</v>
      </c>
      <c r="FS147">
        <v>67.625299999999996</v>
      </c>
      <c r="FT147">
        <v>65.746430000000004</v>
      </c>
      <c r="FU147">
        <v>64.829539999999994</v>
      </c>
      <c r="FV147">
        <v>1</v>
      </c>
    </row>
    <row r="148" spans="1:178" x14ac:dyDescent="0.2">
      <c r="A148" t="s">
        <v>216</v>
      </c>
      <c r="B148" t="s">
        <v>231</v>
      </c>
      <c r="C148" t="s">
        <v>238</v>
      </c>
      <c r="D148" t="s">
        <v>43</v>
      </c>
      <c r="E148">
        <v>2017</v>
      </c>
      <c r="F148" t="s">
        <v>227</v>
      </c>
      <c r="G148">
        <v>62</v>
      </c>
      <c r="H148" s="59"/>
      <c r="I148">
        <v>6.5257319999999996</v>
      </c>
      <c r="J148">
        <v>156.28630000000001</v>
      </c>
      <c r="K148">
        <v>151.9819</v>
      </c>
      <c r="L148">
        <v>152.41220000000001</v>
      </c>
      <c r="M148">
        <v>154.22710000000001</v>
      </c>
      <c r="N148">
        <v>155.1353</v>
      </c>
      <c r="O148">
        <v>158.5341</v>
      </c>
      <c r="P148">
        <v>162.5111</v>
      </c>
      <c r="Q148">
        <v>160.83449999999999</v>
      </c>
      <c r="R148">
        <v>159.8092</v>
      </c>
      <c r="S148">
        <v>153.79040000000001</v>
      </c>
      <c r="T148">
        <v>151.93219999999999</v>
      </c>
      <c r="U148">
        <v>152.88210000000001</v>
      </c>
      <c r="V148">
        <v>151.75069999999999</v>
      </c>
      <c r="W148">
        <v>153.7919</v>
      </c>
      <c r="X148">
        <v>156.7139</v>
      </c>
      <c r="Y148">
        <v>157.47720000000001</v>
      </c>
      <c r="Z148">
        <v>154.99350000000001</v>
      </c>
      <c r="AA148">
        <v>152.29929999999999</v>
      </c>
      <c r="AB148">
        <v>157.5119</v>
      </c>
      <c r="AC148">
        <v>152.4085</v>
      </c>
      <c r="AD148">
        <v>153.9529</v>
      </c>
      <c r="AE148">
        <v>153.45150000000001</v>
      </c>
      <c r="AF148">
        <v>153.6644</v>
      </c>
      <c r="AG148">
        <v>152.9761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45.594360000000002</v>
      </c>
      <c r="AX148">
        <v>129.60499999999999</v>
      </c>
      <c r="AY148">
        <v>127.4409</v>
      </c>
      <c r="AZ148">
        <v>132.1533</v>
      </c>
      <c r="BA148">
        <v>127.31440000000001</v>
      </c>
      <c r="BB148">
        <v>128.3554</v>
      </c>
      <c r="BC148">
        <v>129.8056</v>
      </c>
      <c r="BD148">
        <v>99.992050000000006</v>
      </c>
      <c r="BE148">
        <v>73.409689999999998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48.31165</v>
      </c>
      <c r="BV148">
        <v>132.0598</v>
      </c>
      <c r="BW148">
        <v>129.83279999999999</v>
      </c>
      <c r="BX148">
        <v>134.63130000000001</v>
      </c>
      <c r="BY148">
        <v>129.7166</v>
      </c>
      <c r="BZ148">
        <v>130.81540000000001</v>
      </c>
      <c r="CA148">
        <v>131.61500000000001</v>
      </c>
      <c r="CB148">
        <v>101.77500000000001</v>
      </c>
      <c r="CC148">
        <v>74.121920000000003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50.193640000000002</v>
      </c>
      <c r="CT148">
        <v>133.76009999999999</v>
      </c>
      <c r="CU148">
        <v>131.48939999999999</v>
      </c>
      <c r="CV148">
        <v>136.3476</v>
      </c>
      <c r="CW148">
        <v>131.38030000000001</v>
      </c>
      <c r="CX148">
        <v>132.51920000000001</v>
      </c>
      <c r="CY148">
        <v>132.8682</v>
      </c>
      <c r="CZ148">
        <v>103.0099</v>
      </c>
      <c r="DA148">
        <v>74.615210000000005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52.075629999999997</v>
      </c>
      <c r="DR148">
        <v>135.46029999999999</v>
      </c>
      <c r="DS148">
        <v>133.14609999999999</v>
      </c>
      <c r="DT148">
        <v>138.06389999999999</v>
      </c>
      <c r="DU148">
        <v>133.04409999999999</v>
      </c>
      <c r="DV148">
        <v>134.22300000000001</v>
      </c>
      <c r="DW148">
        <v>134.12139999999999</v>
      </c>
      <c r="DX148">
        <v>104.24469999999999</v>
      </c>
      <c r="DY148">
        <v>75.108509999999995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54.792920000000002</v>
      </c>
      <c r="EP148">
        <v>137.9152</v>
      </c>
      <c r="EQ148">
        <v>135.53790000000001</v>
      </c>
      <c r="ER148">
        <v>140.5419</v>
      </c>
      <c r="ES148">
        <v>135.44630000000001</v>
      </c>
      <c r="ET148">
        <v>136.68299999999999</v>
      </c>
      <c r="EU148">
        <v>135.9307</v>
      </c>
      <c r="EV148">
        <v>106.0277</v>
      </c>
      <c r="EW148">
        <v>75.820729999999998</v>
      </c>
      <c r="EX148">
        <v>62.336280000000002</v>
      </c>
      <c r="EY148">
        <v>60.98368</v>
      </c>
      <c r="EZ148">
        <v>60.074550000000002</v>
      </c>
      <c r="FA148">
        <v>58.722499999999997</v>
      </c>
      <c r="FB148">
        <v>58.249679999999998</v>
      </c>
      <c r="FC148">
        <v>57.528109999999998</v>
      </c>
      <c r="FD148">
        <v>56.970910000000003</v>
      </c>
      <c r="FE148">
        <v>56.86345</v>
      </c>
      <c r="FF148">
        <v>59.539909999999999</v>
      </c>
      <c r="FG148">
        <v>63.639189999999999</v>
      </c>
      <c r="FH148">
        <v>69.189830000000001</v>
      </c>
      <c r="FI148">
        <v>74.051130000000001</v>
      </c>
      <c r="FJ148">
        <v>77.355789999999999</v>
      </c>
      <c r="FK148">
        <v>79.276480000000006</v>
      </c>
      <c r="FL148">
        <v>80.480260000000001</v>
      </c>
      <c r="FM148">
        <v>81.056889999999996</v>
      </c>
      <c r="FN148">
        <v>80.416020000000003</v>
      </c>
      <c r="FO148">
        <v>78.418239999999997</v>
      </c>
      <c r="FP148">
        <v>75.165710000000004</v>
      </c>
      <c r="FQ148">
        <v>72.380129999999994</v>
      </c>
      <c r="FR148">
        <v>70.104320000000001</v>
      </c>
      <c r="FS148">
        <v>67.625299999999996</v>
      </c>
      <c r="FT148">
        <v>65.746430000000004</v>
      </c>
      <c r="FU148">
        <v>64.829539999999994</v>
      </c>
      <c r="FV148">
        <v>1</v>
      </c>
    </row>
    <row r="149" spans="1:178" x14ac:dyDescent="0.2">
      <c r="A149" t="s">
        <v>216</v>
      </c>
      <c r="B149" t="s">
        <v>231</v>
      </c>
      <c r="C149" t="s">
        <v>238</v>
      </c>
      <c r="D149" t="s">
        <v>43</v>
      </c>
      <c r="E149" t="s">
        <v>239</v>
      </c>
      <c r="F149" t="s">
        <v>227</v>
      </c>
      <c r="G149">
        <v>61</v>
      </c>
      <c r="H149" s="59"/>
      <c r="I149">
        <v>6.4204780000000001</v>
      </c>
      <c r="J149">
        <v>153.7655</v>
      </c>
      <c r="K149">
        <v>149.53059999999999</v>
      </c>
      <c r="L149">
        <v>149.9539</v>
      </c>
      <c r="M149">
        <v>151.73949999999999</v>
      </c>
      <c r="N149">
        <v>152.63310000000001</v>
      </c>
      <c r="O149">
        <v>155.97710000000001</v>
      </c>
      <c r="P149">
        <v>159.88999999999999</v>
      </c>
      <c r="Q149">
        <v>158.24039999999999</v>
      </c>
      <c r="R149">
        <v>157.23169999999999</v>
      </c>
      <c r="S149">
        <v>151.3099</v>
      </c>
      <c r="T149">
        <v>149.48169999999999</v>
      </c>
      <c r="U149">
        <v>150.41630000000001</v>
      </c>
      <c r="V149">
        <v>149.3031</v>
      </c>
      <c r="W149">
        <v>151.31139999999999</v>
      </c>
      <c r="X149">
        <v>154.18629999999999</v>
      </c>
      <c r="Y149">
        <v>154.93729999999999</v>
      </c>
      <c r="Z149">
        <v>152.49359999999999</v>
      </c>
      <c r="AA149">
        <v>149.84280000000001</v>
      </c>
      <c r="AB149">
        <v>154.97139999999999</v>
      </c>
      <c r="AC149">
        <v>149.9503</v>
      </c>
      <c r="AD149">
        <v>151.46979999999999</v>
      </c>
      <c r="AE149">
        <v>150.97649999999999</v>
      </c>
      <c r="AF149">
        <v>151.1859</v>
      </c>
      <c r="AG149">
        <v>150.50880000000001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44.822029999999998</v>
      </c>
      <c r="AX149">
        <v>127.4812</v>
      </c>
      <c r="AY149">
        <v>125.35290000000001</v>
      </c>
      <c r="AZ149">
        <v>129.9881</v>
      </c>
      <c r="BA149">
        <v>125.2283</v>
      </c>
      <c r="BB149">
        <v>126.2517</v>
      </c>
      <c r="BC149">
        <v>127.6874</v>
      </c>
      <c r="BD149">
        <v>98.355029999999999</v>
      </c>
      <c r="BE149">
        <v>72.215980000000002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47.517310000000002</v>
      </c>
      <c r="BV149">
        <v>129.9162</v>
      </c>
      <c r="BW149">
        <v>127.72539999999999</v>
      </c>
      <c r="BX149">
        <v>132.4461</v>
      </c>
      <c r="BY149">
        <v>127.611</v>
      </c>
      <c r="BZ149">
        <v>128.6918</v>
      </c>
      <c r="CA149">
        <v>129.4821</v>
      </c>
      <c r="CB149">
        <v>100.1236</v>
      </c>
      <c r="CC149">
        <v>72.922449999999998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49.384059999999998</v>
      </c>
      <c r="CT149">
        <v>131.6026</v>
      </c>
      <c r="CU149">
        <v>129.36859999999999</v>
      </c>
      <c r="CV149">
        <v>134.14850000000001</v>
      </c>
      <c r="CW149">
        <v>129.26130000000001</v>
      </c>
      <c r="CX149">
        <v>130.3818</v>
      </c>
      <c r="CY149">
        <v>130.7252</v>
      </c>
      <c r="CZ149">
        <v>101.3484</v>
      </c>
      <c r="DA149">
        <v>73.411739999999995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51.250810000000001</v>
      </c>
      <c r="DR149">
        <v>133.28909999999999</v>
      </c>
      <c r="DS149">
        <v>131.01179999999999</v>
      </c>
      <c r="DT149">
        <v>135.85079999999999</v>
      </c>
      <c r="DU149">
        <v>130.91159999999999</v>
      </c>
      <c r="DV149">
        <v>132.0718</v>
      </c>
      <c r="DW149">
        <v>131.9682</v>
      </c>
      <c r="DX149">
        <v>102.5733</v>
      </c>
      <c r="DY149">
        <v>73.901039999999995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53.946100000000001</v>
      </c>
      <c r="EP149">
        <v>135.72409999999999</v>
      </c>
      <c r="EQ149">
        <v>133.3844</v>
      </c>
      <c r="ER149">
        <v>138.30879999999999</v>
      </c>
      <c r="ES149">
        <v>133.29429999999999</v>
      </c>
      <c r="ET149">
        <v>134.51179999999999</v>
      </c>
      <c r="EU149">
        <v>133.7629</v>
      </c>
      <c r="EV149">
        <v>104.34180000000001</v>
      </c>
      <c r="EW149">
        <v>74.607510000000005</v>
      </c>
      <c r="EX149">
        <v>62.336280000000002</v>
      </c>
      <c r="EY149">
        <v>60.983669999999996</v>
      </c>
      <c r="EZ149">
        <v>60.074550000000002</v>
      </c>
      <c r="FA149">
        <v>58.722499999999997</v>
      </c>
      <c r="FB149">
        <v>58.249679999999998</v>
      </c>
      <c r="FC149">
        <v>57.528100000000002</v>
      </c>
      <c r="FD149">
        <v>56.970910000000003</v>
      </c>
      <c r="FE149">
        <v>56.86345</v>
      </c>
      <c r="FF149">
        <v>59.539900000000003</v>
      </c>
      <c r="FG149">
        <v>63.639189999999999</v>
      </c>
      <c r="FH149">
        <v>69.189830000000001</v>
      </c>
      <c r="FI149">
        <v>74.051130000000001</v>
      </c>
      <c r="FJ149">
        <v>77.355789999999999</v>
      </c>
      <c r="FK149">
        <v>79.276480000000006</v>
      </c>
      <c r="FL149">
        <v>80.480260000000001</v>
      </c>
      <c r="FM149">
        <v>81.056889999999996</v>
      </c>
      <c r="FN149">
        <v>80.416020000000003</v>
      </c>
      <c r="FO149">
        <v>78.418239999999997</v>
      </c>
      <c r="FP149">
        <v>75.165710000000004</v>
      </c>
      <c r="FQ149">
        <v>72.380129999999994</v>
      </c>
      <c r="FR149">
        <v>70.104320000000001</v>
      </c>
      <c r="FS149">
        <v>67.625299999999996</v>
      </c>
      <c r="FT149">
        <v>65.746430000000004</v>
      </c>
      <c r="FU149">
        <v>64.829539999999994</v>
      </c>
      <c r="FV149">
        <v>1</v>
      </c>
    </row>
    <row r="150" spans="1:178" x14ac:dyDescent="0.2">
      <c r="A150" t="s">
        <v>216</v>
      </c>
      <c r="B150" t="s">
        <v>231</v>
      </c>
      <c r="C150" t="s">
        <v>238</v>
      </c>
      <c r="D150" t="s">
        <v>44</v>
      </c>
      <c r="E150">
        <v>2015</v>
      </c>
      <c r="F150" t="s">
        <v>227</v>
      </c>
      <c r="G150">
        <v>64</v>
      </c>
      <c r="H150" s="59"/>
      <c r="I150">
        <v>6.7362390000000003</v>
      </c>
      <c r="J150">
        <v>145.90199999999999</v>
      </c>
      <c r="K150">
        <v>145.52629999999999</v>
      </c>
      <c r="L150">
        <v>142.8999</v>
      </c>
      <c r="M150">
        <v>143.14160000000001</v>
      </c>
      <c r="N150">
        <v>142.1748</v>
      </c>
      <c r="O150">
        <v>146.74780000000001</v>
      </c>
      <c r="P150">
        <v>148.94839999999999</v>
      </c>
      <c r="Q150">
        <v>146.83240000000001</v>
      </c>
      <c r="R150">
        <v>146.69649999999999</v>
      </c>
      <c r="S150">
        <v>146.71360000000001</v>
      </c>
      <c r="T150">
        <v>147.0318</v>
      </c>
      <c r="U150">
        <v>147.3817</v>
      </c>
      <c r="V150">
        <v>147.09520000000001</v>
      </c>
      <c r="W150">
        <v>145.6009</v>
      </c>
      <c r="X150">
        <v>146.21559999999999</v>
      </c>
      <c r="Y150">
        <v>150.06700000000001</v>
      </c>
      <c r="Z150">
        <v>149.84370000000001</v>
      </c>
      <c r="AA150">
        <v>150.9331</v>
      </c>
      <c r="AB150">
        <v>149.67590000000001</v>
      </c>
      <c r="AC150">
        <v>149.892</v>
      </c>
      <c r="AD150">
        <v>151.1414</v>
      </c>
      <c r="AE150">
        <v>151.4092</v>
      </c>
      <c r="AF150">
        <v>152.04599999999999</v>
      </c>
      <c r="AG150">
        <v>151.16560000000001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46.537970000000001</v>
      </c>
      <c r="AX150">
        <v>126.87139999999999</v>
      </c>
      <c r="AY150">
        <v>127.9738</v>
      </c>
      <c r="AZ150">
        <v>126.7397</v>
      </c>
      <c r="BA150">
        <v>126.6185</v>
      </c>
      <c r="BB150">
        <v>127.42140000000001</v>
      </c>
      <c r="BC150">
        <v>128.9641</v>
      </c>
      <c r="BD150">
        <v>100.3051</v>
      </c>
      <c r="BE150">
        <v>72.844890000000007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48.893389999999997</v>
      </c>
      <c r="BV150">
        <v>129.28739999999999</v>
      </c>
      <c r="BW150">
        <v>130.4751</v>
      </c>
      <c r="BX150">
        <v>129.14959999999999</v>
      </c>
      <c r="BY150">
        <v>129.05840000000001</v>
      </c>
      <c r="BZ150">
        <v>129.89330000000001</v>
      </c>
      <c r="CA150">
        <v>130.8297</v>
      </c>
      <c r="CB150">
        <v>102.16249999999999</v>
      </c>
      <c r="CC150">
        <v>73.428039999999996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50.524749999999997</v>
      </c>
      <c r="CT150">
        <v>130.96080000000001</v>
      </c>
      <c r="CU150">
        <v>132.20750000000001</v>
      </c>
      <c r="CV150">
        <v>130.81880000000001</v>
      </c>
      <c r="CW150">
        <v>130.7482</v>
      </c>
      <c r="CX150">
        <v>131.6053</v>
      </c>
      <c r="CY150">
        <v>132.1217</v>
      </c>
      <c r="CZ150">
        <v>103.44889999999999</v>
      </c>
      <c r="DA150">
        <v>73.83193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52.156109999999998</v>
      </c>
      <c r="DR150">
        <v>132.63409999999999</v>
      </c>
      <c r="DS150">
        <v>133.93979999999999</v>
      </c>
      <c r="DT150">
        <v>132.488</v>
      </c>
      <c r="DU150">
        <v>132.43809999999999</v>
      </c>
      <c r="DV150">
        <v>133.31729999999999</v>
      </c>
      <c r="DW150">
        <v>133.41380000000001</v>
      </c>
      <c r="DX150">
        <v>104.7354</v>
      </c>
      <c r="DY150">
        <v>74.235820000000004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54.511539999999997</v>
      </c>
      <c r="EP150">
        <v>135.05019999999999</v>
      </c>
      <c r="EQ150">
        <v>136.44110000000001</v>
      </c>
      <c r="ER150">
        <v>134.89789999999999</v>
      </c>
      <c r="ES150">
        <v>134.87799999999999</v>
      </c>
      <c r="ET150">
        <v>135.78919999999999</v>
      </c>
      <c r="EU150">
        <v>135.27930000000001</v>
      </c>
      <c r="EV150">
        <v>106.5928</v>
      </c>
      <c r="EW150">
        <v>74.818969999999993</v>
      </c>
      <c r="EX150">
        <v>39.41827</v>
      </c>
      <c r="EY150">
        <v>38.601219999999998</v>
      </c>
      <c r="EZ150">
        <v>38.361319999999999</v>
      </c>
      <c r="FA150">
        <v>37.938949999999998</v>
      </c>
      <c r="FB150">
        <v>37.771000000000001</v>
      </c>
      <c r="FC150">
        <v>37.766210000000001</v>
      </c>
      <c r="FD150">
        <v>37.709220000000002</v>
      </c>
      <c r="FE150">
        <v>37.924610000000001</v>
      </c>
      <c r="FF150">
        <v>39.030029999999996</v>
      </c>
      <c r="FG150">
        <v>40.822240000000001</v>
      </c>
      <c r="FH150">
        <v>42.628880000000002</v>
      </c>
      <c r="FI150">
        <v>44.207599999999999</v>
      </c>
      <c r="FJ150">
        <v>45.393839999999997</v>
      </c>
      <c r="FK150">
        <v>45.871319999999997</v>
      </c>
      <c r="FL150">
        <v>46.190170000000002</v>
      </c>
      <c r="FM150">
        <v>45.977049999999998</v>
      </c>
      <c r="FN150">
        <v>45.4407</v>
      </c>
      <c r="FO150">
        <v>44.279299999999999</v>
      </c>
      <c r="FP150">
        <v>42.923020000000001</v>
      </c>
      <c r="FQ150">
        <v>41.944420000000001</v>
      </c>
      <c r="FR150">
        <v>41.089970000000001</v>
      </c>
      <c r="FS150">
        <v>40.432099999999998</v>
      </c>
      <c r="FT150">
        <v>40.122010000000003</v>
      </c>
      <c r="FU150">
        <v>39.140799999999999</v>
      </c>
      <c r="FV150">
        <v>1</v>
      </c>
    </row>
    <row r="151" spans="1:178" x14ac:dyDescent="0.2">
      <c r="A151" t="s">
        <v>216</v>
      </c>
      <c r="B151" t="s">
        <v>231</v>
      </c>
      <c r="C151" t="s">
        <v>238</v>
      </c>
      <c r="D151" t="s">
        <v>44</v>
      </c>
      <c r="E151">
        <v>2016</v>
      </c>
      <c r="F151" t="s">
        <v>227</v>
      </c>
      <c r="G151">
        <v>63</v>
      </c>
      <c r="H151" s="59"/>
      <c r="I151">
        <v>6.6309849999999999</v>
      </c>
      <c r="J151">
        <v>143.6223</v>
      </c>
      <c r="K151">
        <v>143.2525</v>
      </c>
      <c r="L151">
        <v>140.6671</v>
      </c>
      <c r="M151">
        <v>140.905</v>
      </c>
      <c r="N151">
        <v>139.95330000000001</v>
      </c>
      <c r="O151">
        <v>144.45490000000001</v>
      </c>
      <c r="P151">
        <v>146.62100000000001</v>
      </c>
      <c r="Q151">
        <v>144.53819999999999</v>
      </c>
      <c r="R151">
        <v>144.40430000000001</v>
      </c>
      <c r="S151">
        <v>144.4212</v>
      </c>
      <c r="T151">
        <v>144.73439999999999</v>
      </c>
      <c r="U151">
        <v>145.0789</v>
      </c>
      <c r="V151">
        <v>144.79679999999999</v>
      </c>
      <c r="W151">
        <v>143.32589999999999</v>
      </c>
      <c r="X151">
        <v>143.93100000000001</v>
      </c>
      <c r="Y151">
        <v>147.72219999999999</v>
      </c>
      <c r="Z151">
        <v>147.50239999999999</v>
      </c>
      <c r="AA151">
        <v>148.57480000000001</v>
      </c>
      <c r="AB151">
        <v>147.3372</v>
      </c>
      <c r="AC151">
        <v>147.55000000000001</v>
      </c>
      <c r="AD151">
        <v>148.77979999999999</v>
      </c>
      <c r="AE151">
        <v>149.04339999999999</v>
      </c>
      <c r="AF151">
        <v>149.6703</v>
      </c>
      <c r="AG151">
        <v>148.80359999999999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45.779789999999998</v>
      </c>
      <c r="AX151">
        <v>124.85720000000001</v>
      </c>
      <c r="AY151">
        <v>125.9413</v>
      </c>
      <c r="AZ151">
        <v>124.7276</v>
      </c>
      <c r="BA151">
        <v>124.608</v>
      </c>
      <c r="BB151">
        <v>125.3978</v>
      </c>
      <c r="BC151">
        <v>126.92449999999999</v>
      </c>
      <c r="BD151">
        <v>98.713380000000001</v>
      </c>
      <c r="BE151">
        <v>71.699010000000001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48.11674</v>
      </c>
      <c r="BV151">
        <v>127.2543</v>
      </c>
      <c r="BW151">
        <v>128.4229</v>
      </c>
      <c r="BX151">
        <v>127.1187</v>
      </c>
      <c r="BY151">
        <v>127.0287</v>
      </c>
      <c r="BZ151">
        <v>127.85039999999999</v>
      </c>
      <c r="CA151">
        <v>128.77539999999999</v>
      </c>
      <c r="CB151">
        <v>100.5562</v>
      </c>
      <c r="CC151">
        <v>72.277590000000004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49.735309999999998</v>
      </c>
      <c r="CT151">
        <v>128.9145</v>
      </c>
      <c r="CU151">
        <v>130.14169999999999</v>
      </c>
      <c r="CV151">
        <v>128.7748</v>
      </c>
      <c r="CW151">
        <v>128.70529999999999</v>
      </c>
      <c r="CX151">
        <v>129.54900000000001</v>
      </c>
      <c r="CY151">
        <v>130.0573</v>
      </c>
      <c r="CZ151">
        <v>101.8325</v>
      </c>
      <c r="DA151">
        <v>72.678309999999996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51.353870000000001</v>
      </c>
      <c r="DR151">
        <v>130.57470000000001</v>
      </c>
      <c r="DS151">
        <v>131.8605</v>
      </c>
      <c r="DT151">
        <v>130.4308</v>
      </c>
      <c r="DU151">
        <v>130.3819</v>
      </c>
      <c r="DV151">
        <v>131.24760000000001</v>
      </c>
      <c r="DW151">
        <v>131.33920000000001</v>
      </c>
      <c r="DX151">
        <v>103.10890000000001</v>
      </c>
      <c r="DY151">
        <v>73.079030000000003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53.690820000000002</v>
      </c>
      <c r="EP151">
        <v>132.9718</v>
      </c>
      <c r="EQ151">
        <v>134.34219999999999</v>
      </c>
      <c r="ER151">
        <v>132.8219</v>
      </c>
      <c r="ES151">
        <v>132.80269999999999</v>
      </c>
      <c r="ET151">
        <v>133.70009999999999</v>
      </c>
      <c r="EU151">
        <v>133.1901</v>
      </c>
      <c r="EV151">
        <v>104.9517</v>
      </c>
      <c r="EW151">
        <v>73.657610000000005</v>
      </c>
      <c r="EX151">
        <v>39.41827</v>
      </c>
      <c r="EY151">
        <v>38.601219999999998</v>
      </c>
      <c r="EZ151">
        <v>38.361319999999999</v>
      </c>
      <c r="FA151">
        <v>37.938949999999998</v>
      </c>
      <c r="FB151">
        <v>37.771000000000001</v>
      </c>
      <c r="FC151">
        <v>37.766210000000001</v>
      </c>
      <c r="FD151">
        <v>37.709220000000002</v>
      </c>
      <c r="FE151">
        <v>37.924610000000001</v>
      </c>
      <c r="FF151">
        <v>39.030029999999996</v>
      </c>
      <c r="FG151">
        <v>40.822240000000001</v>
      </c>
      <c r="FH151">
        <v>42.628880000000002</v>
      </c>
      <c r="FI151">
        <v>44.207599999999999</v>
      </c>
      <c r="FJ151">
        <v>45.393839999999997</v>
      </c>
      <c r="FK151">
        <v>45.871319999999997</v>
      </c>
      <c r="FL151">
        <v>46.190170000000002</v>
      </c>
      <c r="FM151">
        <v>45.977049999999998</v>
      </c>
      <c r="FN151">
        <v>45.4407</v>
      </c>
      <c r="FO151">
        <v>44.279299999999999</v>
      </c>
      <c r="FP151">
        <v>42.923020000000001</v>
      </c>
      <c r="FQ151">
        <v>41.944420000000001</v>
      </c>
      <c r="FR151">
        <v>41.089970000000001</v>
      </c>
      <c r="FS151">
        <v>40.432099999999998</v>
      </c>
      <c r="FT151">
        <v>40.122010000000003</v>
      </c>
      <c r="FU151">
        <v>39.140799999999999</v>
      </c>
      <c r="FV151">
        <v>1</v>
      </c>
    </row>
    <row r="152" spans="1:178" x14ac:dyDescent="0.2">
      <c r="A152" t="s">
        <v>216</v>
      </c>
      <c r="B152" t="s">
        <v>231</v>
      </c>
      <c r="C152" t="s">
        <v>238</v>
      </c>
      <c r="D152" t="s">
        <v>44</v>
      </c>
      <c r="E152">
        <v>2017</v>
      </c>
      <c r="F152" t="s">
        <v>227</v>
      </c>
      <c r="G152">
        <v>61</v>
      </c>
      <c r="H152" s="59"/>
      <c r="I152">
        <v>6.4204780000000001</v>
      </c>
      <c r="J152">
        <v>139.06290000000001</v>
      </c>
      <c r="K152">
        <v>138.70480000000001</v>
      </c>
      <c r="L152">
        <v>136.20140000000001</v>
      </c>
      <c r="M152">
        <v>136.43180000000001</v>
      </c>
      <c r="N152">
        <v>135.5103</v>
      </c>
      <c r="O152">
        <v>139.869</v>
      </c>
      <c r="P152">
        <v>141.96639999999999</v>
      </c>
      <c r="Q152">
        <v>139.94970000000001</v>
      </c>
      <c r="R152">
        <v>139.8201</v>
      </c>
      <c r="S152">
        <v>139.8364</v>
      </c>
      <c r="T152">
        <v>140.1397</v>
      </c>
      <c r="U152">
        <v>140.47319999999999</v>
      </c>
      <c r="V152">
        <v>140.20009999999999</v>
      </c>
      <c r="W152">
        <v>138.77590000000001</v>
      </c>
      <c r="X152">
        <v>139.36170000000001</v>
      </c>
      <c r="Y152">
        <v>143.0326</v>
      </c>
      <c r="Z152">
        <v>142.81970000000001</v>
      </c>
      <c r="AA152">
        <v>143.85810000000001</v>
      </c>
      <c r="AB152">
        <v>142.65989999999999</v>
      </c>
      <c r="AC152">
        <v>142.86580000000001</v>
      </c>
      <c r="AD152">
        <v>144.05670000000001</v>
      </c>
      <c r="AE152">
        <v>144.31190000000001</v>
      </c>
      <c r="AF152">
        <v>144.9188</v>
      </c>
      <c r="AG152">
        <v>144.0797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44.264189999999999</v>
      </c>
      <c r="AX152">
        <v>120.8296</v>
      </c>
      <c r="AY152">
        <v>121.877</v>
      </c>
      <c r="AZ152">
        <v>120.7043</v>
      </c>
      <c r="BA152">
        <v>120.58759999999999</v>
      </c>
      <c r="BB152">
        <v>121.3516</v>
      </c>
      <c r="BC152">
        <v>122.8458</v>
      </c>
      <c r="BD152">
        <v>95.530510000000007</v>
      </c>
      <c r="BE152">
        <v>69.407430000000005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46.563740000000003</v>
      </c>
      <c r="BV152">
        <v>123.1884</v>
      </c>
      <c r="BW152">
        <v>124.3189</v>
      </c>
      <c r="BX152">
        <v>123.05710000000001</v>
      </c>
      <c r="BY152">
        <v>122.9697</v>
      </c>
      <c r="BZ152">
        <v>123.7649</v>
      </c>
      <c r="CA152">
        <v>124.6671</v>
      </c>
      <c r="CB152">
        <v>97.343850000000003</v>
      </c>
      <c r="CC152">
        <v>69.976749999999996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48.156410000000001</v>
      </c>
      <c r="CT152">
        <v>124.822</v>
      </c>
      <c r="CU152">
        <v>126.0102</v>
      </c>
      <c r="CV152">
        <v>124.6867</v>
      </c>
      <c r="CW152">
        <v>124.6194</v>
      </c>
      <c r="CX152">
        <v>125.4363</v>
      </c>
      <c r="CY152">
        <v>125.9285</v>
      </c>
      <c r="CZ152">
        <v>98.599760000000003</v>
      </c>
      <c r="DA152">
        <v>70.37106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49.749070000000003</v>
      </c>
      <c r="DR152">
        <v>126.45569999999999</v>
      </c>
      <c r="DS152">
        <v>127.7015</v>
      </c>
      <c r="DT152">
        <v>126.31619999999999</v>
      </c>
      <c r="DU152">
        <v>126.2692</v>
      </c>
      <c r="DV152">
        <v>127.10769999999999</v>
      </c>
      <c r="DW152">
        <v>127.18989999999999</v>
      </c>
      <c r="DX152">
        <v>99.855670000000003</v>
      </c>
      <c r="DY152">
        <v>70.765370000000004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52.048630000000003</v>
      </c>
      <c r="EP152">
        <v>128.81440000000001</v>
      </c>
      <c r="EQ152">
        <v>130.14349999999999</v>
      </c>
      <c r="ER152">
        <v>128.66909999999999</v>
      </c>
      <c r="ES152">
        <v>128.65119999999999</v>
      </c>
      <c r="ET152">
        <v>129.52099999999999</v>
      </c>
      <c r="EU152">
        <v>129.0112</v>
      </c>
      <c r="EV152">
        <v>101.669</v>
      </c>
      <c r="EW152">
        <v>71.334689999999995</v>
      </c>
      <c r="EX152">
        <v>39.41827</v>
      </c>
      <c r="EY152">
        <v>38.601219999999998</v>
      </c>
      <c r="EZ152">
        <v>38.361319999999999</v>
      </c>
      <c r="FA152">
        <v>37.938949999999998</v>
      </c>
      <c r="FB152">
        <v>37.771000000000001</v>
      </c>
      <c r="FC152">
        <v>37.766210000000001</v>
      </c>
      <c r="FD152">
        <v>37.709220000000002</v>
      </c>
      <c r="FE152">
        <v>37.924610000000001</v>
      </c>
      <c r="FF152">
        <v>39.030029999999996</v>
      </c>
      <c r="FG152">
        <v>40.822240000000001</v>
      </c>
      <c r="FH152">
        <v>42.628880000000002</v>
      </c>
      <c r="FI152">
        <v>44.207599999999999</v>
      </c>
      <c r="FJ152">
        <v>45.393839999999997</v>
      </c>
      <c r="FK152">
        <v>45.871319999999997</v>
      </c>
      <c r="FL152">
        <v>46.190170000000002</v>
      </c>
      <c r="FM152">
        <v>45.977049999999998</v>
      </c>
      <c r="FN152">
        <v>45.4407</v>
      </c>
      <c r="FO152">
        <v>44.279299999999999</v>
      </c>
      <c r="FP152">
        <v>42.923020000000001</v>
      </c>
      <c r="FQ152">
        <v>41.944420000000001</v>
      </c>
      <c r="FR152">
        <v>41.089970000000001</v>
      </c>
      <c r="FS152">
        <v>40.432099999999998</v>
      </c>
      <c r="FT152">
        <v>40.122010000000003</v>
      </c>
      <c r="FU152">
        <v>39.140799999999999</v>
      </c>
      <c r="FV152">
        <v>1</v>
      </c>
    </row>
    <row r="153" spans="1:178" x14ac:dyDescent="0.2">
      <c r="A153" t="s">
        <v>216</v>
      </c>
      <c r="B153" t="s">
        <v>231</v>
      </c>
      <c r="C153" t="s">
        <v>238</v>
      </c>
      <c r="D153" t="s">
        <v>44</v>
      </c>
      <c r="E153" t="s">
        <v>239</v>
      </c>
      <c r="F153" t="s">
        <v>227</v>
      </c>
      <c r="G153">
        <v>61</v>
      </c>
      <c r="H153" s="59"/>
      <c r="I153">
        <v>6.4204780000000001</v>
      </c>
      <c r="J153">
        <v>139.06290000000001</v>
      </c>
      <c r="K153">
        <v>138.70480000000001</v>
      </c>
      <c r="L153">
        <v>136.20140000000001</v>
      </c>
      <c r="M153">
        <v>136.43180000000001</v>
      </c>
      <c r="N153">
        <v>135.5103</v>
      </c>
      <c r="O153">
        <v>139.869</v>
      </c>
      <c r="P153">
        <v>141.96639999999999</v>
      </c>
      <c r="Q153">
        <v>139.94970000000001</v>
      </c>
      <c r="R153">
        <v>139.8201</v>
      </c>
      <c r="S153">
        <v>139.8364</v>
      </c>
      <c r="T153">
        <v>140.1397</v>
      </c>
      <c r="U153">
        <v>140.47319999999999</v>
      </c>
      <c r="V153">
        <v>140.20009999999999</v>
      </c>
      <c r="W153">
        <v>138.77590000000001</v>
      </c>
      <c r="X153">
        <v>139.36170000000001</v>
      </c>
      <c r="Y153">
        <v>143.0326</v>
      </c>
      <c r="Z153">
        <v>142.81970000000001</v>
      </c>
      <c r="AA153">
        <v>143.85810000000001</v>
      </c>
      <c r="AB153">
        <v>142.65989999999999</v>
      </c>
      <c r="AC153">
        <v>142.86580000000001</v>
      </c>
      <c r="AD153">
        <v>144.05670000000001</v>
      </c>
      <c r="AE153">
        <v>144.31190000000001</v>
      </c>
      <c r="AF153">
        <v>144.9188</v>
      </c>
      <c r="AG153">
        <v>144.0797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44.264189999999999</v>
      </c>
      <c r="AX153">
        <v>120.8296</v>
      </c>
      <c r="AY153">
        <v>121.877</v>
      </c>
      <c r="AZ153">
        <v>120.7043</v>
      </c>
      <c r="BA153">
        <v>120.58759999999999</v>
      </c>
      <c r="BB153">
        <v>121.3516</v>
      </c>
      <c r="BC153">
        <v>122.8458</v>
      </c>
      <c r="BD153">
        <v>95.530510000000007</v>
      </c>
      <c r="BE153">
        <v>69.407430000000005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46.563740000000003</v>
      </c>
      <c r="BV153">
        <v>123.1884</v>
      </c>
      <c r="BW153">
        <v>124.3189</v>
      </c>
      <c r="BX153">
        <v>123.05710000000001</v>
      </c>
      <c r="BY153">
        <v>122.9697</v>
      </c>
      <c r="BZ153">
        <v>123.7649</v>
      </c>
      <c r="CA153">
        <v>124.6671</v>
      </c>
      <c r="CB153">
        <v>97.343850000000003</v>
      </c>
      <c r="CC153">
        <v>69.976749999999996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48.156410000000001</v>
      </c>
      <c r="CT153">
        <v>124.822</v>
      </c>
      <c r="CU153">
        <v>126.0102</v>
      </c>
      <c r="CV153">
        <v>124.6867</v>
      </c>
      <c r="CW153">
        <v>124.6194</v>
      </c>
      <c r="CX153">
        <v>125.4363</v>
      </c>
      <c r="CY153">
        <v>125.9285</v>
      </c>
      <c r="CZ153">
        <v>98.599760000000003</v>
      </c>
      <c r="DA153">
        <v>70.37106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49.749070000000003</v>
      </c>
      <c r="DR153">
        <v>126.45569999999999</v>
      </c>
      <c r="DS153">
        <v>127.7015</v>
      </c>
      <c r="DT153">
        <v>126.31619999999999</v>
      </c>
      <c r="DU153">
        <v>126.2692</v>
      </c>
      <c r="DV153">
        <v>127.10769999999999</v>
      </c>
      <c r="DW153">
        <v>127.18989999999999</v>
      </c>
      <c r="DX153">
        <v>99.855670000000003</v>
      </c>
      <c r="DY153">
        <v>70.765370000000004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52.048630000000003</v>
      </c>
      <c r="EP153">
        <v>128.81440000000001</v>
      </c>
      <c r="EQ153">
        <v>130.14349999999999</v>
      </c>
      <c r="ER153">
        <v>128.66909999999999</v>
      </c>
      <c r="ES153">
        <v>128.65119999999999</v>
      </c>
      <c r="ET153">
        <v>129.52099999999999</v>
      </c>
      <c r="EU153">
        <v>129.0112</v>
      </c>
      <c r="EV153">
        <v>101.669</v>
      </c>
      <c r="EW153">
        <v>71.334689999999995</v>
      </c>
      <c r="EX153">
        <v>39.41827</v>
      </c>
      <c r="EY153">
        <v>38.601219999999998</v>
      </c>
      <c r="EZ153">
        <v>38.361319999999999</v>
      </c>
      <c r="FA153">
        <v>37.938949999999998</v>
      </c>
      <c r="FB153">
        <v>37.771000000000001</v>
      </c>
      <c r="FC153">
        <v>37.766210000000001</v>
      </c>
      <c r="FD153">
        <v>37.709220000000002</v>
      </c>
      <c r="FE153">
        <v>37.924610000000001</v>
      </c>
      <c r="FF153">
        <v>39.030029999999996</v>
      </c>
      <c r="FG153">
        <v>40.822240000000001</v>
      </c>
      <c r="FH153">
        <v>42.628880000000002</v>
      </c>
      <c r="FI153">
        <v>44.207599999999999</v>
      </c>
      <c r="FJ153">
        <v>45.393839999999997</v>
      </c>
      <c r="FK153">
        <v>45.871319999999997</v>
      </c>
      <c r="FL153">
        <v>46.190170000000002</v>
      </c>
      <c r="FM153">
        <v>45.977049999999998</v>
      </c>
      <c r="FN153">
        <v>45.4407</v>
      </c>
      <c r="FO153">
        <v>44.279299999999999</v>
      </c>
      <c r="FP153">
        <v>42.923020000000001</v>
      </c>
      <c r="FQ153">
        <v>41.944420000000001</v>
      </c>
      <c r="FR153">
        <v>41.089970000000001</v>
      </c>
      <c r="FS153">
        <v>40.432099999999998</v>
      </c>
      <c r="FT153">
        <v>40.122010000000003</v>
      </c>
      <c r="FU153">
        <v>39.140799999999999</v>
      </c>
      <c r="FV153">
        <v>1</v>
      </c>
    </row>
    <row r="154" spans="1:178" x14ac:dyDescent="0.2">
      <c r="A154" t="s">
        <v>216</v>
      </c>
      <c r="B154" t="s">
        <v>231</v>
      </c>
      <c r="C154" t="s">
        <v>238</v>
      </c>
      <c r="D154" t="s">
        <v>10</v>
      </c>
      <c r="E154">
        <v>2015</v>
      </c>
      <c r="F154" t="s">
        <v>227</v>
      </c>
      <c r="G154">
        <v>66</v>
      </c>
      <c r="H154" s="59"/>
      <c r="I154">
        <v>6.9467460000000001</v>
      </c>
      <c r="J154">
        <v>174.8723</v>
      </c>
      <c r="K154">
        <v>174.416</v>
      </c>
      <c r="L154">
        <v>174.8733</v>
      </c>
      <c r="M154">
        <v>175.36869999999999</v>
      </c>
      <c r="N154">
        <v>175.5746</v>
      </c>
      <c r="O154">
        <v>178.22149999999999</v>
      </c>
      <c r="P154">
        <v>180.04050000000001</v>
      </c>
      <c r="Q154">
        <v>180.50049999999999</v>
      </c>
      <c r="R154">
        <v>179.22790000000001</v>
      </c>
      <c r="S154">
        <v>179.4478</v>
      </c>
      <c r="T154">
        <v>180.78139999999999</v>
      </c>
      <c r="U154">
        <v>179.91220000000001</v>
      </c>
      <c r="V154">
        <v>176.2859</v>
      </c>
      <c r="W154">
        <v>174.99639999999999</v>
      </c>
      <c r="X154">
        <v>172.1978</v>
      </c>
      <c r="Y154">
        <v>169.50739999999999</v>
      </c>
      <c r="Z154">
        <v>167.29130000000001</v>
      </c>
      <c r="AA154">
        <v>167.3982</v>
      </c>
      <c r="AB154">
        <v>170.37469999999999</v>
      </c>
      <c r="AC154">
        <v>173.2364</v>
      </c>
      <c r="AD154">
        <v>175.95679999999999</v>
      </c>
      <c r="AE154">
        <v>177.14660000000001</v>
      </c>
      <c r="AF154">
        <v>178.05449999999999</v>
      </c>
      <c r="AG154">
        <v>179.5582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52.930390000000003</v>
      </c>
      <c r="AU154">
        <v>146.1499</v>
      </c>
      <c r="AV154">
        <v>144.3476</v>
      </c>
      <c r="AW154">
        <v>142.601</v>
      </c>
      <c r="AX154">
        <v>140.63929999999999</v>
      </c>
      <c r="AY154">
        <v>140.7081</v>
      </c>
      <c r="AZ154">
        <v>144.23699999999999</v>
      </c>
      <c r="BA154">
        <v>110.565</v>
      </c>
      <c r="BB154">
        <v>78.906819999999996</v>
      </c>
      <c r="BC154">
        <v>78.90925</v>
      </c>
      <c r="BD154">
        <v>78.782489999999996</v>
      </c>
      <c r="BE154">
        <v>79.673289999999994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56.105159999999998</v>
      </c>
      <c r="BS154">
        <v>149.19999999999999</v>
      </c>
      <c r="BT154">
        <v>147.22399999999999</v>
      </c>
      <c r="BU154">
        <v>145.33619999999999</v>
      </c>
      <c r="BV154">
        <v>143.3561</v>
      </c>
      <c r="BW154">
        <v>143.4408</v>
      </c>
      <c r="BX154">
        <v>146.20269999999999</v>
      </c>
      <c r="BY154">
        <v>112.5072</v>
      </c>
      <c r="BZ154">
        <v>80.862440000000007</v>
      </c>
      <c r="CA154">
        <v>80.895939999999996</v>
      </c>
      <c r="CB154">
        <v>80.815049999999999</v>
      </c>
      <c r="CC154">
        <v>81.732749999999996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58.304000000000002</v>
      </c>
      <c r="CQ154">
        <v>151.3124</v>
      </c>
      <c r="CR154">
        <v>149.21619999999999</v>
      </c>
      <c r="CS154">
        <v>147.23060000000001</v>
      </c>
      <c r="CT154">
        <v>145.23779999999999</v>
      </c>
      <c r="CU154">
        <v>145.33340000000001</v>
      </c>
      <c r="CV154">
        <v>147.5641</v>
      </c>
      <c r="CW154">
        <v>113.8524</v>
      </c>
      <c r="CX154">
        <v>82.216899999999995</v>
      </c>
      <c r="CY154">
        <v>82.271919999999994</v>
      </c>
      <c r="CZ154">
        <v>82.222790000000003</v>
      </c>
      <c r="DA154">
        <v>83.159130000000005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60.502830000000003</v>
      </c>
      <c r="DO154">
        <v>153.42490000000001</v>
      </c>
      <c r="DP154">
        <v>151.20840000000001</v>
      </c>
      <c r="DQ154">
        <v>149.125</v>
      </c>
      <c r="DR154">
        <v>147.11949999999999</v>
      </c>
      <c r="DS154">
        <v>147.226</v>
      </c>
      <c r="DT154">
        <v>148.9256</v>
      </c>
      <c r="DU154">
        <v>115.19750000000001</v>
      </c>
      <c r="DV154">
        <v>83.571370000000002</v>
      </c>
      <c r="DW154">
        <v>83.647900000000007</v>
      </c>
      <c r="DX154">
        <v>83.630539999999996</v>
      </c>
      <c r="DY154">
        <v>84.585499999999996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63.677599999999998</v>
      </c>
      <c r="EM154">
        <v>156.47489999999999</v>
      </c>
      <c r="EN154">
        <v>154.0849</v>
      </c>
      <c r="EO154">
        <v>151.8603</v>
      </c>
      <c r="EP154">
        <v>149.83629999999999</v>
      </c>
      <c r="EQ154">
        <v>149.95869999999999</v>
      </c>
      <c r="ER154">
        <v>150.8912</v>
      </c>
      <c r="ES154">
        <v>117.1397</v>
      </c>
      <c r="ET154">
        <v>85.526989999999998</v>
      </c>
      <c r="EU154">
        <v>85.634590000000003</v>
      </c>
      <c r="EV154">
        <v>85.6631</v>
      </c>
      <c r="EW154">
        <v>86.644959999999998</v>
      </c>
      <c r="EX154">
        <v>80.105419999999995</v>
      </c>
      <c r="EY154">
        <v>78.987549999999999</v>
      </c>
      <c r="EZ154">
        <v>77.6858</v>
      </c>
      <c r="FA154">
        <v>76.5732</v>
      </c>
      <c r="FB154">
        <v>75.54974</v>
      </c>
      <c r="FC154">
        <v>74.282020000000003</v>
      </c>
      <c r="FD154">
        <v>73.485780000000005</v>
      </c>
      <c r="FE154">
        <v>73.729190000000003</v>
      </c>
      <c r="FF154">
        <v>76.138549999999995</v>
      </c>
      <c r="FG154">
        <v>80.516559999999998</v>
      </c>
      <c r="FH154">
        <v>85.055149999999998</v>
      </c>
      <c r="FI154">
        <v>89.001760000000004</v>
      </c>
      <c r="FJ154">
        <v>91.975110000000001</v>
      </c>
      <c r="FK154">
        <v>94.114879999999999</v>
      </c>
      <c r="FL154">
        <v>95.430790000000002</v>
      </c>
      <c r="FM154">
        <v>96.167119999999997</v>
      </c>
      <c r="FN154">
        <v>96.174449999999993</v>
      </c>
      <c r="FO154">
        <v>95.221919999999997</v>
      </c>
      <c r="FP154">
        <v>94.224249999999998</v>
      </c>
      <c r="FQ154">
        <v>92.170050000000003</v>
      </c>
      <c r="FR154">
        <v>89.26173</v>
      </c>
      <c r="FS154">
        <v>86.427269999999993</v>
      </c>
      <c r="FT154">
        <v>84.300370000000001</v>
      </c>
      <c r="FU154">
        <v>82.486949999999993</v>
      </c>
      <c r="FV154">
        <v>1</v>
      </c>
    </row>
    <row r="155" spans="1:178" x14ac:dyDescent="0.2">
      <c r="A155" t="s">
        <v>216</v>
      </c>
      <c r="B155" t="s">
        <v>231</v>
      </c>
      <c r="C155" t="s">
        <v>238</v>
      </c>
      <c r="D155" t="s">
        <v>10</v>
      </c>
      <c r="E155">
        <v>2016</v>
      </c>
      <c r="F155" t="s">
        <v>227</v>
      </c>
      <c r="G155">
        <v>64</v>
      </c>
      <c r="H155" s="59"/>
      <c r="I155">
        <v>6.7362390000000003</v>
      </c>
      <c r="J155">
        <v>169.57310000000001</v>
      </c>
      <c r="K155">
        <v>169.13069999999999</v>
      </c>
      <c r="L155">
        <v>169.57409999999999</v>
      </c>
      <c r="M155">
        <v>170.05449999999999</v>
      </c>
      <c r="N155">
        <v>170.2542</v>
      </c>
      <c r="O155">
        <v>172.82079999999999</v>
      </c>
      <c r="P155">
        <v>174.5847</v>
      </c>
      <c r="Q155">
        <v>175.0307</v>
      </c>
      <c r="R155">
        <v>173.79679999999999</v>
      </c>
      <c r="S155">
        <v>174.01</v>
      </c>
      <c r="T155">
        <v>175.3032</v>
      </c>
      <c r="U155">
        <v>174.46039999999999</v>
      </c>
      <c r="V155">
        <v>170.94390000000001</v>
      </c>
      <c r="W155">
        <v>169.6935</v>
      </c>
      <c r="X155">
        <v>166.97970000000001</v>
      </c>
      <c r="Y155">
        <v>164.3708</v>
      </c>
      <c r="Z155">
        <v>162.2218</v>
      </c>
      <c r="AA155">
        <v>162.32550000000001</v>
      </c>
      <c r="AB155">
        <v>165.21190000000001</v>
      </c>
      <c r="AC155">
        <v>167.98679999999999</v>
      </c>
      <c r="AD155">
        <v>170.62469999999999</v>
      </c>
      <c r="AE155">
        <v>171.77850000000001</v>
      </c>
      <c r="AF155">
        <v>172.65889999999999</v>
      </c>
      <c r="AG155">
        <v>174.11699999999999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51.245640000000002</v>
      </c>
      <c r="AU155">
        <v>141.64349999999999</v>
      </c>
      <c r="AV155">
        <v>139.90020000000001</v>
      </c>
      <c r="AW155">
        <v>138.21010000000001</v>
      </c>
      <c r="AX155">
        <v>136.30840000000001</v>
      </c>
      <c r="AY155">
        <v>136.37469999999999</v>
      </c>
      <c r="AZ155">
        <v>139.81620000000001</v>
      </c>
      <c r="BA155">
        <v>107.1652</v>
      </c>
      <c r="BB155">
        <v>76.465940000000003</v>
      </c>
      <c r="BC155">
        <v>76.467500000000001</v>
      </c>
      <c r="BD155">
        <v>76.343410000000006</v>
      </c>
      <c r="BE155">
        <v>77.206540000000004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54.371940000000002</v>
      </c>
      <c r="BS155">
        <v>144.64699999999999</v>
      </c>
      <c r="BT155">
        <v>142.73269999999999</v>
      </c>
      <c r="BU155">
        <v>140.90360000000001</v>
      </c>
      <c r="BV155">
        <v>138.9837</v>
      </c>
      <c r="BW155">
        <v>139.06559999999999</v>
      </c>
      <c r="BX155">
        <v>141.7518</v>
      </c>
      <c r="BY155">
        <v>109.07769999999999</v>
      </c>
      <c r="BZ155">
        <v>78.391710000000003</v>
      </c>
      <c r="CA155">
        <v>78.423860000000005</v>
      </c>
      <c r="CB155">
        <v>78.344939999999994</v>
      </c>
      <c r="CC155">
        <v>79.234560000000002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56.537210000000002</v>
      </c>
      <c r="CQ155">
        <v>146.72720000000001</v>
      </c>
      <c r="CR155">
        <v>144.69450000000001</v>
      </c>
      <c r="CS155">
        <v>142.76910000000001</v>
      </c>
      <c r="CT155">
        <v>140.83670000000001</v>
      </c>
      <c r="CU155">
        <v>140.92930000000001</v>
      </c>
      <c r="CV155">
        <v>143.0925</v>
      </c>
      <c r="CW155">
        <v>110.4023</v>
      </c>
      <c r="CX155">
        <v>79.725489999999994</v>
      </c>
      <c r="CY155">
        <v>79.778829999999999</v>
      </c>
      <c r="CZ155">
        <v>79.731189999999998</v>
      </c>
      <c r="DA155">
        <v>80.639150000000001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58.702469999999998</v>
      </c>
      <c r="DO155">
        <v>148.8074</v>
      </c>
      <c r="DP155">
        <v>146.65629999999999</v>
      </c>
      <c r="DQ155">
        <v>144.63460000000001</v>
      </c>
      <c r="DR155">
        <v>142.68960000000001</v>
      </c>
      <c r="DS155">
        <v>142.79310000000001</v>
      </c>
      <c r="DT155">
        <v>144.4331</v>
      </c>
      <c r="DU155">
        <v>111.7269</v>
      </c>
      <c r="DV155">
        <v>81.059269999999998</v>
      </c>
      <c r="DW155">
        <v>81.133799999999994</v>
      </c>
      <c r="DX155">
        <v>81.117450000000005</v>
      </c>
      <c r="DY155">
        <v>82.043750000000003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61.828769999999999</v>
      </c>
      <c r="EM155">
        <v>151.8109</v>
      </c>
      <c r="EN155">
        <v>149.4888</v>
      </c>
      <c r="EO155">
        <v>147.32810000000001</v>
      </c>
      <c r="EP155">
        <v>145.36500000000001</v>
      </c>
      <c r="EQ155">
        <v>145.48400000000001</v>
      </c>
      <c r="ER155">
        <v>146.36879999999999</v>
      </c>
      <c r="ES155">
        <v>113.63939999999999</v>
      </c>
      <c r="ET155">
        <v>82.985029999999995</v>
      </c>
      <c r="EU155">
        <v>83.090159999999997</v>
      </c>
      <c r="EV155">
        <v>83.118970000000004</v>
      </c>
      <c r="EW155">
        <v>84.071770000000001</v>
      </c>
      <c r="EX155">
        <v>80.105419999999995</v>
      </c>
      <c r="EY155">
        <v>78.987549999999999</v>
      </c>
      <c r="EZ155">
        <v>77.6858</v>
      </c>
      <c r="FA155">
        <v>76.5732</v>
      </c>
      <c r="FB155">
        <v>75.54974</v>
      </c>
      <c r="FC155">
        <v>74.282020000000003</v>
      </c>
      <c r="FD155">
        <v>73.485780000000005</v>
      </c>
      <c r="FE155">
        <v>73.729190000000003</v>
      </c>
      <c r="FF155">
        <v>76.138549999999995</v>
      </c>
      <c r="FG155">
        <v>80.516559999999998</v>
      </c>
      <c r="FH155">
        <v>85.055149999999998</v>
      </c>
      <c r="FI155">
        <v>89.001760000000004</v>
      </c>
      <c r="FJ155">
        <v>91.975110000000001</v>
      </c>
      <c r="FK155">
        <v>94.114879999999999</v>
      </c>
      <c r="FL155">
        <v>95.430790000000002</v>
      </c>
      <c r="FM155">
        <v>96.167119999999997</v>
      </c>
      <c r="FN155">
        <v>96.174449999999993</v>
      </c>
      <c r="FO155">
        <v>95.221919999999997</v>
      </c>
      <c r="FP155">
        <v>94.224249999999998</v>
      </c>
      <c r="FQ155">
        <v>92.170050000000003</v>
      </c>
      <c r="FR155">
        <v>89.26173</v>
      </c>
      <c r="FS155">
        <v>86.427269999999993</v>
      </c>
      <c r="FT155">
        <v>84.300370000000001</v>
      </c>
      <c r="FU155">
        <v>82.486949999999993</v>
      </c>
      <c r="FV155">
        <v>1</v>
      </c>
    </row>
    <row r="156" spans="1:178" x14ac:dyDescent="0.2">
      <c r="A156" t="s">
        <v>216</v>
      </c>
      <c r="B156" t="s">
        <v>231</v>
      </c>
      <c r="C156" t="s">
        <v>238</v>
      </c>
      <c r="D156" t="s">
        <v>10</v>
      </c>
      <c r="E156">
        <v>2017</v>
      </c>
      <c r="F156" t="s">
        <v>227</v>
      </c>
      <c r="G156">
        <v>63</v>
      </c>
      <c r="H156" s="59"/>
      <c r="I156">
        <v>6.6309849999999999</v>
      </c>
      <c r="J156">
        <v>166.92349999999999</v>
      </c>
      <c r="K156">
        <v>166.488</v>
      </c>
      <c r="L156">
        <v>166.92449999999999</v>
      </c>
      <c r="M156">
        <v>167.3974</v>
      </c>
      <c r="N156">
        <v>167.59389999999999</v>
      </c>
      <c r="O156">
        <v>170.12049999999999</v>
      </c>
      <c r="P156">
        <v>171.85679999999999</v>
      </c>
      <c r="Q156">
        <v>172.29589999999999</v>
      </c>
      <c r="R156">
        <v>171.0812</v>
      </c>
      <c r="S156">
        <v>171.2911</v>
      </c>
      <c r="T156">
        <v>172.56399999999999</v>
      </c>
      <c r="U156">
        <v>171.73439999999999</v>
      </c>
      <c r="V156">
        <v>168.27289999999999</v>
      </c>
      <c r="W156">
        <v>167.042</v>
      </c>
      <c r="X156">
        <v>164.3706</v>
      </c>
      <c r="Y156">
        <v>161.80260000000001</v>
      </c>
      <c r="Z156">
        <v>159.68709999999999</v>
      </c>
      <c r="AA156">
        <v>159.78919999999999</v>
      </c>
      <c r="AB156">
        <v>162.63040000000001</v>
      </c>
      <c r="AC156">
        <v>165.3621</v>
      </c>
      <c r="AD156">
        <v>167.95869999999999</v>
      </c>
      <c r="AE156">
        <v>169.09440000000001</v>
      </c>
      <c r="AF156">
        <v>169.96109999999999</v>
      </c>
      <c r="AG156">
        <v>171.3965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50.403759999999998</v>
      </c>
      <c r="AU156">
        <v>139.39080000000001</v>
      </c>
      <c r="AV156">
        <v>137.67699999999999</v>
      </c>
      <c r="AW156">
        <v>136.01509999999999</v>
      </c>
      <c r="AX156">
        <v>134.14330000000001</v>
      </c>
      <c r="AY156">
        <v>134.20840000000001</v>
      </c>
      <c r="AZ156">
        <v>137.60599999999999</v>
      </c>
      <c r="BA156">
        <v>105.46550000000001</v>
      </c>
      <c r="BB156">
        <v>75.245800000000003</v>
      </c>
      <c r="BC156">
        <v>75.246930000000006</v>
      </c>
      <c r="BD156">
        <v>75.124179999999996</v>
      </c>
      <c r="BE156">
        <v>75.973470000000006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53.505540000000003</v>
      </c>
      <c r="BS156">
        <v>142.3707</v>
      </c>
      <c r="BT156">
        <v>140.4873</v>
      </c>
      <c r="BU156">
        <v>138.6875</v>
      </c>
      <c r="BV156">
        <v>136.79769999999999</v>
      </c>
      <c r="BW156">
        <v>136.87819999999999</v>
      </c>
      <c r="BX156">
        <v>139.5265</v>
      </c>
      <c r="BY156">
        <v>107.363</v>
      </c>
      <c r="BZ156">
        <v>77.156459999999996</v>
      </c>
      <c r="CA156">
        <v>77.187939999999998</v>
      </c>
      <c r="CB156">
        <v>77.110010000000003</v>
      </c>
      <c r="CC156">
        <v>77.985590000000002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55.653820000000003</v>
      </c>
      <c r="CQ156">
        <v>144.43459999999999</v>
      </c>
      <c r="CR156">
        <v>142.43369999999999</v>
      </c>
      <c r="CS156">
        <v>140.53829999999999</v>
      </c>
      <c r="CT156">
        <v>138.6361</v>
      </c>
      <c r="CU156">
        <v>138.72730000000001</v>
      </c>
      <c r="CV156">
        <v>140.85669999999999</v>
      </c>
      <c r="CW156">
        <v>108.6773</v>
      </c>
      <c r="CX156">
        <v>78.479770000000002</v>
      </c>
      <c r="CY156">
        <v>78.532290000000003</v>
      </c>
      <c r="CZ156">
        <v>78.485389999999995</v>
      </c>
      <c r="DA156">
        <v>79.379170000000002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57.802100000000003</v>
      </c>
      <c r="DO156">
        <v>146.49850000000001</v>
      </c>
      <c r="DP156">
        <v>144.3801</v>
      </c>
      <c r="DQ156">
        <v>142.38919999999999</v>
      </c>
      <c r="DR156">
        <v>140.47450000000001</v>
      </c>
      <c r="DS156">
        <v>140.57640000000001</v>
      </c>
      <c r="DT156">
        <v>142.18680000000001</v>
      </c>
      <c r="DU156">
        <v>109.9915</v>
      </c>
      <c r="DV156">
        <v>79.803089999999997</v>
      </c>
      <c r="DW156">
        <v>79.876630000000006</v>
      </c>
      <c r="DX156">
        <v>79.860770000000002</v>
      </c>
      <c r="DY156">
        <v>80.772739999999999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60.903880000000001</v>
      </c>
      <c r="EM156">
        <v>149.47839999999999</v>
      </c>
      <c r="EN156">
        <v>147.19040000000001</v>
      </c>
      <c r="EO156">
        <v>145.0615</v>
      </c>
      <c r="EP156">
        <v>143.12889999999999</v>
      </c>
      <c r="EQ156">
        <v>143.24629999999999</v>
      </c>
      <c r="ER156">
        <v>144.10730000000001</v>
      </c>
      <c r="ES156">
        <v>111.889</v>
      </c>
      <c r="ET156">
        <v>81.713750000000005</v>
      </c>
      <c r="EU156">
        <v>81.81765</v>
      </c>
      <c r="EV156">
        <v>81.846599999999995</v>
      </c>
      <c r="EW156">
        <v>82.784859999999995</v>
      </c>
      <c r="EX156">
        <v>80.105419999999995</v>
      </c>
      <c r="EY156">
        <v>78.987549999999999</v>
      </c>
      <c r="EZ156">
        <v>77.6858</v>
      </c>
      <c r="FA156">
        <v>76.5732</v>
      </c>
      <c r="FB156">
        <v>75.54974</v>
      </c>
      <c r="FC156">
        <v>74.282020000000003</v>
      </c>
      <c r="FD156">
        <v>73.485780000000005</v>
      </c>
      <c r="FE156">
        <v>73.729190000000003</v>
      </c>
      <c r="FF156">
        <v>76.138549999999995</v>
      </c>
      <c r="FG156">
        <v>80.516559999999998</v>
      </c>
      <c r="FH156">
        <v>85.055149999999998</v>
      </c>
      <c r="FI156">
        <v>89.001760000000004</v>
      </c>
      <c r="FJ156">
        <v>91.975110000000001</v>
      </c>
      <c r="FK156">
        <v>94.114879999999999</v>
      </c>
      <c r="FL156">
        <v>95.430790000000002</v>
      </c>
      <c r="FM156">
        <v>96.167119999999997</v>
      </c>
      <c r="FN156">
        <v>96.174449999999993</v>
      </c>
      <c r="FO156">
        <v>95.221919999999997</v>
      </c>
      <c r="FP156">
        <v>94.224249999999998</v>
      </c>
      <c r="FQ156">
        <v>92.170050000000003</v>
      </c>
      <c r="FR156">
        <v>89.26173</v>
      </c>
      <c r="FS156">
        <v>86.427269999999993</v>
      </c>
      <c r="FT156">
        <v>84.300370000000001</v>
      </c>
      <c r="FU156">
        <v>82.486949999999993</v>
      </c>
      <c r="FV156">
        <v>1</v>
      </c>
    </row>
    <row r="157" spans="1:178" x14ac:dyDescent="0.2">
      <c r="A157" t="s">
        <v>216</v>
      </c>
      <c r="B157" t="s">
        <v>231</v>
      </c>
      <c r="C157" t="s">
        <v>238</v>
      </c>
      <c r="D157" t="s">
        <v>10</v>
      </c>
      <c r="E157" t="s">
        <v>239</v>
      </c>
      <c r="F157" t="s">
        <v>227</v>
      </c>
      <c r="G157">
        <v>61</v>
      </c>
      <c r="H157" s="59"/>
      <c r="I157">
        <v>6.4204780000000001</v>
      </c>
      <c r="J157">
        <v>161.62440000000001</v>
      </c>
      <c r="K157">
        <v>161.20269999999999</v>
      </c>
      <c r="L157">
        <v>161.62530000000001</v>
      </c>
      <c r="M157">
        <v>162.0831</v>
      </c>
      <c r="N157">
        <v>162.27350000000001</v>
      </c>
      <c r="O157">
        <v>164.7199</v>
      </c>
      <c r="P157">
        <v>166.40100000000001</v>
      </c>
      <c r="Q157">
        <v>166.8262</v>
      </c>
      <c r="R157">
        <v>165.65</v>
      </c>
      <c r="S157">
        <v>165.85329999999999</v>
      </c>
      <c r="T157">
        <v>167.08580000000001</v>
      </c>
      <c r="U157">
        <v>166.2825</v>
      </c>
      <c r="V157">
        <v>162.93090000000001</v>
      </c>
      <c r="W157">
        <v>161.73910000000001</v>
      </c>
      <c r="X157">
        <v>159.1525</v>
      </c>
      <c r="Y157">
        <v>156.666</v>
      </c>
      <c r="Z157">
        <v>154.61770000000001</v>
      </c>
      <c r="AA157">
        <v>154.7165</v>
      </c>
      <c r="AB157">
        <v>157.4676</v>
      </c>
      <c r="AC157">
        <v>160.11250000000001</v>
      </c>
      <c r="AD157">
        <v>162.6267</v>
      </c>
      <c r="AE157">
        <v>163.72640000000001</v>
      </c>
      <c r="AF157">
        <v>164.56549999999999</v>
      </c>
      <c r="AG157">
        <v>165.95529999999999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48.720970000000001</v>
      </c>
      <c r="AU157">
        <v>134.8862</v>
      </c>
      <c r="AV157">
        <v>133.23140000000001</v>
      </c>
      <c r="AW157">
        <v>131.626</v>
      </c>
      <c r="AX157">
        <v>129.81399999999999</v>
      </c>
      <c r="AY157">
        <v>129.8766</v>
      </c>
      <c r="AZ157">
        <v>133.18639999999999</v>
      </c>
      <c r="BA157">
        <v>102.0668</v>
      </c>
      <c r="BB157">
        <v>72.806110000000004</v>
      </c>
      <c r="BC157">
        <v>72.806399999999996</v>
      </c>
      <c r="BD157">
        <v>72.686359999999993</v>
      </c>
      <c r="BE157">
        <v>73.507999999999996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51.773119999999999</v>
      </c>
      <c r="BS157">
        <v>137.8185</v>
      </c>
      <c r="BT157">
        <v>135.9967</v>
      </c>
      <c r="BU157">
        <v>134.25559999999999</v>
      </c>
      <c r="BV157">
        <v>132.42590000000001</v>
      </c>
      <c r="BW157">
        <v>132.50370000000001</v>
      </c>
      <c r="BX157">
        <v>135.0762</v>
      </c>
      <c r="BY157">
        <v>103.934</v>
      </c>
      <c r="BZ157">
        <v>74.686199999999999</v>
      </c>
      <c r="CA157">
        <v>74.716359999999995</v>
      </c>
      <c r="CB157">
        <v>74.640420000000006</v>
      </c>
      <c r="CC157">
        <v>75.487909999999999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53.887030000000003</v>
      </c>
      <c r="CQ157">
        <v>139.8493</v>
      </c>
      <c r="CR157">
        <v>137.91200000000001</v>
      </c>
      <c r="CS157">
        <v>136.07679999999999</v>
      </c>
      <c r="CT157">
        <v>134.23490000000001</v>
      </c>
      <c r="CU157">
        <v>134.32329999999999</v>
      </c>
      <c r="CV157">
        <v>136.38499999999999</v>
      </c>
      <c r="CW157">
        <v>105.2272</v>
      </c>
      <c r="CX157">
        <v>75.988349999999997</v>
      </c>
      <c r="CY157">
        <v>76.039190000000005</v>
      </c>
      <c r="CZ157">
        <v>75.993790000000004</v>
      </c>
      <c r="DA157">
        <v>76.859189999999998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56.000929999999997</v>
      </c>
      <c r="DO157">
        <v>141.8802</v>
      </c>
      <c r="DP157">
        <v>139.8272</v>
      </c>
      <c r="DQ157">
        <v>137.898</v>
      </c>
      <c r="DR157">
        <v>136.04390000000001</v>
      </c>
      <c r="DS157">
        <v>136.14279999999999</v>
      </c>
      <c r="DT157">
        <v>137.69390000000001</v>
      </c>
      <c r="DU157">
        <v>106.5204</v>
      </c>
      <c r="DV157">
        <v>77.290499999999994</v>
      </c>
      <c r="DW157">
        <v>77.362020000000001</v>
      </c>
      <c r="DX157">
        <v>77.347160000000002</v>
      </c>
      <c r="DY157">
        <v>78.23048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59.053080000000001</v>
      </c>
      <c r="EM157">
        <v>144.8125</v>
      </c>
      <c r="EN157">
        <v>142.5926</v>
      </c>
      <c r="EO157">
        <v>140.52760000000001</v>
      </c>
      <c r="EP157">
        <v>138.6558</v>
      </c>
      <c r="EQ157">
        <v>138.76990000000001</v>
      </c>
      <c r="ER157">
        <v>139.58359999999999</v>
      </c>
      <c r="ES157">
        <v>108.38760000000001</v>
      </c>
      <c r="ET157">
        <v>79.170590000000004</v>
      </c>
      <c r="EU157">
        <v>79.271979999999999</v>
      </c>
      <c r="EV157">
        <v>79.301220000000001</v>
      </c>
      <c r="EW157">
        <v>80.210390000000004</v>
      </c>
      <c r="EX157">
        <v>80.105419999999995</v>
      </c>
      <c r="EY157">
        <v>78.987549999999999</v>
      </c>
      <c r="EZ157">
        <v>77.6858</v>
      </c>
      <c r="FA157">
        <v>76.5732</v>
      </c>
      <c r="FB157">
        <v>75.54974</v>
      </c>
      <c r="FC157">
        <v>74.282020000000003</v>
      </c>
      <c r="FD157">
        <v>73.485780000000005</v>
      </c>
      <c r="FE157">
        <v>73.729190000000003</v>
      </c>
      <c r="FF157">
        <v>76.138549999999995</v>
      </c>
      <c r="FG157">
        <v>80.516559999999998</v>
      </c>
      <c r="FH157">
        <v>85.055149999999998</v>
      </c>
      <c r="FI157">
        <v>89.001760000000004</v>
      </c>
      <c r="FJ157">
        <v>91.975110000000001</v>
      </c>
      <c r="FK157">
        <v>94.114879999999999</v>
      </c>
      <c r="FL157">
        <v>95.430790000000002</v>
      </c>
      <c r="FM157">
        <v>96.167119999999997</v>
      </c>
      <c r="FN157">
        <v>96.174449999999993</v>
      </c>
      <c r="FO157">
        <v>95.221919999999997</v>
      </c>
      <c r="FP157">
        <v>94.224249999999998</v>
      </c>
      <c r="FQ157">
        <v>92.170050000000003</v>
      </c>
      <c r="FR157">
        <v>89.26173</v>
      </c>
      <c r="FS157">
        <v>86.427269999999993</v>
      </c>
      <c r="FT157">
        <v>84.300370000000001</v>
      </c>
      <c r="FU157">
        <v>82.486949999999993</v>
      </c>
      <c r="FV157">
        <v>1</v>
      </c>
    </row>
    <row r="158" spans="1:178" x14ac:dyDescent="0.2">
      <c r="A158" t="s">
        <v>216</v>
      </c>
      <c r="B158" t="s">
        <v>231</v>
      </c>
      <c r="C158" t="s">
        <v>238</v>
      </c>
      <c r="D158" t="s">
        <v>33</v>
      </c>
      <c r="E158">
        <v>2015</v>
      </c>
      <c r="F158" t="s">
        <v>228</v>
      </c>
      <c r="G158">
        <v>66</v>
      </c>
      <c r="H158" s="59"/>
      <c r="I158">
        <v>6.9467460000000001</v>
      </c>
      <c r="J158">
        <v>150.1275</v>
      </c>
      <c r="K158">
        <v>149.10659999999999</v>
      </c>
      <c r="L158">
        <v>147.00579999999999</v>
      </c>
      <c r="M158">
        <v>146.66849999999999</v>
      </c>
      <c r="N158">
        <v>145.79920000000001</v>
      </c>
      <c r="O158">
        <v>149.4776</v>
      </c>
      <c r="P158">
        <v>151.30529999999999</v>
      </c>
      <c r="Q158">
        <v>149.6173</v>
      </c>
      <c r="R158">
        <v>150.13229999999999</v>
      </c>
      <c r="S158">
        <v>150.077</v>
      </c>
      <c r="T158">
        <v>149.97640000000001</v>
      </c>
      <c r="U158">
        <v>149.76589999999999</v>
      </c>
      <c r="V158">
        <v>148.3878</v>
      </c>
      <c r="W158">
        <v>147.71639999999999</v>
      </c>
      <c r="X158">
        <v>146.79920000000001</v>
      </c>
      <c r="Y158">
        <v>151.3519</v>
      </c>
      <c r="Z158">
        <v>152.56819999999999</v>
      </c>
      <c r="AA158">
        <v>155.26009999999999</v>
      </c>
      <c r="AB158">
        <v>154.73419999999999</v>
      </c>
      <c r="AC158">
        <v>155.13059999999999</v>
      </c>
      <c r="AD158">
        <v>156.3544</v>
      </c>
      <c r="AE158">
        <v>156.21789999999999</v>
      </c>
      <c r="AF158">
        <v>156.01840000000001</v>
      </c>
      <c r="AG158">
        <v>155.63210000000001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48.887279999999997</v>
      </c>
      <c r="AX158">
        <v>129.87</v>
      </c>
      <c r="AY158">
        <v>132.63419999999999</v>
      </c>
      <c r="AZ158">
        <v>132.04990000000001</v>
      </c>
      <c r="BA158">
        <v>132.21019999999999</v>
      </c>
      <c r="BB158">
        <v>132.98079999999999</v>
      </c>
      <c r="BC158">
        <v>132.98009999999999</v>
      </c>
      <c r="BD158">
        <v>103.58159999999999</v>
      </c>
      <c r="BE158">
        <v>74.371700000000004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51.138539999999999</v>
      </c>
      <c r="BV158">
        <v>132.12559999999999</v>
      </c>
      <c r="BW158">
        <v>134.97399999999999</v>
      </c>
      <c r="BX158">
        <v>134.3184</v>
      </c>
      <c r="BY158">
        <v>134.5104</v>
      </c>
      <c r="BZ158">
        <v>135.33269999999999</v>
      </c>
      <c r="CA158">
        <v>134.74860000000001</v>
      </c>
      <c r="CB158">
        <v>105.3057</v>
      </c>
      <c r="CC158">
        <v>74.971530000000001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52.697760000000002</v>
      </c>
      <c r="CT158">
        <v>133.68780000000001</v>
      </c>
      <c r="CU158">
        <v>136.59450000000001</v>
      </c>
      <c r="CV158">
        <v>135.8896</v>
      </c>
      <c r="CW158">
        <v>136.1036</v>
      </c>
      <c r="CX158">
        <v>136.96170000000001</v>
      </c>
      <c r="CY158">
        <v>135.9734</v>
      </c>
      <c r="CZ158">
        <v>106.49979999999999</v>
      </c>
      <c r="DA158">
        <v>75.386970000000005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54.256979999999999</v>
      </c>
      <c r="DR158">
        <v>135.25</v>
      </c>
      <c r="DS158">
        <v>138.215</v>
      </c>
      <c r="DT158">
        <v>137.4607</v>
      </c>
      <c r="DU158">
        <v>137.69669999999999</v>
      </c>
      <c r="DV158">
        <v>138.59059999999999</v>
      </c>
      <c r="DW158">
        <v>137.19820000000001</v>
      </c>
      <c r="DX158">
        <v>107.6939</v>
      </c>
      <c r="DY158">
        <v>75.802409999999995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56.508240000000001</v>
      </c>
      <c r="EP158">
        <v>137.50550000000001</v>
      </c>
      <c r="EQ158">
        <v>140.5547</v>
      </c>
      <c r="ER158">
        <v>139.72919999999999</v>
      </c>
      <c r="ES158">
        <v>139.99690000000001</v>
      </c>
      <c r="ET158">
        <v>140.9426</v>
      </c>
      <c r="EU158">
        <v>138.9667</v>
      </c>
      <c r="EV158">
        <v>109.41800000000001</v>
      </c>
      <c r="EW158">
        <v>76.402240000000006</v>
      </c>
      <c r="EX158">
        <v>44.821359999999999</v>
      </c>
      <c r="EY158">
        <v>44.343260000000001</v>
      </c>
      <c r="EZ158">
        <v>43.614960000000004</v>
      </c>
      <c r="FA158">
        <v>42.933770000000003</v>
      </c>
      <c r="FB158">
        <v>42.857880000000002</v>
      </c>
      <c r="FC158">
        <v>43.224850000000004</v>
      </c>
      <c r="FD158">
        <v>43.336820000000003</v>
      </c>
      <c r="FE158">
        <v>43.09836</v>
      </c>
      <c r="FF158">
        <v>43.384099999999997</v>
      </c>
      <c r="FG158">
        <v>44.585979999999999</v>
      </c>
      <c r="FH158">
        <v>46.712780000000002</v>
      </c>
      <c r="FI158">
        <v>48.355820000000001</v>
      </c>
      <c r="FJ158">
        <v>49.588979999999999</v>
      </c>
      <c r="FK158">
        <v>50.782339999999998</v>
      </c>
      <c r="FL158">
        <v>51.311590000000002</v>
      </c>
      <c r="FM158">
        <v>51.291179999999997</v>
      </c>
      <c r="FN158">
        <v>50.978209999999997</v>
      </c>
      <c r="FO158">
        <v>50.119280000000003</v>
      </c>
      <c r="FP158">
        <v>48.51596</v>
      </c>
      <c r="FQ158">
        <v>47.18235</v>
      </c>
      <c r="FR158">
        <v>46.080570000000002</v>
      </c>
      <c r="FS158">
        <v>45.855829999999997</v>
      </c>
      <c r="FT158">
        <v>45.432250000000003</v>
      </c>
      <c r="FU158">
        <v>44.514310000000002</v>
      </c>
      <c r="FV158">
        <v>1</v>
      </c>
    </row>
    <row r="159" spans="1:178" x14ac:dyDescent="0.2">
      <c r="A159" t="s">
        <v>216</v>
      </c>
      <c r="B159" t="s">
        <v>231</v>
      </c>
      <c r="C159" t="s">
        <v>238</v>
      </c>
      <c r="D159" t="s">
        <v>33</v>
      </c>
      <c r="E159">
        <v>2016</v>
      </c>
      <c r="F159" t="s">
        <v>228</v>
      </c>
      <c r="G159">
        <v>64</v>
      </c>
      <c r="H159" s="59"/>
      <c r="I159">
        <v>6.7362390000000003</v>
      </c>
      <c r="J159">
        <v>145.57820000000001</v>
      </c>
      <c r="K159">
        <v>144.5882</v>
      </c>
      <c r="L159">
        <v>142.55109999999999</v>
      </c>
      <c r="M159">
        <v>142.22399999999999</v>
      </c>
      <c r="N159">
        <v>141.381</v>
      </c>
      <c r="O159">
        <v>144.94800000000001</v>
      </c>
      <c r="P159">
        <v>146.72030000000001</v>
      </c>
      <c r="Q159">
        <v>145.08349999999999</v>
      </c>
      <c r="R159">
        <v>145.5829</v>
      </c>
      <c r="S159">
        <v>145.5292</v>
      </c>
      <c r="T159">
        <v>145.43170000000001</v>
      </c>
      <c r="U159">
        <v>145.22749999999999</v>
      </c>
      <c r="V159">
        <v>143.8913</v>
      </c>
      <c r="W159">
        <v>143.24010000000001</v>
      </c>
      <c r="X159">
        <v>142.35069999999999</v>
      </c>
      <c r="Y159">
        <v>146.7655</v>
      </c>
      <c r="Z159">
        <v>147.94499999999999</v>
      </c>
      <c r="AA159">
        <v>150.55529999999999</v>
      </c>
      <c r="AB159">
        <v>150.0453</v>
      </c>
      <c r="AC159">
        <v>150.4297</v>
      </c>
      <c r="AD159">
        <v>151.6163</v>
      </c>
      <c r="AE159">
        <v>151.48400000000001</v>
      </c>
      <c r="AF159">
        <v>151.29050000000001</v>
      </c>
      <c r="AG159">
        <v>150.916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47.348550000000003</v>
      </c>
      <c r="AX159">
        <v>125.8772</v>
      </c>
      <c r="AY159">
        <v>128.55539999999999</v>
      </c>
      <c r="AZ159">
        <v>127.9907</v>
      </c>
      <c r="BA159">
        <v>128.14529999999999</v>
      </c>
      <c r="BB159">
        <v>128.8912</v>
      </c>
      <c r="BC159">
        <v>128.90539999999999</v>
      </c>
      <c r="BD159">
        <v>100.3989</v>
      </c>
      <c r="BE159">
        <v>72.10275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49.565440000000002</v>
      </c>
      <c r="BV159">
        <v>128.09829999999999</v>
      </c>
      <c r="BW159">
        <v>130.8595</v>
      </c>
      <c r="BX159">
        <v>130.22450000000001</v>
      </c>
      <c r="BY159">
        <v>130.41040000000001</v>
      </c>
      <c r="BZ159">
        <v>131.2072</v>
      </c>
      <c r="CA159">
        <v>130.64689999999999</v>
      </c>
      <c r="CB159">
        <v>102.0966</v>
      </c>
      <c r="CC159">
        <v>72.693420000000003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0</v>
      </c>
      <c r="CR159">
        <v>0</v>
      </c>
      <c r="CS159">
        <v>51.100859999999997</v>
      </c>
      <c r="CT159">
        <v>129.63659999999999</v>
      </c>
      <c r="CU159">
        <v>132.45519999999999</v>
      </c>
      <c r="CV159">
        <v>131.77170000000001</v>
      </c>
      <c r="CW159">
        <v>131.97919999999999</v>
      </c>
      <c r="CX159">
        <v>132.81129999999999</v>
      </c>
      <c r="CY159">
        <v>131.85300000000001</v>
      </c>
      <c r="CZ159">
        <v>103.27249999999999</v>
      </c>
      <c r="DA159">
        <v>73.102519999999998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52.636270000000003</v>
      </c>
      <c r="DR159">
        <v>131.17500000000001</v>
      </c>
      <c r="DS159">
        <v>134.05099999999999</v>
      </c>
      <c r="DT159">
        <v>133.31890000000001</v>
      </c>
      <c r="DU159">
        <v>133.548</v>
      </c>
      <c r="DV159">
        <v>134.41540000000001</v>
      </c>
      <c r="DW159">
        <v>133.0591</v>
      </c>
      <c r="DX159">
        <v>104.44840000000001</v>
      </c>
      <c r="DY159">
        <v>73.511610000000005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54.853160000000003</v>
      </c>
      <c r="EP159">
        <v>133.39609999999999</v>
      </c>
      <c r="EQ159">
        <v>136.35509999999999</v>
      </c>
      <c r="ER159">
        <v>135.55269999999999</v>
      </c>
      <c r="ES159">
        <v>135.81309999999999</v>
      </c>
      <c r="ET159">
        <v>136.73140000000001</v>
      </c>
      <c r="EU159">
        <v>134.8006</v>
      </c>
      <c r="EV159">
        <v>106.14619999999999</v>
      </c>
      <c r="EW159">
        <v>74.102289999999996</v>
      </c>
      <c r="EX159">
        <v>44.821359999999999</v>
      </c>
      <c r="EY159">
        <v>44.343260000000001</v>
      </c>
      <c r="EZ159">
        <v>43.614960000000004</v>
      </c>
      <c r="FA159">
        <v>42.933770000000003</v>
      </c>
      <c r="FB159">
        <v>42.857880000000002</v>
      </c>
      <c r="FC159">
        <v>43.224850000000004</v>
      </c>
      <c r="FD159">
        <v>43.336820000000003</v>
      </c>
      <c r="FE159">
        <v>43.09836</v>
      </c>
      <c r="FF159">
        <v>43.384099999999997</v>
      </c>
      <c r="FG159">
        <v>44.585979999999999</v>
      </c>
      <c r="FH159">
        <v>46.712780000000002</v>
      </c>
      <c r="FI159">
        <v>48.355820000000001</v>
      </c>
      <c r="FJ159">
        <v>49.588979999999999</v>
      </c>
      <c r="FK159">
        <v>50.782339999999998</v>
      </c>
      <c r="FL159">
        <v>51.311590000000002</v>
      </c>
      <c r="FM159">
        <v>51.291179999999997</v>
      </c>
      <c r="FN159">
        <v>50.978209999999997</v>
      </c>
      <c r="FO159">
        <v>50.119280000000003</v>
      </c>
      <c r="FP159">
        <v>48.51596</v>
      </c>
      <c r="FQ159">
        <v>47.18235</v>
      </c>
      <c r="FR159">
        <v>46.080570000000002</v>
      </c>
      <c r="FS159">
        <v>45.855829999999997</v>
      </c>
      <c r="FT159">
        <v>45.432250000000003</v>
      </c>
      <c r="FU159">
        <v>44.514310000000002</v>
      </c>
      <c r="FV159">
        <v>1</v>
      </c>
    </row>
    <row r="160" spans="1:178" x14ac:dyDescent="0.2">
      <c r="A160" t="s">
        <v>216</v>
      </c>
      <c r="B160" t="s">
        <v>231</v>
      </c>
      <c r="C160" t="s">
        <v>238</v>
      </c>
      <c r="D160" t="s">
        <v>33</v>
      </c>
      <c r="E160">
        <v>2017</v>
      </c>
      <c r="F160" t="s">
        <v>228</v>
      </c>
      <c r="G160">
        <v>63</v>
      </c>
      <c r="H160" s="59"/>
      <c r="I160">
        <v>6.6309849999999999</v>
      </c>
      <c r="J160">
        <v>143.30350000000001</v>
      </c>
      <c r="K160">
        <v>142.32900000000001</v>
      </c>
      <c r="L160">
        <v>140.3237</v>
      </c>
      <c r="M160">
        <v>140.0018</v>
      </c>
      <c r="N160">
        <v>139.172</v>
      </c>
      <c r="O160">
        <v>142.6832</v>
      </c>
      <c r="P160">
        <v>144.42779999999999</v>
      </c>
      <c r="Q160">
        <v>142.81649999999999</v>
      </c>
      <c r="R160">
        <v>143.3082</v>
      </c>
      <c r="S160">
        <v>143.25530000000001</v>
      </c>
      <c r="T160">
        <v>143.1593</v>
      </c>
      <c r="U160">
        <v>142.95830000000001</v>
      </c>
      <c r="V160">
        <v>141.6429</v>
      </c>
      <c r="W160">
        <v>141.00200000000001</v>
      </c>
      <c r="X160">
        <v>140.12649999999999</v>
      </c>
      <c r="Y160">
        <v>144.47219999999999</v>
      </c>
      <c r="Z160">
        <v>145.63329999999999</v>
      </c>
      <c r="AA160">
        <v>148.2029</v>
      </c>
      <c r="AB160">
        <v>147.70089999999999</v>
      </c>
      <c r="AC160">
        <v>148.07919999999999</v>
      </c>
      <c r="AD160">
        <v>149.2473</v>
      </c>
      <c r="AE160">
        <v>149.11709999999999</v>
      </c>
      <c r="AF160">
        <v>148.92660000000001</v>
      </c>
      <c r="AG160">
        <v>148.55789999999999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46.579529999999998</v>
      </c>
      <c r="AX160">
        <v>123.8811</v>
      </c>
      <c r="AY160">
        <v>126.5164</v>
      </c>
      <c r="AZ160">
        <v>125.9614</v>
      </c>
      <c r="BA160">
        <v>126.11320000000001</v>
      </c>
      <c r="BB160">
        <v>126.8468</v>
      </c>
      <c r="BC160">
        <v>126.86839999999999</v>
      </c>
      <c r="BD160">
        <v>98.807779999999994</v>
      </c>
      <c r="BE160">
        <v>70.968369999999993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48.779040000000002</v>
      </c>
      <c r="BV160">
        <v>126.0848</v>
      </c>
      <c r="BW160">
        <v>128.80240000000001</v>
      </c>
      <c r="BX160">
        <v>128.17769999999999</v>
      </c>
      <c r="BY160">
        <v>128.3605</v>
      </c>
      <c r="BZ160">
        <v>129.1446</v>
      </c>
      <c r="CA160">
        <v>128.59610000000001</v>
      </c>
      <c r="CB160">
        <v>100.4922</v>
      </c>
      <c r="CC160">
        <v>71.554410000000004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50.302410000000002</v>
      </c>
      <c r="CT160">
        <v>127.61109999999999</v>
      </c>
      <c r="CU160">
        <v>130.38560000000001</v>
      </c>
      <c r="CV160">
        <v>129.71279999999999</v>
      </c>
      <c r="CW160">
        <v>129.917</v>
      </c>
      <c r="CX160">
        <v>130.73609999999999</v>
      </c>
      <c r="CY160">
        <v>129.7928</v>
      </c>
      <c r="CZ160">
        <v>101.6589</v>
      </c>
      <c r="DA160">
        <v>71.960300000000004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51.825780000000002</v>
      </c>
      <c r="DR160">
        <v>129.13730000000001</v>
      </c>
      <c r="DS160">
        <v>131.96889999999999</v>
      </c>
      <c r="DT160">
        <v>131.24780000000001</v>
      </c>
      <c r="DU160">
        <v>131.4735</v>
      </c>
      <c r="DV160">
        <v>132.32759999999999</v>
      </c>
      <c r="DW160">
        <v>130.98949999999999</v>
      </c>
      <c r="DX160">
        <v>102.82559999999999</v>
      </c>
      <c r="DY160">
        <v>72.366190000000003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54.025280000000002</v>
      </c>
      <c r="EP160">
        <v>131.34100000000001</v>
      </c>
      <c r="EQ160">
        <v>134.25489999999999</v>
      </c>
      <c r="ER160">
        <v>133.4641</v>
      </c>
      <c r="ES160">
        <v>133.7209</v>
      </c>
      <c r="ET160">
        <v>134.62549999999999</v>
      </c>
      <c r="EU160">
        <v>132.71719999999999</v>
      </c>
      <c r="EV160">
        <v>104.51</v>
      </c>
      <c r="EW160">
        <v>72.952219999999997</v>
      </c>
      <c r="EX160">
        <v>44.821359999999999</v>
      </c>
      <c r="EY160">
        <v>44.343260000000001</v>
      </c>
      <c r="EZ160">
        <v>43.614960000000004</v>
      </c>
      <c r="FA160">
        <v>42.933770000000003</v>
      </c>
      <c r="FB160">
        <v>42.857880000000002</v>
      </c>
      <c r="FC160">
        <v>43.224850000000004</v>
      </c>
      <c r="FD160">
        <v>43.336820000000003</v>
      </c>
      <c r="FE160">
        <v>43.09836</v>
      </c>
      <c r="FF160">
        <v>43.384099999999997</v>
      </c>
      <c r="FG160">
        <v>44.585979999999999</v>
      </c>
      <c r="FH160">
        <v>46.712780000000002</v>
      </c>
      <c r="FI160">
        <v>48.355820000000001</v>
      </c>
      <c r="FJ160">
        <v>49.588979999999999</v>
      </c>
      <c r="FK160">
        <v>50.782339999999998</v>
      </c>
      <c r="FL160">
        <v>51.311590000000002</v>
      </c>
      <c r="FM160">
        <v>51.291179999999997</v>
      </c>
      <c r="FN160">
        <v>50.978209999999997</v>
      </c>
      <c r="FO160">
        <v>50.119280000000003</v>
      </c>
      <c r="FP160">
        <v>48.51596</v>
      </c>
      <c r="FQ160">
        <v>47.18235</v>
      </c>
      <c r="FR160">
        <v>46.080570000000002</v>
      </c>
      <c r="FS160">
        <v>45.855829999999997</v>
      </c>
      <c r="FT160">
        <v>45.432250000000003</v>
      </c>
      <c r="FU160">
        <v>44.514310000000002</v>
      </c>
      <c r="FV160">
        <v>1</v>
      </c>
    </row>
    <row r="161" spans="1:178" x14ac:dyDescent="0.2">
      <c r="A161" t="s">
        <v>216</v>
      </c>
      <c r="B161" t="s">
        <v>231</v>
      </c>
      <c r="C161" t="s">
        <v>238</v>
      </c>
      <c r="D161" t="s">
        <v>33</v>
      </c>
      <c r="E161" t="s">
        <v>239</v>
      </c>
      <c r="F161" t="s">
        <v>228</v>
      </c>
      <c r="G161">
        <v>61</v>
      </c>
      <c r="H161" s="59"/>
      <c r="I161">
        <v>6.4204780000000001</v>
      </c>
      <c r="J161">
        <v>138.7542</v>
      </c>
      <c r="K161">
        <v>137.81059999999999</v>
      </c>
      <c r="L161">
        <v>135.869</v>
      </c>
      <c r="M161">
        <v>135.5573</v>
      </c>
      <c r="N161">
        <v>134.75380000000001</v>
      </c>
      <c r="O161">
        <v>138.15360000000001</v>
      </c>
      <c r="P161">
        <v>139.84280000000001</v>
      </c>
      <c r="Q161">
        <v>138.28270000000001</v>
      </c>
      <c r="R161">
        <v>138.7587</v>
      </c>
      <c r="S161">
        <v>138.70760000000001</v>
      </c>
      <c r="T161">
        <v>138.6146</v>
      </c>
      <c r="U161">
        <v>138.41999999999999</v>
      </c>
      <c r="V161">
        <v>137.1463</v>
      </c>
      <c r="W161">
        <v>136.5257</v>
      </c>
      <c r="X161">
        <v>135.678</v>
      </c>
      <c r="Y161">
        <v>139.88579999999999</v>
      </c>
      <c r="Z161">
        <v>141.01</v>
      </c>
      <c r="AA161">
        <v>143.49799999999999</v>
      </c>
      <c r="AB161">
        <v>143.0119</v>
      </c>
      <c r="AC161">
        <v>143.3783</v>
      </c>
      <c r="AD161">
        <v>144.5093</v>
      </c>
      <c r="AE161">
        <v>144.38319999999999</v>
      </c>
      <c r="AF161">
        <v>144.19880000000001</v>
      </c>
      <c r="AG161">
        <v>143.84180000000001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45.042200000000001</v>
      </c>
      <c r="AX161">
        <v>119.8896</v>
      </c>
      <c r="AY161">
        <v>122.4391</v>
      </c>
      <c r="AZ161">
        <v>121.9036</v>
      </c>
      <c r="BA161">
        <v>122.0497</v>
      </c>
      <c r="BB161">
        <v>122.7587</v>
      </c>
      <c r="BC161">
        <v>122.79470000000001</v>
      </c>
      <c r="BD161">
        <v>95.626130000000003</v>
      </c>
      <c r="BE161">
        <v>68.699780000000004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47.206510000000002</v>
      </c>
      <c r="BV161">
        <v>122.0581</v>
      </c>
      <c r="BW161">
        <v>124.6885</v>
      </c>
      <c r="BX161">
        <v>124.0844</v>
      </c>
      <c r="BY161">
        <v>124.2611</v>
      </c>
      <c r="BZ161">
        <v>125.0198</v>
      </c>
      <c r="CA161">
        <v>124.4949</v>
      </c>
      <c r="CB161">
        <v>97.283649999999994</v>
      </c>
      <c r="CC161">
        <v>69.276439999999994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48.705509999999997</v>
      </c>
      <c r="CT161">
        <v>123.5599</v>
      </c>
      <c r="CU161">
        <v>126.24639999999999</v>
      </c>
      <c r="CV161">
        <v>125.5949</v>
      </c>
      <c r="CW161">
        <v>125.7927</v>
      </c>
      <c r="CX161">
        <v>126.58580000000001</v>
      </c>
      <c r="CY161">
        <v>125.6724</v>
      </c>
      <c r="CZ161">
        <v>98.431629999999998</v>
      </c>
      <c r="DA161">
        <v>69.675839999999994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50.204500000000003</v>
      </c>
      <c r="DR161">
        <v>125.06180000000001</v>
      </c>
      <c r="DS161">
        <v>127.8043</v>
      </c>
      <c r="DT161">
        <v>127.1054</v>
      </c>
      <c r="DU161">
        <v>127.32429999999999</v>
      </c>
      <c r="DV161">
        <v>128.15180000000001</v>
      </c>
      <c r="DW161">
        <v>126.84990000000001</v>
      </c>
      <c r="DX161">
        <v>99.579620000000006</v>
      </c>
      <c r="DY161">
        <v>70.075239999999994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52.368810000000003</v>
      </c>
      <c r="EP161">
        <v>127.2302</v>
      </c>
      <c r="EQ161">
        <v>130.05369999999999</v>
      </c>
      <c r="ER161">
        <v>129.28620000000001</v>
      </c>
      <c r="ES161">
        <v>129.53559999999999</v>
      </c>
      <c r="ET161">
        <v>130.41290000000001</v>
      </c>
      <c r="EU161">
        <v>128.55000000000001</v>
      </c>
      <c r="EV161">
        <v>101.2371</v>
      </c>
      <c r="EW161">
        <v>70.651899999999998</v>
      </c>
      <c r="EX161">
        <v>44.821359999999999</v>
      </c>
      <c r="EY161">
        <v>44.343260000000001</v>
      </c>
      <c r="EZ161">
        <v>43.614960000000004</v>
      </c>
      <c r="FA161">
        <v>42.933770000000003</v>
      </c>
      <c r="FB161">
        <v>42.857880000000002</v>
      </c>
      <c r="FC161">
        <v>43.224850000000004</v>
      </c>
      <c r="FD161">
        <v>43.336820000000003</v>
      </c>
      <c r="FE161">
        <v>43.09836</v>
      </c>
      <c r="FF161">
        <v>43.384099999999997</v>
      </c>
      <c r="FG161">
        <v>44.585979999999999</v>
      </c>
      <c r="FH161">
        <v>46.712780000000002</v>
      </c>
      <c r="FI161">
        <v>48.355820000000001</v>
      </c>
      <c r="FJ161">
        <v>49.588979999999999</v>
      </c>
      <c r="FK161">
        <v>50.782339999999998</v>
      </c>
      <c r="FL161">
        <v>51.311590000000002</v>
      </c>
      <c r="FM161">
        <v>51.291179999999997</v>
      </c>
      <c r="FN161">
        <v>50.978209999999997</v>
      </c>
      <c r="FO161">
        <v>50.119280000000003</v>
      </c>
      <c r="FP161">
        <v>48.51596</v>
      </c>
      <c r="FQ161">
        <v>47.18235</v>
      </c>
      <c r="FR161">
        <v>46.080570000000002</v>
      </c>
      <c r="FS161">
        <v>45.855829999999997</v>
      </c>
      <c r="FT161">
        <v>45.432250000000003</v>
      </c>
      <c r="FU161">
        <v>44.514310000000002</v>
      </c>
      <c r="FV161">
        <v>1</v>
      </c>
    </row>
    <row r="162" spans="1:178" x14ac:dyDescent="0.2">
      <c r="A162" t="s">
        <v>216</v>
      </c>
      <c r="B162" t="s">
        <v>231</v>
      </c>
      <c r="C162" t="s">
        <v>238</v>
      </c>
      <c r="D162" t="s">
        <v>34</v>
      </c>
      <c r="E162">
        <v>2015</v>
      </c>
      <c r="F162" t="s">
        <v>228</v>
      </c>
      <c r="G162">
        <v>66</v>
      </c>
      <c r="H162" s="59"/>
      <c r="I162">
        <v>6.9467460000000001</v>
      </c>
      <c r="J162">
        <v>141.7619</v>
      </c>
      <c r="K162">
        <v>140.63570000000001</v>
      </c>
      <c r="L162">
        <v>139.42349999999999</v>
      </c>
      <c r="M162">
        <v>138.9639</v>
      </c>
      <c r="N162">
        <v>138.16370000000001</v>
      </c>
      <c r="O162">
        <v>141.27279999999999</v>
      </c>
      <c r="P162">
        <v>143.16990000000001</v>
      </c>
      <c r="Q162">
        <v>143.14680000000001</v>
      </c>
      <c r="R162">
        <v>144.71039999999999</v>
      </c>
      <c r="S162">
        <v>141.89760000000001</v>
      </c>
      <c r="T162">
        <v>141.32900000000001</v>
      </c>
      <c r="U162">
        <v>139.16990000000001</v>
      </c>
      <c r="V162">
        <v>137.58879999999999</v>
      </c>
      <c r="W162">
        <v>136.92330000000001</v>
      </c>
      <c r="X162">
        <v>136.98390000000001</v>
      </c>
      <c r="Y162">
        <v>139.11510000000001</v>
      </c>
      <c r="Z162">
        <v>140.19210000000001</v>
      </c>
      <c r="AA162">
        <v>142.00290000000001</v>
      </c>
      <c r="AB162">
        <v>143.39660000000001</v>
      </c>
      <c r="AC162">
        <v>143.34229999999999</v>
      </c>
      <c r="AD162">
        <v>143.9093</v>
      </c>
      <c r="AE162">
        <v>144.40520000000001</v>
      </c>
      <c r="AF162">
        <v>144.8869</v>
      </c>
      <c r="AG162">
        <v>144.23609999999999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44.544110000000003</v>
      </c>
      <c r="AX162">
        <v>119.1751</v>
      </c>
      <c r="AY162">
        <v>121.4461</v>
      </c>
      <c r="AZ162">
        <v>122.3092</v>
      </c>
      <c r="BA162">
        <v>122.15260000000001</v>
      </c>
      <c r="BB162">
        <v>122.5585</v>
      </c>
      <c r="BC162">
        <v>120.9318</v>
      </c>
      <c r="BD162">
        <v>91.518379999999993</v>
      </c>
      <c r="BE162">
        <v>62.840760000000003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46.727969999999999</v>
      </c>
      <c r="BV162">
        <v>121.2833</v>
      </c>
      <c r="BW162">
        <v>123.57559999999999</v>
      </c>
      <c r="BX162">
        <v>124.465</v>
      </c>
      <c r="BY162">
        <v>124.3022</v>
      </c>
      <c r="BZ162">
        <v>124.76560000000001</v>
      </c>
      <c r="CA162">
        <v>122.4336</v>
      </c>
      <c r="CB162">
        <v>92.983580000000003</v>
      </c>
      <c r="CC162">
        <v>63.762970000000003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48.240499999999997</v>
      </c>
      <c r="CT162">
        <v>122.74339999999999</v>
      </c>
      <c r="CU162">
        <v>125.0505</v>
      </c>
      <c r="CV162">
        <v>125.9581</v>
      </c>
      <c r="CW162">
        <v>125.791</v>
      </c>
      <c r="CX162">
        <v>126.2942</v>
      </c>
      <c r="CY162">
        <v>123.47369999999999</v>
      </c>
      <c r="CZ162">
        <v>93.998369999999994</v>
      </c>
      <c r="DA162">
        <v>64.401700000000005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49.753039999999999</v>
      </c>
      <c r="DR162">
        <v>124.20350000000001</v>
      </c>
      <c r="DS162">
        <v>126.52549999999999</v>
      </c>
      <c r="DT162">
        <v>127.4512</v>
      </c>
      <c r="DU162">
        <v>127.27979999999999</v>
      </c>
      <c r="DV162">
        <v>127.8228</v>
      </c>
      <c r="DW162">
        <v>124.51390000000001</v>
      </c>
      <c r="DX162">
        <v>95.013170000000002</v>
      </c>
      <c r="DY162">
        <v>65.040419999999997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51.936900000000001</v>
      </c>
      <c r="EP162">
        <v>126.3116</v>
      </c>
      <c r="EQ162">
        <v>128.655</v>
      </c>
      <c r="ER162">
        <v>129.6069</v>
      </c>
      <c r="ES162">
        <v>129.42949999999999</v>
      </c>
      <c r="ET162">
        <v>130.02979999999999</v>
      </c>
      <c r="EU162">
        <v>126.0157</v>
      </c>
      <c r="EV162">
        <v>96.478369999999998</v>
      </c>
      <c r="EW162">
        <v>65.962630000000004</v>
      </c>
      <c r="EX162">
        <v>48.188929999999999</v>
      </c>
      <c r="EY162">
        <v>47.782350000000001</v>
      </c>
      <c r="EZ162">
        <v>47.27664</v>
      </c>
      <c r="FA162">
        <v>46.568689999999997</v>
      </c>
      <c r="FB162">
        <v>46.131459999999997</v>
      </c>
      <c r="FC162">
        <v>46.081949999999999</v>
      </c>
      <c r="FD162">
        <v>45.806519999999999</v>
      </c>
      <c r="FE162">
        <v>45.956989999999998</v>
      </c>
      <c r="FF162">
        <v>47.004040000000003</v>
      </c>
      <c r="FG162">
        <v>49.954560000000001</v>
      </c>
      <c r="FH162">
        <v>53.478639999999999</v>
      </c>
      <c r="FI162">
        <v>56.645110000000003</v>
      </c>
      <c r="FJ162">
        <v>58.528320000000001</v>
      </c>
      <c r="FK162">
        <v>58.867440000000002</v>
      </c>
      <c r="FL162">
        <v>58.969450000000002</v>
      </c>
      <c r="FM162">
        <v>59.01437</v>
      </c>
      <c r="FN162">
        <v>58.799100000000003</v>
      </c>
      <c r="FO162">
        <v>57.9724</v>
      </c>
      <c r="FP162">
        <v>56.196429999999999</v>
      </c>
      <c r="FQ162">
        <v>54.238120000000002</v>
      </c>
      <c r="FR162">
        <v>52.809629999999999</v>
      </c>
      <c r="FS162">
        <v>51.553199999999997</v>
      </c>
      <c r="FT162">
        <v>50.654890000000002</v>
      </c>
      <c r="FU162">
        <v>49.647550000000003</v>
      </c>
      <c r="FV162">
        <v>1</v>
      </c>
    </row>
    <row r="163" spans="1:178" x14ac:dyDescent="0.2">
      <c r="A163" t="s">
        <v>216</v>
      </c>
      <c r="B163" t="s">
        <v>231</v>
      </c>
      <c r="C163" t="s">
        <v>238</v>
      </c>
      <c r="D163" t="s">
        <v>34</v>
      </c>
      <c r="E163">
        <v>2016</v>
      </c>
      <c r="F163" t="s">
        <v>228</v>
      </c>
      <c r="G163">
        <v>64</v>
      </c>
      <c r="H163" s="59"/>
      <c r="I163">
        <v>6.7362390000000003</v>
      </c>
      <c r="J163">
        <v>137.46610000000001</v>
      </c>
      <c r="K163">
        <v>136.374</v>
      </c>
      <c r="L163">
        <v>135.1985</v>
      </c>
      <c r="M163">
        <v>134.75290000000001</v>
      </c>
      <c r="N163">
        <v>133.977</v>
      </c>
      <c r="O163">
        <v>136.99180000000001</v>
      </c>
      <c r="P163">
        <v>138.8314</v>
      </c>
      <c r="Q163">
        <v>138.809</v>
      </c>
      <c r="R163">
        <v>140.3252</v>
      </c>
      <c r="S163">
        <v>137.5977</v>
      </c>
      <c r="T163">
        <v>137.0463</v>
      </c>
      <c r="U163">
        <v>134.95259999999999</v>
      </c>
      <c r="V163">
        <v>133.4194</v>
      </c>
      <c r="W163">
        <v>132.7741</v>
      </c>
      <c r="X163">
        <v>132.83279999999999</v>
      </c>
      <c r="Y163">
        <v>134.89949999999999</v>
      </c>
      <c r="Z163">
        <v>135.94380000000001</v>
      </c>
      <c r="AA163">
        <v>137.69980000000001</v>
      </c>
      <c r="AB163">
        <v>139.05119999999999</v>
      </c>
      <c r="AC163">
        <v>138.99860000000001</v>
      </c>
      <c r="AD163">
        <v>139.54839999999999</v>
      </c>
      <c r="AE163">
        <v>140.0292</v>
      </c>
      <c r="AF163">
        <v>140.49639999999999</v>
      </c>
      <c r="AG163">
        <v>139.86519999999999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43.138710000000003</v>
      </c>
      <c r="AX163">
        <v>115.51009999999999</v>
      </c>
      <c r="AY163">
        <v>117.71169999999999</v>
      </c>
      <c r="AZ163">
        <v>118.548</v>
      </c>
      <c r="BA163">
        <v>118.3963</v>
      </c>
      <c r="BB163">
        <v>118.7884</v>
      </c>
      <c r="BC163">
        <v>117.229</v>
      </c>
      <c r="BD163">
        <v>88.707809999999995</v>
      </c>
      <c r="BE163">
        <v>60.913020000000003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45.289230000000003</v>
      </c>
      <c r="BV163">
        <v>117.5861</v>
      </c>
      <c r="BW163">
        <v>119.8087</v>
      </c>
      <c r="BX163">
        <v>120.6709</v>
      </c>
      <c r="BY163">
        <v>120.51309999999999</v>
      </c>
      <c r="BZ163">
        <v>120.9618</v>
      </c>
      <c r="CA163">
        <v>118.70780000000001</v>
      </c>
      <c r="CB163">
        <v>90.150639999999996</v>
      </c>
      <c r="CC163">
        <v>61.821159999999999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46.778669999999998</v>
      </c>
      <c r="CT163">
        <v>119.0239</v>
      </c>
      <c r="CU163">
        <v>121.2611</v>
      </c>
      <c r="CV163">
        <v>122.1412</v>
      </c>
      <c r="CW163">
        <v>121.97920000000001</v>
      </c>
      <c r="CX163">
        <v>122.4671</v>
      </c>
      <c r="CY163">
        <v>119.7321</v>
      </c>
      <c r="CZ163">
        <v>91.149940000000001</v>
      </c>
      <c r="DA163">
        <v>62.450130000000001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48.26811</v>
      </c>
      <c r="DR163">
        <v>120.46169999999999</v>
      </c>
      <c r="DS163">
        <v>122.7135</v>
      </c>
      <c r="DT163">
        <v>123.61150000000001</v>
      </c>
      <c r="DU163">
        <v>123.4453</v>
      </c>
      <c r="DV163">
        <v>123.9723</v>
      </c>
      <c r="DW163">
        <v>120.7564</v>
      </c>
      <c r="DX163">
        <v>92.149240000000006</v>
      </c>
      <c r="DY163">
        <v>63.079099999999997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50.418619999999997</v>
      </c>
      <c r="EP163">
        <v>122.5376</v>
      </c>
      <c r="EQ163">
        <v>124.81059999999999</v>
      </c>
      <c r="ER163">
        <v>125.7343</v>
      </c>
      <c r="ES163">
        <v>125.5621</v>
      </c>
      <c r="ET163">
        <v>126.14570000000001</v>
      </c>
      <c r="EU163">
        <v>122.2353</v>
      </c>
      <c r="EV163">
        <v>93.592070000000007</v>
      </c>
      <c r="EW163">
        <v>63.987229999999997</v>
      </c>
      <c r="EX163">
        <v>48.188929999999999</v>
      </c>
      <c r="EY163">
        <v>47.782350000000001</v>
      </c>
      <c r="EZ163">
        <v>47.27664</v>
      </c>
      <c r="FA163">
        <v>46.568689999999997</v>
      </c>
      <c r="FB163">
        <v>46.131459999999997</v>
      </c>
      <c r="FC163">
        <v>46.081949999999999</v>
      </c>
      <c r="FD163">
        <v>45.806519999999999</v>
      </c>
      <c r="FE163">
        <v>45.956989999999998</v>
      </c>
      <c r="FF163">
        <v>47.004040000000003</v>
      </c>
      <c r="FG163">
        <v>49.954560000000001</v>
      </c>
      <c r="FH163">
        <v>53.478639999999999</v>
      </c>
      <c r="FI163">
        <v>56.645110000000003</v>
      </c>
      <c r="FJ163">
        <v>58.528320000000001</v>
      </c>
      <c r="FK163">
        <v>58.867440000000002</v>
      </c>
      <c r="FL163">
        <v>58.969450000000002</v>
      </c>
      <c r="FM163">
        <v>59.01437</v>
      </c>
      <c r="FN163">
        <v>58.799100000000003</v>
      </c>
      <c r="FO163">
        <v>57.9724</v>
      </c>
      <c r="FP163">
        <v>56.196429999999999</v>
      </c>
      <c r="FQ163">
        <v>54.238120000000002</v>
      </c>
      <c r="FR163">
        <v>52.809629999999999</v>
      </c>
      <c r="FS163">
        <v>51.553199999999997</v>
      </c>
      <c r="FT163">
        <v>50.654890000000002</v>
      </c>
      <c r="FU163">
        <v>49.647550000000003</v>
      </c>
      <c r="FV163">
        <v>1</v>
      </c>
    </row>
    <row r="164" spans="1:178" x14ac:dyDescent="0.2">
      <c r="A164" t="s">
        <v>216</v>
      </c>
      <c r="B164" t="s">
        <v>231</v>
      </c>
      <c r="C164" t="s">
        <v>238</v>
      </c>
      <c r="D164" t="s">
        <v>34</v>
      </c>
      <c r="E164">
        <v>2017</v>
      </c>
      <c r="F164" t="s">
        <v>228</v>
      </c>
      <c r="G164">
        <v>63</v>
      </c>
      <c r="H164" s="59"/>
      <c r="I164">
        <v>6.6309849999999999</v>
      </c>
      <c r="J164">
        <v>135.31819999999999</v>
      </c>
      <c r="K164">
        <v>134.2431</v>
      </c>
      <c r="L164">
        <v>133.08609999999999</v>
      </c>
      <c r="M164">
        <v>132.6474</v>
      </c>
      <c r="N164">
        <v>131.8836</v>
      </c>
      <c r="O164">
        <v>134.85130000000001</v>
      </c>
      <c r="P164">
        <v>136.66220000000001</v>
      </c>
      <c r="Q164">
        <v>136.64009999999999</v>
      </c>
      <c r="R164">
        <v>138.1326</v>
      </c>
      <c r="S164">
        <v>135.4477</v>
      </c>
      <c r="T164">
        <v>134.905</v>
      </c>
      <c r="U164">
        <v>132.84399999999999</v>
      </c>
      <c r="V164">
        <v>131.3347</v>
      </c>
      <c r="W164">
        <v>130.6995</v>
      </c>
      <c r="X164">
        <v>130.75729999999999</v>
      </c>
      <c r="Y164">
        <v>132.79169999999999</v>
      </c>
      <c r="Z164">
        <v>133.81970000000001</v>
      </c>
      <c r="AA164">
        <v>135.54820000000001</v>
      </c>
      <c r="AB164">
        <v>136.87860000000001</v>
      </c>
      <c r="AC164">
        <v>136.82669999999999</v>
      </c>
      <c r="AD164">
        <v>137.36799999999999</v>
      </c>
      <c r="AE164">
        <v>137.84129999999999</v>
      </c>
      <c r="AF164">
        <v>138.30109999999999</v>
      </c>
      <c r="AG164">
        <v>137.6799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42.436340000000001</v>
      </c>
      <c r="AX164">
        <v>113.67789999999999</v>
      </c>
      <c r="AY164">
        <v>115.84480000000001</v>
      </c>
      <c r="AZ164">
        <v>116.6678</v>
      </c>
      <c r="BA164">
        <v>116.5185</v>
      </c>
      <c r="BB164">
        <v>116.9037</v>
      </c>
      <c r="BC164">
        <v>115.37779999999999</v>
      </c>
      <c r="BD164">
        <v>87.302729999999997</v>
      </c>
      <c r="BE164">
        <v>59.949300000000001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44.569989999999997</v>
      </c>
      <c r="BV164">
        <v>115.7376</v>
      </c>
      <c r="BW164">
        <v>117.9254</v>
      </c>
      <c r="BX164">
        <v>118.774</v>
      </c>
      <c r="BY164">
        <v>118.6187</v>
      </c>
      <c r="BZ164">
        <v>119.06010000000001</v>
      </c>
      <c r="CA164">
        <v>116.8451</v>
      </c>
      <c r="CB164">
        <v>88.734250000000003</v>
      </c>
      <c r="CC164">
        <v>60.85031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46.047750000000001</v>
      </c>
      <c r="CT164">
        <v>117.1641</v>
      </c>
      <c r="CU164">
        <v>119.3664</v>
      </c>
      <c r="CV164">
        <v>120.23269999999999</v>
      </c>
      <c r="CW164">
        <v>120.0732</v>
      </c>
      <c r="CX164">
        <v>120.5535</v>
      </c>
      <c r="CY164">
        <v>117.8613</v>
      </c>
      <c r="CZ164">
        <v>89.725719999999995</v>
      </c>
      <c r="DA164">
        <v>61.474350000000001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47.525509999999997</v>
      </c>
      <c r="DR164">
        <v>118.59059999999999</v>
      </c>
      <c r="DS164">
        <v>120.8074</v>
      </c>
      <c r="DT164">
        <v>121.6915</v>
      </c>
      <c r="DU164">
        <v>121.5278</v>
      </c>
      <c r="DV164">
        <v>122.047</v>
      </c>
      <c r="DW164">
        <v>118.8775</v>
      </c>
      <c r="DX164">
        <v>90.717179999999999</v>
      </c>
      <c r="DY164">
        <v>62.098379999999999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49.65916</v>
      </c>
      <c r="EP164">
        <v>120.6503</v>
      </c>
      <c r="EQ164">
        <v>122.88800000000001</v>
      </c>
      <c r="ER164">
        <v>123.79770000000001</v>
      </c>
      <c r="ES164">
        <v>123.628</v>
      </c>
      <c r="ET164">
        <v>124.2033</v>
      </c>
      <c r="EU164">
        <v>120.34480000000001</v>
      </c>
      <c r="EV164">
        <v>92.148700000000005</v>
      </c>
      <c r="EW164">
        <v>62.999389999999998</v>
      </c>
      <c r="EX164">
        <v>48.188929999999999</v>
      </c>
      <c r="EY164">
        <v>47.782350000000001</v>
      </c>
      <c r="EZ164">
        <v>47.27664</v>
      </c>
      <c r="FA164">
        <v>46.568689999999997</v>
      </c>
      <c r="FB164">
        <v>46.131459999999997</v>
      </c>
      <c r="FC164">
        <v>46.081949999999999</v>
      </c>
      <c r="FD164">
        <v>45.806519999999999</v>
      </c>
      <c r="FE164">
        <v>45.956989999999998</v>
      </c>
      <c r="FF164">
        <v>47.004040000000003</v>
      </c>
      <c r="FG164">
        <v>49.954560000000001</v>
      </c>
      <c r="FH164">
        <v>53.478639999999999</v>
      </c>
      <c r="FI164">
        <v>56.645110000000003</v>
      </c>
      <c r="FJ164">
        <v>58.528320000000001</v>
      </c>
      <c r="FK164">
        <v>58.867440000000002</v>
      </c>
      <c r="FL164">
        <v>58.969450000000002</v>
      </c>
      <c r="FM164">
        <v>59.01437</v>
      </c>
      <c r="FN164">
        <v>58.799100000000003</v>
      </c>
      <c r="FO164">
        <v>57.9724</v>
      </c>
      <c r="FP164">
        <v>56.196429999999999</v>
      </c>
      <c r="FQ164">
        <v>54.238120000000002</v>
      </c>
      <c r="FR164">
        <v>52.809629999999999</v>
      </c>
      <c r="FS164">
        <v>51.553199999999997</v>
      </c>
      <c r="FT164">
        <v>50.654890000000002</v>
      </c>
      <c r="FU164">
        <v>49.647550000000003</v>
      </c>
      <c r="FV164">
        <v>1</v>
      </c>
    </row>
    <row r="165" spans="1:178" x14ac:dyDescent="0.2">
      <c r="A165" t="s">
        <v>216</v>
      </c>
      <c r="B165" t="s">
        <v>231</v>
      </c>
      <c r="C165" t="s">
        <v>238</v>
      </c>
      <c r="D165" t="s">
        <v>34</v>
      </c>
      <c r="E165" t="s">
        <v>239</v>
      </c>
      <c r="F165" t="s">
        <v>228</v>
      </c>
      <c r="G165">
        <v>61</v>
      </c>
      <c r="H165" s="59"/>
      <c r="I165">
        <v>6.4204780000000001</v>
      </c>
      <c r="J165">
        <v>131.0224</v>
      </c>
      <c r="K165">
        <v>129.98140000000001</v>
      </c>
      <c r="L165">
        <v>128.86109999999999</v>
      </c>
      <c r="M165">
        <v>128.43639999999999</v>
      </c>
      <c r="N165">
        <v>127.6968</v>
      </c>
      <c r="O165">
        <v>130.5703</v>
      </c>
      <c r="P165">
        <v>132.3237</v>
      </c>
      <c r="Q165">
        <v>132.30240000000001</v>
      </c>
      <c r="R165">
        <v>133.7475</v>
      </c>
      <c r="S165">
        <v>131.14779999999999</v>
      </c>
      <c r="T165">
        <v>130.6223</v>
      </c>
      <c r="U165">
        <v>128.6267</v>
      </c>
      <c r="V165">
        <v>127.16540000000001</v>
      </c>
      <c r="W165">
        <v>126.55029999999999</v>
      </c>
      <c r="X165">
        <v>126.6063</v>
      </c>
      <c r="Y165">
        <v>128.5761</v>
      </c>
      <c r="Z165">
        <v>129.57149999999999</v>
      </c>
      <c r="AA165">
        <v>131.24510000000001</v>
      </c>
      <c r="AB165">
        <v>132.53319999999999</v>
      </c>
      <c r="AC165">
        <v>132.483</v>
      </c>
      <c r="AD165">
        <v>133.00710000000001</v>
      </c>
      <c r="AE165">
        <v>133.46539999999999</v>
      </c>
      <c r="AF165">
        <v>133.91059999999999</v>
      </c>
      <c r="AG165">
        <v>133.3091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41.032299999999999</v>
      </c>
      <c r="AX165">
        <v>110.0142</v>
      </c>
      <c r="AY165">
        <v>112.1118</v>
      </c>
      <c r="AZ165">
        <v>112.9079</v>
      </c>
      <c r="BA165">
        <v>112.76349999999999</v>
      </c>
      <c r="BB165">
        <v>113.13509999999999</v>
      </c>
      <c r="BC165">
        <v>111.6759</v>
      </c>
      <c r="BD165">
        <v>84.493070000000003</v>
      </c>
      <c r="BE165">
        <v>58.022129999999997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43.131810000000002</v>
      </c>
      <c r="BV165">
        <v>112.04089999999999</v>
      </c>
      <c r="BW165">
        <v>114.1591</v>
      </c>
      <c r="BX165">
        <v>114.9804</v>
      </c>
      <c r="BY165">
        <v>114.8301</v>
      </c>
      <c r="BZ165">
        <v>115.2569</v>
      </c>
      <c r="CA165">
        <v>113.11969999999999</v>
      </c>
      <c r="CB165">
        <v>85.901679999999999</v>
      </c>
      <c r="CC165">
        <v>58.908729999999998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44.585920000000002</v>
      </c>
      <c r="CT165">
        <v>113.44459999999999</v>
      </c>
      <c r="CU165">
        <v>115.577</v>
      </c>
      <c r="CV165">
        <v>116.4158</v>
      </c>
      <c r="CW165">
        <v>116.26139999999999</v>
      </c>
      <c r="CX165">
        <v>116.7264</v>
      </c>
      <c r="CY165">
        <v>114.11969999999999</v>
      </c>
      <c r="CZ165">
        <v>86.877279999999999</v>
      </c>
      <c r="DA165">
        <v>59.522779999999997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46.040030000000002</v>
      </c>
      <c r="DR165">
        <v>114.84829999999999</v>
      </c>
      <c r="DS165">
        <v>116.995</v>
      </c>
      <c r="DT165">
        <v>117.85120000000001</v>
      </c>
      <c r="DU165">
        <v>117.6927</v>
      </c>
      <c r="DV165">
        <v>118.196</v>
      </c>
      <c r="DW165">
        <v>115.11960000000001</v>
      </c>
      <c r="DX165">
        <v>87.852879999999999</v>
      </c>
      <c r="DY165">
        <v>60.136830000000003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48.139539999999997</v>
      </c>
      <c r="EP165">
        <v>116.875</v>
      </c>
      <c r="EQ165">
        <v>119.0423</v>
      </c>
      <c r="ER165">
        <v>119.9237</v>
      </c>
      <c r="ES165">
        <v>119.7593</v>
      </c>
      <c r="ET165">
        <v>120.31780000000001</v>
      </c>
      <c r="EU165">
        <v>116.5634</v>
      </c>
      <c r="EV165">
        <v>89.261489999999995</v>
      </c>
      <c r="EW165">
        <v>61.023420000000002</v>
      </c>
      <c r="EX165">
        <v>48.188929999999999</v>
      </c>
      <c r="EY165">
        <v>47.782350000000001</v>
      </c>
      <c r="EZ165">
        <v>47.27664</v>
      </c>
      <c r="FA165">
        <v>46.568689999999997</v>
      </c>
      <c r="FB165">
        <v>46.131459999999997</v>
      </c>
      <c r="FC165">
        <v>46.081949999999999</v>
      </c>
      <c r="FD165">
        <v>45.806519999999999</v>
      </c>
      <c r="FE165">
        <v>45.956989999999998</v>
      </c>
      <c r="FF165">
        <v>47.004040000000003</v>
      </c>
      <c r="FG165">
        <v>49.954560000000001</v>
      </c>
      <c r="FH165">
        <v>53.478639999999999</v>
      </c>
      <c r="FI165">
        <v>56.645110000000003</v>
      </c>
      <c r="FJ165">
        <v>58.528320000000001</v>
      </c>
      <c r="FK165">
        <v>58.867440000000002</v>
      </c>
      <c r="FL165">
        <v>58.969450000000002</v>
      </c>
      <c r="FM165">
        <v>59.01437</v>
      </c>
      <c r="FN165">
        <v>58.799100000000003</v>
      </c>
      <c r="FO165">
        <v>57.9724</v>
      </c>
      <c r="FP165">
        <v>56.196429999999999</v>
      </c>
      <c r="FQ165">
        <v>54.238120000000002</v>
      </c>
      <c r="FR165">
        <v>52.809629999999999</v>
      </c>
      <c r="FS165">
        <v>51.553199999999997</v>
      </c>
      <c r="FT165">
        <v>50.654890000000002</v>
      </c>
      <c r="FU165">
        <v>49.647550000000003</v>
      </c>
      <c r="FV165">
        <v>1</v>
      </c>
    </row>
    <row r="166" spans="1:178" x14ac:dyDescent="0.2">
      <c r="A166" t="s">
        <v>216</v>
      </c>
      <c r="B166" t="s">
        <v>231</v>
      </c>
      <c r="C166" t="s">
        <v>238</v>
      </c>
      <c r="D166" t="s">
        <v>35</v>
      </c>
      <c r="E166">
        <v>2015</v>
      </c>
      <c r="F166" t="s">
        <v>228</v>
      </c>
      <c r="G166">
        <v>66</v>
      </c>
      <c r="H166" s="59"/>
      <c r="I166">
        <v>6.9467460000000001</v>
      </c>
      <c r="J166">
        <v>165.38579999999999</v>
      </c>
      <c r="K166">
        <v>164.19730000000001</v>
      </c>
      <c r="L166">
        <v>163.27789999999999</v>
      </c>
      <c r="M166">
        <v>162.9992</v>
      </c>
      <c r="N166">
        <v>162.0719</v>
      </c>
      <c r="O166">
        <v>165.2432</v>
      </c>
      <c r="P166">
        <v>167.57480000000001</v>
      </c>
      <c r="Q166">
        <v>167.24109999999999</v>
      </c>
      <c r="R166">
        <v>166.52619999999999</v>
      </c>
      <c r="S166">
        <v>163.10390000000001</v>
      </c>
      <c r="T166">
        <v>161.1772</v>
      </c>
      <c r="U166">
        <v>160.84899999999999</v>
      </c>
      <c r="V166">
        <v>160.10120000000001</v>
      </c>
      <c r="W166">
        <v>161.9333</v>
      </c>
      <c r="X166">
        <v>162.8871</v>
      </c>
      <c r="Y166">
        <v>164.35929999999999</v>
      </c>
      <c r="Z166">
        <v>166.48609999999999</v>
      </c>
      <c r="AA166">
        <v>167.67930000000001</v>
      </c>
      <c r="AB166">
        <v>168.23390000000001</v>
      </c>
      <c r="AC166">
        <v>167.0685</v>
      </c>
      <c r="AD166">
        <v>169.1772</v>
      </c>
      <c r="AE166">
        <v>170.24340000000001</v>
      </c>
      <c r="AF166">
        <v>169.5735</v>
      </c>
      <c r="AG166">
        <v>169.2739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49.871160000000003</v>
      </c>
      <c r="AX166">
        <v>137.8716</v>
      </c>
      <c r="AY166">
        <v>139.35730000000001</v>
      </c>
      <c r="AZ166">
        <v>139.64340000000001</v>
      </c>
      <c r="BA166">
        <v>138.0865</v>
      </c>
      <c r="BB166">
        <v>139.821</v>
      </c>
      <c r="BC166">
        <v>144.11539999999999</v>
      </c>
      <c r="BD166">
        <v>112.2294</v>
      </c>
      <c r="BE166">
        <v>78.320189999999997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53.033239999999999</v>
      </c>
      <c r="BV166">
        <v>140.94550000000001</v>
      </c>
      <c r="BW166">
        <v>142.4348</v>
      </c>
      <c r="BX166">
        <v>142.7286</v>
      </c>
      <c r="BY166">
        <v>141.179</v>
      </c>
      <c r="BZ166">
        <v>143.0155</v>
      </c>
      <c r="CA166">
        <v>146.1678</v>
      </c>
      <c r="CB166">
        <v>114.134</v>
      </c>
      <c r="CC166">
        <v>79.242400000000004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55.223280000000003</v>
      </c>
      <c r="CT166">
        <v>143.0745</v>
      </c>
      <c r="CU166">
        <v>144.56630000000001</v>
      </c>
      <c r="CV166">
        <v>144.86539999999999</v>
      </c>
      <c r="CW166">
        <v>143.32089999999999</v>
      </c>
      <c r="CX166">
        <v>145.22800000000001</v>
      </c>
      <c r="CY166">
        <v>147.58920000000001</v>
      </c>
      <c r="CZ166">
        <v>115.453</v>
      </c>
      <c r="DA166">
        <v>79.881129999999999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57.413330000000002</v>
      </c>
      <c r="DR166">
        <v>145.20339999999999</v>
      </c>
      <c r="DS166">
        <v>146.6978</v>
      </c>
      <c r="DT166">
        <v>147.00219999999999</v>
      </c>
      <c r="DU166">
        <v>145.46279999999999</v>
      </c>
      <c r="DV166">
        <v>147.44049999999999</v>
      </c>
      <c r="DW166">
        <v>149.01070000000001</v>
      </c>
      <c r="DX166">
        <v>116.77209999999999</v>
      </c>
      <c r="DY166">
        <v>80.519850000000005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60.575400000000002</v>
      </c>
      <c r="EP166">
        <v>148.2773</v>
      </c>
      <c r="EQ166">
        <v>149.77529999999999</v>
      </c>
      <c r="ER166">
        <v>150.0874</v>
      </c>
      <c r="ES166">
        <v>148.55539999999999</v>
      </c>
      <c r="ET166">
        <v>150.63509999999999</v>
      </c>
      <c r="EU166">
        <v>151.06309999999999</v>
      </c>
      <c r="EV166">
        <v>118.6767</v>
      </c>
      <c r="EW166">
        <v>81.442059999999998</v>
      </c>
      <c r="EX166">
        <v>49.964979999999997</v>
      </c>
      <c r="EY166">
        <v>49.030459999999998</v>
      </c>
      <c r="EZ166">
        <v>48.300730000000001</v>
      </c>
      <c r="FA166">
        <v>47.52505</v>
      </c>
      <c r="FB166">
        <v>47.051960000000001</v>
      </c>
      <c r="FC166">
        <v>46.796610000000001</v>
      </c>
      <c r="FD166">
        <v>46.058619999999998</v>
      </c>
      <c r="FE166">
        <v>46.254579999999997</v>
      </c>
      <c r="FF166">
        <v>48.694980000000001</v>
      </c>
      <c r="FG166">
        <v>51.919670000000004</v>
      </c>
      <c r="FH166">
        <v>54.990729999999999</v>
      </c>
      <c r="FI166">
        <v>57.371549999999999</v>
      </c>
      <c r="FJ166">
        <v>59.215820000000001</v>
      </c>
      <c r="FK166">
        <v>60.611649999999997</v>
      </c>
      <c r="FL166">
        <v>61.648969999999998</v>
      </c>
      <c r="FM166">
        <v>62.273389999999999</v>
      </c>
      <c r="FN166">
        <v>62.288629999999998</v>
      </c>
      <c r="FO166">
        <v>61.493029999999997</v>
      </c>
      <c r="FP166">
        <v>59.386850000000003</v>
      </c>
      <c r="FQ166">
        <v>56.331200000000003</v>
      </c>
      <c r="FR166">
        <v>54.452060000000003</v>
      </c>
      <c r="FS166">
        <v>52.716589999999997</v>
      </c>
      <c r="FT166">
        <v>51.218130000000002</v>
      </c>
      <c r="FU166">
        <v>50.206620000000001</v>
      </c>
      <c r="FV166">
        <v>1</v>
      </c>
    </row>
    <row r="167" spans="1:178" x14ac:dyDescent="0.2">
      <c r="A167" t="s">
        <v>216</v>
      </c>
      <c r="B167" t="s">
        <v>231</v>
      </c>
      <c r="C167" t="s">
        <v>238</v>
      </c>
      <c r="D167" t="s">
        <v>35</v>
      </c>
      <c r="E167">
        <v>2016</v>
      </c>
      <c r="F167" t="s">
        <v>228</v>
      </c>
      <c r="G167">
        <v>64</v>
      </c>
      <c r="H167" s="59"/>
      <c r="I167">
        <v>6.7362390000000003</v>
      </c>
      <c r="J167">
        <v>160.3742</v>
      </c>
      <c r="K167">
        <v>159.2216</v>
      </c>
      <c r="L167">
        <v>158.33009999999999</v>
      </c>
      <c r="M167">
        <v>158.0599</v>
      </c>
      <c r="N167">
        <v>157.16059999999999</v>
      </c>
      <c r="O167">
        <v>160.23589999999999</v>
      </c>
      <c r="P167">
        <v>162.49680000000001</v>
      </c>
      <c r="Q167">
        <v>162.17320000000001</v>
      </c>
      <c r="R167">
        <v>161.47989999999999</v>
      </c>
      <c r="S167">
        <v>158.16130000000001</v>
      </c>
      <c r="T167">
        <v>156.29300000000001</v>
      </c>
      <c r="U167">
        <v>155.97479999999999</v>
      </c>
      <c r="V167">
        <v>155.24969999999999</v>
      </c>
      <c r="W167">
        <v>157.02619999999999</v>
      </c>
      <c r="X167">
        <v>157.9512</v>
      </c>
      <c r="Y167">
        <v>159.37870000000001</v>
      </c>
      <c r="Z167">
        <v>161.441</v>
      </c>
      <c r="AA167">
        <v>162.59809999999999</v>
      </c>
      <c r="AB167">
        <v>163.13589999999999</v>
      </c>
      <c r="AC167">
        <v>162.0059</v>
      </c>
      <c r="AD167">
        <v>164.0506</v>
      </c>
      <c r="AE167">
        <v>165.08449999999999</v>
      </c>
      <c r="AF167">
        <v>164.4349</v>
      </c>
      <c r="AG167">
        <v>164.14439999999999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48.279449999999997</v>
      </c>
      <c r="AX167">
        <v>133.61539999999999</v>
      </c>
      <c r="AY167">
        <v>135.05609999999999</v>
      </c>
      <c r="AZ167">
        <v>135.33330000000001</v>
      </c>
      <c r="BA167">
        <v>133.82329999999999</v>
      </c>
      <c r="BB167">
        <v>135.5027</v>
      </c>
      <c r="BC167">
        <v>139.696</v>
      </c>
      <c r="BD167">
        <v>108.7801</v>
      </c>
      <c r="BE167">
        <v>75.923389999999998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51.393250000000002</v>
      </c>
      <c r="BV167">
        <v>136.64240000000001</v>
      </c>
      <c r="BW167">
        <v>138.0866</v>
      </c>
      <c r="BX167">
        <v>138.37139999999999</v>
      </c>
      <c r="BY167">
        <v>136.86869999999999</v>
      </c>
      <c r="BZ167">
        <v>138.64840000000001</v>
      </c>
      <c r="CA167">
        <v>141.71709999999999</v>
      </c>
      <c r="CB167">
        <v>110.6555</v>
      </c>
      <c r="CC167">
        <v>76.831519999999998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53.549849999999999</v>
      </c>
      <c r="CT167">
        <v>138.7389</v>
      </c>
      <c r="CU167">
        <v>140.18549999999999</v>
      </c>
      <c r="CV167">
        <v>140.47559999999999</v>
      </c>
      <c r="CW167">
        <v>138.97790000000001</v>
      </c>
      <c r="CX167">
        <v>140.8272</v>
      </c>
      <c r="CY167">
        <v>143.11680000000001</v>
      </c>
      <c r="CZ167">
        <v>111.9545</v>
      </c>
      <c r="DA167">
        <v>77.460489999999993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55.70646</v>
      </c>
      <c r="DR167">
        <v>140.83529999999999</v>
      </c>
      <c r="DS167">
        <v>142.28440000000001</v>
      </c>
      <c r="DT167">
        <v>142.5797</v>
      </c>
      <c r="DU167">
        <v>141.08709999999999</v>
      </c>
      <c r="DV167">
        <v>143.0059</v>
      </c>
      <c r="DW167">
        <v>144.51660000000001</v>
      </c>
      <c r="DX167">
        <v>113.2534</v>
      </c>
      <c r="DY167">
        <v>78.089449999999999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58.820250000000001</v>
      </c>
      <c r="EP167">
        <v>143.8623</v>
      </c>
      <c r="EQ167">
        <v>145.31489999999999</v>
      </c>
      <c r="ER167">
        <v>145.61789999999999</v>
      </c>
      <c r="ES167">
        <v>144.13239999999999</v>
      </c>
      <c r="ET167">
        <v>146.15170000000001</v>
      </c>
      <c r="EU167">
        <v>146.5376</v>
      </c>
      <c r="EV167">
        <v>115.1289</v>
      </c>
      <c r="EW167">
        <v>78.997590000000002</v>
      </c>
      <c r="EX167">
        <v>49.964979999999997</v>
      </c>
      <c r="EY167">
        <v>49.030459999999998</v>
      </c>
      <c r="EZ167">
        <v>48.300730000000001</v>
      </c>
      <c r="FA167">
        <v>47.52505</v>
      </c>
      <c r="FB167">
        <v>47.051960000000001</v>
      </c>
      <c r="FC167">
        <v>46.796610000000001</v>
      </c>
      <c r="FD167">
        <v>46.058619999999998</v>
      </c>
      <c r="FE167">
        <v>46.254579999999997</v>
      </c>
      <c r="FF167">
        <v>48.694980000000001</v>
      </c>
      <c r="FG167">
        <v>51.919670000000004</v>
      </c>
      <c r="FH167">
        <v>54.990729999999999</v>
      </c>
      <c r="FI167">
        <v>57.371549999999999</v>
      </c>
      <c r="FJ167">
        <v>59.215820000000001</v>
      </c>
      <c r="FK167">
        <v>60.611649999999997</v>
      </c>
      <c r="FL167">
        <v>61.648969999999998</v>
      </c>
      <c r="FM167">
        <v>62.273389999999999</v>
      </c>
      <c r="FN167">
        <v>62.288629999999998</v>
      </c>
      <c r="FO167">
        <v>61.493029999999997</v>
      </c>
      <c r="FP167">
        <v>59.386839999999999</v>
      </c>
      <c r="FQ167">
        <v>56.331200000000003</v>
      </c>
      <c r="FR167">
        <v>54.452069999999999</v>
      </c>
      <c r="FS167">
        <v>52.716589999999997</v>
      </c>
      <c r="FT167">
        <v>51.218130000000002</v>
      </c>
      <c r="FU167">
        <v>50.206620000000001</v>
      </c>
      <c r="FV167">
        <v>1</v>
      </c>
    </row>
    <row r="168" spans="1:178" x14ac:dyDescent="0.2">
      <c r="A168" t="s">
        <v>216</v>
      </c>
      <c r="B168" t="s">
        <v>231</v>
      </c>
      <c r="C168" t="s">
        <v>238</v>
      </c>
      <c r="D168" t="s">
        <v>35</v>
      </c>
      <c r="E168">
        <v>2017</v>
      </c>
      <c r="F168" t="s">
        <v>228</v>
      </c>
      <c r="G168">
        <v>63</v>
      </c>
      <c r="H168" s="59"/>
      <c r="I168">
        <v>6.6309849999999999</v>
      </c>
      <c r="J168">
        <v>157.8683</v>
      </c>
      <c r="K168">
        <v>156.7338</v>
      </c>
      <c r="L168">
        <v>155.8562</v>
      </c>
      <c r="M168">
        <v>155.59020000000001</v>
      </c>
      <c r="N168">
        <v>154.70500000000001</v>
      </c>
      <c r="O168">
        <v>157.73220000000001</v>
      </c>
      <c r="P168">
        <v>159.95779999999999</v>
      </c>
      <c r="Q168">
        <v>159.63919999999999</v>
      </c>
      <c r="R168">
        <v>158.95679999999999</v>
      </c>
      <c r="S168">
        <v>155.6901</v>
      </c>
      <c r="T168">
        <v>153.8509</v>
      </c>
      <c r="U168">
        <v>153.5377</v>
      </c>
      <c r="V168">
        <v>152.82390000000001</v>
      </c>
      <c r="W168">
        <v>154.5727</v>
      </c>
      <c r="X168">
        <v>155.48320000000001</v>
      </c>
      <c r="Y168">
        <v>156.88839999999999</v>
      </c>
      <c r="Z168">
        <v>158.91849999999999</v>
      </c>
      <c r="AA168">
        <v>160.0575</v>
      </c>
      <c r="AB168">
        <v>160.58690000000001</v>
      </c>
      <c r="AC168">
        <v>159.47450000000001</v>
      </c>
      <c r="AD168">
        <v>161.4873</v>
      </c>
      <c r="AE168">
        <v>162.5051</v>
      </c>
      <c r="AF168">
        <v>161.8656</v>
      </c>
      <c r="AG168">
        <v>161.5796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47.484070000000003</v>
      </c>
      <c r="AX168">
        <v>131.48779999999999</v>
      </c>
      <c r="AY168">
        <v>132.9059</v>
      </c>
      <c r="AZ168">
        <v>133.17859999999999</v>
      </c>
      <c r="BA168">
        <v>131.69220000000001</v>
      </c>
      <c r="BB168">
        <v>133.34399999999999</v>
      </c>
      <c r="BC168">
        <v>137.48660000000001</v>
      </c>
      <c r="BD168">
        <v>107.0557</v>
      </c>
      <c r="BE168">
        <v>74.725120000000004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50.573439999999998</v>
      </c>
      <c r="BV168">
        <v>134.49100000000001</v>
      </c>
      <c r="BW168">
        <v>135.9126</v>
      </c>
      <c r="BX168">
        <v>136.19290000000001</v>
      </c>
      <c r="BY168">
        <v>134.71369999999999</v>
      </c>
      <c r="BZ168">
        <v>136.46510000000001</v>
      </c>
      <c r="CA168">
        <v>139.49180000000001</v>
      </c>
      <c r="CB168">
        <v>108.9164</v>
      </c>
      <c r="CC168">
        <v>75.626130000000003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52.71313</v>
      </c>
      <c r="CT168">
        <v>136.5711</v>
      </c>
      <c r="CU168">
        <v>137.99510000000001</v>
      </c>
      <c r="CV168">
        <v>138.28059999999999</v>
      </c>
      <c r="CW168">
        <v>136.8064</v>
      </c>
      <c r="CX168">
        <v>138.6267</v>
      </c>
      <c r="CY168">
        <v>140.88059999999999</v>
      </c>
      <c r="CZ168">
        <v>110.2052</v>
      </c>
      <c r="DA168">
        <v>76.250169999999997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54.852820000000001</v>
      </c>
      <c r="DR168">
        <v>138.65110000000001</v>
      </c>
      <c r="DS168">
        <v>140.07759999999999</v>
      </c>
      <c r="DT168">
        <v>140.3683</v>
      </c>
      <c r="DU168">
        <v>138.899</v>
      </c>
      <c r="DV168">
        <v>140.7884</v>
      </c>
      <c r="DW168">
        <v>142.26939999999999</v>
      </c>
      <c r="DX168">
        <v>111.4939</v>
      </c>
      <c r="DY168">
        <v>76.874210000000005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57.9422</v>
      </c>
      <c r="EP168">
        <v>141.65430000000001</v>
      </c>
      <c r="EQ168">
        <v>143.08430000000001</v>
      </c>
      <c r="ER168">
        <v>143.3826</v>
      </c>
      <c r="ES168">
        <v>141.9205</v>
      </c>
      <c r="ET168">
        <v>143.90950000000001</v>
      </c>
      <c r="EU168">
        <v>144.27459999999999</v>
      </c>
      <c r="EV168">
        <v>113.35469999999999</v>
      </c>
      <c r="EW168">
        <v>77.775220000000004</v>
      </c>
      <c r="EX168">
        <v>49.964979999999997</v>
      </c>
      <c r="EY168">
        <v>49.030459999999998</v>
      </c>
      <c r="EZ168">
        <v>48.300730000000001</v>
      </c>
      <c r="FA168">
        <v>47.52505</v>
      </c>
      <c r="FB168">
        <v>47.051960000000001</v>
      </c>
      <c r="FC168">
        <v>46.796610000000001</v>
      </c>
      <c r="FD168">
        <v>46.058619999999998</v>
      </c>
      <c r="FE168">
        <v>46.254579999999997</v>
      </c>
      <c r="FF168">
        <v>48.694980000000001</v>
      </c>
      <c r="FG168">
        <v>51.919670000000004</v>
      </c>
      <c r="FH168">
        <v>54.990729999999999</v>
      </c>
      <c r="FI168">
        <v>57.371549999999999</v>
      </c>
      <c r="FJ168">
        <v>59.215820000000001</v>
      </c>
      <c r="FK168">
        <v>60.611649999999997</v>
      </c>
      <c r="FL168">
        <v>61.648980000000002</v>
      </c>
      <c r="FM168">
        <v>62.273389999999999</v>
      </c>
      <c r="FN168">
        <v>62.288640000000001</v>
      </c>
      <c r="FO168">
        <v>61.493029999999997</v>
      </c>
      <c r="FP168">
        <v>59.386839999999999</v>
      </c>
      <c r="FQ168">
        <v>56.331200000000003</v>
      </c>
      <c r="FR168">
        <v>54.452069999999999</v>
      </c>
      <c r="FS168">
        <v>52.716589999999997</v>
      </c>
      <c r="FT168">
        <v>51.218119999999999</v>
      </c>
      <c r="FU168">
        <v>50.206620000000001</v>
      </c>
      <c r="FV168">
        <v>1</v>
      </c>
    </row>
    <row r="169" spans="1:178" x14ac:dyDescent="0.2">
      <c r="A169" t="s">
        <v>216</v>
      </c>
      <c r="B169" t="s">
        <v>231</v>
      </c>
      <c r="C169" t="s">
        <v>238</v>
      </c>
      <c r="D169" t="s">
        <v>35</v>
      </c>
      <c r="E169" t="s">
        <v>239</v>
      </c>
      <c r="F169" t="s">
        <v>228</v>
      </c>
      <c r="G169">
        <v>61</v>
      </c>
      <c r="H169" s="59"/>
      <c r="I169">
        <v>6.4204780000000001</v>
      </c>
      <c r="J169">
        <v>152.85659999999999</v>
      </c>
      <c r="K169">
        <v>151.75810000000001</v>
      </c>
      <c r="L169">
        <v>150.9084</v>
      </c>
      <c r="M169">
        <v>150.6508</v>
      </c>
      <c r="N169">
        <v>149.7937</v>
      </c>
      <c r="O169">
        <v>152.72479999999999</v>
      </c>
      <c r="P169">
        <v>154.87979999999999</v>
      </c>
      <c r="Q169">
        <v>154.57130000000001</v>
      </c>
      <c r="R169">
        <v>153.91050000000001</v>
      </c>
      <c r="S169">
        <v>150.7475</v>
      </c>
      <c r="T169">
        <v>148.96680000000001</v>
      </c>
      <c r="U169">
        <v>148.6635</v>
      </c>
      <c r="V169">
        <v>147.97239999999999</v>
      </c>
      <c r="W169">
        <v>149.66560000000001</v>
      </c>
      <c r="X169">
        <v>150.5472</v>
      </c>
      <c r="Y169">
        <v>151.90790000000001</v>
      </c>
      <c r="Z169">
        <v>153.87350000000001</v>
      </c>
      <c r="AA169">
        <v>154.97630000000001</v>
      </c>
      <c r="AB169">
        <v>155.4889</v>
      </c>
      <c r="AC169">
        <v>154.4118</v>
      </c>
      <c r="AD169">
        <v>156.36080000000001</v>
      </c>
      <c r="AE169">
        <v>157.34620000000001</v>
      </c>
      <c r="AF169">
        <v>156.72710000000001</v>
      </c>
      <c r="AG169">
        <v>156.45009999999999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45.894309999999997</v>
      </c>
      <c r="AX169">
        <v>127.2336</v>
      </c>
      <c r="AY169">
        <v>128.60650000000001</v>
      </c>
      <c r="AZ169">
        <v>128.87039999999999</v>
      </c>
      <c r="BA169">
        <v>127.431</v>
      </c>
      <c r="BB169">
        <v>129.02770000000001</v>
      </c>
      <c r="BC169">
        <v>133.0686</v>
      </c>
      <c r="BD169">
        <v>103.6075</v>
      </c>
      <c r="BE169">
        <v>72.328879999999998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48.934249999999999</v>
      </c>
      <c r="BV169">
        <v>130.18879999999999</v>
      </c>
      <c r="BW169">
        <v>131.5652</v>
      </c>
      <c r="BX169">
        <v>131.8365</v>
      </c>
      <c r="BY169">
        <v>130.4041</v>
      </c>
      <c r="BZ169">
        <v>132.09880000000001</v>
      </c>
      <c r="CA169">
        <v>135.04169999999999</v>
      </c>
      <c r="CB169">
        <v>105.4385</v>
      </c>
      <c r="CC169">
        <v>73.215479999999999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51.039700000000003</v>
      </c>
      <c r="CT169">
        <v>132.2355</v>
      </c>
      <c r="CU169">
        <v>133.61429999999999</v>
      </c>
      <c r="CV169">
        <v>133.89080000000001</v>
      </c>
      <c r="CW169">
        <v>132.4633</v>
      </c>
      <c r="CX169">
        <v>134.2259</v>
      </c>
      <c r="CY169">
        <v>136.40819999999999</v>
      </c>
      <c r="CZ169">
        <v>106.70659999999999</v>
      </c>
      <c r="DA169">
        <v>73.829530000000005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53.145150000000001</v>
      </c>
      <c r="DR169">
        <v>134.28219999999999</v>
      </c>
      <c r="DS169">
        <v>135.6634</v>
      </c>
      <c r="DT169">
        <v>135.94499999999999</v>
      </c>
      <c r="DU169">
        <v>134.52250000000001</v>
      </c>
      <c r="DV169">
        <v>136.35300000000001</v>
      </c>
      <c r="DW169">
        <v>137.7748</v>
      </c>
      <c r="DX169">
        <v>107.9747</v>
      </c>
      <c r="DY169">
        <v>74.443579999999997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56.185090000000002</v>
      </c>
      <c r="EP169">
        <v>137.23740000000001</v>
      </c>
      <c r="EQ169">
        <v>138.62209999999999</v>
      </c>
      <c r="ER169">
        <v>138.9111</v>
      </c>
      <c r="ES169">
        <v>137.4956</v>
      </c>
      <c r="ET169">
        <v>139.42410000000001</v>
      </c>
      <c r="EU169">
        <v>139.74789999999999</v>
      </c>
      <c r="EV169">
        <v>109.8057</v>
      </c>
      <c r="EW169">
        <v>75.330179999999999</v>
      </c>
      <c r="EX169">
        <v>49.964979999999997</v>
      </c>
      <c r="EY169">
        <v>49.030459999999998</v>
      </c>
      <c r="EZ169">
        <v>48.300730000000001</v>
      </c>
      <c r="FA169">
        <v>47.52505</v>
      </c>
      <c r="FB169">
        <v>47.051960000000001</v>
      </c>
      <c r="FC169">
        <v>46.796610000000001</v>
      </c>
      <c r="FD169">
        <v>46.058619999999998</v>
      </c>
      <c r="FE169">
        <v>46.254579999999997</v>
      </c>
      <c r="FF169">
        <v>48.694980000000001</v>
      </c>
      <c r="FG169">
        <v>51.919670000000004</v>
      </c>
      <c r="FH169">
        <v>54.990729999999999</v>
      </c>
      <c r="FI169">
        <v>57.371549999999999</v>
      </c>
      <c r="FJ169">
        <v>59.215820000000001</v>
      </c>
      <c r="FK169">
        <v>60.611640000000001</v>
      </c>
      <c r="FL169">
        <v>61.648980000000002</v>
      </c>
      <c r="FM169">
        <v>62.273389999999999</v>
      </c>
      <c r="FN169">
        <v>62.288629999999998</v>
      </c>
      <c r="FO169">
        <v>61.493029999999997</v>
      </c>
      <c r="FP169">
        <v>59.386839999999999</v>
      </c>
      <c r="FQ169">
        <v>56.331200000000003</v>
      </c>
      <c r="FR169">
        <v>54.452069999999999</v>
      </c>
      <c r="FS169">
        <v>52.716589999999997</v>
      </c>
      <c r="FT169">
        <v>51.218130000000002</v>
      </c>
      <c r="FU169">
        <v>50.206620000000001</v>
      </c>
      <c r="FV169">
        <v>1</v>
      </c>
    </row>
    <row r="170" spans="1:178" x14ac:dyDescent="0.2">
      <c r="A170" t="s">
        <v>216</v>
      </c>
      <c r="B170" t="s">
        <v>231</v>
      </c>
      <c r="C170" t="s">
        <v>238</v>
      </c>
      <c r="D170" t="s">
        <v>36</v>
      </c>
      <c r="E170">
        <v>2015</v>
      </c>
      <c r="F170" t="s">
        <v>228</v>
      </c>
      <c r="G170">
        <v>66</v>
      </c>
      <c r="H170" s="59"/>
      <c r="I170">
        <v>6.9467460000000001</v>
      </c>
      <c r="J170">
        <v>160.09469999999999</v>
      </c>
      <c r="K170">
        <v>165.9511</v>
      </c>
      <c r="L170">
        <v>169.1764</v>
      </c>
      <c r="M170">
        <v>168.77930000000001</v>
      </c>
      <c r="N170">
        <v>169.68090000000001</v>
      </c>
      <c r="O170">
        <v>178.56870000000001</v>
      </c>
      <c r="P170">
        <v>182.3663</v>
      </c>
      <c r="Q170">
        <v>180.20089999999999</v>
      </c>
      <c r="R170">
        <v>178.476</v>
      </c>
      <c r="S170">
        <v>177.25290000000001</v>
      </c>
      <c r="T170">
        <v>173.49510000000001</v>
      </c>
      <c r="U170">
        <v>174.04480000000001</v>
      </c>
      <c r="V170">
        <v>171.48699999999999</v>
      </c>
      <c r="W170">
        <v>173.08510000000001</v>
      </c>
      <c r="X170">
        <v>176.5814</v>
      </c>
      <c r="Y170">
        <v>175.71619999999999</v>
      </c>
      <c r="Z170">
        <v>170.9436</v>
      </c>
      <c r="AA170">
        <v>166.96350000000001</v>
      </c>
      <c r="AB170">
        <v>194.16550000000001</v>
      </c>
      <c r="AC170">
        <v>166.84559999999999</v>
      </c>
      <c r="AD170">
        <v>166.10079999999999</v>
      </c>
      <c r="AE170">
        <v>160.74629999999999</v>
      </c>
      <c r="AF170">
        <v>169.5993</v>
      </c>
      <c r="AG170">
        <v>174.09299999999999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50.222099999999998</v>
      </c>
      <c r="AU170">
        <v>141.001</v>
      </c>
      <c r="AV170">
        <v>145.0498</v>
      </c>
      <c r="AW170">
        <v>144.7046</v>
      </c>
      <c r="AX170">
        <v>140.97970000000001</v>
      </c>
      <c r="AY170">
        <v>138.82730000000001</v>
      </c>
      <c r="AZ170">
        <v>166.6883</v>
      </c>
      <c r="BA170">
        <v>115.00700000000001</v>
      </c>
      <c r="BB170">
        <v>83.192149999999998</v>
      </c>
      <c r="BC170">
        <v>78.476100000000002</v>
      </c>
      <c r="BD170">
        <v>83.290300000000002</v>
      </c>
      <c r="BE170">
        <v>82.750649999999993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53.785420000000002</v>
      </c>
      <c r="BS170">
        <v>144.4076</v>
      </c>
      <c r="BT170">
        <v>148.4256</v>
      </c>
      <c r="BU170">
        <v>148.0992</v>
      </c>
      <c r="BV170">
        <v>144.19479999999999</v>
      </c>
      <c r="BW170">
        <v>141.64070000000001</v>
      </c>
      <c r="BX170">
        <v>169.137</v>
      </c>
      <c r="BY170">
        <v>116.9105</v>
      </c>
      <c r="BZ170">
        <v>85.1083</v>
      </c>
      <c r="CA170">
        <v>80.260199999999998</v>
      </c>
      <c r="CB170">
        <v>85.250010000000003</v>
      </c>
      <c r="CC170">
        <v>84.772720000000007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56.253369999999997</v>
      </c>
      <c r="CQ170">
        <v>146.7671</v>
      </c>
      <c r="CR170">
        <v>150.7636</v>
      </c>
      <c r="CS170">
        <v>150.4502</v>
      </c>
      <c r="CT170">
        <v>146.42160000000001</v>
      </c>
      <c r="CU170">
        <v>143.58920000000001</v>
      </c>
      <c r="CV170">
        <v>170.8329</v>
      </c>
      <c r="CW170">
        <v>118.22880000000001</v>
      </c>
      <c r="CX170">
        <v>86.435419999999993</v>
      </c>
      <c r="CY170">
        <v>81.495869999999996</v>
      </c>
      <c r="CZ170">
        <v>86.607290000000006</v>
      </c>
      <c r="DA170">
        <v>86.173190000000005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58.721319999999999</v>
      </c>
      <c r="DO170">
        <v>149.12649999999999</v>
      </c>
      <c r="DP170">
        <v>153.10159999999999</v>
      </c>
      <c r="DQ170">
        <v>152.8013</v>
      </c>
      <c r="DR170">
        <v>148.64840000000001</v>
      </c>
      <c r="DS170">
        <v>145.5378</v>
      </c>
      <c r="DT170">
        <v>172.52879999999999</v>
      </c>
      <c r="DU170">
        <v>119.5472</v>
      </c>
      <c r="DV170">
        <v>87.762540000000001</v>
      </c>
      <c r="DW170">
        <v>82.731539999999995</v>
      </c>
      <c r="DX170">
        <v>87.964579999999998</v>
      </c>
      <c r="DY170">
        <v>87.573670000000007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62.284640000000003</v>
      </c>
      <c r="EM170">
        <v>152.53319999999999</v>
      </c>
      <c r="EN170">
        <v>156.47730000000001</v>
      </c>
      <c r="EO170">
        <v>156.19589999999999</v>
      </c>
      <c r="EP170">
        <v>151.86359999999999</v>
      </c>
      <c r="EQ170">
        <v>148.35120000000001</v>
      </c>
      <c r="ER170">
        <v>174.97749999999999</v>
      </c>
      <c r="ES170">
        <v>121.45059999999999</v>
      </c>
      <c r="ET170">
        <v>89.67868</v>
      </c>
      <c r="EU170">
        <v>84.515649999999994</v>
      </c>
      <c r="EV170">
        <v>89.924289999999999</v>
      </c>
      <c r="EW170">
        <v>89.595740000000006</v>
      </c>
      <c r="EX170">
        <v>64.985730000000004</v>
      </c>
      <c r="EY170">
        <v>63.737250000000003</v>
      </c>
      <c r="EZ170">
        <v>62.483820000000001</v>
      </c>
      <c r="FA170">
        <v>61.713839999999998</v>
      </c>
      <c r="FB170">
        <v>60.71604</v>
      </c>
      <c r="FC170">
        <v>59.847740000000002</v>
      </c>
      <c r="FD170">
        <v>58.901530000000001</v>
      </c>
      <c r="FE170">
        <v>59.123730000000002</v>
      </c>
      <c r="FF170">
        <v>61.489930000000001</v>
      </c>
      <c r="FG170">
        <v>65.316900000000004</v>
      </c>
      <c r="FH170">
        <v>69.942530000000005</v>
      </c>
      <c r="FI170">
        <v>74.193250000000006</v>
      </c>
      <c r="FJ170">
        <v>77.639110000000002</v>
      </c>
      <c r="FK170">
        <v>79.947059999999993</v>
      </c>
      <c r="FL170">
        <v>81.286709999999999</v>
      </c>
      <c r="FM170">
        <v>82.255390000000006</v>
      </c>
      <c r="FN170">
        <v>82.647000000000006</v>
      </c>
      <c r="FO170">
        <v>82.209230000000005</v>
      </c>
      <c r="FP170">
        <v>79.248769999999993</v>
      </c>
      <c r="FQ170">
        <v>78.465419999999995</v>
      </c>
      <c r="FR170">
        <v>75.136539999999997</v>
      </c>
      <c r="FS170">
        <v>72.709180000000003</v>
      </c>
      <c r="FT170">
        <v>70.830699999999993</v>
      </c>
      <c r="FU170">
        <v>69.303240000000002</v>
      </c>
      <c r="FV170">
        <v>1</v>
      </c>
    </row>
    <row r="171" spans="1:178" x14ac:dyDescent="0.2">
      <c r="A171" t="s">
        <v>216</v>
      </c>
      <c r="B171" t="s">
        <v>231</v>
      </c>
      <c r="C171" t="s">
        <v>238</v>
      </c>
      <c r="D171" t="s">
        <v>36</v>
      </c>
      <c r="E171">
        <v>2016</v>
      </c>
      <c r="F171" t="s">
        <v>228</v>
      </c>
      <c r="G171">
        <v>64</v>
      </c>
      <c r="H171" s="59"/>
      <c r="I171">
        <v>6.7362390000000003</v>
      </c>
      <c r="J171">
        <v>155.2433</v>
      </c>
      <c r="K171">
        <v>160.92230000000001</v>
      </c>
      <c r="L171">
        <v>164.04990000000001</v>
      </c>
      <c r="M171">
        <v>163.66480000000001</v>
      </c>
      <c r="N171">
        <v>164.53899999999999</v>
      </c>
      <c r="O171">
        <v>173.1575</v>
      </c>
      <c r="P171">
        <v>176.84010000000001</v>
      </c>
      <c r="Q171">
        <v>174.74019999999999</v>
      </c>
      <c r="R171">
        <v>173.0676</v>
      </c>
      <c r="S171">
        <v>171.88159999999999</v>
      </c>
      <c r="T171">
        <v>168.23769999999999</v>
      </c>
      <c r="U171">
        <v>168.77070000000001</v>
      </c>
      <c r="V171">
        <v>166.29040000000001</v>
      </c>
      <c r="W171">
        <v>167.84010000000001</v>
      </c>
      <c r="X171">
        <v>171.23050000000001</v>
      </c>
      <c r="Y171">
        <v>170.3914</v>
      </c>
      <c r="Z171">
        <v>165.76349999999999</v>
      </c>
      <c r="AA171">
        <v>161.904</v>
      </c>
      <c r="AB171">
        <v>188.2817</v>
      </c>
      <c r="AC171">
        <v>161.78970000000001</v>
      </c>
      <c r="AD171">
        <v>161.0675</v>
      </c>
      <c r="AE171">
        <v>155.87520000000001</v>
      </c>
      <c r="AF171">
        <v>164.46</v>
      </c>
      <c r="AG171">
        <v>168.81739999999999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48.609540000000003</v>
      </c>
      <c r="AU171">
        <v>136.64150000000001</v>
      </c>
      <c r="AV171">
        <v>140.5685</v>
      </c>
      <c r="AW171">
        <v>140.23320000000001</v>
      </c>
      <c r="AX171">
        <v>136.62569999999999</v>
      </c>
      <c r="AY171">
        <v>134.5488</v>
      </c>
      <c r="AZ171">
        <v>161.57490000000001</v>
      </c>
      <c r="BA171">
        <v>111.4735</v>
      </c>
      <c r="BB171">
        <v>80.622410000000002</v>
      </c>
      <c r="BC171">
        <v>76.052629999999994</v>
      </c>
      <c r="BD171">
        <v>80.716480000000004</v>
      </c>
      <c r="BE171">
        <v>80.191590000000005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52.118450000000003</v>
      </c>
      <c r="BS171">
        <v>139.99619999999999</v>
      </c>
      <c r="BT171">
        <v>143.89269999999999</v>
      </c>
      <c r="BU171">
        <v>143.57589999999999</v>
      </c>
      <c r="BV171">
        <v>139.79179999999999</v>
      </c>
      <c r="BW171">
        <v>137.3192</v>
      </c>
      <c r="BX171">
        <v>163.98609999999999</v>
      </c>
      <c r="BY171">
        <v>113.3479</v>
      </c>
      <c r="BZ171">
        <v>82.509309999999999</v>
      </c>
      <c r="CA171">
        <v>77.809489999999997</v>
      </c>
      <c r="CB171">
        <v>82.646259999999998</v>
      </c>
      <c r="CC171">
        <v>82.182789999999997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54.548720000000003</v>
      </c>
      <c r="CQ171">
        <v>142.31960000000001</v>
      </c>
      <c r="CR171">
        <v>146.19499999999999</v>
      </c>
      <c r="CS171">
        <v>145.89109999999999</v>
      </c>
      <c r="CT171">
        <v>141.9846</v>
      </c>
      <c r="CU171">
        <v>139.2381</v>
      </c>
      <c r="CV171">
        <v>165.65620000000001</v>
      </c>
      <c r="CW171">
        <v>114.6461</v>
      </c>
      <c r="CX171">
        <v>83.816159999999996</v>
      </c>
      <c r="CY171">
        <v>79.026300000000006</v>
      </c>
      <c r="CZ171">
        <v>83.982830000000007</v>
      </c>
      <c r="DA171">
        <v>83.561880000000002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56.978990000000003</v>
      </c>
      <c r="DO171">
        <v>144.643</v>
      </c>
      <c r="DP171">
        <v>148.4973</v>
      </c>
      <c r="DQ171">
        <v>148.2063</v>
      </c>
      <c r="DR171">
        <v>144.17740000000001</v>
      </c>
      <c r="DS171">
        <v>141.15690000000001</v>
      </c>
      <c r="DT171">
        <v>167.3262</v>
      </c>
      <c r="DU171">
        <v>115.9443</v>
      </c>
      <c r="DV171">
        <v>85.123019999999997</v>
      </c>
      <c r="DW171">
        <v>80.243099999999998</v>
      </c>
      <c r="DX171">
        <v>85.319389999999999</v>
      </c>
      <c r="DY171">
        <v>84.940979999999996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60.487909999999999</v>
      </c>
      <c r="EM171">
        <v>147.99760000000001</v>
      </c>
      <c r="EN171">
        <v>151.82149999999999</v>
      </c>
      <c r="EO171">
        <v>151.54910000000001</v>
      </c>
      <c r="EP171">
        <v>147.34350000000001</v>
      </c>
      <c r="EQ171">
        <v>143.9273</v>
      </c>
      <c r="ER171">
        <v>169.73750000000001</v>
      </c>
      <c r="ES171">
        <v>117.8188</v>
      </c>
      <c r="ET171">
        <v>87.009910000000005</v>
      </c>
      <c r="EU171">
        <v>81.999970000000005</v>
      </c>
      <c r="EV171">
        <v>87.249179999999996</v>
      </c>
      <c r="EW171">
        <v>86.932169999999999</v>
      </c>
      <c r="EX171">
        <v>64.985730000000004</v>
      </c>
      <c r="EY171">
        <v>63.737250000000003</v>
      </c>
      <c r="EZ171">
        <v>62.483820000000001</v>
      </c>
      <c r="FA171">
        <v>61.713839999999998</v>
      </c>
      <c r="FB171">
        <v>60.71604</v>
      </c>
      <c r="FC171">
        <v>59.847740000000002</v>
      </c>
      <c r="FD171">
        <v>58.901530000000001</v>
      </c>
      <c r="FE171">
        <v>59.123730000000002</v>
      </c>
      <c r="FF171">
        <v>61.489930000000001</v>
      </c>
      <c r="FG171">
        <v>65.316900000000004</v>
      </c>
      <c r="FH171">
        <v>69.942530000000005</v>
      </c>
      <c r="FI171">
        <v>74.193250000000006</v>
      </c>
      <c r="FJ171">
        <v>77.639110000000002</v>
      </c>
      <c r="FK171">
        <v>79.947059999999993</v>
      </c>
      <c r="FL171">
        <v>81.286709999999999</v>
      </c>
      <c r="FM171">
        <v>82.255390000000006</v>
      </c>
      <c r="FN171">
        <v>82.647000000000006</v>
      </c>
      <c r="FO171">
        <v>82.209230000000005</v>
      </c>
      <c r="FP171">
        <v>79.248769999999993</v>
      </c>
      <c r="FQ171">
        <v>78.465419999999995</v>
      </c>
      <c r="FR171">
        <v>75.136539999999997</v>
      </c>
      <c r="FS171">
        <v>72.709180000000003</v>
      </c>
      <c r="FT171">
        <v>70.830699999999993</v>
      </c>
      <c r="FU171">
        <v>69.303240000000002</v>
      </c>
      <c r="FV171">
        <v>1</v>
      </c>
    </row>
    <row r="172" spans="1:178" x14ac:dyDescent="0.2">
      <c r="A172" t="s">
        <v>216</v>
      </c>
      <c r="B172" t="s">
        <v>231</v>
      </c>
      <c r="C172" t="s">
        <v>238</v>
      </c>
      <c r="D172" t="s">
        <v>36</v>
      </c>
      <c r="E172">
        <v>2017</v>
      </c>
      <c r="F172" t="s">
        <v>228</v>
      </c>
      <c r="G172">
        <v>63</v>
      </c>
      <c r="H172" s="59"/>
      <c r="I172">
        <v>6.6309849999999999</v>
      </c>
      <c r="J172">
        <v>152.8176</v>
      </c>
      <c r="K172">
        <v>158.40790000000001</v>
      </c>
      <c r="L172">
        <v>161.48660000000001</v>
      </c>
      <c r="M172">
        <v>161.10749999999999</v>
      </c>
      <c r="N172">
        <v>161.96809999999999</v>
      </c>
      <c r="O172">
        <v>170.45189999999999</v>
      </c>
      <c r="P172">
        <v>174.077</v>
      </c>
      <c r="Q172">
        <v>172.00989999999999</v>
      </c>
      <c r="R172">
        <v>170.36340000000001</v>
      </c>
      <c r="S172">
        <v>169.196</v>
      </c>
      <c r="T172">
        <v>165.60900000000001</v>
      </c>
      <c r="U172">
        <v>166.1337</v>
      </c>
      <c r="V172">
        <v>163.69210000000001</v>
      </c>
      <c r="W172">
        <v>165.2176</v>
      </c>
      <c r="X172">
        <v>168.55500000000001</v>
      </c>
      <c r="Y172">
        <v>167.72909999999999</v>
      </c>
      <c r="Z172">
        <v>163.17349999999999</v>
      </c>
      <c r="AA172">
        <v>159.3742</v>
      </c>
      <c r="AB172">
        <v>185.3398</v>
      </c>
      <c r="AC172">
        <v>159.26169999999999</v>
      </c>
      <c r="AD172">
        <v>158.55080000000001</v>
      </c>
      <c r="AE172">
        <v>153.43969999999999</v>
      </c>
      <c r="AF172">
        <v>161.8903</v>
      </c>
      <c r="AG172">
        <v>166.1797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47.803789999999999</v>
      </c>
      <c r="AU172">
        <v>134.4623</v>
      </c>
      <c r="AV172">
        <v>138.32830000000001</v>
      </c>
      <c r="AW172">
        <v>137.99799999999999</v>
      </c>
      <c r="AX172">
        <v>134.44929999999999</v>
      </c>
      <c r="AY172">
        <v>132.40989999999999</v>
      </c>
      <c r="AZ172">
        <v>159.01849999999999</v>
      </c>
      <c r="BA172">
        <v>109.70699999999999</v>
      </c>
      <c r="BB172">
        <v>79.337829999999997</v>
      </c>
      <c r="BC172">
        <v>74.841160000000002</v>
      </c>
      <c r="BD172">
        <v>79.429860000000005</v>
      </c>
      <c r="BE172">
        <v>78.912369999999996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51.28519</v>
      </c>
      <c r="BS172">
        <v>137.79060000000001</v>
      </c>
      <c r="BT172">
        <v>141.62639999999999</v>
      </c>
      <c r="BU172">
        <v>141.31460000000001</v>
      </c>
      <c r="BV172">
        <v>137.59049999999999</v>
      </c>
      <c r="BW172">
        <v>135.15870000000001</v>
      </c>
      <c r="BX172">
        <v>161.4109</v>
      </c>
      <c r="BY172">
        <v>111.5667</v>
      </c>
      <c r="BZ172">
        <v>81.209919999999997</v>
      </c>
      <c r="CA172">
        <v>76.584249999999997</v>
      </c>
      <c r="CB172">
        <v>81.34451</v>
      </c>
      <c r="CC172">
        <v>80.887950000000004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53.696399999999997</v>
      </c>
      <c r="CQ172">
        <v>140.0958</v>
      </c>
      <c r="CR172">
        <v>143.91069999999999</v>
      </c>
      <c r="CS172">
        <v>143.61160000000001</v>
      </c>
      <c r="CT172">
        <v>139.76609999999999</v>
      </c>
      <c r="CU172">
        <v>137.0625</v>
      </c>
      <c r="CV172">
        <v>163.06780000000001</v>
      </c>
      <c r="CW172">
        <v>112.8548</v>
      </c>
      <c r="CX172">
        <v>82.506529999999998</v>
      </c>
      <c r="CY172">
        <v>77.791510000000002</v>
      </c>
      <c r="CZ172">
        <v>82.670590000000004</v>
      </c>
      <c r="DA172">
        <v>82.256230000000002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56.107599999999998</v>
      </c>
      <c r="DO172">
        <v>142.40100000000001</v>
      </c>
      <c r="DP172">
        <v>146.19499999999999</v>
      </c>
      <c r="DQ172">
        <v>145.90860000000001</v>
      </c>
      <c r="DR172">
        <v>141.9417</v>
      </c>
      <c r="DS172">
        <v>138.96619999999999</v>
      </c>
      <c r="DT172">
        <v>164.72470000000001</v>
      </c>
      <c r="DU172">
        <v>114.14279999999999</v>
      </c>
      <c r="DV172">
        <v>83.803139999999999</v>
      </c>
      <c r="DW172">
        <v>78.998769999999993</v>
      </c>
      <c r="DX172">
        <v>83.996669999999995</v>
      </c>
      <c r="DY172">
        <v>83.624499999999998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59.588999999999999</v>
      </c>
      <c r="EM172">
        <v>145.7294</v>
      </c>
      <c r="EN172">
        <v>149.4931</v>
      </c>
      <c r="EO172">
        <v>149.2252</v>
      </c>
      <c r="EP172">
        <v>145.0829</v>
      </c>
      <c r="EQ172">
        <v>141.715</v>
      </c>
      <c r="ER172">
        <v>167.11709999999999</v>
      </c>
      <c r="ES172">
        <v>116.0025</v>
      </c>
      <c r="ET172">
        <v>85.675229999999999</v>
      </c>
      <c r="EU172">
        <v>80.741860000000003</v>
      </c>
      <c r="EV172">
        <v>85.911320000000003</v>
      </c>
      <c r="EW172">
        <v>85.600080000000005</v>
      </c>
      <c r="EX172">
        <v>64.985730000000004</v>
      </c>
      <c r="EY172">
        <v>63.737259999999999</v>
      </c>
      <c r="EZ172">
        <v>62.483820000000001</v>
      </c>
      <c r="FA172">
        <v>61.713839999999998</v>
      </c>
      <c r="FB172">
        <v>60.71604</v>
      </c>
      <c r="FC172">
        <v>59.847729999999999</v>
      </c>
      <c r="FD172">
        <v>58.901530000000001</v>
      </c>
      <c r="FE172">
        <v>59.123730000000002</v>
      </c>
      <c r="FF172">
        <v>61.489930000000001</v>
      </c>
      <c r="FG172">
        <v>65.316900000000004</v>
      </c>
      <c r="FH172">
        <v>69.942530000000005</v>
      </c>
      <c r="FI172">
        <v>74.193250000000006</v>
      </c>
      <c r="FJ172">
        <v>77.639110000000002</v>
      </c>
      <c r="FK172">
        <v>79.947059999999993</v>
      </c>
      <c r="FL172">
        <v>81.286709999999999</v>
      </c>
      <c r="FM172">
        <v>82.255390000000006</v>
      </c>
      <c r="FN172">
        <v>82.647000000000006</v>
      </c>
      <c r="FO172">
        <v>82.209230000000005</v>
      </c>
      <c r="FP172">
        <v>79.248769999999993</v>
      </c>
      <c r="FQ172">
        <v>78.465419999999995</v>
      </c>
      <c r="FR172">
        <v>75.136539999999997</v>
      </c>
      <c r="FS172">
        <v>72.709180000000003</v>
      </c>
      <c r="FT172">
        <v>70.830699999999993</v>
      </c>
      <c r="FU172">
        <v>69.303240000000002</v>
      </c>
      <c r="FV172">
        <v>1</v>
      </c>
    </row>
    <row r="173" spans="1:178" x14ac:dyDescent="0.2">
      <c r="A173" t="s">
        <v>216</v>
      </c>
      <c r="B173" t="s">
        <v>231</v>
      </c>
      <c r="C173" t="s">
        <v>238</v>
      </c>
      <c r="D173" t="s">
        <v>36</v>
      </c>
      <c r="E173" t="s">
        <v>239</v>
      </c>
      <c r="F173" t="s">
        <v>228</v>
      </c>
      <c r="G173">
        <v>61</v>
      </c>
      <c r="H173" s="59"/>
      <c r="I173">
        <v>6.4204780000000001</v>
      </c>
      <c r="J173">
        <v>147.96629999999999</v>
      </c>
      <c r="K173">
        <v>153.37899999999999</v>
      </c>
      <c r="L173">
        <v>156.36000000000001</v>
      </c>
      <c r="M173">
        <v>155.99299999999999</v>
      </c>
      <c r="N173">
        <v>156.8263</v>
      </c>
      <c r="O173">
        <v>165.04069999999999</v>
      </c>
      <c r="P173">
        <v>168.55070000000001</v>
      </c>
      <c r="Q173">
        <v>166.54929999999999</v>
      </c>
      <c r="R173">
        <v>164.95509999999999</v>
      </c>
      <c r="S173">
        <v>163.82470000000001</v>
      </c>
      <c r="T173">
        <v>160.35159999999999</v>
      </c>
      <c r="U173">
        <v>160.8596</v>
      </c>
      <c r="V173">
        <v>158.4956</v>
      </c>
      <c r="W173">
        <v>159.9725</v>
      </c>
      <c r="X173">
        <v>163.20410000000001</v>
      </c>
      <c r="Y173">
        <v>162.40430000000001</v>
      </c>
      <c r="Z173">
        <v>157.9933</v>
      </c>
      <c r="AA173">
        <v>154.31469999999999</v>
      </c>
      <c r="AB173">
        <v>179.45599999999999</v>
      </c>
      <c r="AC173">
        <v>154.20580000000001</v>
      </c>
      <c r="AD173">
        <v>153.51740000000001</v>
      </c>
      <c r="AE173">
        <v>148.5686</v>
      </c>
      <c r="AF173">
        <v>156.7509</v>
      </c>
      <c r="AG173">
        <v>160.9041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46.193429999999999</v>
      </c>
      <c r="AU173">
        <v>130.10499999999999</v>
      </c>
      <c r="AV173">
        <v>133.84899999999999</v>
      </c>
      <c r="AW173">
        <v>133.52869999999999</v>
      </c>
      <c r="AX173">
        <v>130.09729999999999</v>
      </c>
      <c r="AY173">
        <v>128.13319999999999</v>
      </c>
      <c r="AZ173">
        <v>153.90649999999999</v>
      </c>
      <c r="BA173">
        <v>106.1747</v>
      </c>
      <c r="BB173">
        <v>76.769279999999995</v>
      </c>
      <c r="BC173">
        <v>72.418809999999993</v>
      </c>
      <c r="BD173">
        <v>76.857259999999997</v>
      </c>
      <c r="BE173">
        <v>76.354569999999995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49.619129999999998</v>
      </c>
      <c r="BS173">
        <v>133.3801</v>
      </c>
      <c r="BT173">
        <v>137.09440000000001</v>
      </c>
      <c r="BU173">
        <v>136.79220000000001</v>
      </c>
      <c r="BV173">
        <v>133.1883</v>
      </c>
      <c r="BW173">
        <v>130.83799999999999</v>
      </c>
      <c r="BX173">
        <v>156.26060000000001</v>
      </c>
      <c r="BY173">
        <v>108.0047</v>
      </c>
      <c r="BZ173">
        <v>78.611419999999995</v>
      </c>
      <c r="CA173">
        <v>74.134</v>
      </c>
      <c r="CB173">
        <v>78.74127</v>
      </c>
      <c r="CC173">
        <v>78.298540000000003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51.991750000000003</v>
      </c>
      <c r="CQ173">
        <v>135.64840000000001</v>
      </c>
      <c r="CR173">
        <v>139.34209999999999</v>
      </c>
      <c r="CS173">
        <v>139.05250000000001</v>
      </c>
      <c r="CT173">
        <v>135.32910000000001</v>
      </c>
      <c r="CU173">
        <v>132.71129999999999</v>
      </c>
      <c r="CV173">
        <v>157.89099999999999</v>
      </c>
      <c r="CW173">
        <v>109.27209999999999</v>
      </c>
      <c r="CX173">
        <v>79.887280000000004</v>
      </c>
      <c r="CY173">
        <v>75.321950000000001</v>
      </c>
      <c r="CZ173">
        <v>80.046130000000005</v>
      </c>
      <c r="DA173">
        <v>79.644919999999999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54.364370000000001</v>
      </c>
      <c r="DO173">
        <v>137.91669999999999</v>
      </c>
      <c r="DP173">
        <v>141.5898</v>
      </c>
      <c r="DQ173">
        <v>141.31280000000001</v>
      </c>
      <c r="DR173">
        <v>137.4699</v>
      </c>
      <c r="DS173">
        <v>134.58459999999999</v>
      </c>
      <c r="DT173">
        <v>159.5215</v>
      </c>
      <c r="DU173">
        <v>110.5395</v>
      </c>
      <c r="DV173">
        <v>81.163129999999995</v>
      </c>
      <c r="DW173">
        <v>76.509889999999999</v>
      </c>
      <c r="DX173">
        <v>81.350999999999999</v>
      </c>
      <c r="DY173">
        <v>80.991299999999995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57.79007</v>
      </c>
      <c r="EM173">
        <v>141.1917</v>
      </c>
      <c r="EN173">
        <v>144.83519999999999</v>
      </c>
      <c r="EO173">
        <v>144.5762</v>
      </c>
      <c r="EP173">
        <v>140.5608</v>
      </c>
      <c r="EQ173">
        <v>137.2893</v>
      </c>
      <c r="ER173">
        <v>161.87549999999999</v>
      </c>
      <c r="ES173">
        <v>112.3695</v>
      </c>
      <c r="ET173">
        <v>83.005269999999996</v>
      </c>
      <c r="EU173">
        <v>78.225080000000005</v>
      </c>
      <c r="EV173">
        <v>83.235010000000003</v>
      </c>
      <c r="EW173">
        <v>82.935270000000003</v>
      </c>
      <c r="EX173">
        <v>64.985730000000004</v>
      </c>
      <c r="EY173">
        <v>63.737259999999999</v>
      </c>
      <c r="EZ173">
        <v>62.483820000000001</v>
      </c>
      <c r="FA173">
        <v>61.713839999999998</v>
      </c>
      <c r="FB173">
        <v>60.71604</v>
      </c>
      <c r="FC173">
        <v>59.847740000000002</v>
      </c>
      <c r="FD173">
        <v>58.901519999999998</v>
      </c>
      <c r="FE173">
        <v>59.123730000000002</v>
      </c>
      <c r="FF173">
        <v>61.489939999999997</v>
      </c>
      <c r="FG173">
        <v>65.316900000000004</v>
      </c>
      <c r="FH173">
        <v>69.942530000000005</v>
      </c>
      <c r="FI173">
        <v>74.193250000000006</v>
      </c>
      <c r="FJ173">
        <v>77.639110000000002</v>
      </c>
      <c r="FK173">
        <v>79.947059999999993</v>
      </c>
      <c r="FL173">
        <v>81.286709999999999</v>
      </c>
      <c r="FM173">
        <v>82.255390000000006</v>
      </c>
      <c r="FN173">
        <v>82.647000000000006</v>
      </c>
      <c r="FO173">
        <v>82.209230000000005</v>
      </c>
      <c r="FP173">
        <v>79.248769999999993</v>
      </c>
      <c r="FQ173">
        <v>78.465419999999995</v>
      </c>
      <c r="FR173">
        <v>75.136539999999997</v>
      </c>
      <c r="FS173">
        <v>72.709180000000003</v>
      </c>
      <c r="FT173">
        <v>70.830699999999993</v>
      </c>
      <c r="FU173">
        <v>69.303240000000002</v>
      </c>
      <c r="FV173">
        <v>1</v>
      </c>
    </row>
    <row r="174" spans="1:178" x14ac:dyDescent="0.2">
      <c r="A174" t="s">
        <v>216</v>
      </c>
      <c r="B174" t="s">
        <v>231</v>
      </c>
      <c r="C174" t="s">
        <v>238</v>
      </c>
      <c r="D174" t="s">
        <v>37</v>
      </c>
      <c r="E174">
        <v>2015</v>
      </c>
      <c r="F174" t="s">
        <v>228</v>
      </c>
      <c r="G174">
        <v>66</v>
      </c>
      <c r="H174" s="59"/>
      <c r="I174">
        <v>6.9467460000000001</v>
      </c>
      <c r="J174">
        <v>165.27850000000001</v>
      </c>
      <c r="K174">
        <v>163.8997</v>
      </c>
      <c r="L174">
        <v>163.52260000000001</v>
      </c>
      <c r="M174">
        <v>163.68889999999999</v>
      </c>
      <c r="N174">
        <v>163.34059999999999</v>
      </c>
      <c r="O174">
        <v>164.24770000000001</v>
      </c>
      <c r="P174">
        <v>166.0291</v>
      </c>
      <c r="Q174">
        <v>167.03450000000001</v>
      </c>
      <c r="R174">
        <v>166.48150000000001</v>
      </c>
      <c r="S174">
        <v>167.7424</v>
      </c>
      <c r="T174">
        <v>168.09649999999999</v>
      </c>
      <c r="U174">
        <v>165.93270000000001</v>
      </c>
      <c r="V174">
        <v>165.37960000000001</v>
      </c>
      <c r="W174">
        <v>166.0316</v>
      </c>
      <c r="X174">
        <v>165.1422</v>
      </c>
      <c r="Y174">
        <v>162.84229999999999</v>
      </c>
      <c r="Z174">
        <v>160.89760000000001</v>
      </c>
      <c r="AA174">
        <v>161.57149999999999</v>
      </c>
      <c r="AB174">
        <v>162.0093</v>
      </c>
      <c r="AC174">
        <v>162.80449999999999</v>
      </c>
      <c r="AD174">
        <v>164.3766</v>
      </c>
      <c r="AE174">
        <v>164.80969999999999</v>
      </c>
      <c r="AF174">
        <v>167.24510000000001</v>
      </c>
      <c r="AG174">
        <v>167.3073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52.121639999999999</v>
      </c>
      <c r="AU174">
        <v>135.57040000000001</v>
      </c>
      <c r="AV174">
        <v>135.4212</v>
      </c>
      <c r="AW174">
        <v>134.1977</v>
      </c>
      <c r="AX174">
        <v>132.52379999999999</v>
      </c>
      <c r="AY174">
        <v>133.28299999999999</v>
      </c>
      <c r="AZ174">
        <v>135.4659</v>
      </c>
      <c r="BA174">
        <v>108.6429</v>
      </c>
      <c r="BB174">
        <v>76.751270000000005</v>
      </c>
      <c r="BC174">
        <v>76.373620000000003</v>
      </c>
      <c r="BD174">
        <v>76.141099999999994</v>
      </c>
      <c r="BE174">
        <v>75.847719999999995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55.042819999999999</v>
      </c>
      <c r="BS174">
        <v>138.42930000000001</v>
      </c>
      <c r="BT174">
        <v>138.14420000000001</v>
      </c>
      <c r="BU174">
        <v>136.84280000000001</v>
      </c>
      <c r="BV174">
        <v>135.173</v>
      </c>
      <c r="BW174">
        <v>135.91159999999999</v>
      </c>
      <c r="BX174">
        <v>137.4204</v>
      </c>
      <c r="BY174">
        <v>110.4905</v>
      </c>
      <c r="BZ174">
        <v>78.619640000000004</v>
      </c>
      <c r="CA174">
        <v>78.252459999999999</v>
      </c>
      <c r="CB174">
        <v>78.102909999999994</v>
      </c>
      <c r="CC174">
        <v>77.838130000000007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57.066029999999998</v>
      </c>
      <c r="CQ174">
        <v>140.40940000000001</v>
      </c>
      <c r="CR174">
        <v>140.03020000000001</v>
      </c>
      <c r="CS174">
        <v>138.67490000000001</v>
      </c>
      <c r="CT174">
        <v>137.0078</v>
      </c>
      <c r="CU174">
        <v>137.73220000000001</v>
      </c>
      <c r="CV174">
        <v>138.7741</v>
      </c>
      <c r="CW174">
        <v>111.7702</v>
      </c>
      <c r="CX174">
        <v>79.913669999999996</v>
      </c>
      <c r="CY174">
        <v>79.553730000000002</v>
      </c>
      <c r="CZ174">
        <v>79.461650000000006</v>
      </c>
      <c r="DA174">
        <v>79.21669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59.089230000000001</v>
      </c>
      <c r="DO174">
        <v>142.3895</v>
      </c>
      <c r="DP174">
        <v>141.9162</v>
      </c>
      <c r="DQ174">
        <v>140.5069</v>
      </c>
      <c r="DR174">
        <v>138.8426</v>
      </c>
      <c r="DS174">
        <v>139.55269999999999</v>
      </c>
      <c r="DT174">
        <v>140.12780000000001</v>
      </c>
      <c r="DU174">
        <v>113.0498</v>
      </c>
      <c r="DV174">
        <v>81.207700000000003</v>
      </c>
      <c r="DW174">
        <v>80.855009999999993</v>
      </c>
      <c r="DX174">
        <v>80.820390000000003</v>
      </c>
      <c r="DY174">
        <v>80.595249999999993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62.010420000000003</v>
      </c>
      <c r="EM174">
        <v>145.2484</v>
      </c>
      <c r="EN174">
        <v>144.63919999999999</v>
      </c>
      <c r="EO174">
        <v>143.15199999999999</v>
      </c>
      <c r="EP174">
        <v>141.49180000000001</v>
      </c>
      <c r="EQ174">
        <v>142.1814</v>
      </c>
      <c r="ER174">
        <v>142.0823</v>
      </c>
      <c r="ES174">
        <v>114.8974</v>
      </c>
      <c r="ET174">
        <v>83.076059999999998</v>
      </c>
      <c r="EU174">
        <v>82.733850000000004</v>
      </c>
      <c r="EV174">
        <v>82.782200000000003</v>
      </c>
      <c r="EW174">
        <v>82.585660000000004</v>
      </c>
      <c r="EX174">
        <v>69.437119999999993</v>
      </c>
      <c r="EY174">
        <v>68.191400000000002</v>
      </c>
      <c r="EZ174">
        <v>66.953450000000004</v>
      </c>
      <c r="FA174">
        <v>65.781390000000002</v>
      </c>
      <c r="FB174">
        <v>64.644909999999996</v>
      </c>
      <c r="FC174">
        <v>63.632800000000003</v>
      </c>
      <c r="FD174">
        <v>62.815359999999998</v>
      </c>
      <c r="FE174">
        <v>63.395110000000003</v>
      </c>
      <c r="FF174">
        <v>65.818669999999997</v>
      </c>
      <c r="FG174">
        <v>69.869680000000002</v>
      </c>
      <c r="FH174">
        <v>74.105320000000006</v>
      </c>
      <c r="FI174">
        <v>78.230540000000005</v>
      </c>
      <c r="FJ174">
        <v>81.776769999999999</v>
      </c>
      <c r="FK174">
        <v>84.421390000000002</v>
      </c>
      <c r="FL174">
        <v>86.609610000000004</v>
      </c>
      <c r="FM174">
        <v>88.311899999999994</v>
      </c>
      <c r="FN174">
        <v>88.769710000000003</v>
      </c>
      <c r="FO174">
        <v>88.257459999999995</v>
      </c>
      <c r="FP174">
        <v>87.07835</v>
      </c>
      <c r="FQ174">
        <v>84.86591</v>
      </c>
      <c r="FR174">
        <v>81.073939999999993</v>
      </c>
      <c r="FS174">
        <v>77.143879999999996</v>
      </c>
      <c r="FT174">
        <v>74.646060000000006</v>
      </c>
      <c r="FU174">
        <v>72.886539999999997</v>
      </c>
      <c r="FV174">
        <v>1</v>
      </c>
    </row>
    <row r="175" spans="1:178" x14ac:dyDescent="0.2">
      <c r="A175" t="s">
        <v>216</v>
      </c>
      <c r="B175" t="s">
        <v>231</v>
      </c>
      <c r="C175" t="s">
        <v>238</v>
      </c>
      <c r="D175" t="s">
        <v>37</v>
      </c>
      <c r="E175">
        <v>2016</v>
      </c>
      <c r="F175" t="s">
        <v>228</v>
      </c>
      <c r="G175">
        <v>64</v>
      </c>
      <c r="H175" s="59"/>
      <c r="I175">
        <v>6.7362390000000003</v>
      </c>
      <c r="J175">
        <v>160.27010000000001</v>
      </c>
      <c r="K175">
        <v>158.9331</v>
      </c>
      <c r="L175">
        <v>158.56729999999999</v>
      </c>
      <c r="M175">
        <v>158.7286</v>
      </c>
      <c r="N175">
        <v>158.39080000000001</v>
      </c>
      <c r="O175">
        <v>159.2705</v>
      </c>
      <c r="P175">
        <v>160.99789999999999</v>
      </c>
      <c r="Q175">
        <v>161.97290000000001</v>
      </c>
      <c r="R175">
        <v>161.4366</v>
      </c>
      <c r="S175">
        <v>162.6593</v>
      </c>
      <c r="T175">
        <v>163.0027</v>
      </c>
      <c r="U175">
        <v>160.90450000000001</v>
      </c>
      <c r="V175">
        <v>160.3681</v>
      </c>
      <c r="W175">
        <v>161.00030000000001</v>
      </c>
      <c r="X175">
        <v>160.1379</v>
      </c>
      <c r="Y175">
        <v>157.90770000000001</v>
      </c>
      <c r="Z175">
        <v>156.02199999999999</v>
      </c>
      <c r="AA175">
        <v>156.6754</v>
      </c>
      <c r="AB175">
        <v>157.09989999999999</v>
      </c>
      <c r="AC175">
        <v>157.87100000000001</v>
      </c>
      <c r="AD175">
        <v>159.3955</v>
      </c>
      <c r="AE175">
        <v>159.81540000000001</v>
      </c>
      <c r="AF175">
        <v>162.1771</v>
      </c>
      <c r="AG175">
        <v>162.23740000000001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50.467849999999999</v>
      </c>
      <c r="AU175">
        <v>131.3895</v>
      </c>
      <c r="AV175">
        <v>131.2482</v>
      </c>
      <c r="AW175">
        <v>130.06379999999999</v>
      </c>
      <c r="AX175">
        <v>128.44049999999999</v>
      </c>
      <c r="AY175">
        <v>129.1772</v>
      </c>
      <c r="AZ175">
        <v>131.31110000000001</v>
      </c>
      <c r="BA175">
        <v>105.30370000000001</v>
      </c>
      <c r="BB175">
        <v>74.377930000000006</v>
      </c>
      <c r="BC175">
        <v>74.011449999999996</v>
      </c>
      <c r="BD175">
        <v>73.783869999999993</v>
      </c>
      <c r="BE175">
        <v>73.498639999999995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53.344439999999999</v>
      </c>
      <c r="BS175">
        <v>134.2047</v>
      </c>
      <c r="BT175">
        <v>133.9297</v>
      </c>
      <c r="BU175">
        <v>132.66849999999999</v>
      </c>
      <c r="BV175">
        <v>131.04929999999999</v>
      </c>
      <c r="BW175">
        <v>131.76570000000001</v>
      </c>
      <c r="BX175">
        <v>133.23580000000001</v>
      </c>
      <c r="BY175">
        <v>107.12309999999999</v>
      </c>
      <c r="BZ175">
        <v>76.217770000000002</v>
      </c>
      <c r="CA175">
        <v>75.861599999999996</v>
      </c>
      <c r="CB175">
        <v>75.715720000000005</v>
      </c>
      <c r="CC175">
        <v>75.458659999999995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55.336750000000002</v>
      </c>
      <c r="CQ175">
        <v>136.15459999999999</v>
      </c>
      <c r="CR175">
        <v>135.7868</v>
      </c>
      <c r="CS175">
        <v>134.4726</v>
      </c>
      <c r="CT175">
        <v>132.85599999999999</v>
      </c>
      <c r="CU175">
        <v>133.55850000000001</v>
      </c>
      <c r="CV175">
        <v>134.56880000000001</v>
      </c>
      <c r="CW175">
        <v>108.3832</v>
      </c>
      <c r="CX175">
        <v>77.492040000000003</v>
      </c>
      <c r="CY175">
        <v>77.143010000000004</v>
      </c>
      <c r="CZ175">
        <v>77.053719999999998</v>
      </c>
      <c r="DA175">
        <v>76.816180000000003</v>
      </c>
      <c r="DB175">
        <v>0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57.329070000000002</v>
      </c>
      <c r="DO175">
        <v>138.1044</v>
      </c>
      <c r="DP175">
        <v>137.64400000000001</v>
      </c>
      <c r="DQ175">
        <v>136.2766</v>
      </c>
      <c r="DR175">
        <v>134.6628</v>
      </c>
      <c r="DS175">
        <v>135.35130000000001</v>
      </c>
      <c r="DT175">
        <v>135.90180000000001</v>
      </c>
      <c r="DU175">
        <v>109.6433</v>
      </c>
      <c r="DV175">
        <v>78.766310000000004</v>
      </c>
      <c r="DW175">
        <v>78.424419999999998</v>
      </c>
      <c r="DX175">
        <v>78.391720000000007</v>
      </c>
      <c r="DY175">
        <v>78.173689999999993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60.205660000000002</v>
      </c>
      <c r="EM175">
        <v>140.91970000000001</v>
      </c>
      <c r="EN175">
        <v>140.32550000000001</v>
      </c>
      <c r="EO175">
        <v>138.88140000000001</v>
      </c>
      <c r="EP175">
        <v>137.27160000000001</v>
      </c>
      <c r="EQ175">
        <v>137.93969999999999</v>
      </c>
      <c r="ER175">
        <v>137.82650000000001</v>
      </c>
      <c r="ES175">
        <v>111.4627</v>
      </c>
      <c r="ET175">
        <v>80.606160000000003</v>
      </c>
      <c r="EU175">
        <v>80.274569999999997</v>
      </c>
      <c r="EV175">
        <v>80.323570000000004</v>
      </c>
      <c r="EW175">
        <v>80.133709999999994</v>
      </c>
      <c r="EX175">
        <v>69.437119999999993</v>
      </c>
      <c r="EY175">
        <v>68.191400000000002</v>
      </c>
      <c r="EZ175">
        <v>66.953450000000004</v>
      </c>
      <c r="FA175">
        <v>65.781390000000002</v>
      </c>
      <c r="FB175">
        <v>64.644909999999996</v>
      </c>
      <c r="FC175">
        <v>63.632800000000003</v>
      </c>
      <c r="FD175">
        <v>62.815359999999998</v>
      </c>
      <c r="FE175">
        <v>63.395099999999999</v>
      </c>
      <c r="FF175">
        <v>65.818669999999997</v>
      </c>
      <c r="FG175">
        <v>69.869680000000002</v>
      </c>
      <c r="FH175">
        <v>74.105320000000006</v>
      </c>
      <c r="FI175">
        <v>78.230540000000005</v>
      </c>
      <c r="FJ175">
        <v>81.776769999999999</v>
      </c>
      <c r="FK175">
        <v>84.421390000000002</v>
      </c>
      <c r="FL175">
        <v>86.609610000000004</v>
      </c>
      <c r="FM175">
        <v>88.311899999999994</v>
      </c>
      <c r="FN175">
        <v>88.769710000000003</v>
      </c>
      <c r="FO175">
        <v>88.257459999999995</v>
      </c>
      <c r="FP175">
        <v>87.07835</v>
      </c>
      <c r="FQ175">
        <v>84.86591</v>
      </c>
      <c r="FR175">
        <v>81.073939999999993</v>
      </c>
      <c r="FS175">
        <v>77.143879999999996</v>
      </c>
      <c r="FT175">
        <v>74.646060000000006</v>
      </c>
      <c r="FU175">
        <v>72.886539999999997</v>
      </c>
      <c r="FV175">
        <v>1</v>
      </c>
    </row>
    <row r="176" spans="1:178" x14ac:dyDescent="0.2">
      <c r="A176" t="s">
        <v>216</v>
      </c>
      <c r="B176" t="s">
        <v>231</v>
      </c>
      <c r="C176" t="s">
        <v>238</v>
      </c>
      <c r="D176" t="s">
        <v>37</v>
      </c>
      <c r="E176">
        <v>2017</v>
      </c>
      <c r="F176" t="s">
        <v>228</v>
      </c>
      <c r="G176">
        <v>63</v>
      </c>
      <c r="H176" s="59"/>
      <c r="I176">
        <v>6.6309849999999999</v>
      </c>
      <c r="J176">
        <v>157.76580000000001</v>
      </c>
      <c r="K176">
        <v>156.44980000000001</v>
      </c>
      <c r="L176">
        <v>156.08969999999999</v>
      </c>
      <c r="M176">
        <v>156.24850000000001</v>
      </c>
      <c r="N176">
        <v>155.916</v>
      </c>
      <c r="O176">
        <v>156.78190000000001</v>
      </c>
      <c r="P176">
        <v>158.48230000000001</v>
      </c>
      <c r="Q176">
        <v>159.44200000000001</v>
      </c>
      <c r="R176">
        <v>158.91409999999999</v>
      </c>
      <c r="S176">
        <v>160.11779999999999</v>
      </c>
      <c r="T176">
        <v>160.45580000000001</v>
      </c>
      <c r="U176">
        <v>158.3903</v>
      </c>
      <c r="V176">
        <v>157.8623</v>
      </c>
      <c r="W176">
        <v>158.4847</v>
      </c>
      <c r="X176">
        <v>157.63579999999999</v>
      </c>
      <c r="Y176">
        <v>155.44040000000001</v>
      </c>
      <c r="Z176">
        <v>153.58410000000001</v>
      </c>
      <c r="AA176">
        <v>154.22730000000001</v>
      </c>
      <c r="AB176">
        <v>154.64519999999999</v>
      </c>
      <c r="AC176">
        <v>155.40430000000001</v>
      </c>
      <c r="AD176">
        <v>156.905</v>
      </c>
      <c r="AE176">
        <v>157.31829999999999</v>
      </c>
      <c r="AF176">
        <v>159.6431</v>
      </c>
      <c r="AG176">
        <v>159.70240000000001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49.641399999999997</v>
      </c>
      <c r="AU176">
        <v>129.29939999999999</v>
      </c>
      <c r="AV176">
        <v>129.16220000000001</v>
      </c>
      <c r="AW176">
        <v>127.99720000000001</v>
      </c>
      <c r="AX176">
        <v>126.3993</v>
      </c>
      <c r="AY176">
        <v>127.1247</v>
      </c>
      <c r="AZ176">
        <v>129.23400000000001</v>
      </c>
      <c r="BA176">
        <v>103.6344</v>
      </c>
      <c r="BB176">
        <v>73.191540000000003</v>
      </c>
      <c r="BC176">
        <v>72.830659999999995</v>
      </c>
      <c r="BD176">
        <v>72.605549999999994</v>
      </c>
      <c r="BE176">
        <v>72.32441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52.495429999999999</v>
      </c>
      <c r="BS176">
        <v>132.0926</v>
      </c>
      <c r="BT176">
        <v>131.82259999999999</v>
      </c>
      <c r="BU176">
        <v>130.58150000000001</v>
      </c>
      <c r="BV176">
        <v>128.98759999999999</v>
      </c>
      <c r="BW176">
        <v>129.69290000000001</v>
      </c>
      <c r="BX176">
        <v>131.14359999999999</v>
      </c>
      <c r="BY176">
        <v>105.4395</v>
      </c>
      <c r="BZ176">
        <v>75.016949999999994</v>
      </c>
      <c r="CA176">
        <v>74.666300000000007</v>
      </c>
      <c r="CB176">
        <v>74.52225</v>
      </c>
      <c r="CC176">
        <v>74.269069999999999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54.472119999999997</v>
      </c>
      <c r="CQ176">
        <v>134.02719999999999</v>
      </c>
      <c r="CR176">
        <v>133.6652</v>
      </c>
      <c r="CS176">
        <v>132.37139999999999</v>
      </c>
      <c r="CT176">
        <v>130.78020000000001</v>
      </c>
      <c r="CU176">
        <v>131.4716</v>
      </c>
      <c r="CV176">
        <v>132.46619999999999</v>
      </c>
      <c r="CW176">
        <v>106.6897</v>
      </c>
      <c r="CX176">
        <v>76.281229999999994</v>
      </c>
      <c r="CY176">
        <v>75.937650000000005</v>
      </c>
      <c r="CZ176">
        <v>75.84975</v>
      </c>
      <c r="DA176">
        <v>75.615930000000006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56.448810000000002</v>
      </c>
      <c r="DO176">
        <v>135.96170000000001</v>
      </c>
      <c r="DP176">
        <v>135.5078</v>
      </c>
      <c r="DQ176">
        <v>134.16130000000001</v>
      </c>
      <c r="DR176">
        <v>132.5728</v>
      </c>
      <c r="DS176">
        <v>133.25030000000001</v>
      </c>
      <c r="DT176">
        <v>133.78870000000001</v>
      </c>
      <c r="DU176">
        <v>107.94</v>
      </c>
      <c r="DV176">
        <v>77.545500000000004</v>
      </c>
      <c r="DW176">
        <v>77.209010000000006</v>
      </c>
      <c r="DX176">
        <v>77.177250000000001</v>
      </c>
      <c r="DY176">
        <v>76.962789999999998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59.30283</v>
      </c>
      <c r="EM176">
        <v>138.75489999999999</v>
      </c>
      <c r="EN176">
        <v>138.16820000000001</v>
      </c>
      <c r="EO176">
        <v>136.7457</v>
      </c>
      <c r="EP176">
        <v>135.1611</v>
      </c>
      <c r="EQ176">
        <v>135.8185</v>
      </c>
      <c r="ER176">
        <v>135.69829999999999</v>
      </c>
      <c r="ES176">
        <v>109.74509999999999</v>
      </c>
      <c r="ET176">
        <v>79.370909999999995</v>
      </c>
      <c r="EU176">
        <v>79.044650000000004</v>
      </c>
      <c r="EV176">
        <v>79.093959999999996</v>
      </c>
      <c r="EW176">
        <v>78.907449999999997</v>
      </c>
      <c r="EX176">
        <v>69.437119999999993</v>
      </c>
      <c r="EY176">
        <v>68.191400000000002</v>
      </c>
      <c r="EZ176">
        <v>66.953450000000004</v>
      </c>
      <c r="FA176">
        <v>65.781390000000002</v>
      </c>
      <c r="FB176">
        <v>64.644909999999996</v>
      </c>
      <c r="FC176">
        <v>63.632800000000003</v>
      </c>
      <c r="FD176">
        <v>62.815359999999998</v>
      </c>
      <c r="FE176">
        <v>63.395110000000003</v>
      </c>
      <c r="FF176">
        <v>65.818669999999997</v>
      </c>
      <c r="FG176">
        <v>69.869680000000002</v>
      </c>
      <c r="FH176">
        <v>74.105320000000006</v>
      </c>
      <c r="FI176">
        <v>78.230540000000005</v>
      </c>
      <c r="FJ176">
        <v>81.776769999999999</v>
      </c>
      <c r="FK176">
        <v>84.421390000000002</v>
      </c>
      <c r="FL176">
        <v>86.609610000000004</v>
      </c>
      <c r="FM176">
        <v>88.311899999999994</v>
      </c>
      <c r="FN176">
        <v>88.769710000000003</v>
      </c>
      <c r="FO176">
        <v>88.257459999999995</v>
      </c>
      <c r="FP176">
        <v>87.07835</v>
      </c>
      <c r="FQ176">
        <v>84.86591</v>
      </c>
      <c r="FR176">
        <v>81.073939999999993</v>
      </c>
      <c r="FS176">
        <v>77.143879999999996</v>
      </c>
      <c r="FT176">
        <v>74.646060000000006</v>
      </c>
      <c r="FU176">
        <v>72.886539999999997</v>
      </c>
      <c r="FV176">
        <v>1</v>
      </c>
    </row>
    <row r="177" spans="1:178" x14ac:dyDescent="0.2">
      <c r="A177" t="s">
        <v>216</v>
      </c>
      <c r="B177" t="s">
        <v>231</v>
      </c>
      <c r="C177" t="s">
        <v>238</v>
      </c>
      <c r="D177" t="s">
        <v>37</v>
      </c>
      <c r="E177" t="s">
        <v>239</v>
      </c>
      <c r="F177" t="s">
        <v>228</v>
      </c>
      <c r="G177">
        <v>61</v>
      </c>
      <c r="H177" s="59"/>
      <c r="I177">
        <v>6.4204780000000001</v>
      </c>
      <c r="J177">
        <v>152.75739999999999</v>
      </c>
      <c r="K177">
        <v>151.48310000000001</v>
      </c>
      <c r="L177">
        <v>151.1345</v>
      </c>
      <c r="M177">
        <v>151.28819999999999</v>
      </c>
      <c r="N177">
        <v>150.96629999999999</v>
      </c>
      <c r="O177">
        <v>151.8047</v>
      </c>
      <c r="P177">
        <v>153.4511</v>
      </c>
      <c r="Q177">
        <v>154.38040000000001</v>
      </c>
      <c r="R177">
        <v>153.86920000000001</v>
      </c>
      <c r="S177">
        <v>155.03469999999999</v>
      </c>
      <c r="T177">
        <v>155.36189999999999</v>
      </c>
      <c r="U177">
        <v>153.3621</v>
      </c>
      <c r="V177">
        <v>152.85079999999999</v>
      </c>
      <c r="W177">
        <v>153.45339999999999</v>
      </c>
      <c r="X177">
        <v>152.63149999999999</v>
      </c>
      <c r="Y177">
        <v>150.50579999999999</v>
      </c>
      <c r="Z177">
        <v>148.70840000000001</v>
      </c>
      <c r="AA177">
        <v>149.3312</v>
      </c>
      <c r="AB177">
        <v>149.73589999999999</v>
      </c>
      <c r="AC177">
        <v>150.4708</v>
      </c>
      <c r="AD177">
        <v>151.9239</v>
      </c>
      <c r="AE177">
        <v>152.32409999999999</v>
      </c>
      <c r="AF177">
        <v>154.57499999999999</v>
      </c>
      <c r="AG177">
        <v>154.63249999999999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47.989429999999999</v>
      </c>
      <c r="AU177">
        <v>125.1202</v>
      </c>
      <c r="AV177">
        <v>124.9909</v>
      </c>
      <c r="AW177">
        <v>123.86490000000001</v>
      </c>
      <c r="AX177">
        <v>122.3176</v>
      </c>
      <c r="AY177">
        <v>123.0206</v>
      </c>
      <c r="AZ177">
        <v>125.0805</v>
      </c>
      <c r="BA177">
        <v>100.2963</v>
      </c>
      <c r="BB177">
        <v>70.81935</v>
      </c>
      <c r="BC177">
        <v>70.469660000000005</v>
      </c>
      <c r="BD177">
        <v>70.249529999999993</v>
      </c>
      <c r="BE177">
        <v>69.976569999999995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50.797780000000003</v>
      </c>
      <c r="BS177">
        <v>127.8687</v>
      </c>
      <c r="BT177">
        <v>127.6087</v>
      </c>
      <c r="BU177">
        <v>126.4079</v>
      </c>
      <c r="BV177">
        <v>124.86450000000001</v>
      </c>
      <c r="BW177">
        <v>125.54770000000001</v>
      </c>
      <c r="BX177">
        <v>126.95950000000001</v>
      </c>
      <c r="BY177">
        <v>102.07250000000001</v>
      </c>
      <c r="BZ177">
        <v>72.615549999999999</v>
      </c>
      <c r="CA177">
        <v>72.275919999999999</v>
      </c>
      <c r="CB177">
        <v>72.135570000000001</v>
      </c>
      <c r="CC177">
        <v>71.890110000000007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52.742840000000001</v>
      </c>
      <c r="CQ177">
        <v>129.7723</v>
      </c>
      <c r="CR177">
        <v>129.42179999999999</v>
      </c>
      <c r="CS177">
        <v>128.16919999999999</v>
      </c>
      <c r="CT177">
        <v>126.6284</v>
      </c>
      <c r="CU177">
        <v>127.2979</v>
      </c>
      <c r="CV177">
        <v>128.26089999999999</v>
      </c>
      <c r="CW177">
        <v>103.3027</v>
      </c>
      <c r="CX177">
        <v>73.8596</v>
      </c>
      <c r="CY177">
        <v>73.526939999999996</v>
      </c>
      <c r="CZ177">
        <v>73.441829999999996</v>
      </c>
      <c r="DA177">
        <v>73.215419999999995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54.687899999999999</v>
      </c>
      <c r="DO177">
        <v>131.67590000000001</v>
      </c>
      <c r="DP177">
        <v>131.23500000000001</v>
      </c>
      <c r="DQ177">
        <v>129.93039999999999</v>
      </c>
      <c r="DR177">
        <v>128.39240000000001</v>
      </c>
      <c r="DS177">
        <v>129.04820000000001</v>
      </c>
      <c r="DT177">
        <v>129.56229999999999</v>
      </c>
      <c r="DU177">
        <v>104.533</v>
      </c>
      <c r="DV177">
        <v>75.103639999999999</v>
      </c>
      <c r="DW177">
        <v>74.777950000000004</v>
      </c>
      <c r="DX177">
        <v>74.748090000000005</v>
      </c>
      <c r="DY177">
        <v>74.540729999999996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57.496259999999999</v>
      </c>
      <c r="EM177">
        <v>134.42439999999999</v>
      </c>
      <c r="EN177">
        <v>133.8528</v>
      </c>
      <c r="EO177">
        <v>132.4734</v>
      </c>
      <c r="EP177">
        <v>130.9392</v>
      </c>
      <c r="EQ177">
        <v>131.5753</v>
      </c>
      <c r="ER177">
        <v>131.44130000000001</v>
      </c>
      <c r="ES177">
        <v>106.3092</v>
      </c>
      <c r="ET177">
        <v>76.899839999999998</v>
      </c>
      <c r="EU177">
        <v>76.584220000000002</v>
      </c>
      <c r="EV177">
        <v>76.634119999999996</v>
      </c>
      <c r="EW177">
        <v>76.454279999999997</v>
      </c>
      <c r="EX177">
        <v>69.437119999999993</v>
      </c>
      <c r="EY177">
        <v>68.191400000000002</v>
      </c>
      <c r="EZ177">
        <v>66.953450000000004</v>
      </c>
      <c r="FA177">
        <v>65.781390000000002</v>
      </c>
      <c r="FB177">
        <v>64.644909999999996</v>
      </c>
      <c r="FC177">
        <v>63.632800000000003</v>
      </c>
      <c r="FD177">
        <v>62.815370000000001</v>
      </c>
      <c r="FE177">
        <v>63.395110000000003</v>
      </c>
      <c r="FF177">
        <v>65.818669999999997</v>
      </c>
      <c r="FG177">
        <v>69.869680000000002</v>
      </c>
      <c r="FH177">
        <v>74.105320000000006</v>
      </c>
      <c r="FI177">
        <v>78.230540000000005</v>
      </c>
      <c r="FJ177">
        <v>81.776769999999999</v>
      </c>
      <c r="FK177">
        <v>84.421390000000002</v>
      </c>
      <c r="FL177">
        <v>86.609610000000004</v>
      </c>
      <c r="FM177">
        <v>88.311899999999994</v>
      </c>
      <c r="FN177">
        <v>88.769710000000003</v>
      </c>
      <c r="FO177">
        <v>88.257459999999995</v>
      </c>
      <c r="FP177">
        <v>87.07835</v>
      </c>
      <c r="FQ177">
        <v>84.86591</v>
      </c>
      <c r="FR177">
        <v>81.073939999999993</v>
      </c>
      <c r="FS177">
        <v>77.143879999999996</v>
      </c>
      <c r="FT177">
        <v>74.646060000000006</v>
      </c>
      <c r="FU177">
        <v>72.886539999999997</v>
      </c>
      <c r="FV177">
        <v>1</v>
      </c>
    </row>
    <row r="178" spans="1:178" x14ac:dyDescent="0.2">
      <c r="A178" t="s">
        <v>216</v>
      </c>
      <c r="B178" t="s">
        <v>231</v>
      </c>
      <c r="C178" t="s">
        <v>238</v>
      </c>
      <c r="D178" t="s">
        <v>38</v>
      </c>
      <c r="E178">
        <v>2015</v>
      </c>
      <c r="F178" t="s">
        <v>228</v>
      </c>
      <c r="G178">
        <v>66</v>
      </c>
      <c r="H178" s="59"/>
      <c r="I178">
        <v>6.9467460000000001</v>
      </c>
      <c r="J178">
        <v>169.5513</v>
      </c>
      <c r="K178">
        <v>169.51499999999999</v>
      </c>
      <c r="L178">
        <v>170.02860000000001</v>
      </c>
      <c r="M178">
        <v>169.44900000000001</v>
      </c>
      <c r="N178">
        <v>168.96019999999999</v>
      </c>
      <c r="O178">
        <v>172.11369999999999</v>
      </c>
      <c r="P178">
        <v>174.67070000000001</v>
      </c>
      <c r="Q178">
        <v>173.83430000000001</v>
      </c>
      <c r="R178">
        <v>172.5104</v>
      </c>
      <c r="S178">
        <v>172.38419999999999</v>
      </c>
      <c r="T178">
        <v>174.26249999999999</v>
      </c>
      <c r="U178">
        <v>173.69149999999999</v>
      </c>
      <c r="V178">
        <v>170.0521</v>
      </c>
      <c r="W178">
        <v>168.96190000000001</v>
      </c>
      <c r="X178">
        <v>166.38210000000001</v>
      </c>
      <c r="Y178">
        <v>163.8244</v>
      </c>
      <c r="Z178">
        <v>161.69839999999999</v>
      </c>
      <c r="AA178">
        <v>161.53720000000001</v>
      </c>
      <c r="AB178">
        <v>164.74209999999999</v>
      </c>
      <c r="AC178">
        <v>167.99510000000001</v>
      </c>
      <c r="AD178">
        <v>170.08949999999999</v>
      </c>
      <c r="AE178">
        <v>171.12520000000001</v>
      </c>
      <c r="AF178">
        <v>172.1591</v>
      </c>
      <c r="AG178">
        <v>173.4563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53.496720000000003</v>
      </c>
      <c r="AU178">
        <v>139.4759</v>
      </c>
      <c r="AV178">
        <v>137.76910000000001</v>
      </c>
      <c r="AW178">
        <v>135.8929</v>
      </c>
      <c r="AX178">
        <v>134.018</v>
      </c>
      <c r="AY178">
        <v>133.87379999999999</v>
      </c>
      <c r="AZ178">
        <v>138.30099999999999</v>
      </c>
      <c r="BA178">
        <v>111.72499999999999</v>
      </c>
      <c r="BB178">
        <v>78.721289999999996</v>
      </c>
      <c r="BC178">
        <v>78.625079999999997</v>
      </c>
      <c r="BD178">
        <v>78.709919999999997</v>
      </c>
      <c r="BE178">
        <v>79.658670000000001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56.577280000000002</v>
      </c>
      <c r="BS178">
        <v>142.38919999999999</v>
      </c>
      <c r="BT178">
        <v>140.52930000000001</v>
      </c>
      <c r="BU178">
        <v>138.53649999999999</v>
      </c>
      <c r="BV178">
        <v>136.65639999999999</v>
      </c>
      <c r="BW178">
        <v>136.51249999999999</v>
      </c>
      <c r="BX178">
        <v>140.27199999999999</v>
      </c>
      <c r="BY178">
        <v>113.6084</v>
      </c>
      <c r="BZ178">
        <v>80.646630000000002</v>
      </c>
      <c r="CA178">
        <v>80.574910000000003</v>
      </c>
      <c r="CB178">
        <v>80.701260000000005</v>
      </c>
      <c r="CC178">
        <v>81.673640000000006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58.710859999999997</v>
      </c>
      <c r="CQ178">
        <v>144.40690000000001</v>
      </c>
      <c r="CR178">
        <v>142.4409</v>
      </c>
      <c r="CS178">
        <v>140.36750000000001</v>
      </c>
      <c r="CT178">
        <v>138.4838</v>
      </c>
      <c r="CU178">
        <v>138.34</v>
      </c>
      <c r="CV178">
        <v>141.63720000000001</v>
      </c>
      <c r="CW178">
        <v>114.91289999999999</v>
      </c>
      <c r="CX178">
        <v>81.980109999999996</v>
      </c>
      <c r="CY178">
        <v>81.925359999999998</v>
      </c>
      <c r="CZ178">
        <v>82.080449999999999</v>
      </c>
      <c r="DA178">
        <v>83.069199999999995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60.844439999999999</v>
      </c>
      <c r="DO178">
        <v>146.4247</v>
      </c>
      <c r="DP178">
        <v>144.3526</v>
      </c>
      <c r="DQ178">
        <v>142.19839999999999</v>
      </c>
      <c r="DR178">
        <v>140.31120000000001</v>
      </c>
      <c r="DS178">
        <v>140.16759999999999</v>
      </c>
      <c r="DT178">
        <v>143.00229999999999</v>
      </c>
      <c r="DU178">
        <v>116.2174</v>
      </c>
      <c r="DV178">
        <v>83.313590000000005</v>
      </c>
      <c r="DW178">
        <v>83.275810000000007</v>
      </c>
      <c r="DX178">
        <v>83.459649999999996</v>
      </c>
      <c r="DY178">
        <v>84.464759999999998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63.924999999999997</v>
      </c>
      <c r="EM178">
        <v>149.33789999999999</v>
      </c>
      <c r="EN178">
        <v>147.11279999999999</v>
      </c>
      <c r="EO178">
        <v>144.84200000000001</v>
      </c>
      <c r="EP178">
        <v>142.94970000000001</v>
      </c>
      <c r="EQ178">
        <v>142.80629999999999</v>
      </c>
      <c r="ER178">
        <v>144.9734</v>
      </c>
      <c r="ES178">
        <v>118.10080000000001</v>
      </c>
      <c r="ET178">
        <v>85.238929999999996</v>
      </c>
      <c r="EU178">
        <v>85.225650000000002</v>
      </c>
      <c r="EV178">
        <v>85.450980000000001</v>
      </c>
      <c r="EW178">
        <v>86.479730000000004</v>
      </c>
      <c r="EX178">
        <v>72.771640000000005</v>
      </c>
      <c r="EY178">
        <v>71.330759999999998</v>
      </c>
      <c r="EZ178">
        <v>69.962199999999996</v>
      </c>
      <c r="FA178">
        <v>68.586780000000005</v>
      </c>
      <c r="FB178">
        <v>66.948059999999998</v>
      </c>
      <c r="FC178">
        <v>65.521659999999997</v>
      </c>
      <c r="FD178">
        <v>64.992329999999995</v>
      </c>
      <c r="FE178">
        <v>65.704800000000006</v>
      </c>
      <c r="FF178">
        <v>69.039569999999998</v>
      </c>
      <c r="FG178">
        <v>73.190880000000007</v>
      </c>
      <c r="FH178">
        <v>77.644909999999996</v>
      </c>
      <c r="FI178">
        <v>81.632339999999999</v>
      </c>
      <c r="FJ178">
        <v>84.923779999999994</v>
      </c>
      <c r="FK178">
        <v>87.262789999999995</v>
      </c>
      <c r="FL178">
        <v>88.746409999999997</v>
      </c>
      <c r="FM178">
        <v>89.660139999999998</v>
      </c>
      <c r="FN178">
        <v>90.084879999999998</v>
      </c>
      <c r="FO178">
        <v>89.889470000000003</v>
      </c>
      <c r="FP178">
        <v>88.633219999999994</v>
      </c>
      <c r="FQ178">
        <v>86.694890000000001</v>
      </c>
      <c r="FR178">
        <v>83.823430000000002</v>
      </c>
      <c r="FS178">
        <v>80.288619999999995</v>
      </c>
      <c r="FT178">
        <v>77.716589999999997</v>
      </c>
      <c r="FU178">
        <v>75.879819999999995</v>
      </c>
      <c r="FV178">
        <v>1</v>
      </c>
    </row>
    <row r="179" spans="1:178" x14ac:dyDescent="0.2">
      <c r="A179" t="s">
        <v>216</v>
      </c>
      <c r="B179" t="s">
        <v>231</v>
      </c>
      <c r="C179" t="s">
        <v>238</v>
      </c>
      <c r="D179" t="s">
        <v>38</v>
      </c>
      <c r="E179">
        <v>2016</v>
      </c>
      <c r="F179" t="s">
        <v>228</v>
      </c>
      <c r="G179">
        <v>64</v>
      </c>
      <c r="H179" s="59"/>
      <c r="I179">
        <v>6.7362390000000003</v>
      </c>
      <c r="J179">
        <v>164.4134</v>
      </c>
      <c r="K179">
        <v>164.37819999999999</v>
      </c>
      <c r="L179">
        <v>164.87620000000001</v>
      </c>
      <c r="M179">
        <v>164.3142</v>
      </c>
      <c r="N179">
        <v>163.84020000000001</v>
      </c>
      <c r="O179">
        <v>166.8981</v>
      </c>
      <c r="P179">
        <v>169.3776</v>
      </c>
      <c r="Q179">
        <v>168.56659999999999</v>
      </c>
      <c r="R179">
        <v>167.28280000000001</v>
      </c>
      <c r="S179">
        <v>167.16050000000001</v>
      </c>
      <c r="T179">
        <v>168.9819</v>
      </c>
      <c r="U179">
        <v>168.4281</v>
      </c>
      <c r="V179">
        <v>164.899</v>
      </c>
      <c r="W179">
        <v>163.84190000000001</v>
      </c>
      <c r="X179">
        <v>161.34020000000001</v>
      </c>
      <c r="Y179">
        <v>158.86009999999999</v>
      </c>
      <c r="Z179">
        <v>156.79839999999999</v>
      </c>
      <c r="AA179">
        <v>156.6422</v>
      </c>
      <c r="AB179">
        <v>159.7499</v>
      </c>
      <c r="AC179">
        <v>162.90440000000001</v>
      </c>
      <c r="AD179">
        <v>164.93530000000001</v>
      </c>
      <c r="AE179">
        <v>165.93950000000001</v>
      </c>
      <c r="AF179">
        <v>166.94220000000001</v>
      </c>
      <c r="AG179">
        <v>168.20009999999999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51.79721</v>
      </c>
      <c r="AU179">
        <v>135.17519999999999</v>
      </c>
      <c r="AV179">
        <v>133.524</v>
      </c>
      <c r="AW179">
        <v>131.70760000000001</v>
      </c>
      <c r="AX179">
        <v>129.8897</v>
      </c>
      <c r="AY179">
        <v>129.74979999999999</v>
      </c>
      <c r="AZ179">
        <v>134.0599</v>
      </c>
      <c r="BA179">
        <v>108.2914</v>
      </c>
      <c r="BB179">
        <v>76.286799999999999</v>
      </c>
      <c r="BC179">
        <v>76.192880000000002</v>
      </c>
      <c r="BD179">
        <v>76.274090000000001</v>
      </c>
      <c r="BE179">
        <v>77.1935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54.830730000000003</v>
      </c>
      <c r="BS179">
        <v>138.04400000000001</v>
      </c>
      <c r="BT179">
        <v>136.24209999999999</v>
      </c>
      <c r="BU179">
        <v>134.3109</v>
      </c>
      <c r="BV179">
        <v>132.4879</v>
      </c>
      <c r="BW179">
        <v>132.34829999999999</v>
      </c>
      <c r="BX179">
        <v>136.0008</v>
      </c>
      <c r="BY179">
        <v>110.1461</v>
      </c>
      <c r="BZ179">
        <v>78.182739999999995</v>
      </c>
      <c r="CA179">
        <v>78.112949999999998</v>
      </c>
      <c r="CB179">
        <v>78.235020000000006</v>
      </c>
      <c r="CC179">
        <v>79.177700000000002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56.931739999999998</v>
      </c>
      <c r="CQ179">
        <v>140.0309</v>
      </c>
      <c r="CR179">
        <v>138.12459999999999</v>
      </c>
      <c r="CS179">
        <v>136.1139</v>
      </c>
      <c r="CT179">
        <v>134.28739999999999</v>
      </c>
      <c r="CU179">
        <v>134.14789999999999</v>
      </c>
      <c r="CV179">
        <v>137.34520000000001</v>
      </c>
      <c r="CW179">
        <v>111.4307</v>
      </c>
      <c r="CX179">
        <v>79.495859999999993</v>
      </c>
      <c r="CY179">
        <v>79.442779999999999</v>
      </c>
      <c r="CZ179">
        <v>79.593159999999997</v>
      </c>
      <c r="DA179">
        <v>80.551950000000005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59.03275</v>
      </c>
      <c r="DO179">
        <v>142.0179</v>
      </c>
      <c r="DP179">
        <v>140.00710000000001</v>
      </c>
      <c r="DQ179">
        <v>137.9169</v>
      </c>
      <c r="DR179">
        <v>136.08680000000001</v>
      </c>
      <c r="DS179">
        <v>135.94759999999999</v>
      </c>
      <c r="DT179">
        <v>138.68950000000001</v>
      </c>
      <c r="DU179">
        <v>112.7152</v>
      </c>
      <c r="DV179">
        <v>80.808989999999994</v>
      </c>
      <c r="DW179">
        <v>80.77261</v>
      </c>
      <c r="DX179">
        <v>80.951300000000003</v>
      </c>
      <c r="DY179">
        <v>81.926199999999994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62.066270000000003</v>
      </c>
      <c r="EM179">
        <v>144.88669999999999</v>
      </c>
      <c r="EN179">
        <v>142.7251</v>
      </c>
      <c r="EO179">
        <v>140.52019999999999</v>
      </c>
      <c r="EP179">
        <v>138.685</v>
      </c>
      <c r="EQ179">
        <v>138.54599999999999</v>
      </c>
      <c r="ER179">
        <v>140.63040000000001</v>
      </c>
      <c r="ES179">
        <v>114.5699</v>
      </c>
      <c r="ET179">
        <v>82.704930000000004</v>
      </c>
      <c r="EU179">
        <v>82.692679999999996</v>
      </c>
      <c r="EV179">
        <v>82.912229999999994</v>
      </c>
      <c r="EW179">
        <v>83.910399999999996</v>
      </c>
      <c r="EX179">
        <v>72.771640000000005</v>
      </c>
      <c r="EY179">
        <v>71.330759999999998</v>
      </c>
      <c r="EZ179">
        <v>69.962199999999996</v>
      </c>
      <c r="FA179">
        <v>68.586780000000005</v>
      </c>
      <c r="FB179">
        <v>66.948059999999998</v>
      </c>
      <c r="FC179">
        <v>65.521659999999997</v>
      </c>
      <c r="FD179">
        <v>64.992329999999995</v>
      </c>
      <c r="FE179">
        <v>65.704800000000006</v>
      </c>
      <c r="FF179">
        <v>69.039569999999998</v>
      </c>
      <c r="FG179">
        <v>73.190880000000007</v>
      </c>
      <c r="FH179">
        <v>77.644909999999996</v>
      </c>
      <c r="FI179">
        <v>81.632339999999999</v>
      </c>
      <c r="FJ179">
        <v>84.923779999999994</v>
      </c>
      <c r="FK179">
        <v>87.262789999999995</v>
      </c>
      <c r="FL179">
        <v>88.746409999999997</v>
      </c>
      <c r="FM179">
        <v>89.660139999999998</v>
      </c>
      <c r="FN179">
        <v>90.084879999999998</v>
      </c>
      <c r="FO179">
        <v>89.889470000000003</v>
      </c>
      <c r="FP179">
        <v>88.633219999999994</v>
      </c>
      <c r="FQ179">
        <v>86.694890000000001</v>
      </c>
      <c r="FR179">
        <v>83.823430000000002</v>
      </c>
      <c r="FS179">
        <v>80.288619999999995</v>
      </c>
      <c r="FT179">
        <v>77.716589999999997</v>
      </c>
      <c r="FU179">
        <v>75.879819999999995</v>
      </c>
      <c r="FV179">
        <v>1</v>
      </c>
    </row>
    <row r="180" spans="1:178" x14ac:dyDescent="0.2">
      <c r="A180" t="s">
        <v>216</v>
      </c>
      <c r="B180" t="s">
        <v>231</v>
      </c>
      <c r="C180" t="s">
        <v>238</v>
      </c>
      <c r="D180" t="s">
        <v>38</v>
      </c>
      <c r="E180">
        <v>2017</v>
      </c>
      <c r="F180" t="s">
        <v>228</v>
      </c>
      <c r="G180">
        <v>63</v>
      </c>
      <c r="H180" s="59"/>
      <c r="I180">
        <v>6.6309849999999999</v>
      </c>
      <c r="J180">
        <v>161.84450000000001</v>
      </c>
      <c r="K180">
        <v>161.8098</v>
      </c>
      <c r="L180">
        <v>162.30000000000001</v>
      </c>
      <c r="M180">
        <v>161.74680000000001</v>
      </c>
      <c r="N180">
        <v>161.28020000000001</v>
      </c>
      <c r="O180">
        <v>164.2903</v>
      </c>
      <c r="P180">
        <v>166.7311</v>
      </c>
      <c r="Q180">
        <v>165.93270000000001</v>
      </c>
      <c r="R180">
        <v>164.66909999999999</v>
      </c>
      <c r="S180">
        <v>164.54859999999999</v>
      </c>
      <c r="T180">
        <v>166.3415</v>
      </c>
      <c r="U180">
        <v>165.79640000000001</v>
      </c>
      <c r="V180">
        <v>162.32239999999999</v>
      </c>
      <c r="W180">
        <v>161.28190000000001</v>
      </c>
      <c r="X180">
        <v>158.8192</v>
      </c>
      <c r="Y180">
        <v>156.37790000000001</v>
      </c>
      <c r="Z180">
        <v>154.3484</v>
      </c>
      <c r="AA180">
        <v>154.19460000000001</v>
      </c>
      <c r="AB180">
        <v>157.25380000000001</v>
      </c>
      <c r="AC180">
        <v>160.35900000000001</v>
      </c>
      <c r="AD180">
        <v>162.35820000000001</v>
      </c>
      <c r="AE180">
        <v>163.3467</v>
      </c>
      <c r="AF180">
        <v>164.33369999999999</v>
      </c>
      <c r="AG180">
        <v>165.572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50.947929999999999</v>
      </c>
      <c r="AU180">
        <v>133.02529999999999</v>
      </c>
      <c r="AV180">
        <v>131.40190000000001</v>
      </c>
      <c r="AW180">
        <v>129.61539999999999</v>
      </c>
      <c r="AX180">
        <v>127.8259</v>
      </c>
      <c r="AY180">
        <v>127.6883</v>
      </c>
      <c r="AZ180">
        <v>131.93960000000001</v>
      </c>
      <c r="BA180">
        <v>106.575</v>
      </c>
      <c r="BB180">
        <v>75.069839999999999</v>
      </c>
      <c r="BC180">
        <v>74.977069999999998</v>
      </c>
      <c r="BD180">
        <v>75.056489999999997</v>
      </c>
      <c r="BE180">
        <v>75.961209999999994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53.957650000000001</v>
      </c>
      <c r="BS180">
        <v>135.8716</v>
      </c>
      <c r="BT180">
        <v>134.0986</v>
      </c>
      <c r="BU180">
        <v>132.19829999999999</v>
      </c>
      <c r="BV180">
        <v>130.40369999999999</v>
      </c>
      <c r="BW180">
        <v>130.2663</v>
      </c>
      <c r="BX180">
        <v>133.86539999999999</v>
      </c>
      <c r="BY180">
        <v>108.4151</v>
      </c>
      <c r="BZ180">
        <v>76.950909999999993</v>
      </c>
      <c r="CA180">
        <v>76.882080000000002</v>
      </c>
      <c r="CB180">
        <v>77.002039999999994</v>
      </c>
      <c r="CC180">
        <v>77.929860000000005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56.042180000000002</v>
      </c>
      <c r="CQ180">
        <v>137.84299999999999</v>
      </c>
      <c r="CR180">
        <v>135.96639999999999</v>
      </c>
      <c r="CS180">
        <v>133.9871</v>
      </c>
      <c r="CT180">
        <v>132.1891</v>
      </c>
      <c r="CU180">
        <v>132.05179999999999</v>
      </c>
      <c r="CV180">
        <v>135.19909999999999</v>
      </c>
      <c r="CW180">
        <v>109.6896</v>
      </c>
      <c r="CX180">
        <v>78.253739999999993</v>
      </c>
      <c r="CY180">
        <v>78.201480000000004</v>
      </c>
      <c r="CZ180">
        <v>78.349530000000001</v>
      </c>
      <c r="DA180">
        <v>79.293329999999997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58.126710000000003</v>
      </c>
      <c r="DO180">
        <v>139.8143</v>
      </c>
      <c r="DP180">
        <v>137.83410000000001</v>
      </c>
      <c r="DQ180">
        <v>135.77600000000001</v>
      </c>
      <c r="DR180">
        <v>133.97450000000001</v>
      </c>
      <c r="DS180">
        <v>133.8374</v>
      </c>
      <c r="DT180">
        <v>136.53290000000001</v>
      </c>
      <c r="DU180">
        <v>110.9641</v>
      </c>
      <c r="DV180">
        <v>79.556560000000005</v>
      </c>
      <c r="DW180">
        <v>79.520889999999994</v>
      </c>
      <c r="DX180">
        <v>79.697010000000006</v>
      </c>
      <c r="DY180">
        <v>80.656800000000004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61.13644</v>
      </c>
      <c r="EM180">
        <v>142.66059999999999</v>
      </c>
      <c r="EN180">
        <v>140.5308</v>
      </c>
      <c r="EO180">
        <v>138.3588</v>
      </c>
      <c r="EP180">
        <v>136.5523</v>
      </c>
      <c r="EQ180">
        <v>136.41540000000001</v>
      </c>
      <c r="ER180">
        <v>138.45869999999999</v>
      </c>
      <c r="ES180">
        <v>112.80419999999999</v>
      </c>
      <c r="ET180">
        <v>81.437640000000002</v>
      </c>
      <c r="EU180">
        <v>81.425899999999999</v>
      </c>
      <c r="EV180">
        <v>81.642560000000003</v>
      </c>
      <c r="EW180">
        <v>82.625439999999998</v>
      </c>
      <c r="EX180">
        <v>72.771640000000005</v>
      </c>
      <c r="EY180">
        <v>71.330759999999998</v>
      </c>
      <c r="EZ180">
        <v>69.962199999999996</v>
      </c>
      <c r="FA180">
        <v>68.586780000000005</v>
      </c>
      <c r="FB180">
        <v>66.948059999999998</v>
      </c>
      <c r="FC180">
        <v>65.521659999999997</v>
      </c>
      <c r="FD180">
        <v>64.992329999999995</v>
      </c>
      <c r="FE180">
        <v>65.704800000000006</v>
      </c>
      <c r="FF180">
        <v>69.039569999999998</v>
      </c>
      <c r="FG180">
        <v>73.190880000000007</v>
      </c>
      <c r="FH180">
        <v>77.644909999999996</v>
      </c>
      <c r="FI180">
        <v>81.632339999999999</v>
      </c>
      <c r="FJ180">
        <v>84.923779999999994</v>
      </c>
      <c r="FK180">
        <v>87.262789999999995</v>
      </c>
      <c r="FL180">
        <v>88.746409999999997</v>
      </c>
      <c r="FM180">
        <v>89.660139999999998</v>
      </c>
      <c r="FN180">
        <v>90.084879999999998</v>
      </c>
      <c r="FO180">
        <v>89.889470000000003</v>
      </c>
      <c r="FP180">
        <v>88.633219999999994</v>
      </c>
      <c r="FQ180">
        <v>86.694890000000001</v>
      </c>
      <c r="FR180">
        <v>83.823430000000002</v>
      </c>
      <c r="FS180">
        <v>80.288619999999995</v>
      </c>
      <c r="FT180">
        <v>77.716589999999997</v>
      </c>
      <c r="FU180">
        <v>75.879819999999995</v>
      </c>
      <c r="FV180">
        <v>1</v>
      </c>
    </row>
    <row r="181" spans="1:178" x14ac:dyDescent="0.2">
      <c r="A181" t="s">
        <v>216</v>
      </c>
      <c r="B181" t="s">
        <v>231</v>
      </c>
      <c r="C181" t="s">
        <v>238</v>
      </c>
      <c r="D181" t="s">
        <v>38</v>
      </c>
      <c r="E181" t="s">
        <v>239</v>
      </c>
      <c r="F181" t="s">
        <v>228</v>
      </c>
      <c r="G181">
        <v>61</v>
      </c>
      <c r="H181" s="59"/>
      <c r="I181">
        <v>6.4204780000000001</v>
      </c>
      <c r="J181">
        <v>156.70650000000001</v>
      </c>
      <c r="K181">
        <v>156.673</v>
      </c>
      <c r="L181">
        <v>157.14760000000001</v>
      </c>
      <c r="M181">
        <v>156.61199999999999</v>
      </c>
      <c r="N181">
        <v>156.1602</v>
      </c>
      <c r="O181">
        <v>159.07480000000001</v>
      </c>
      <c r="P181">
        <v>161.43799999999999</v>
      </c>
      <c r="Q181">
        <v>160.66499999999999</v>
      </c>
      <c r="R181">
        <v>159.44149999999999</v>
      </c>
      <c r="S181">
        <v>159.32480000000001</v>
      </c>
      <c r="T181">
        <v>161.0608</v>
      </c>
      <c r="U181">
        <v>160.53299999999999</v>
      </c>
      <c r="V181">
        <v>157.16929999999999</v>
      </c>
      <c r="W181">
        <v>156.1618</v>
      </c>
      <c r="X181">
        <v>153.7774</v>
      </c>
      <c r="Y181">
        <v>151.4135</v>
      </c>
      <c r="Z181">
        <v>149.4485</v>
      </c>
      <c r="AA181">
        <v>149.2996</v>
      </c>
      <c r="AB181">
        <v>152.26169999999999</v>
      </c>
      <c r="AC181">
        <v>155.26820000000001</v>
      </c>
      <c r="AD181">
        <v>157.2039</v>
      </c>
      <c r="AE181">
        <v>158.1611</v>
      </c>
      <c r="AF181">
        <v>159.11670000000001</v>
      </c>
      <c r="AG181">
        <v>160.31569999999999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49.250320000000002</v>
      </c>
      <c r="AU181">
        <v>128.72640000000001</v>
      </c>
      <c r="AV181">
        <v>127.1585</v>
      </c>
      <c r="AW181">
        <v>125.4318</v>
      </c>
      <c r="AX181">
        <v>123.69929999999999</v>
      </c>
      <c r="AY181">
        <v>123.566</v>
      </c>
      <c r="AZ181">
        <v>127.69970000000001</v>
      </c>
      <c r="BA181">
        <v>103.1426</v>
      </c>
      <c r="BB181">
        <v>72.636539999999997</v>
      </c>
      <c r="BC181">
        <v>72.546080000000003</v>
      </c>
      <c r="BD181">
        <v>72.621889999999993</v>
      </c>
      <c r="BE181">
        <v>73.497280000000003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52.211889999999997</v>
      </c>
      <c r="BS181">
        <v>131.52719999999999</v>
      </c>
      <c r="BT181">
        <v>129.81209999999999</v>
      </c>
      <c r="BU181">
        <v>127.97329999999999</v>
      </c>
      <c r="BV181">
        <v>126.2358</v>
      </c>
      <c r="BW181">
        <v>126.1028</v>
      </c>
      <c r="BX181">
        <v>129.59469999999999</v>
      </c>
      <c r="BY181">
        <v>104.9533</v>
      </c>
      <c r="BZ181">
        <v>74.487520000000004</v>
      </c>
      <c r="CA181">
        <v>74.420599999999993</v>
      </c>
      <c r="CB181">
        <v>74.536320000000003</v>
      </c>
      <c r="CC181">
        <v>75.434420000000003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54.263069999999999</v>
      </c>
      <c r="CQ181">
        <v>133.46700000000001</v>
      </c>
      <c r="CR181">
        <v>131.65</v>
      </c>
      <c r="CS181">
        <v>129.7336</v>
      </c>
      <c r="CT181">
        <v>127.9926</v>
      </c>
      <c r="CU181">
        <v>127.8597</v>
      </c>
      <c r="CV181">
        <v>130.90710000000001</v>
      </c>
      <c r="CW181">
        <v>106.20740000000001</v>
      </c>
      <c r="CX181">
        <v>75.769490000000005</v>
      </c>
      <c r="CY181">
        <v>75.718890000000002</v>
      </c>
      <c r="CZ181">
        <v>75.86224</v>
      </c>
      <c r="DA181">
        <v>76.776079999999993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56.314239999999998</v>
      </c>
      <c r="DO181">
        <v>135.4068</v>
      </c>
      <c r="DP181">
        <v>133.48779999999999</v>
      </c>
      <c r="DQ181">
        <v>131.49379999999999</v>
      </c>
      <c r="DR181">
        <v>129.74940000000001</v>
      </c>
      <c r="DS181">
        <v>129.61670000000001</v>
      </c>
      <c r="DT181">
        <v>132.21950000000001</v>
      </c>
      <c r="DU181">
        <v>107.4615</v>
      </c>
      <c r="DV181">
        <v>77.051469999999995</v>
      </c>
      <c r="DW181">
        <v>77.017189999999999</v>
      </c>
      <c r="DX181">
        <v>77.188159999999996</v>
      </c>
      <c r="DY181">
        <v>78.117739999999998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59.27581</v>
      </c>
      <c r="EM181">
        <v>138.20760000000001</v>
      </c>
      <c r="EN181">
        <v>136.1414</v>
      </c>
      <c r="EO181">
        <v>134.03530000000001</v>
      </c>
      <c r="EP181">
        <v>132.286</v>
      </c>
      <c r="EQ181">
        <v>132.15350000000001</v>
      </c>
      <c r="ER181">
        <v>134.11449999999999</v>
      </c>
      <c r="ES181">
        <v>109.2722</v>
      </c>
      <c r="ET181">
        <v>78.902439999999999</v>
      </c>
      <c r="EU181">
        <v>78.891710000000003</v>
      </c>
      <c r="EV181">
        <v>79.102580000000003</v>
      </c>
      <c r="EW181">
        <v>80.054869999999994</v>
      </c>
      <c r="EX181">
        <v>72.771640000000005</v>
      </c>
      <c r="EY181">
        <v>71.330759999999998</v>
      </c>
      <c r="EZ181">
        <v>69.962199999999996</v>
      </c>
      <c r="FA181">
        <v>68.586780000000005</v>
      </c>
      <c r="FB181">
        <v>66.948059999999998</v>
      </c>
      <c r="FC181">
        <v>65.521659999999997</v>
      </c>
      <c r="FD181">
        <v>64.992329999999995</v>
      </c>
      <c r="FE181">
        <v>65.704800000000006</v>
      </c>
      <c r="FF181">
        <v>69.039569999999998</v>
      </c>
      <c r="FG181">
        <v>73.190880000000007</v>
      </c>
      <c r="FH181">
        <v>77.644909999999996</v>
      </c>
      <c r="FI181">
        <v>81.632339999999999</v>
      </c>
      <c r="FJ181">
        <v>84.923779999999994</v>
      </c>
      <c r="FK181">
        <v>87.262789999999995</v>
      </c>
      <c r="FL181">
        <v>88.746409999999997</v>
      </c>
      <c r="FM181">
        <v>89.660139999999998</v>
      </c>
      <c r="FN181">
        <v>90.084879999999998</v>
      </c>
      <c r="FO181">
        <v>89.889470000000003</v>
      </c>
      <c r="FP181">
        <v>88.633219999999994</v>
      </c>
      <c r="FQ181">
        <v>86.694890000000001</v>
      </c>
      <c r="FR181">
        <v>83.823430000000002</v>
      </c>
      <c r="FS181">
        <v>80.288619999999995</v>
      </c>
      <c r="FT181">
        <v>77.716589999999997</v>
      </c>
      <c r="FU181">
        <v>75.879819999999995</v>
      </c>
      <c r="FV181">
        <v>1</v>
      </c>
    </row>
    <row r="182" spans="1:178" x14ac:dyDescent="0.2">
      <c r="A182" t="s">
        <v>216</v>
      </c>
      <c r="B182" t="s">
        <v>231</v>
      </c>
      <c r="C182" t="s">
        <v>238</v>
      </c>
      <c r="D182" t="s">
        <v>39</v>
      </c>
      <c r="E182">
        <v>2015</v>
      </c>
      <c r="F182" t="s">
        <v>228</v>
      </c>
      <c r="G182">
        <v>66</v>
      </c>
      <c r="H182" s="59"/>
      <c r="I182">
        <v>6.9467460000000001</v>
      </c>
      <c r="J182">
        <v>172.3732</v>
      </c>
      <c r="K182">
        <v>172.12729999999999</v>
      </c>
      <c r="L182">
        <v>172.93389999999999</v>
      </c>
      <c r="M182">
        <v>173.0746</v>
      </c>
      <c r="N182">
        <v>172.5086</v>
      </c>
      <c r="O182">
        <v>175.64580000000001</v>
      </c>
      <c r="P182">
        <v>177.55959999999999</v>
      </c>
      <c r="Q182">
        <v>177.6969</v>
      </c>
      <c r="R182">
        <v>176.51150000000001</v>
      </c>
      <c r="S182">
        <v>176.17060000000001</v>
      </c>
      <c r="T182">
        <v>177.52539999999999</v>
      </c>
      <c r="U182">
        <v>176.9571</v>
      </c>
      <c r="V182">
        <v>173.13489999999999</v>
      </c>
      <c r="W182">
        <v>172.01589999999999</v>
      </c>
      <c r="X182">
        <v>169.41040000000001</v>
      </c>
      <c r="Y182">
        <v>166.86670000000001</v>
      </c>
      <c r="Z182">
        <v>164.86250000000001</v>
      </c>
      <c r="AA182">
        <v>165.18700000000001</v>
      </c>
      <c r="AB182">
        <v>168.1703</v>
      </c>
      <c r="AC182">
        <v>170.94919999999999</v>
      </c>
      <c r="AD182">
        <v>173.2303</v>
      </c>
      <c r="AE182">
        <v>174.0248</v>
      </c>
      <c r="AF182">
        <v>174.96530000000001</v>
      </c>
      <c r="AG182">
        <v>176.21270000000001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52.754060000000003</v>
      </c>
      <c r="AU182">
        <v>143.33680000000001</v>
      </c>
      <c r="AV182">
        <v>141.53219999999999</v>
      </c>
      <c r="AW182">
        <v>139.80019999999999</v>
      </c>
      <c r="AX182">
        <v>137.98830000000001</v>
      </c>
      <c r="AY182">
        <v>138.22030000000001</v>
      </c>
      <c r="AZ182">
        <v>142.21729999999999</v>
      </c>
      <c r="BA182">
        <v>109.50069999999999</v>
      </c>
      <c r="BB182">
        <v>76.034679999999994</v>
      </c>
      <c r="BC182">
        <v>75.692229999999995</v>
      </c>
      <c r="BD182">
        <v>75.638390000000001</v>
      </c>
      <c r="BE182">
        <v>76.536389999999997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55.931699999999999</v>
      </c>
      <c r="BS182">
        <v>146.33789999999999</v>
      </c>
      <c r="BT182">
        <v>144.36850000000001</v>
      </c>
      <c r="BU182">
        <v>142.50720000000001</v>
      </c>
      <c r="BV182">
        <v>140.69210000000001</v>
      </c>
      <c r="BW182">
        <v>140.9264</v>
      </c>
      <c r="BX182">
        <v>144.17320000000001</v>
      </c>
      <c r="BY182">
        <v>111.3946</v>
      </c>
      <c r="BZ182">
        <v>77.96566</v>
      </c>
      <c r="CA182">
        <v>77.643109999999993</v>
      </c>
      <c r="CB182">
        <v>77.637789999999995</v>
      </c>
      <c r="CC182">
        <v>78.559110000000004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58.13252</v>
      </c>
      <c r="CQ182">
        <v>148.41640000000001</v>
      </c>
      <c r="CR182">
        <v>146.333</v>
      </c>
      <c r="CS182">
        <v>144.38210000000001</v>
      </c>
      <c r="CT182">
        <v>142.56469999999999</v>
      </c>
      <c r="CU182">
        <v>142.80070000000001</v>
      </c>
      <c r="CV182">
        <v>145.52789999999999</v>
      </c>
      <c r="CW182">
        <v>112.7063</v>
      </c>
      <c r="CX182">
        <v>79.303049999999999</v>
      </c>
      <c r="CY182">
        <v>78.994290000000007</v>
      </c>
      <c r="CZ182">
        <v>79.022580000000005</v>
      </c>
      <c r="DA182">
        <v>79.960040000000006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60.333350000000003</v>
      </c>
      <c r="DO182">
        <v>150.4949</v>
      </c>
      <c r="DP182">
        <v>148.29740000000001</v>
      </c>
      <c r="DQ182">
        <v>146.25700000000001</v>
      </c>
      <c r="DR182">
        <v>144.43729999999999</v>
      </c>
      <c r="DS182">
        <v>144.67500000000001</v>
      </c>
      <c r="DT182">
        <v>146.8826</v>
      </c>
      <c r="DU182">
        <v>114.018</v>
      </c>
      <c r="DV182">
        <v>80.640450000000001</v>
      </c>
      <c r="DW182">
        <v>80.345460000000003</v>
      </c>
      <c r="DX182">
        <v>80.407359999999997</v>
      </c>
      <c r="DY182">
        <v>81.360979999999998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63.51099</v>
      </c>
      <c r="EM182">
        <v>153.49600000000001</v>
      </c>
      <c r="EN182">
        <v>151.1337</v>
      </c>
      <c r="EO182">
        <v>148.964</v>
      </c>
      <c r="EP182">
        <v>147.14109999999999</v>
      </c>
      <c r="EQ182">
        <v>147.3811</v>
      </c>
      <c r="ER182">
        <v>148.83850000000001</v>
      </c>
      <c r="ES182">
        <v>115.9119</v>
      </c>
      <c r="ET182">
        <v>82.571430000000007</v>
      </c>
      <c r="EU182">
        <v>82.296340000000001</v>
      </c>
      <c r="EV182">
        <v>82.406760000000006</v>
      </c>
      <c r="EW182">
        <v>83.383700000000005</v>
      </c>
      <c r="EX182">
        <v>76.150149999999996</v>
      </c>
      <c r="EY182">
        <v>74.9114</v>
      </c>
      <c r="EZ182">
        <v>73.90043</v>
      </c>
      <c r="FA182">
        <v>73.006429999999995</v>
      </c>
      <c r="FB182">
        <v>71.696770000000001</v>
      </c>
      <c r="FC182">
        <v>70.912750000000003</v>
      </c>
      <c r="FD182">
        <v>70.178799999999995</v>
      </c>
      <c r="FE182">
        <v>70.353030000000004</v>
      </c>
      <c r="FF182">
        <v>72.711820000000003</v>
      </c>
      <c r="FG182">
        <v>76.566929999999999</v>
      </c>
      <c r="FH182">
        <v>81.281639999999996</v>
      </c>
      <c r="FI182">
        <v>84.774770000000004</v>
      </c>
      <c r="FJ182">
        <v>87.749690000000001</v>
      </c>
      <c r="FK182">
        <v>90.299289999999999</v>
      </c>
      <c r="FL182">
        <v>92.325999999999993</v>
      </c>
      <c r="FM182">
        <v>93.253489999999999</v>
      </c>
      <c r="FN182">
        <v>93.656859999999995</v>
      </c>
      <c r="FO182">
        <v>93.303849999999997</v>
      </c>
      <c r="FP182">
        <v>92.566149999999993</v>
      </c>
      <c r="FQ182">
        <v>90.906689999999998</v>
      </c>
      <c r="FR182">
        <v>87.949129999999997</v>
      </c>
      <c r="FS182">
        <v>84.165850000000006</v>
      </c>
      <c r="FT182">
        <v>81.777680000000004</v>
      </c>
      <c r="FU182">
        <v>80.220010000000002</v>
      </c>
      <c r="FV182">
        <v>1</v>
      </c>
    </row>
    <row r="183" spans="1:178" x14ac:dyDescent="0.2">
      <c r="A183" t="s">
        <v>216</v>
      </c>
      <c r="B183" t="s">
        <v>231</v>
      </c>
      <c r="C183" t="s">
        <v>238</v>
      </c>
      <c r="D183" t="s">
        <v>39</v>
      </c>
      <c r="E183">
        <v>2016</v>
      </c>
      <c r="F183" t="s">
        <v>228</v>
      </c>
      <c r="G183">
        <v>64</v>
      </c>
      <c r="H183" s="59"/>
      <c r="I183">
        <v>6.7362390000000003</v>
      </c>
      <c r="J183">
        <v>167.1498</v>
      </c>
      <c r="K183">
        <v>166.91130000000001</v>
      </c>
      <c r="L183">
        <v>167.6935</v>
      </c>
      <c r="M183">
        <v>167.82990000000001</v>
      </c>
      <c r="N183">
        <v>167.28110000000001</v>
      </c>
      <c r="O183">
        <v>170.32320000000001</v>
      </c>
      <c r="P183">
        <v>172.179</v>
      </c>
      <c r="Q183">
        <v>172.31209999999999</v>
      </c>
      <c r="R183">
        <v>171.1626</v>
      </c>
      <c r="S183">
        <v>170.8321</v>
      </c>
      <c r="T183">
        <v>172.14580000000001</v>
      </c>
      <c r="U183">
        <v>171.59469999999999</v>
      </c>
      <c r="V183">
        <v>167.88839999999999</v>
      </c>
      <c r="W183">
        <v>166.80330000000001</v>
      </c>
      <c r="X183">
        <v>164.27680000000001</v>
      </c>
      <c r="Y183">
        <v>161.81010000000001</v>
      </c>
      <c r="Z183">
        <v>159.86660000000001</v>
      </c>
      <c r="AA183">
        <v>160.18129999999999</v>
      </c>
      <c r="AB183">
        <v>163.07419999999999</v>
      </c>
      <c r="AC183">
        <v>165.7689</v>
      </c>
      <c r="AD183">
        <v>167.98089999999999</v>
      </c>
      <c r="AE183">
        <v>168.75129999999999</v>
      </c>
      <c r="AF183">
        <v>169.66329999999999</v>
      </c>
      <c r="AG183">
        <v>170.87289999999999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51.074590000000001</v>
      </c>
      <c r="AU183">
        <v>138.9169</v>
      </c>
      <c r="AV183">
        <v>137.1712</v>
      </c>
      <c r="AW183">
        <v>135.4949</v>
      </c>
      <c r="AX183">
        <v>133.738</v>
      </c>
      <c r="AY183">
        <v>133.96289999999999</v>
      </c>
      <c r="AZ183">
        <v>137.8579</v>
      </c>
      <c r="BA183">
        <v>106.1343</v>
      </c>
      <c r="BB183">
        <v>73.681470000000004</v>
      </c>
      <c r="BC183">
        <v>73.348879999999994</v>
      </c>
      <c r="BD183">
        <v>73.295429999999996</v>
      </c>
      <c r="BE183">
        <v>74.165629999999993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54.203710000000001</v>
      </c>
      <c r="BS183">
        <v>141.87209999999999</v>
      </c>
      <c r="BT183">
        <v>139.96420000000001</v>
      </c>
      <c r="BU183">
        <v>138.16059999999999</v>
      </c>
      <c r="BV183">
        <v>136.40049999999999</v>
      </c>
      <c r="BW183">
        <v>136.6277</v>
      </c>
      <c r="BX183">
        <v>139.78399999999999</v>
      </c>
      <c r="BY183">
        <v>107.99930000000001</v>
      </c>
      <c r="BZ183">
        <v>75.58296</v>
      </c>
      <c r="CA183">
        <v>75.269970000000001</v>
      </c>
      <c r="CB183">
        <v>75.264309999999995</v>
      </c>
      <c r="CC183">
        <v>76.157470000000004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56.370930000000001</v>
      </c>
      <c r="CQ183">
        <v>143.91890000000001</v>
      </c>
      <c r="CR183">
        <v>141.89869999999999</v>
      </c>
      <c r="CS183">
        <v>140.0069</v>
      </c>
      <c r="CT183">
        <v>138.24459999999999</v>
      </c>
      <c r="CU183">
        <v>138.4734</v>
      </c>
      <c r="CV183">
        <v>141.11799999999999</v>
      </c>
      <c r="CW183">
        <v>109.291</v>
      </c>
      <c r="CX183">
        <v>76.899929999999998</v>
      </c>
      <c r="CY183">
        <v>76.600520000000003</v>
      </c>
      <c r="CZ183">
        <v>76.627949999999998</v>
      </c>
      <c r="DA183">
        <v>77.537009999999995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58.538150000000002</v>
      </c>
      <c r="DO183">
        <v>145.9657</v>
      </c>
      <c r="DP183">
        <v>143.8331</v>
      </c>
      <c r="DQ183">
        <v>141.85310000000001</v>
      </c>
      <c r="DR183">
        <v>140.08860000000001</v>
      </c>
      <c r="DS183">
        <v>140.31909999999999</v>
      </c>
      <c r="DT183">
        <v>142.452</v>
      </c>
      <c r="DU183">
        <v>110.5827</v>
      </c>
      <c r="DV183">
        <v>78.216899999999995</v>
      </c>
      <c r="DW183">
        <v>77.931060000000002</v>
      </c>
      <c r="DX183">
        <v>77.991590000000002</v>
      </c>
      <c r="DY183">
        <v>78.916550000000001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61.667279999999998</v>
      </c>
      <c r="EM183">
        <v>148.92099999999999</v>
      </c>
      <c r="EN183">
        <v>146.62610000000001</v>
      </c>
      <c r="EO183">
        <v>144.5188</v>
      </c>
      <c r="EP183">
        <v>142.75110000000001</v>
      </c>
      <c r="EQ183">
        <v>142.98390000000001</v>
      </c>
      <c r="ER183">
        <v>144.37809999999999</v>
      </c>
      <c r="ES183">
        <v>112.44759999999999</v>
      </c>
      <c r="ET183">
        <v>80.118399999999994</v>
      </c>
      <c r="EU183">
        <v>79.852159999999998</v>
      </c>
      <c r="EV183">
        <v>79.960470000000001</v>
      </c>
      <c r="EW183">
        <v>80.908389999999997</v>
      </c>
      <c r="EX183">
        <v>76.150149999999996</v>
      </c>
      <c r="EY183">
        <v>74.9114</v>
      </c>
      <c r="EZ183">
        <v>73.90043</v>
      </c>
      <c r="FA183">
        <v>73.006429999999995</v>
      </c>
      <c r="FB183">
        <v>71.696770000000001</v>
      </c>
      <c r="FC183">
        <v>70.912750000000003</v>
      </c>
      <c r="FD183">
        <v>70.178799999999995</v>
      </c>
      <c r="FE183">
        <v>70.353030000000004</v>
      </c>
      <c r="FF183">
        <v>72.711820000000003</v>
      </c>
      <c r="FG183">
        <v>76.566929999999999</v>
      </c>
      <c r="FH183">
        <v>81.281639999999996</v>
      </c>
      <c r="FI183">
        <v>84.774770000000004</v>
      </c>
      <c r="FJ183">
        <v>87.749690000000001</v>
      </c>
      <c r="FK183">
        <v>90.299289999999999</v>
      </c>
      <c r="FL183">
        <v>92.325999999999993</v>
      </c>
      <c r="FM183">
        <v>93.253489999999999</v>
      </c>
      <c r="FN183">
        <v>93.656859999999995</v>
      </c>
      <c r="FO183">
        <v>93.303849999999997</v>
      </c>
      <c r="FP183">
        <v>92.566149999999993</v>
      </c>
      <c r="FQ183">
        <v>90.906689999999998</v>
      </c>
      <c r="FR183">
        <v>87.949129999999997</v>
      </c>
      <c r="FS183">
        <v>84.165850000000006</v>
      </c>
      <c r="FT183">
        <v>81.777680000000004</v>
      </c>
      <c r="FU183">
        <v>80.220010000000002</v>
      </c>
      <c r="FV183">
        <v>1</v>
      </c>
    </row>
    <row r="184" spans="1:178" x14ac:dyDescent="0.2">
      <c r="A184" t="s">
        <v>216</v>
      </c>
      <c r="B184" t="s">
        <v>231</v>
      </c>
      <c r="C184" t="s">
        <v>238</v>
      </c>
      <c r="D184" t="s">
        <v>39</v>
      </c>
      <c r="E184">
        <v>2017</v>
      </c>
      <c r="F184" t="s">
        <v>228</v>
      </c>
      <c r="G184">
        <v>63</v>
      </c>
      <c r="H184" s="59"/>
      <c r="I184">
        <v>6.6309849999999999</v>
      </c>
      <c r="J184">
        <v>164.53809999999999</v>
      </c>
      <c r="K184">
        <v>164.30330000000001</v>
      </c>
      <c r="L184">
        <v>165.07329999999999</v>
      </c>
      <c r="M184">
        <v>165.20760000000001</v>
      </c>
      <c r="N184">
        <v>164.66730000000001</v>
      </c>
      <c r="O184">
        <v>167.6619</v>
      </c>
      <c r="P184">
        <v>169.48869999999999</v>
      </c>
      <c r="Q184">
        <v>169.61969999999999</v>
      </c>
      <c r="R184">
        <v>168.48820000000001</v>
      </c>
      <c r="S184">
        <v>168.16290000000001</v>
      </c>
      <c r="T184">
        <v>169.45609999999999</v>
      </c>
      <c r="U184">
        <v>168.9136</v>
      </c>
      <c r="V184">
        <v>165.26519999999999</v>
      </c>
      <c r="W184">
        <v>164.197</v>
      </c>
      <c r="X184">
        <v>161.71</v>
      </c>
      <c r="Y184">
        <v>159.2818</v>
      </c>
      <c r="Z184">
        <v>157.36869999999999</v>
      </c>
      <c r="AA184">
        <v>157.67850000000001</v>
      </c>
      <c r="AB184">
        <v>160.52619999999999</v>
      </c>
      <c r="AC184">
        <v>163.1788</v>
      </c>
      <c r="AD184">
        <v>165.3562</v>
      </c>
      <c r="AE184">
        <v>166.1146</v>
      </c>
      <c r="AF184">
        <v>167.01240000000001</v>
      </c>
      <c r="AG184">
        <v>168.20310000000001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50.235329999999998</v>
      </c>
      <c r="AU184">
        <v>136.70740000000001</v>
      </c>
      <c r="AV184">
        <v>134.99109999999999</v>
      </c>
      <c r="AW184">
        <v>133.34270000000001</v>
      </c>
      <c r="AX184">
        <v>131.61330000000001</v>
      </c>
      <c r="AY184">
        <v>131.83459999999999</v>
      </c>
      <c r="AZ184">
        <v>135.67850000000001</v>
      </c>
      <c r="BA184">
        <v>104.45140000000001</v>
      </c>
      <c r="BB184">
        <v>72.505139999999997</v>
      </c>
      <c r="BC184">
        <v>72.177509999999998</v>
      </c>
      <c r="BD184">
        <v>72.124260000000007</v>
      </c>
      <c r="BE184">
        <v>72.980559999999997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53.339910000000003</v>
      </c>
      <c r="BS184">
        <v>139.6395</v>
      </c>
      <c r="BT184">
        <v>137.76220000000001</v>
      </c>
      <c r="BU184">
        <v>135.98750000000001</v>
      </c>
      <c r="BV184">
        <v>134.25489999999999</v>
      </c>
      <c r="BW184">
        <v>134.4786</v>
      </c>
      <c r="BX184">
        <v>137.58949999999999</v>
      </c>
      <c r="BY184">
        <v>106.3018</v>
      </c>
      <c r="BZ184">
        <v>74.391729999999995</v>
      </c>
      <c r="CA184">
        <v>74.083529999999996</v>
      </c>
      <c r="CB184">
        <v>74.077699999999993</v>
      </c>
      <c r="CC184">
        <v>74.956770000000006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55.490139999999997</v>
      </c>
      <c r="CQ184">
        <v>141.67019999999999</v>
      </c>
      <c r="CR184">
        <v>139.6815</v>
      </c>
      <c r="CS184">
        <v>137.8193</v>
      </c>
      <c r="CT184">
        <v>136.08449999999999</v>
      </c>
      <c r="CU184">
        <v>136.3098</v>
      </c>
      <c r="CV184">
        <v>138.91300000000001</v>
      </c>
      <c r="CW184">
        <v>107.58329999999999</v>
      </c>
      <c r="CX184">
        <v>75.698369999999997</v>
      </c>
      <c r="CY184">
        <v>75.403639999999996</v>
      </c>
      <c r="CZ184">
        <v>75.430639999999997</v>
      </c>
      <c r="DA184">
        <v>76.325490000000002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57.640360000000001</v>
      </c>
      <c r="DO184">
        <v>143.70089999999999</v>
      </c>
      <c r="DP184">
        <v>141.60069999999999</v>
      </c>
      <c r="DQ184">
        <v>139.65100000000001</v>
      </c>
      <c r="DR184">
        <v>137.91409999999999</v>
      </c>
      <c r="DS184">
        <v>138.14099999999999</v>
      </c>
      <c r="DT184">
        <v>140.23660000000001</v>
      </c>
      <c r="DU184">
        <v>108.86490000000001</v>
      </c>
      <c r="DV184">
        <v>77.005009999999999</v>
      </c>
      <c r="DW184">
        <v>76.723749999999995</v>
      </c>
      <c r="DX184">
        <v>76.783580000000001</v>
      </c>
      <c r="DY184">
        <v>77.694209999999998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60.74494</v>
      </c>
      <c r="EM184">
        <v>146.63300000000001</v>
      </c>
      <c r="EN184">
        <v>144.37190000000001</v>
      </c>
      <c r="EO184">
        <v>142.29580000000001</v>
      </c>
      <c r="EP184">
        <v>140.5557</v>
      </c>
      <c r="EQ184">
        <v>140.78489999999999</v>
      </c>
      <c r="ER184">
        <v>142.14750000000001</v>
      </c>
      <c r="ES184">
        <v>110.7152</v>
      </c>
      <c r="ET184">
        <v>78.891599999999997</v>
      </c>
      <c r="EU184">
        <v>78.629779999999997</v>
      </c>
      <c r="EV184">
        <v>78.737020000000001</v>
      </c>
      <c r="EW184">
        <v>79.670429999999996</v>
      </c>
      <c r="EX184">
        <v>76.150149999999996</v>
      </c>
      <c r="EY184">
        <v>74.9114</v>
      </c>
      <c r="EZ184">
        <v>73.90043</v>
      </c>
      <c r="FA184">
        <v>73.006429999999995</v>
      </c>
      <c r="FB184">
        <v>71.696770000000001</v>
      </c>
      <c r="FC184">
        <v>70.912750000000003</v>
      </c>
      <c r="FD184">
        <v>70.178799999999995</v>
      </c>
      <c r="FE184">
        <v>70.353030000000004</v>
      </c>
      <c r="FF184">
        <v>72.711820000000003</v>
      </c>
      <c r="FG184">
        <v>76.566929999999999</v>
      </c>
      <c r="FH184">
        <v>81.281639999999996</v>
      </c>
      <c r="FI184">
        <v>84.774770000000004</v>
      </c>
      <c r="FJ184">
        <v>87.749690000000001</v>
      </c>
      <c r="FK184">
        <v>90.299289999999999</v>
      </c>
      <c r="FL184">
        <v>92.325999999999993</v>
      </c>
      <c r="FM184">
        <v>93.253489999999999</v>
      </c>
      <c r="FN184">
        <v>93.656859999999995</v>
      </c>
      <c r="FO184">
        <v>93.303849999999997</v>
      </c>
      <c r="FP184">
        <v>92.566149999999993</v>
      </c>
      <c r="FQ184">
        <v>90.906689999999998</v>
      </c>
      <c r="FR184">
        <v>87.949129999999997</v>
      </c>
      <c r="FS184">
        <v>84.165850000000006</v>
      </c>
      <c r="FT184">
        <v>81.777680000000004</v>
      </c>
      <c r="FU184">
        <v>80.220010000000002</v>
      </c>
      <c r="FV184">
        <v>1</v>
      </c>
    </row>
    <row r="185" spans="1:178" x14ac:dyDescent="0.2">
      <c r="A185" t="s">
        <v>216</v>
      </c>
      <c r="B185" t="s">
        <v>231</v>
      </c>
      <c r="C185" t="s">
        <v>238</v>
      </c>
      <c r="D185" t="s">
        <v>39</v>
      </c>
      <c r="E185" t="s">
        <v>239</v>
      </c>
      <c r="F185" t="s">
        <v>228</v>
      </c>
      <c r="G185">
        <v>61</v>
      </c>
      <c r="H185" s="59"/>
      <c r="I185">
        <v>6.4204780000000001</v>
      </c>
      <c r="J185">
        <v>159.31469999999999</v>
      </c>
      <c r="K185">
        <v>159.0873</v>
      </c>
      <c r="L185">
        <v>159.83279999999999</v>
      </c>
      <c r="M185">
        <v>159.96289999999999</v>
      </c>
      <c r="N185">
        <v>159.43979999999999</v>
      </c>
      <c r="O185">
        <v>162.33930000000001</v>
      </c>
      <c r="P185">
        <v>164.10810000000001</v>
      </c>
      <c r="Q185">
        <v>164.23500000000001</v>
      </c>
      <c r="R185">
        <v>163.13939999999999</v>
      </c>
      <c r="S185">
        <v>162.8244</v>
      </c>
      <c r="T185">
        <v>164.07650000000001</v>
      </c>
      <c r="U185">
        <v>163.55119999999999</v>
      </c>
      <c r="V185">
        <v>160.01859999999999</v>
      </c>
      <c r="W185">
        <v>158.98439999999999</v>
      </c>
      <c r="X185">
        <v>156.5763</v>
      </c>
      <c r="Y185">
        <v>154.2253</v>
      </c>
      <c r="Z185">
        <v>152.37289999999999</v>
      </c>
      <c r="AA185">
        <v>152.6728</v>
      </c>
      <c r="AB185">
        <v>155.43010000000001</v>
      </c>
      <c r="AC185">
        <v>157.99850000000001</v>
      </c>
      <c r="AD185">
        <v>160.10679999999999</v>
      </c>
      <c r="AE185">
        <v>160.84110000000001</v>
      </c>
      <c r="AF185">
        <v>161.71039999999999</v>
      </c>
      <c r="AG185">
        <v>162.86330000000001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48.557830000000003</v>
      </c>
      <c r="AU185">
        <v>132.2893</v>
      </c>
      <c r="AV185">
        <v>130.6318</v>
      </c>
      <c r="AW185">
        <v>129.03909999999999</v>
      </c>
      <c r="AX185">
        <v>127.3647</v>
      </c>
      <c r="AY185">
        <v>127.5789</v>
      </c>
      <c r="AZ185">
        <v>131.3203</v>
      </c>
      <c r="BA185">
        <v>101.08620000000001</v>
      </c>
      <c r="BB185">
        <v>70.153109999999998</v>
      </c>
      <c r="BC185">
        <v>69.835359999999994</v>
      </c>
      <c r="BD185">
        <v>69.782550000000001</v>
      </c>
      <c r="BE185">
        <v>70.611050000000006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51.612729999999999</v>
      </c>
      <c r="BS185">
        <v>135.17449999999999</v>
      </c>
      <c r="BT185">
        <v>133.3586</v>
      </c>
      <c r="BU185">
        <v>131.64160000000001</v>
      </c>
      <c r="BV185">
        <v>129.9641</v>
      </c>
      <c r="BW185">
        <v>130.1806</v>
      </c>
      <c r="BX185">
        <v>133.20070000000001</v>
      </c>
      <c r="BY185">
        <v>102.90689999999999</v>
      </c>
      <c r="BZ185">
        <v>72.009510000000006</v>
      </c>
      <c r="CA185">
        <v>71.710880000000003</v>
      </c>
      <c r="CB185">
        <v>71.704719999999995</v>
      </c>
      <c r="CC185">
        <v>72.55565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53.728549999999998</v>
      </c>
      <c r="CQ185">
        <v>137.17269999999999</v>
      </c>
      <c r="CR185">
        <v>135.24709999999999</v>
      </c>
      <c r="CS185">
        <v>133.44399999999999</v>
      </c>
      <c r="CT185">
        <v>131.76429999999999</v>
      </c>
      <c r="CU185">
        <v>131.98249999999999</v>
      </c>
      <c r="CV185">
        <v>134.50309999999999</v>
      </c>
      <c r="CW185">
        <v>104.16800000000001</v>
      </c>
      <c r="CX185">
        <v>73.295249999999996</v>
      </c>
      <c r="CY185">
        <v>73.009870000000006</v>
      </c>
      <c r="CZ185">
        <v>73.036019999999994</v>
      </c>
      <c r="DA185">
        <v>73.902469999999994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55.844360000000002</v>
      </c>
      <c r="DO185">
        <v>139.17099999999999</v>
      </c>
      <c r="DP185">
        <v>137.13570000000001</v>
      </c>
      <c r="DQ185">
        <v>135.2465</v>
      </c>
      <c r="DR185">
        <v>133.56460000000001</v>
      </c>
      <c r="DS185">
        <v>133.7843</v>
      </c>
      <c r="DT185">
        <v>135.80539999999999</v>
      </c>
      <c r="DU185">
        <v>105.429</v>
      </c>
      <c r="DV185">
        <v>74.58099</v>
      </c>
      <c r="DW185">
        <v>74.308859999999996</v>
      </c>
      <c r="DX185">
        <v>74.367320000000007</v>
      </c>
      <c r="DY185">
        <v>75.249279999999999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58.899270000000001</v>
      </c>
      <c r="EM185">
        <v>142.05609999999999</v>
      </c>
      <c r="EN185">
        <v>139.86250000000001</v>
      </c>
      <c r="EO185">
        <v>137.84899999999999</v>
      </c>
      <c r="EP185">
        <v>136.16399999999999</v>
      </c>
      <c r="EQ185">
        <v>136.386</v>
      </c>
      <c r="ER185">
        <v>137.6858</v>
      </c>
      <c r="ES185">
        <v>107.24979999999999</v>
      </c>
      <c r="ET185">
        <v>76.437389999999994</v>
      </c>
      <c r="EU185">
        <v>76.184389999999993</v>
      </c>
      <c r="EV185">
        <v>76.289490000000001</v>
      </c>
      <c r="EW185">
        <v>77.193879999999993</v>
      </c>
      <c r="EX185">
        <v>76.150149999999996</v>
      </c>
      <c r="EY185">
        <v>74.9114</v>
      </c>
      <c r="EZ185">
        <v>73.90043</v>
      </c>
      <c r="FA185">
        <v>73.006429999999995</v>
      </c>
      <c r="FB185">
        <v>71.696770000000001</v>
      </c>
      <c r="FC185">
        <v>70.912750000000003</v>
      </c>
      <c r="FD185">
        <v>70.178799999999995</v>
      </c>
      <c r="FE185">
        <v>70.353030000000004</v>
      </c>
      <c r="FF185">
        <v>72.711820000000003</v>
      </c>
      <c r="FG185">
        <v>76.566929999999999</v>
      </c>
      <c r="FH185">
        <v>81.281639999999996</v>
      </c>
      <c r="FI185">
        <v>84.774770000000004</v>
      </c>
      <c r="FJ185">
        <v>87.749690000000001</v>
      </c>
      <c r="FK185">
        <v>90.299289999999999</v>
      </c>
      <c r="FL185">
        <v>92.325999999999993</v>
      </c>
      <c r="FM185">
        <v>93.253489999999999</v>
      </c>
      <c r="FN185">
        <v>93.656859999999995</v>
      </c>
      <c r="FO185">
        <v>93.303849999999997</v>
      </c>
      <c r="FP185">
        <v>92.566149999999993</v>
      </c>
      <c r="FQ185">
        <v>90.906689999999998</v>
      </c>
      <c r="FR185">
        <v>87.949129999999997</v>
      </c>
      <c r="FS185">
        <v>84.165850000000006</v>
      </c>
      <c r="FT185">
        <v>81.777680000000004</v>
      </c>
      <c r="FU185">
        <v>80.220010000000002</v>
      </c>
      <c r="FV185">
        <v>1</v>
      </c>
    </row>
    <row r="186" spans="1:178" x14ac:dyDescent="0.2">
      <c r="A186" t="s">
        <v>216</v>
      </c>
      <c r="B186" t="s">
        <v>231</v>
      </c>
      <c r="C186" t="s">
        <v>238</v>
      </c>
      <c r="D186" t="s">
        <v>40</v>
      </c>
      <c r="E186">
        <v>2015</v>
      </c>
      <c r="F186" t="s">
        <v>228</v>
      </c>
      <c r="G186">
        <v>66</v>
      </c>
      <c r="H186" s="59"/>
      <c r="I186">
        <v>6.9467460000000001</v>
      </c>
      <c r="J186">
        <v>175.06870000000001</v>
      </c>
      <c r="K186">
        <v>174.87540000000001</v>
      </c>
      <c r="L186">
        <v>175.51060000000001</v>
      </c>
      <c r="M186">
        <v>175.48779999999999</v>
      </c>
      <c r="N186">
        <v>175.7577</v>
      </c>
      <c r="O186">
        <v>178.608</v>
      </c>
      <c r="P186">
        <v>180.4888</v>
      </c>
      <c r="Q186">
        <v>180.226</v>
      </c>
      <c r="R186">
        <v>178.81899999999999</v>
      </c>
      <c r="S186">
        <v>178.73419999999999</v>
      </c>
      <c r="T186">
        <v>180.1765</v>
      </c>
      <c r="U186">
        <v>179.68700000000001</v>
      </c>
      <c r="V186">
        <v>175.90530000000001</v>
      </c>
      <c r="W186">
        <v>174.88570000000001</v>
      </c>
      <c r="X186">
        <v>171.9212</v>
      </c>
      <c r="Y186">
        <v>169.72720000000001</v>
      </c>
      <c r="Z186">
        <v>167.5222</v>
      </c>
      <c r="AA186">
        <v>167.65459999999999</v>
      </c>
      <c r="AB186">
        <v>170.8159</v>
      </c>
      <c r="AC186">
        <v>173.5179</v>
      </c>
      <c r="AD186">
        <v>176.10509999999999</v>
      </c>
      <c r="AE186">
        <v>177.3424</v>
      </c>
      <c r="AF186">
        <v>178.53129999999999</v>
      </c>
      <c r="AG186">
        <v>179.96369999999999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52.829949999999997</v>
      </c>
      <c r="AU186">
        <v>146.12700000000001</v>
      </c>
      <c r="AV186">
        <v>144.1242</v>
      </c>
      <c r="AW186">
        <v>142.7603</v>
      </c>
      <c r="AX186">
        <v>140.828</v>
      </c>
      <c r="AY186">
        <v>140.91470000000001</v>
      </c>
      <c r="AZ186">
        <v>144.70500000000001</v>
      </c>
      <c r="BA186">
        <v>110.8455</v>
      </c>
      <c r="BB186">
        <v>78.705150000000003</v>
      </c>
      <c r="BC186">
        <v>78.524879999999996</v>
      </c>
      <c r="BD186">
        <v>78.704189999999997</v>
      </c>
      <c r="BE186">
        <v>79.579250000000002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56.04692</v>
      </c>
      <c r="BS186">
        <v>149.2029</v>
      </c>
      <c r="BT186">
        <v>147.02590000000001</v>
      </c>
      <c r="BU186">
        <v>145.5308</v>
      </c>
      <c r="BV186">
        <v>143.5805</v>
      </c>
      <c r="BW186">
        <v>143.67160000000001</v>
      </c>
      <c r="BX186">
        <v>146.67500000000001</v>
      </c>
      <c r="BY186">
        <v>112.7846</v>
      </c>
      <c r="BZ186">
        <v>80.657700000000006</v>
      </c>
      <c r="CA186">
        <v>80.509020000000007</v>
      </c>
      <c r="CB186">
        <v>80.738330000000005</v>
      </c>
      <c r="CC186">
        <v>81.638990000000007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58.274979999999999</v>
      </c>
      <c r="CQ186">
        <v>151.33320000000001</v>
      </c>
      <c r="CR186">
        <v>149.03550000000001</v>
      </c>
      <c r="CS186">
        <v>147.4496</v>
      </c>
      <c r="CT186">
        <v>145.48679999999999</v>
      </c>
      <c r="CU186">
        <v>145.58099999999999</v>
      </c>
      <c r="CV186">
        <v>148.0394</v>
      </c>
      <c r="CW186">
        <v>114.1276</v>
      </c>
      <c r="CX186">
        <v>82.01003</v>
      </c>
      <c r="CY186">
        <v>81.883229999999998</v>
      </c>
      <c r="CZ186">
        <v>82.14716</v>
      </c>
      <c r="DA186">
        <v>83.065569999999994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60.503039999999999</v>
      </c>
      <c r="DO186">
        <v>153.46350000000001</v>
      </c>
      <c r="DP186">
        <v>151.04519999999999</v>
      </c>
      <c r="DQ186">
        <v>149.36840000000001</v>
      </c>
      <c r="DR186">
        <v>147.39320000000001</v>
      </c>
      <c r="DS186">
        <v>147.49039999999999</v>
      </c>
      <c r="DT186">
        <v>149.40379999999999</v>
      </c>
      <c r="DU186">
        <v>115.47069999999999</v>
      </c>
      <c r="DV186">
        <v>83.362369999999999</v>
      </c>
      <c r="DW186">
        <v>83.257450000000006</v>
      </c>
      <c r="DX186">
        <v>83.555999999999997</v>
      </c>
      <c r="DY186">
        <v>84.492140000000006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63.720010000000002</v>
      </c>
      <c r="EM186">
        <v>156.5394</v>
      </c>
      <c r="EN186">
        <v>153.9468</v>
      </c>
      <c r="EO186">
        <v>152.13890000000001</v>
      </c>
      <c r="EP186">
        <v>150.14570000000001</v>
      </c>
      <c r="EQ186">
        <v>150.2473</v>
      </c>
      <c r="ER186">
        <v>151.37379999999999</v>
      </c>
      <c r="ES186">
        <v>117.4098</v>
      </c>
      <c r="ET186">
        <v>85.314920000000001</v>
      </c>
      <c r="EU186">
        <v>85.241579999999999</v>
      </c>
      <c r="EV186">
        <v>85.590140000000005</v>
      </c>
      <c r="EW186">
        <v>86.55189</v>
      </c>
      <c r="EX186">
        <v>78.20196</v>
      </c>
      <c r="EY186">
        <v>77.102400000000003</v>
      </c>
      <c r="EZ186">
        <v>76.000339999999994</v>
      </c>
      <c r="FA186">
        <v>74.802059999999997</v>
      </c>
      <c r="FB186">
        <v>73.897009999999995</v>
      </c>
      <c r="FC186">
        <v>72.556600000000003</v>
      </c>
      <c r="FD186">
        <v>71.718320000000006</v>
      </c>
      <c r="FE186">
        <v>71.521879999999996</v>
      </c>
      <c r="FF186">
        <v>73.692670000000007</v>
      </c>
      <c r="FG186">
        <v>78.020970000000005</v>
      </c>
      <c r="FH186">
        <v>82.342590000000001</v>
      </c>
      <c r="FI186">
        <v>86.134969999999996</v>
      </c>
      <c r="FJ186">
        <v>89.197940000000003</v>
      </c>
      <c r="FK186">
        <v>91.824460000000002</v>
      </c>
      <c r="FL186">
        <v>93.388530000000003</v>
      </c>
      <c r="FM186">
        <v>94.150570000000002</v>
      </c>
      <c r="FN186">
        <v>94.257630000000006</v>
      </c>
      <c r="FO186">
        <v>93.764849999999996</v>
      </c>
      <c r="FP186">
        <v>92.767970000000005</v>
      </c>
      <c r="FQ186">
        <v>90.600160000000002</v>
      </c>
      <c r="FR186">
        <v>87.397919999999999</v>
      </c>
      <c r="FS186">
        <v>84.426810000000003</v>
      </c>
      <c r="FT186">
        <v>82.573030000000003</v>
      </c>
      <c r="FU186">
        <v>80.752030000000005</v>
      </c>
      <c r="FV186">
        <v>1</v>
      </c>
    </row>
    <row r="187" spans="1:178" x14ac:dyDescent="0.2">
      <c r="A187" t="s">
        <v>216</v>
      </c>
      <c r="B187" t="s">
        <v>231</v>
      </c>
      <c r="C187" t="s">
        <v>238</v>
      </c>
      <c r="D187" t="s">
        <v>40</v>
      </c>
      <c r="E187">
        <v>2016</v>
      </c>
      <c r="F187" t="s">
        <v>228</v>
      </c>
      <c r="G187">
        <v>64</v>
      </c>
      <c r="H187" s="59"/>
      <c r="I187">
        <v>6.7362390000000003</v>
      </c>
      <c r="J187">
        <v>169.7636</v>
      </c>
      <c r="K187">
        <v>169.5762</v>
      </c>
      <c r="L187">
        <v>170.19210000000001</v>
      </c>
      <c r="M187">
        <v>170.17</v>
      </c>
      <c r="N187">
        <v>170.43170000000001</v>
      </c>
      <c r="O187">
        <v>173.19569999999999</v>
      </c>
      <c r="P187">
        <v>175.01939999999999</v>
      </c>
      <c r="Q187">
        <v>174.7646</v>
      </c>
      <c r="R187">
        <v>173.40029999999999</v>
      </c>
      <c r="S187">
        <v>173.31800000000001</v>
      </c>
      <c r="T187">
        <v>174.7166</v>
      </c>
      <c r="U187">
        <v>174.24199999999999</v>
      </c>
      <c r="V187">
        <v>170.57480000000001</v>
      </c>
      <c r="W187">
        <v>169.58609999999999</v>
      </c>
      <c r="X187">
        <v>166.7115</v>
      </c>
      <c r="Y187">
        <v>164.5839</v>
      </c>
      <c r="Z187">
        <v>162.44579999999999</v>
      </c>
      <c r="AA187">
        <v>162.57409999999999</v>
      </c>
      <c r="AB187">
        <v>165.6396</v>
      </c>
      <c r="AC187">
        <v>168.25980000000001</v>
      </c>
      <c r="AD187">
        <v>170.76859999999999</v>
      </c>
      <c r="AE187">
        <v>171.9684</v>
      </c>
      <c r="AF187">
        <v>173.12119999999999</v>
      </c>
      <c r="AG187">
        <v>174.5102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51.147179999999999</v>
      </c>
      <c r="AU187">
        <v>141.6206</v>
      </c>
      <c r="AV187">
        <v>139.68299999999999</v>
      </c>
      <c r="AW187">
        <v>138.36369999999999</v>
      </c>
      <c r="AX187">
        <v>136.49039999999999</v>
      </c>
      <c r="AY187">
        <v>136.5744</v>
      </c>
      <c r="AZ187">
        <v>140.26990000000001</v>
      </c>
      <c r="BA187">
        <v>107.4372</v>
      </c>
      <c r="BB187">
        <v>76.270449999999997</v>
      </c>
      <c r="BC187">
        <v>76.094849999999994</v>
      </c>
      <c r="BD187">
        <v>76.267439999999993</v>
      </c>
      <c r="BE187">
        <v>77.115340000000003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54.31503</v>
      </c>
      <c r="BS187">
        <v>144.64949999999999</v>
      </c>
      <c r="BT187">
        <v>142.5403</v>
      </c>
      <c r="BU187">
        <v>141.09190000000001</v>
      </c>
      <c r="BV187">
        <v>139.20089999999999</v>
      </c>
      <c r="BW187">
        <v>139.28919999999999</v>
      </c>
      <c r="BX187">
        <v>142.2098</v>
      </c>
      <c r="BY187">
        <v>109.3467</v>
      </c>
      <c r="BZ187">
        <v>78.193190000000001</v>
      </c>
      <c r="CA187">
        <v>78.048699999999997</v>
      </c>
      <c r="CB187">
        <v>78.270520000000005</v>
      </c>
      <c r="CC187">
        <v>79.143640000000005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56.509070000000001</v>
      </c>
      <c r="CQ187">
        <v>146.7473</v>
      </c>
      <c r="CR187">
        <v>144.51929999999999</v>
      </c>
      <c r="CS187">
        <v>142.98140000000001</v>
      </c>
      <c r="CT187">
        <v>141.07820000000001</v>
      </c>
      <c r="CU187">
        <v>141.1694</v>
      </c>
      <c r="CV187">
        <v>143.55340000000001</v>
      </c>
      <c r="CW187">
        <v>110.6692</v>
      </c>
      <c r="CX187">
        <v>79.524879999999996</v>
      </c>
      <c r="CY187">
        <v>79.401920000000004</v>
      </c>
      <c r="CZ187">
        <v>79.657849999999996</v>
      </c>
      <c r="DA187">
        <v>80.548429999999996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58.703110000000002</v>
      </c>
      <c r="DO187">
        <v>148.84520000000001</v>
      </c>
      <c r="DP187">
        <v>146.4983</v>
      </c>
      <c r="DQ187">
        <v>144.87100000000001</v>
      </c>
      <c r="DR187">
        <v>142.9554</v>
      </c>
      <c r="DS187">
        <v>143.0497</v>
      </c>
      <c r="DT187">
        <v>144.89689999999999</v>
      </c>
      <c r="DU187">
        <v>111.99169999999999</v>
      </c>
      <c r="DV187">
        <v>80.856570000000005</v>
      </c>
      <c r="DW187">
        <v>80.75515</v>
      </c>
      <c r="DX187">
        <v>81.045180000000002</v>
      </c>
      <c r="DY187">
        <v>81.953220000000002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61.870959999999997</v>
      </c>
      <c r="EM187">
        <v>151.8741</v>
      </c>
      <c r="EN187">
        <v>149.35560000000001</v>
      </c>
      <c r="EO187">
        <v>147.5992</v>
      </c>
      <c r="EP187">
        <v>145.66589999999999</v>
      </c>
      <c r="EQ187">
        <v>145.7645</v>
      </c>
      <c r="ER187">
        <v>146.83690000000001</v>
      </c>
      <c r="ES187">
        <v>113.9012</v>
      </c>
      <c r="ET187">
        <v>82.779300000000006</v>
      </c>
      <c r="EU187">
        <v>82.709000000000003</v>
      </c>
      <c r="EV187">
        <v>83.048259999999999</v>
      </c>
      <c r="EW187">
        <v>83.981520000000003</v>
      </c>
      <c r="EX187">
        <v>78.20196</v>
      </c>
      <c r="EY187">
        <v>77.102400000000003</v>
      </c>
      <c r="EZ187">
        <v>76.000339999999994</v>
      </c>
      <c r="FA187">
        <v>74.802059999999997</v>
      </c>
      <c r="FB187">
        <v>73.897009999999995</v>
      </c>
      <c r="FC187">
        <v>72.556600000000003</v>
      </c>
      <c r="FD187">
        <v>71.718320000000006</v>
      </c>
      <c r="FE187">
        <v>71.521879999999996</v>
      </c>
      <c r="FF187">
        <v>73.692670000000007</v>
      </c>
      <c r="FG187">
        <v>78.020970000000005</v>
      </c>
      <c r="FH187">
        <v>82.342590000000001</v>
      </c>
      <c r="FI187">
        <v>86.134969999999996</v>
      </c>
      <c r="FJ187">
        <v>89.197940000000003</v>
      </c>
      <c r="FK187">
        <v>91.824460000000002</v>
      </c>
      <c r="FL187">
        <v>93.388530000000003</v>
      </c>
      <c r="FM187">
        <v>94.150570000000002</v>
      </c>
      <c r="FN187">
        <v>94.257630000000006</v>
      </c>
      <c r="FO187">
        <v>93.764849999999996</v>
      </c>
      <c r="FP187">
        <v>92.767970000000005</v>
      </c>
      <c r="FQ187">
        <v>90.600160000000002</v>
      </c>
      <c r="FR187">
        <v>87.397919999999999</v>
      </c>
      <c r="FS187">
        <v>84.426810000000003</v>
      </c>
      <c r="FT187">
        <v>82.573030000000003</v>
      </c>
      <c r="FU187">
        <v>80.752030000000005</v>
      </c>
      <c r="FV187">
        <v>1</v>
      </c>
    </row>
    <row r="188" spans="1:178" x14ac:dyDescent="0.2">
      <c r="A188" t="s">
        <v>216</v>
      </c>
      <c r="B188" t="s">
        <v>231</v>
      </c>
      <c r="C188" t="s">
        <v>238</v>
      </c>
      <c r="D188" t="s">
        <v>40</v>
      </c>
      <c r="E188">
        <v>2017</v>
      </c>
      <c r="F188" t="s">
        <v>228</v>
      </c>
      <c r="G188">
        <v>63</v>
      </c>
      <c r="H188" s="59"/>
      <c r="I188">
        <v>6.6309849999999999</v>
      </c>
      <c r="J188">
        <v>167.11099999999999</v>
      </c>
      <c r="K188">
        <v>166.9265</v>
      </c>
      <c r="L188">
        <v>167.53290000000001</v>
      </c>
      <c r="M188">
        <v>167.5111</v>
      </c>
      <c r="N188">
        <v>167.7688</v>
      </c>
      <c r="O188">
        <v>170.48949999999999</v>
      </c>
      <c r="P188">
        <v>172.28469999999999</v>
      </c>
      <c r="Q188">
        <v>172.03389999999999</v>
      </c>
      <c r="R188">
        <v>170.6909</v>
      </c>
      <c r="S188">
        <v>170.60990000000001</v>
      </c>
      <c r="T188">
        <v>171.98670000000001</v>
      </c>
      <c r="U188">
        <v>171.51939999999999</v>
      </c>
      <c r="V188">
        <v>167.90960000000001</v>
      </c>
      <c r="W188">
        <v>166.93629999999999</v>
      </c>
      <c r="X188">
        <v>164.10659999999999</v>
      </c>
      <c r="Y188">
        <v>162.01230000000001</v>
      </c>
      <c r="Z188">
        <v>159.9076</v>
      </c>
      <c r="AA188">
        <v>160.03389999999999</v>
      </c>
      <c r="AB188">
        <v>163.0515</v>
      </c>
      <c r="AC188">
        <v>165.63079999999999</v>
      </c>
      <c r="AD188">
        <v>168.1003</v>
      </c>
      <c r="AE188">
        <v>169.28139999999999</v>
      </c>
      <c r="AF188">
        <v>170.4162</v>
      </c>
      <c r="AG188">
        <v>171.7835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50.306280000000001</v>
      </c>
      <c r="AU188">
        <v>139.36789999999999</v>
      </c>
      <c r="AV188">
        <v>137.46279999999999</v>
      </c>
      <c r="AW188">
        <v>136.16589999999999</v>
      </c>
      <c r="AX188">
        <v>134.32210000000001</v>
      </c>
      <c r="AY188">
        <v>134.40469999999999</v>
      </c>
      <c r="AZ188">
        <v>138.05260000000001</v>
      </c>
      <c r="BA188">
        <v>105.7334</v>
      </c>
      <c r="BB188">
        <v>75.05341</v>
      </c>
      <c r="BC188">
        <v>74.880129999999994</v>
      </c>
      <c r="BD188">
        <v>75.049379999999999</v>
      </c>
      <c r="BE188">
        <v>75.883690000000001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53.449280000000002</v>
      </c>
      <c r="BS188">
        <v>142.37309999999999</v>
      </c>
      <c r="BT188">
        <v>140.29769999999999</v>
      </c>
      <c r="BU188">
        <v>138.87270000000001</v>
      </c>
      <c r="BV188">
        <v>137.01130000000001</v>
      </c>
      <c r="BW188">
        <v>137.09819999999999</v>
      </c>
      <c r="BX188">
        <v>139.97730000000001</v>
      </c>
      <c r="BY188">
        <v>107.6279</v>
      </c>
      <c r="BZ188">
        <v>76.961060000000003</v>
      </c>
      <c r="CA188">
        <v>76.818659999999994</v>
      </c>
      <c r="CB188">
        <v>77.036749999999998</v>
      </c>
      <c r="CC188">
        <v>77.896079999999998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55.62612</v>
      </c>
      <c r="CQ188">
        <v>144.45439999999999</v>
      </c>
      <c r="CR188">
        <v>142.2612</v>
      </c>
      <c r="CS188">
        <v>140.7474</v>
      </c>
      <c r="CT188">
        <v>138.87379999999999</v>
      </c>
      <c r="CU188">
        <v>138.96369999999999</v>
      </c>
      <c r="CV188">
        <v>141.31030000000001</v>
      </c>
      <c r="CW188">
        <v>108.94</v>
      </c>
      <c r="CX188">
        <v>78.282300000000006</v>
      </c>
      <c r="CY188">
        <v>78.161270000000002</v>
      </c>
      <c r="CZ188">
        <v>78.413200000000003</v>
      </c>
      <c r="DA188">
        <v>79.289860000000004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57.802950000000003</v>
      </c>
      <c r="DO188">
        <v>146.53579999999999</v>
      </c>
      <c r="DP188">
        <v>144.22460000000001</v>
      </c>
      <c r="DQ188">
        <v>142.62209999999999</v>
      </c>
      <c r="DR188">
        <v>140.7363</v>
      </c>
      <c r="DS188">
        <v>140.82919999999999</v>
      </c>
      <c r="DT188">
        <v>142.64340000000001</v>
      </c>
      <c r="DU188">
        <v>110.2522</v>
      </c>
      <c r="DV188">
        <v>79.603549999999998</v>
      </c>
      <c r="DW188">
        <v>79.503879999999995</v>
      </c>
      <c r="DX188">
        <v>79.789649999999995</v>
      </c>
      <c r="DY188">
        <v>80.683629999999994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60.945959999999999</v>
      </c>
      <c r="EM188">
        <v>149.54089999999999</v>
      </c>
      <c r="EN188">
        <v>147.05950000000001</v>
      </c>
      <c r="EO188">
        <v>145.3288</v>
      </c>
      <c r="EP188">
        <v>143.4256</v>
      </c>
      <c r="EQ188">
        <v>143.52269999999999</v>
      </c>
      <c r="ER188">
        <v>144.56809999999999</v>
      </c>
      <c r="ES188">
        <v>112.1467</v>
      </c>
      <c r="ET188">
        <v>81.511200000000002</v>
      </c>
      <c r="EU188">
        <v>81.442409999999995</v>
      </c>
      <c r="EV188">
        <v>81.777019999999993</v>
      </c>
      <c r="EW188">
        <v>82.696020000000004</v>
      </c>
      <c r="EX188">
        <v>78.20196</v>
      </c>
      <c r="EY188">
        <v>77.102400000000003</v>
      </c>
      <c r="EZ188">
        <v>76.000339999999994</v>
      </c>
      <c r="FA188">
        <v>74.802059999999997</v>
      </c>
      <c r="FB188">
        <v>73.897009999999995</v>
      </c>
      <c r="FC188">
        <v>72.556600000000003</v>
      </c>
      <c r="FD188">
        <v>71.718320000000006</v>
      </c>
      <c r="FE188">
        <v>71.521879999999996</v>
      </c>
      <c r="FF188">
        <v>73.692670000000007</v>
      </c>
      <c r="FG188">
        <v>78.020970000000005</v>
      </c>
      <c r="FH188">
        <v>82.342590000000001</v>
      </c>
      <c r="FI188">
        <v>86.134969999999996</v>
      </c>
      <c r="FJ188">
        <v>89.197940000000003</v>
      </c>
      <c r="FK188">
        <v>91.824460000000002</v>
      </c>
      <c r="FL188">
        <v>93.388530000000003</v>
      </c>
      <c r="FM188">
        <v>94.150570000000002</v>
      </c>
      <c r="FN188">
        <v>94.257630000000006</v>
      </c>
      <c r="FO188">
        <v>93.764849999999996</v>
      </c>
      <c r="FP188">
        <v>92.767970000000005</v>
      </c>
      <c r="FQ188">
        <v>90.600160000000002</v>
      </c>
      <c r="FR188">
        <v>87.397919999999999</v>
      </c>
      <c r="FS188">
        <v>84.426810000000003</v>
      </c>
      <c r="FT188">
        <v>82.573030000000003</v>
      </c>
      <c r="FU188">
        <v>80.752030000000005</v>
      </c>
      <c r="FV188">
        <v>1</v>
      </c>
    </row>
    <row r="189" spans="1:178" x14ac:dyDescent="0.2">
      <c r="A189" t="s">
        <v>216</v>
      </c>
      <c r="B189" t="s">
        <v>231</v>
      </c>
      <c r="C189" t="s">
        <v>238</v>
      </c>
      <c r="D189" t="s">
        <v>40</v>
      </c>
      <c r="E189" t="s">
        <v>239</v>
      </c>
      <c r="F189" t="s">
        <v>228</v>
      </c>
      <c r="G189">
        <v>61</v>
      </c>
      <c r="H189" s="59"/>
      <c r="I189">
        <v>6.4204780000000001</v>
      </c>
      <c r="J189">
        <v>161.80590000000001</v>
      </c>
      <c r="K189">
        <v>161.62729999999999</v>
      </c>
      <c r="L189">
        <v>162.21440000000001</v>
      </c>
      <c r="M189">
        <v>162.19329999999999</v>
      </c>
      <c r="N189">
        <v>162.44280000000001</v>
      </c>
      <c r="O189">
        <v>165.0771</v>
      </c>
      <c r="P189">
        <v>166.81540000000001</v>
      </c>
      <c r="Q189">
        <v>166.57249999999999</v>
      </c>
      <c r="R189">
        <v>165.2722</v>
      </c>
      <c r="S189">
        <v>165.19370000000001</v>
      </c>
      <c r="T189">
        <v>166.52680000000001</v>
      </c>
      <c r="U189">
        <v>166.0744</v>
      </c>
      <c r="V189">
        <v>162.57910000000001</v>
      </c>
      <c r="W189">
        <v>161.63679999999999</v>
      </c>
      <c r="X189">
        <v>158.89689999999999</v>
      </c>
      <c r="Y189">
        <v>156.869</v>
      </c>
      <c r="Z189">
        <v>154.83109999999999</v>
      </c>
      <c r="AA189">
        <v>154.95349999999999</v>
      </c>
      <c r="AB189">
        <v>157.87530000000001</v>
      </c>
      <c r="AC189">
        <v>160.37260000000001</v>
      </c>
      <c r="AD189">
        <v>162.7638</v>
      </c>
      <c r="AE189">
        <v>163.9074</v>
      </c>
      <c r="AF189">
        <v>165.00620000000001</v>
      </c>
      <c r="AG189">
        <v>166.33009999999999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48.625489999999999</v>
      </c>
      <c r="AU189">
        <v>134.86349999999999</v>
      </c>
      <c r="AV189">
        <v>133.02340000000001</v>
      </c>
      <c r="AW189">
        <v>131.77099999999999</v>
      </c>
      <c r="AX189">
        <v>129.9862</v>
      </c>
      <c r="AY189">
        <v>130.06610000000001</v>
      </c>
      <c r="AZ189">
        <v>133.61869999999999</v>
      </c>
      <c r="BA189">
        <v>102.3263</v>
      </c>
      <c r="BB189">
        <v>72.619919999999993</v>
      </c>
      <c r="BC189">
        <v>72.451319999999996</v>
      </c>
      <c r="BD189">
        <v>72.613889999999998</v>
      </c>
      <c r="BE189">
        <v>73.421059999999997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51.718200000000003</v>
      </c>
      <c r="BS189">
        <v>137.82050000000001</v>
      </c>
      <c r="BT189">
        <v>135.81290000000001</v>
      </c>
      <c r="BU189">
        <v>134.43450000000001</v>
      </c>
      <c r="BV189">
        <v>132.63239999999999</v>
      </c>
      <c r="BW189">
        <v>132.7165</v>
      </c>
      <c r="BX189">
        <v>135.51259999999999</v>
      </c>
      <c r="BY189">
        <v>104.1905</v>
      </c>
      <c r="BZ189">
        <v>74.497060000000005</v>
      </c>
      <c r="CA189">
        <v>74.358829999999998</v>
      </c>
      <c r="CB189">
        <v>74.569469999999995</v>
      </c>
      <c r="CC189">
        <v>75.401250000000005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53.860210000000002</v>
      </c>
      <c r="CQ189">
        <v>139.86859999999999</v>
      </c>
      <c r="CR189">
        <v>137.7449</v>
      </c>
      <c r="CS189">
        <v>136.2792</v>
      </c>
      <c r="CT189">
        <v>134.46510000000001</v>
      </c>
      <c r="CU189">
        <v>134.5521</v>
      </c>
      <c r="CV189">
        <v>136.82429999999999</v>
      </c>
      <c r="CW189">
        <v>105.4816</v>
      </c>
      <c r="CX189">
        <v>75.797160000000005</v>
      </c>
      <c r="CY189">
        <v>75.679950000000005</v>
      </c>
      <c r="CZ189">
        <v>75.92389</v>
      </c>
      <c r="DA189">
        <v>76.772720000000007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56.002209999999998</v>
      </c>
      <c r="DO189">
        <v>141.91659999999999</v>
      </c>
      <c r="DP189">
        <v>139.67699999999999</v>
      </c>
      <c r="DQ189">
        <v>138.12389999999999</v>
      </c>
      <c r="DR189">
        <v>136.2978</v>
      </c>
      <c r="DS189">
        <v>136.3878</v>
      </c>
      <c r="DT189">
        <v>138.136</v>
      </c>
      <c r="DU189">
        <v>106.7728</v>
      </c>
      <c r="DV189">
        <v>77.097260000000006</v>
      </c>
      <c r="DW189">
        <v>77.001080000000002</v>
      </c>
      <c r="DX189">
        <v>77.278310000000005</v>
      </c>
      <c r="DY189">
        <v>78.144199999999998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59.094920000000002</v>
      </c>
      <c r="EM189">
        <v>144.87370000000001</v>
      </c>
      <c r="EN189">
        <v>142.4665</v>
      </c>
      <c r="EO189">
        <v>140.78739999999999</v>
      </c>
      <c r="EP189">
        <v>138.94399999999999</v>
      </c>
      <c r="EQ189">
        <v>139.03819999999999</v>
      </c>
      <c r="ER189">
        <v>140.0299</v>
      </c>
      <c r="ES189">
        <v>108.6369</v>
      </c>
      <c r="ET189">
        <v>78.974400000000003</v>
      </c>
      <c r="EU189">
        <v>78.908590000000004</v>
      </c>
      <c r="EV189">
        <v>79.233890000000002</v>
      </c>
      <c r="EW189">
        <v>80.124380000000002</v>
      </c>
      <c r="EX189">
        <v>78.20196</v>
      </c>
      <c r="EY189">
        <v>77.102400000000003</v>
      </c>
      <c r="EZ189">
        <v>76.000339999999994</v>
      </c>
      <c r="FA189">
        <v>74.802059999999997</v>
      </c>
      <c r="FB189">
        <v>73.897009999999995</v>
      </c>
      <c r="FC189">
        <v>72.556600000000003</v>
      </c>
      <c r="FD189">
        <v>71.718320000000006</v>
      </c>
      <c r="FE189">
        <v>71.521879999999996</v>
      </c>
      <c r="FF189">
        <v>73.692670000000007</v>
      </c>
      <c r="FG189">
        <v>78.020970000000005</v>
      </c>
      <c r="FH189">
        <v>82.342590000000001</v>
      </c>
      <c r="FI189">
        <v>86.134969999999996</v>
      </c>
      <c r="FJ189">
        <v>89.197940000000003</v>
      </c>
      <c r="FK189">
        <v>91.824460000000002</v>
      </c>
      <c r="FL189">
        <v>93.388530000000003</v>
      </c>
      <c r="FM189">
        <v>94.150570000000002</v>
      </c>
      <c r="FN189">
        <v>94.257630000000006</v>
      </c>
      <c r="FO189">
        <v>93.764849999999996</v>
      </c>
      <c r="FP189">
        <v>92.767970000000005</v>
      </c>
      <c r="FQ189">
        <v>90.600160000000002</v>
      </c>
      <c r="FR189">
        <v>87.397919999999999</v>
      </c>
      <c r="FS189">
        <v>84.426810000000003</v>
      </c>
      <c r="FT189">
        <v>82.573030000000003</v>
      </c>
      <c r="FU189">
        <v>80.752030000000005</v>
      </c>
      <c r="FV189">
        <v>1</v>
      </c>
    </row>
    <row r="190" spans="1:178" x14ac:dyDescent="0.2">
      <c r="A190" t="s">
        <v>216</v>
      </c>
      <c r="B190" t="s">
        <v>231</v>
      </c>
      <c r="C190" t="s">
        <v>238</v>
      </c>
      <c r="D190" t="s">
        <v>41</v>
      </c>
      <c r="E190">
        <v>2015</v>
      </c>
      <c r="F190" t="s">
        <v>228</v>
      </c>
      <c r="G190">
        <v>66</v>
      </c>
      <c r="H190" s="59"/>
      <c r="I190">
        <v>6.9467460000000001</v>
      </c>
      <c r="J190">
        <v>176.95359999999999</v>
      </c>
      <c r="K190">
        <v>177.11850000000001</v>
      </c>
      <c r="L190">
        <v>177.11179999999999</v>
      </c>
      <c r="M190">
        <v>176.54689999999999</v>
      </c>
      <c r="N190">
        <v>176.79249999999999</v>
      </c>
      <c r="O190">
        <v>179.57990000000001</v>
      </c>
      <c r="P190">
        <v>181.66130000000001</v>
      </c>
      <c r="Q190">
        <v>180.96899999999999</v>
      </c>
      <c r="R190">
        <v>179.7321</v>
      </c>
      <c r="S190">
        <v>178.92339999999999</v>
      </c>
      <c r="T190">
        <v>180.59389999999999</v>
      </c>
      <c r="U190">
        <v>180.32040000000001</v>
      </c>
      <c r="V190">
        <v>176.5102</v>
      </c>
      <c r="W190">
        <v>175.26509999999999</v>
      </c>
      <c r="X190">
        <v>172.78700000000001</v>
      </c>
      <c r="Y190">
        <v>170.29390000000001</v>
      </c>
      <c r="Z190">
        <v>168.36070000000001</v>
      </c>
      <c r="AA190">
        <v>168.7852</v>
      </c>
      <c r="AB190">
        <v>171.85939999999999</v>
      </c>
      <c r="AC190">
        <v>174.82599999999999</v>
      </c>
      <c r="AD190">
        <v>177.38120000000001</v>
      </c>
      <c r="AE190">
        <v>178.56800000000001</v>
      </c>
      <c r="AF190">
        <v>179.27670000000001</v>
      </c>
      <c r="AG190">
        <v>180.25380000000001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52.51023</v>
      </c>
      <c r="AU190">
        <v>145.0975</v>
      </c>
      <c r="AV190">
        <v>143.3562</v>
      </c>
      <c r="AW190">
        <v>141.68680000000001</v>
      </c>
      <c r="AX190">
        <v>140.01939999999999</v>
      </c>
      <c r="AY190">
        <v>140.4881</v>
      </c>
      <c r="AZ190">
        <v>146.24199999999999</v>
      </c>
      <c r="BA190">
        <v>112.5321</v>
      </c>
      <c r="BB190">
        <v>81.386589999999998</v>
      </c>
      <c r="BC190">
        <v>81.670100000000005</v>
      </c>
      <c r="BD190">
        <v>81.844070000000002</v>
      </c>
      <c r="BE190">
        <v>82.473110000000005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55.442639999999997</v>
      </c>
      <c r="BS190">
        <v>147.92330000000001</v>
      </c>
      <c r="BT190">
        <v>146.05690000000001</v>
      </c>
      <c r="BU190">
        <v>144.28639999999999</v>
      </c>
      <c r="BV190">
        <v>142.61070000000001</v>
      </c>
      <c r="BW190">
        <v>143.09960000000001</v>
      </c>
      <c r="BX190">
        <v>148.2345</v>
      </c>
      <c r="BY190">
        <v>114.50190000000001</v>
      </c>
      <c r="BZ190">
        <v>83.367720000000006</v>
      </c>
      <c r="CA190">
        <v>83.676060000000007</v>
      </c>
      <c r="CB190">
        <v>83.876980000000003</v>
      </c>
      <c r="CC190">
        <v>84.518289999999993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57.47363</v>
      </c>
      <c r="CQ190">
        <v>149.88050000000001</v>
      </c>
      <c r="CR190">
        <v>147.92740000000001</v>
      </c>
      <c r="CS190">
        <v>146.08680000000001</v>
      </c>
      <c r="CT190">
        <v>144.40549999999999</v>
      </c>
      <c r="CU190">
        <v>144.9084</v>
      </c>
      <c r="CV190">
        <v>149.61449999999999</v>
      </c>
      <c r="CW190">
        <v>115.8661</v>
      </c>
      <c r="CX190">
        <v>84.739850000000004</v>
      </c>
      <c r="CY190">
        <v>85.065389999999994</v>
      </c>
      <c r="CZ190">
        <v>85.284970000000001</v>
      </c>
      <c r="DA190">
        <v>85.934780000000003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59.50461</v>
      </c>
      <c r="DO190">
        <v>151.83760000000001</v>
      </c>
      <c r="DP190">
        <v>149.7979</v>
      </c>
      <c r="DQ190">
        <v>147.88730000000001</v>
      </c>
      <c r="DR190">
        <v>146.2003</v>
      </c>
      <c r="DS190">
        <v>146.71709999999999</v>
      </c>
      <c r="DT190">
        <v>150.99449999999999</v>
      </c>
      <c r="DU190">
        <v>117.2303</v>
      </c>
      <c r="DV190">
        <v>86.111980000000003</v>
      </c>
      <c r="DW190">
        <v>86.454719999999995</v>
      </c>
      <c r="DX190">
        <v>86.692959999999999</v>
      </c>
      <c r="DY190">
        <v>87.351259999999996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62.437019999999997</v>
      </c>
      <c r="EM190">
        <v>154.6635</v>
      </c>
      <c r="EN190">
        <v>152.49860000000001</v>
      </c>
      <c r="EO190">
        <v>150.48689999999999</v>
      </c>
      <c r="EP190">
        <v>148.79159999999999</v>
      </c>
      <c r="EQ190">
        <v>149.32859999999999</v>
      </c>
      <c r="ER190">
        <v>152.98689999999999</v>
      </c>
      <c r="ES190">
        <v>119.20010000000001</v>
      </c>
      <c r="ET190">
        <v>88.093119999999999</v>
      </c>
      <c r="EU190">
        <v>88.46069</v>
      </c>
      <c r="EV190">
        <v>88.725880000000004</v>
      </c>
      <c r="EW190">
        <v>89.396450000000002</v>
      </c>
      <c r="EX190">
        <v>73.121600000000001</v>
      </c>
      <c r="EY190">
        <v>71.65061</v>
      </c>
      <c r="EZ190">
        <v>69.596369999999993</v>
      </c>
      <c r="FA190">
        <v>68.576740000000001</v>
      </c>
      <c r="FB190">
        <v>68.052490000000006</v>
      </c>
      <c r="FC190">
        <v>66.912739999999999</v>
      </c>
      <c r="FD190">
        <v>66.336560000000006</v>
      </c>
      <c r="FE190">
        <v>65.886840000000007</v>
      </c>
      <c r="FF190">
        <v>67.704549999999998</v>
      </c>
      <c r="FG190">
        <v>72.479129999999998</v>
      </c>
      <c r="FH190">
        <v>78.345979999999997</v>
      </c>
      <c r="FI190">
        <v>83.388630000000006</v>
      </c>
      <c r="FJ190">
        <v>87.311490000000006</v>
      </c>
      <c r="FK190">
        <v>89.520740000000004</v>
      </c>
      <c r="FL190">
        <v>90.723849999999999</v>
      </c>
      <c r="FM190">
        <v>91.470920000000007</v>
      </c>
      <c r="FN190">
        <v>91.417599999999993</v>
      </c>
      <c r="FO190">
        <v>90.789090000000002</v>
      </c>
      <c r="FP190">
        <v>89.249809999999997</v>
      </c>
      <c r="FQ190">
        <v>86.332419999999999</v>
      </c>
      <c r="FR190">
        <v>82.928439999999995</v>
      </c>
      <c r="FS190">
        <v>80.447909999999993</v>
      </c>
      <c r="FT190">
        <v>78.548360000000002</v>
      </c>
      <c r="FU190">
        <v>76.527230000000003</v>
      </c>
      <c r="FV190">
        <v>1</v>
      </c>
    </row>
    <row r="191" spans="1:178" x14ac:dyDescent="0.2">
      <c r="A191" t="s">
        <v>216</v>
      </c>
      <c r="B191" t="s">
        <v>231</v>
      </c>
      <c r="C191" t="s">
        <v>238</v>
      </c>
      <c r="D191" t="s">
        <v>41</v>
      </c>
      <c r="E191">
        <v>2016</v>
      </c>
      <c r="F191" t="s">
        <v>228</v>
      </c>
      <c r="G191">
        <v>64</v>
      </c>
      <c r="H191" s="59"/>
      <c r="I191">
        <v>6.7362390000000003</v>
      </c>
      <c r="J191">
        <v>171.59139999999999</v>
      </c>
      <c r="K191">
        <v>171.75129999999999</v>
      </c>
      <c r="L191">
        <v>171.7448</v>
      </c>
      <c r="M191">
        <v>171.1969</v>
      </c>
      <c r="N191">
        <v>171.43520000000001</v>
      </c>
      <c r="O191">
        <v>174.13810000000001</v>
      </c>
      <c r="P191">
        <v>176.15639999999999</v>
      </c>
      <c r="Q191">
        <v>175.48509999999999</v>
      </c>
      <c r="R191">
        <v>174.28569999999999</v>
      </c>
      <c r="S191">
        <v>173.50149999999999</v>
      </c>
      <c r="T191">
        <v>175.12139999999999</v>
      </c>
      <c r="U191">
        <v>174.8561</v>
      </c>
      <c r="V191">
        <v>171.16139999999999</v>
      </c>
      <c r="W191">
        <v>169.95400000000001</v>
      </c>
      <c r="X191">
        <v>167.55099999999999</v>
      </c>
      <c r="Y191">
        <v>165.13339999999999</v>
      </c>
      <c r="Z191">
        <v>163.25890000000001</v>
      </c>
      <c r="AA191">
        <v>163.6705</v>
      </c>
      <c r="AB191">
        <v>166.6515</v>
      </c>
      <c r="AC191">
        <v>169.5282</v>
      </c>
      <c r="AD191">
        <v>172.006</v>
      </c>
      <c r="AE191">
        <v>173.15690000000001</v>
      </c>
      <c r="AF191">
        <v>173.8441</v>
      </c>
      <c r="AG191">
        <v>174.79150000000001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50.844380000000001</v>
      </c>
      <c r="AU191">
        <v>140.62870000000001</v>
      </c>
      <c r="AV191">
        <v>138.9434</v>
      </c>
      <c r="AW191">
        <v>137.3271</v>
      </c>
      <c r="AX191">
        <v>135.71039999999999</v>
      </c>
      <c r="AY191">
        <v>136.1644</v>
      </c>
      <c r="AZ191">
        <v>141.75970000000001</v>
      </c>
      <c r="BA191">
        <v>109.0719</v>
      </c>
      <c r="BB191">
        <v>78.869910000000004</v>
      </c>
      <c r="BC191">
        <v>79.144199999999998</v>
      </c>
      <c r="BD191">
        <v>79.312209999999993</v>
      </c>
      <c r="BE191">
        <v>79.921880000000002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53.732030000000002</v>
      </c>
      <c r="BS191">
        <v>143.41139999999999</v>
      </c>
      <c r="BT191">
        <v>141.6028</v>
      </c>
      <c r="BU191">
        <v>139.887</v>
      </c>
      <c r="BV191">
        <v>138.26220000000001</v>
      </c>
      <c r="BW191">
        <v>138.73609999999999</v>
      </c>
      <c r="BX191">
        <v>143.7218</v>
      </c>
      <c r="BY191">
        <v>111.0116</v>
      </c>
      <c r="BZ191">
        <v>80.820800000000006</v>
      </c>
      <c r="CA191">
        <v>81.119540000000001</v>
      </c>
      <c r="CB191">
        <v>81.314089999999993</v>
      </c>
      <c r="CC191">
        <v>81.935829999999996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55.731999999999999</v>
      </c>
      <c r="CQ191">
        <v>145.33869999999999</v>
      </c>
      <c r="CR191">
        <v>143.44470000000001</v>
      </c>
      <c r="CS191">
        <v>141.66</v>
      </c>
      <c r="CT191">
        <v>140.02959999999999</v>
      </c>
      <c r="CU191">
        <v>140.5172</v>
      </c>
      <c r="CV191">
        <v>145.08070000000001</v>
      </c>
      <c r="CW191">
        <v>112.355</v>
      </c>
      <c r="CX191">
        <v>82.171980000000005</v>
      </c>
      <c r="CY191">
        <v>82.487650000000002</v>
      </c>
      <c r="CZ191">
        <v>82.700580000000002</v>
      </c>
      <c r="DA191">
        <v>83.330690000000004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57.731969999999997</v>
      </c>
      <c r="DO191">
        <v>147.26589999999999</v>
      </c>
      <c r="DP191">
        <v>145.2867</v>
      </c>
      <c r="DQ191">
        <v>143.43289999999999</v>
      </c>
      <c r="DR191">
        <v>141.79689999999999</v>
      </c>
      <c r="DS191">
        <v>142.29830000000001</v>
      </c>
      <c r="DT191">
        <v>146.43960000000001</v>
      </c>
      <c r="DU191">
        <v>113.69840000000001</v>
      </c>
      <c r="DV191">
        <v>83.523160000000004</v>
      </c>
      <c r="DW191">
        <v>83.855760000000004</v>
      </c>
      <c r="DX191">
        <v>84.087069999999997</v>
      </c>
      <c r="DY191">
        <v>84.725549999999998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60.619610000000002</v>
      </c>
      <c r="EM191">
        <v>150.04859999999999</v>
      </c>
      <c r="EN191">
        <v>147.9461</v>
      </c>
      <c r="EO191">
        <v>145.99279999999999</v>
      </c>
      <c r="EP191">
        <v>144.34870000000001</v>
      </c>
      <c r="EQ191">
        <v>144.87</v>
      </c>
      <c r="ER191">
        <v>148.40170000000001</v>
      </c>
      <c r="ES191">
        <v>115.63809999999999</v>
      </c>
      <c r="ET191">
        <v>85.474050000000005</v>
      </c>
      <c r="EU191">
        <v>85.831100000000006</v>
      </c>
      <c r="EV191">
        <v>86.088939999999994</v>
      </c>
      <c r="EW191">
        <v>86.739500000000007</v>
      </c>
      <c r="EX191">
        <v>73.121600000000001</v>
      </c>
      <c r="EY191">
        <v>71.65061</v>
      </c>
      <c r="EZ191">
        <v>69.596369999999993</v>
      </c>
      <c r="FA191">
        <v>68.576740000000001</v>
      </c>
      <c r="FB191">
        <v>68.052490000000006</v>
      </c>
      <c r="FC191">
        <v>66.912739999999999</v>
      </c>
      <c r="FD191">
        <v>66.336560000000006</v>
      </c>
      <c r="FE191">
        <v>65.886840000000007</v>
      </c>
      <c r="FF191">
        <v>67.704549999999998</v>
      </c>
      <c r="FG191">
        <v>72.479129999999998</v>
      </c>
      <c r="FH191">
        <v>78.345979999999997</v>
      </c>
      <c r="FI191">
        <v>83.388630000000006</v>
      </c>
      <c r="FJ191">
        <v>87.311490000000006</v>
      </c>
      <c r="FK191">
        <v>89.520740000000004</v>
      </c>
      <c r="FL191">
        <v>90.723849999999999</v>
      </c>
      <c r="FM191">
        <v>91.470920000000007</v>
      </c>
      <c r="FN191">
        <v>91.417599999999993</v>
      </c>
      <c r="FO191">
        <v>90.789090000000002</v>
      </c>
      <c r="FP191">
        <v>89.249809999999997</v>
      </c>
      <c r="FQ191">
        <v>86.332419999999999</v>
      </c>
      <c r="FR191">
        <v>82.928439999999995</v>
      </c>
      <c r="FS191">
        <v>80.447909999999993</v>
      </c>
      <c r="FT191">
        <v>78.548360000000002</v>
      </c>
      <c r="FU191">
        <v>76.527230000000003</v>
      </c>
      <c r="FV191">
        <v>1</v>
      </c>
    </row>
    <row r="192" spans="1:178" x14ac:dyDescent="0.2">
      <c r="A192" t="s">
        <v>216</v>
      </c>
      <c r="B192" t="s">
        <v>231</v>
      </c>
      <c r="C192" t="s">
        <v>238</v>
      </c>
      <c r="D192" t="s">
        <v>41</v>
      </c>
      <c r="E192">
        <v>2017</v>
      </c>
      <c r="F192" t="s">
        <v>228</v>
      </c>
      <c r="G192">
        <v>63</v>
      </c>
      <c r="H192" s="59"/>
      <c r="I192">
        <v>6.6309849999999999</v>
      </c>
      <c r="J192">
        <v>168.91030000000001</v>
      </c>
      <c r="K192">
        <v>169.0676</v>
      </c>
      <c r="L192">
        <v>169.06129999999999</v>
      </c>
      <c r="M192">
        <v>168.52199999999999</v>
      </c>
      <c r="N192">
        <v>168.75649999999999</v>
      </c>
      <c r="O192">
        <v>171.41720000000001</v>
      </c>
      <c r="P192">
        <v>173.40389999999999</v>
      </c>
      <c r="Q192">
        <v>172.7431</v>
      </c>
      <c r="R192">
        <v>171.5625</v>
      </c>
      <c r="S192">
        <v>170.79050000000001</v>
      </c>
      <c r="T192">
        <v>172.38509999999999</v>
      </c>
      <c r="U192">
        <v>172.124</v>
      </c>
      <c r="V192">
        <v>168.48699999999999</v>
      </c>
      <c r="W192">
        <v>167.29849999999999</v>
      </c>
      <c r="X192">
        <v>164.9331</v>
      </c>
      <c r="Y192">
        <v>162.5532</v>
      </c>
      <c r="Z192">
        <v>160.708</v>
      </c>
      <c r="AA192">
        <v>161.1131</v>
      </c>
      <c r="AB192">
        <v>164.04759999999999</v>
      </c>
      <c r="AC192">
        <v>166.8793</v>
      </c>
      <c r="AD192">
        <v>169.3184</v>
      </c>
      <c r="AE192">
        <v>170.4513</v>
      </c>
      <c r="AF192">
        <v>171.12780000000001</v>
      </c>
      <c r="AG192">
        <v>172.06039999999999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50.01191</v>
      </c>
      <c r="AU192">
        <v>138.3948</v>
      </c>
      <c r="AV192">
        <v>136.7373</v>
      </c>
      <c r="AW192">
        <v>135.14769999999999</v>
      </c>
      <c r="AX192">
        <v>133.55629999999999</v>
      </c>
      <c r="AY192">
        <v>134.00299999999999</v>
      </c>
      <c r="AZ192">
        <v>139.5189</v>
      </c>
      <c r="BA192">
        <v>107.3421</v>
      </c>
      <c r="BB192">
        <v>77.611879999999999</v>
      </c>
      <c r="BC192">
        <v>77.881550000000004</v>
      </c>
      <c r="BD192">
        <v>78.046589999999995</v>
      </c>
      <c r="BE192">
        <v>78.646569999999997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52.876899999999999</v>
      </c>
      <c r="BS192">
        <v>141.15559999999999</v>
      </c>
      <c r="BT192">
        <v>139.3759</v>
      </c>
      <c r="BU192">
        <v>137.6875</v>
      </c>
      <c r="BV192">
        <v>136.0881</v>
      </c>
      <c r="BW192">
        <v>136.55449999999999</v>
      </c>
      <c r="BX192">
        <v>141.46559999999999</v>
      </c>
      <c r="BY192">
        <v>109.2666</v>
      </c>
      <c r="BZ192">
        <v>79.547460000000001</v>
      </c>
      <c r="CA192">
        <v>79.841399999999993</v>
      </c>
      <c r="CB192">
        <v>80.032769999999999</v>
      </c>
      <c r="CC192">
        <v>80.644729999999996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54.861190000000001</v>
      </c>
      <c r="CQ192">
        <v>143.0677</v>
      </c>
      <c r="CR192">
        <v>141.20339999999999</v>
      </c>
      <c r="CS192">
        <v>139.44649999999999</v>
      </c>
      <c r="CT192">
        <v>137.8416</v>
      </c>
      <c r="CU192">
        <v>138.32159999999999</v>
      </c>
      <c r="CV192">
        <v>142.81379999999999</v>
      </c>
      <c r="CW192">
        <v>110.59950000000001</v>
      </c>
      <c r="CX192">
        <v>80.888050000000007</v>
      </c>
      <c r="CY192">
        <v>81.198779999999999</v>
      </c>
      <c r="CZ192">
        <v>81.408389999999997</v>
      </c>
      <c r="DA192">
        <v>82.028649999999999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56.845469999999999</v>
      </c>
      <c r="DO192">
        <v>144.97989999999999</v>
      </c>
      <c r="DP192">
        <v>143.0309</v>
      </c>
      <c r="DQ192">
        <v>141.2056</v>
      </c>
      <c r="DR192">
        <v>139.5951</v>
      </c>
      <c r="DS192">
        <v>140.08879999999999</v>
      </c>
      <c r="DT192">
        <v>144.16210000000001</v>
      </c>
      <c r="DU192">
        <v>111.9323</v>
      </c>
      <c r="DV192">
        <v>82.228629999999995</v>
      </c>
      <c r="DW192">
        <v>82.556169999999995</v>
      </c>
      <c r="DX192">
        <v>82.784000000000006</v>
      </c>
      <c r="DY192">
        <v>83.412570000000002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59.710470000000001</v>
      </c>
      <c r="EM192">
        <v>147.7407</v>
      </c>
      <c r="EN192">
        <v>145.6695</v>
      </c>
      <c r="EO192">
        <v>143.74539999999999</v>
      </c>
      <c r="EP192">
        <v>142.12690000000001</v>
      </c>
      <c r="EQ192">
        <v>142.6403</v>
      </c>
      <c r="ER192">
        <v>146.1087</v>
      </c>
      <c r="ES192">
        <v>113.85680000000001</v>
      </c>
      <c r="ET192">
        <v>84.16422</v>
      </c>
      <c r="EU192">
        <v>84.516009999999994</v>
      </c>
      <c r="EV192">
        <v>84.770179999999996</v>
      </c>
      <c r="EW192">
        <v>85.410730000000001</v>
      </c>
      <c r="EX192">
        <v>73.121600000000001</v>
      </c>
      <c r="EY192">
        <v>71.65061</v>
      </c>
      <c r="EZ192">
        <v>69.596369999999993</v>
      </c>
      <c r="FA192">
        <v>68.576740000000001</v>
      </c>
      <c r="FB192">
        <v>68.052490000000006</v>
      </c>
      <c r="FC192">
        <v>66.912739999999999</v>
      </c>
      <c r="FD192">
        <v>66.336560000000006</v>
      </c>
      <c r="FE192">
        <v>65.886840000000007</v>
      </c>
      <c r="FF192">
        <v>67.704549999999998</v>
      </c>
      <c r="FG192">
        <v>72.479129999999998</v>
      </c>
      <c r="FH192">
        <v>78.345979999999997</v>
      </c>
      <c r="FI192">
        <v>83.388630000000006</v>
      </c>
      <c r="FJ192">
        <v>87.311490000000006</v>
      </c>
      <c r="FK192">
        <v>89.520740000000004</v>
      </c>
      <c r="FL192">
        <v>90.723849999999999</v>
      </c>
      <c r="FM192">
        <v>91.470920000000007</v>
      </c>
      <c r="FN192">
        <v>91.417599999999993</v>
      </c>
      <c r="FO192">
        <v>90.789090000000002</v>
      </c>
      <c r="FP192">
        <v>89.249809999999997</v>
      </c>
      <c r="FQ192">
        <v>86.332419999999999</v>
      </c>
      <c r="FR192">
        <v>82.928439999999995</v>
      </c>
      <c r="FS192">
        <v>80.447909999999993</v>
      </c>
      <c r="FT192">
        <v>78.548360000000002</v>
      </c>
      <c r="FU192">
        <v>76.527230000000003</v>
      </c>
      <c r="FV192">
        <v>1</v>
      </c>
    </row>
    <row r="193" spans="1:178" x14ac:dyDescent="0.2">
      <c r="A193" t="s">
        <v>216</v>
      </c>
      <c r="B193" t="s">
        <v>231</v>
      </c>
      <c r="C193" t="s">
        <v>238</v>
      </c>
      <c r="D193" t="s">
        <v>41</v>
      </c>
      <c r="E193" t="s">
        <v>239</v>
      </c>
      <c r="F193" t="s">
        <v>228</v>
      </c>
      <c r="G193">
        <v>61</v>
      </c>
      <c r="H193" s="59"/>
      <c r="I193">
        <v>6.4204780000000001</v>
      </c>
      <c r="J193">
        <v>163.548</v>
      </c>
      <c r="K193">
        <v>163.7004</v>
      </c>
      <c r="L193">
        <v>163.6942</v>
      </c>
      <c r="M193">
        <v>163.1721</v>
      </c>
      <c r="N193">
        <v>163.39920000000001</v>
      </c>
      <c r="O193">
        <v>165.97540000000001</v>
      </c>
      <c r="P193">
        <v>167.899</v>
      </c>
      <c r="Q193">
        <v>167.25919999999999</v>
      </c>
      <c r="R193">
        <v>166.11609999999999</v>
      </c>
      <c r="S193">
        <v>165.36859999999999</v>
      </c>
      <c r="T193">
        <v>166.9126</v>
      </c>
      <c r="U193">
        <v>166.65979999999999</v>
      </c>
      <c r="V193">
        <v>163.13820000000001</v>
      </c>
      <c r="W193">
        <v>161.98740000000001</v>
      </c>
      <c r="X193">
        <v>159.69710000000001</v>
      </c>
      <c r="Y193">
        <v>157.39279999999999</v>
      </c>
      <c r="Z193">
        <v>155.6062</v>
      </c>
      <c r="AA193">
        <v>155.9984</v>
      </c>
      <c r="AB193">
        <v>158.83969999999999</v>
      </c>
      <c r="AC193">
        <v>161.58160000000001</v>
      </c>
      <c r="AD193">
        <v>163.94319999999999</v>
      </c>
      <c r="AE193">
        <v>165.0401</v>
      </c>
      <c r="AF193">
        <v>165.6951</v>
      </c>
      <c r="AG193">
        <v>166.59819999999999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48.34787</v>
      </c>
      <c r="AU193">
        <v>133.92769999999999</v>
      </c>
      <c r="AV193">
        <v>132.3262</v>
      </c>
      <c r="AW193">
        <v>130.78960000000001</v>
      </c>
      <c r="AX193">
        <v>129.249</v>
      </c>
      <c r="AY193">
        <v>129.68090000000001</v>
      </c>
      <c r="AZ193">
        <v>135.0378</v>
      </c>
      <c r="BA193">
        <v>103.8831</v>
      </c>
      <c r="BB193">
        <v>75.096419999999995</v>
      </c>
      <c r="BC193">
        <v>75.356890000000007</v>
      </c>
      <c r="BD193">
        <v>75.515990000000002</v>
      </c>
      <c r="BE193">
        <v>76.096599999999995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51.167020000000001</v>
      </c>
      <c r="BS193">
        <v>136.64439999999999</v>
      </c>
      <c r="BT193">
        <v>134.92250000000001</v>
      </c>
      <c r="BU193">
        <v>133.28870000000001</v>
      </c>
      <c r="BV193">
        <v>131.74019999999999</v>
      </c>
      <c r="BW193">
        <v>132.19159999999999</v>
      </c>
      <c r="BX193">
        <v>136.95339999999999</v>
      </c>
      <c r="BY193">
        <v>105.77679999999999</v>
      </c>
      <c r="BZ193">
        <v>77.001040000000003</v>
      </c>
      <c r="CA193">
        <v>77.285380000000004</v>
      </c>
      <c r="CB193">
        <v>77.470380000000006</v>
      </c>
      <c r="CC193">
        <v>78.062780000000004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53.11956</v>
      </c>
      <c r="CQ193">
        <v>138.52590000000001</v>
      </c>
      <c r="CR193">
        <v>136.7208</v>
      </c>
      <c r="CS193">
        <v>135.0197</v>
      </c>
      <c r="CT193">
        <v>133.4657</v>
      </c>
      <c r="CU193">
        <v>133.93049999999999</v>
      </c>
      <c r="CV193">
        <v>138.28</v>
      </c>
      <c r="CW193">
        <v>107.08839999999999</v>
      </c>
      <c r="CX193">
        <v>78.320170000000005</v>
      </c>
      <c r="CY193">
        <v>78.621039999999994</v>
      </c>
      <c r="CZ193">
        <v>78.823989999999995</v>
      </c>
      <c r="DA193">
        <v>79.42456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55.072099999999999</v>
      </c>
      <c r="DO193">
        <v>140.4075</v>
      </c>
      <c r="DP193">
        <v>138.51900000000001</v>
      </c>
      <c r="DQ193">
        <v>136.75059999999999</v>
      </c>
      <c r="DR193">
        <v>135.19110000000001</v>
      </c>
      <c r="DS193">
        <v>135.66929999999999</v>
      </c>
      <c r="DT193">
        <v>139.60669999999999</v>
      </c>
      <c r="DU193">
        <v>108.3999</v>
      </c>
      <c r="DV193">
        <v>79.639300000000006</v>
      </c>
      <c r="DW193">
        <v>79.956699999999998</v>
      </c>
      <c r="DX193">
        <v>80.177599999999998</v>
      </c>
      <c r="DY193">
        <v>80.786339999999996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57.891249999999999</v>
      </c>
      <c r="EM193">
        <v>143.1241</v>
      </c>
      <c r="EN193">
        <v>141.11539999999999</v>
      </c>
      <c r="EO193">
        <v>139.24969999999999</v>
      </c>
      <c r="EP193">
        <v>137.6824</v>
      </c>
      <c r="EQ193">
        <v>138.18</v>
      </c>
      <c r="ER193">
        <v>141.5222</v>
      </c>
      <c r="ES193">
        <v>110.2936</v>
      </c>
      <c r="ET193">
        <v>81.543909999999997</v>
      </c>
      <c r="EU193">
        <v>81.885189999999994</v>
      </c>
      <c r="EV193">
        <v>82.131990000000002</v>
      </c>
      <c r="EW193">
        <v>82.752529999999993</v>
      </c>
      <c r="EX193">
        <v>73.121600000000001</v>
      </c>
      <c r="EY193">
        <v>71.65061</v>
      </c>
      <c r="EZ193">
        <v>69.596369999999993</v>
      </c>
      <c r="FA193">
        <v>68.576740000000001</v>
      </c>
      <c r="FB193">
        <v>68.052490000000006</v>
      </c>
      <c r="FC193">
        <v>66.912739999999999</v>
      </c>
      <c r="FD193">
        <v>66.336560000000006</v>
      </c>
      <c r="FE193">
        <v>65.886840000000007</v>
      </c>
      <c r="FF193">
        <v>67.704549999999998</v>
      </c>
      <c r="FG193">
        <v>72.479129999999998</v>
      </c>
      <c r="FH193">
        <v>78.345979999999997</v>
      </c>
      <c r="FI193">
        <v>83.388630000000006</v>
      </c>
      <c r="FJ193">
        <v>87.311490000000006</v>
      </c>
      <c r="FK193">
        <v>89.520740000000004</v>
      </c>
      <c r="FL193">
        <v>90.723849999999999</v>
      </c>
      <c r="FM193">
        <v>91.470920000000007</v>
      </c>
      <c r="FN193">
        <v>91.417599999999993</v>
      </c>
      <c r="FO193">
        <v>90.789090000000002</v>
      </c>
      <c r="FP193">
        <v>89.249809999999997</v>
      </c>
      <c r="FQ193">
        <v>86.332419999999999</v>
      </c>
      <c r="FR193">
        <v>82.928439999999995</v>
      </c>
      <c r="FS193">
        <v>80.447909999999993</v>
      </c>
      <c r="FT193">
        <v>78.548360000000002</v>
      </c>
      <c r="FU193">
        <v>76.527230000000003</v>
      </c>
      <c r="FV193">
        <v>1</v>
      </c>
    </row>
    <row r="194" spans="1:178" x14ac:dyDescent="0.2">
      <c r="A194" t="s">
        <v>216</v>
      </c>
      <c r="B194" t="s">
        <v>231</v>
      </c>
      <c r="C194" t="s">
        <v>238</v>
      </c>
      <c r="D194" t="s">
        <v>42</v>
      </c>
      <c r="E194">
        <v>2015</v>
      </c>
      <c r="F194" t="s">
        <v>228</v>
      </c>
      <c r="G194">
        <v>66</v>
      </c>
      <c r="H194" s="59"/>
      <c r="I194">
        <v>6.9467460000000001</v>
      </c>
      <c r="J194">
        <v>166.9385</v>
      </c>
      <c r="K194">
        <v>165.94149999999999</v>
      </c>
      <c r="L194">
        <v>165.3768</v>
      </c>
      <c r="M194">
        <v>164.69380000000001</v>
      </c>
      <c r="N194">
        <v>165.26570000000001</v>
      </c>
      <c r="O194">
        <v>166.67070000000001</v>
      </c>
      <c r="P194">
        <v>167.8185</v>
      </c>
      <c r="Q194">
        <v>167.78659999999999</v>
      </c>
      <c r="R194">
        <v>167.22120000000001</v>
      </c>
      <c r="S194">
        <v>167.43010000000001</v>
      </c>
      <c r="T194">
        <v>168.5487</v>
      </c>
      <c r="U194">
        <v>167.13480000000001</v>
      </c>
      <c r="V194">
        <v>166.58680000000001</v>
      </c>
      <c r="W194">
        <v>167.3605</v>
      </c>
      <c r="X194">
        <v>166.79730000000001</v>
      </c>
      <c r="Y194">
        <v>164.83019999999999</v>
      </c>
      <c r="Z194">
        <v>162.54429999999999</v>
      </c>
      <c r="AA194">
        <v>162.77189999999999</v>
      </c>
      <c r="AB194">
        <v>163.0976</v>
      </c>
      <c r="AC194">
        <v>164.5479</v>
      </c>
      <c r="AD194">
        <v>166.23179999999999</v>
      </c>
      <c r="AE194">
        <v>166.9572</v>
      </c>
      <c r="AF194">
        <v>168.93170000000001</v>
      </c>
      <c r="AG194">
        <v>169.04839999999999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46.596449999999997</v>
      </c>
      <c r="AU194">
        <v>134.39930000000001</v>
      </c>
      <c r="AV194">
        <v>134.452</v>
      </c>
      <c r="AW194">
        <v>133.51580000000001</v>
      </c>
      <c r="AX194">
        <v>131.55930000000001</v>
      </c>
      <c r="AY194">
        <v>132.17830000000001</v>
      </c>
      <c r="AZ194">
        <v>136.10120000000001</v>
      </c>
      <c r="BA194">
        <v>104.1339</v>
      </c>
      <c r="BB194">
        <v>75.740610000000004</v>
      </c>
      <c r="BC194">
        <v>75.816730000000007</v>
      </c>
      <c r="BD194">
        <v>75.505560000000003</v>
      </c>
      <c r="BE194">
        <v>75.011269999999996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49.699269999999999</v>
      </c>
      <c r="BS194">
        <v>137.405</v>
      </c>
      <c r="BT194">
        <v>137.34809999999999</v>
      </c>
      <c r="BU194">
        <v>136.34829999999999</v>
      </c>
      <c r="BV194">
        <v>134.39840000000001</v>
      </c>
      <c r="BW194">
        <v>134.98249999999999</v>
      </c>
      <c r="BX194">
        <v>138.11279999999999</v>
      </c>
      <c r="BY194">
        <v>106.0808</v>
      </c>
      <c r="BZ194">
        <v>77.717200000000005</v>
      </c>
      <c r="CA194">
        <v>77.800409999999999</v>
      </c>
      <c r="CB194">
        <v>77.543559999999999</v>
      </c>
      <c r="CC194">
        <v>77.073329999999999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51.848269999999999</v>
      </c>
      <c r="CQ194">
        <v>139.48660000000001</v>
      </c>
      <c r="CR194">
        <v>139.35400000000001</v>
      </c>
      <c r="CS194">
        <v>138.31</v>
      </c>
      <c r="CT194">
        <v>136.3647</v>
      </c>
      <c r="CU194">
        <v>136.9246</v>
      </c>
      <c r="CV194">
        <v>139.5061</v>
      </c>
      <c r="CW194">
        <v>107.42919999999999</v>
      </c>
      <c r="CX194">
        <v>79.086179999999999</v>
      </c>
      <c r="CY194">
        <v>79.174289999999999</v>
      </c>
      <c r="CZ194">
        <v>78.955060000000003</v>
      </c>
      <c r="DA194">
        <v>78.501499999999993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53.99727</v>
      </c>
      <c r="DO194">
        <v>141.56829999999999</v>
      </c>
      <c r="DP194">
        <v>141.35980000000001</v>
      </c>
      <c r="DQ194">
        <v>140.27180000000001</v>
      </c>
      <c r="DR194">
        <v>138.33109999999999</v>
      </c>
      <c r="DS194">
        <v>138.86680000000001</v>
      </c>
      <c r="DT194">
        <v>140.89940000000001</v>
      </c>
      <c r="DU194">
        <v>108.77760000000001</v>
      </c>
      <c r="DV194">
        <v>80.455160000000006</v>
      </c>
      <c r="DW194">
        <v>80.548159999999996</v>
      </c>
      <c r="DX194">
        <v>80.366569999999996</v>
      </c>
      <c r="DY194">
        <v>79.929680000000005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57.100090000000002</v>
      </c>
      <c r="EM194">
        <v>144.57400000000001</v>
      </c>
      <c r="EN194">
        <v>144.2559</v>
      </c>
      <c r="EO194">
        <v>143.10419999999999</v>
      </c>
      <c r="EP194">
        <v>141.17019999999999</v>
      </c>
      <c r="EQ194">
        <v>141.67089999999999</v>
      </c>
      <c r="ER194">
        <v>142.911</v>
      </c>
      <c r="ES194">
        <v>110.72450000000001</v>
      </c>
      <c r="ET194">
        <v>82.431759999999997</v>
      </c>
      <c r="EU194">
        <v>82.531840000000003</v>
      </c>
      <c r="EV194">
        <v>82.404560000000004</v>
      </c>
      <c r="EW194">
        <v>81.991739999999993</v>
      </c>
      <c r="EX194">
        <v>66.730599999999995</v>
      </c>
      <c r="EY194">
        <v>65.590909999999994</v>
      </c>
      <c r="EZ194">
        <v>64.390320000000003</v>
      </c>
      <c r="FA194">
        <v>63.922040000000003</v>
      </c>
      <c r="FB194">
        <v>62.447299999999998</v>
      </c>
      <c r="FC194">
        <v>62.250610000000002</v>
      </c>
      <c r="FD194">
        <v>61.778179999999999</v>
      </c>
      <c r="FE194">
        <v>61.574579999999997</v>
      </c>
      <c r="FF194">
        <v>62.361260000000001</v>
      </c>
      <c r="FG194">
        <v>66.359440000000006</v>
      </c>
      <c r="FH194">
        <v>72.024370000000005</v>
      </c>
      <c r="FI194">
        <v>77.02467</v>
      </c>
      <c r="FJ194">
        <v>80.746859999999998</v>
      </c>
      <c r="FK194">
        <v>83.328029999999998</v>
      </c>
      <c r="FL194">
        <v>84.97193</v>
      </c>
      <c r="FM194">
        <v>85.868530000000007</v>
      </c>
      <c r="FN194">
        <v>86.002219999999994</v>
      </c>
      <c r="FO194">
        <v>85.320650000000001</v>
      </c>
      <c r="FP194">
        <v>83.579009999999997</v>
      </c>
      <c r="FQ194">
        <v>80.389880000000005</v>
      </c>
      <c r="FR194">
        <v>76.892859999999999</v>
      </c>
      <c r="FS194">
        <v>73.848280000000003</v>
      </c>
      <c r="FT194">
        <v>71.330789999999993</v>
      </c>
      <c r="FU194">
        <v>69.075289999999995</v>
      </c>
      <c r="FV194">
        <v>1</v>
      </c>
    </row>
    <row r="195" spans="1:178" x14ac:dyDescent="0.2">
      <c r="A195" t="s">
        <v>216</v>
      </c>
      <c r="B195" t="s">
        <v>231</v>
      </c>
      <c r="C195" t="s">
        <v>238</v>
      </c>
      <c r="D195" t="s">
        <v>42</v>
      </c>
      <c r="E195">
        <v>2016</v>
      </c>
      <c r="F195" t="s">
        <v>228</v>
      </c>
      <c r="G195">
        <v>64</v>
      </c>
      <c r="H195" s="59"/>
      <c r="I195">
        <v>6.7362390000000003</v>
      </c>
      <c r="J195">
        <v>161.87979999999999</v>
      </c>
      <c r="K195">
        <v>160.91300000000001</v>
      </c>
      <c r="L195">
        <v>160.36539999999999</v>
      </c>
      <c r="M195">
        <v>159.703</v>
      </c>
      <c r="N195">
        <v>160.2577</v>
      </c>
      <c r="O195">
        <v>161.62</v>
      </c>
      <c r="P195">
        <v>162.733</v>
      </c>
      <c r="Q195">
        <v>162.7021</v>
      </c>
      <c r="R195">
        <v>162.15389999999999</v>
      </c>
      <c r="S195">
        <v>162.35650000000001</v>
      </c>
      <c r="T195">
        <v>163.44120000000001</v>
      </c>
      <c r="U195">
        <v>162.0701</v>
      </c>
      <c r="V195">
        <v>161.53870000000001</v>
      </c>
      <c r="W195">
        <v>162.28899999999999</v>
      </c>
      <c r="X195">
        <v>161.74279999999999</v>
      </c>
      <c r="Y195">
        <v>159.83539999999999</v>
      </c>
      <c r="Z195">
        <v>157.61869999999999</v>
      </c>
      <c r="AA195">
        <v>157.83940000000001</v>
      </c>
      <c r="AB195">
        <v>158.15520000000001</v>
      </c>
      <c r="AC195">
        <v>159.5616</v>
      </c>
      <c r="AD195">
        <v>161.1944</v>
      </c>
      <c r="AE195">
        <v>161.89789999999999</v>
      </c>
      <c r="AF195">
        <v>163.8126</v>
      </c>
      <c r="AG195">
        <v>163.92570000000001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45.10548</v>
      </c>
      <c r="AU195">
        <v>130.2501</v>
      </c>
      <c r="AV195">
        <v>130.304</v>
      </c>
      <c r="AW195">
        <v>129.39779999999999</v>
      </c>
      <c r="AX195">
        <v>127.5004</v>
      </c>
      <c r="AY195">
        <v>128.10149999999999</v>
      </c>
      <c r="AZ195">
        <v>131.92570000000001</v>
      </c>
      <c r="BA195">
        <v>100.92870000000001</v>
      </c>
      <c r="BB195">
        <v>73.395129999999995</v>
      </c>
      <c r="BC195">
        <v>73.468779999999995</v>
      </c>
      <c r="BD195">
        <v>73.165649999999999</v>
      </c>
      <c r="BE195">
        <v>72.685730000000007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48.160919999999997</v>
      </c>
      <c r="BS195">
        <v>133.2099</v>
      </c>
      <c r="BT195">
        <v>133.1559</v>
      </c>
      <c r="BU195">
        <v>132.18700000000001</v>
      </c>
      <c r="BV195">
        <v>130.2961</v>
      </c>
      <c r="BW195">
        <v>130.8629</v>
      </c>
      <c r="BX195">
        <v>133.9066</v>
      </c>
      <c r="BY195">
        <v>102.8459</v>
      </c>
      <c r="BZ195">
        <v>75.341549999999998</v>
      </c>
      <c r="CA195">
        <v>75.422160000000005</v>
      </c>
      <c r="CB195">
        <v>75.172529999999995</v>
      </c>
      <c r="CC195">
        <v>74.716300000000004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50.27711</v>
      </c>
      <c r="CQ195">
        <v>135.25980000000001</v>
      </c>
      <c r="CR195">
        <v>135.1311</v>
      </c>
      <c r="CS195">
        <v>134.11879999999999</v>
      </c>
      <c r="CT195">
        <v>132.23249999999999</v>
      </c>
      <c r="CU195">
        <v>132.77539999999999</v>
      </c>
      <c r="CV195">
        <v>135.27860000000001</v>
      </c>
      <c r="CW195">
        <v>104.1738</v>
      </c>
      <c r="CX195">
        <v>76.689629999999994</v>
      </c>
      <c r="CY195">
        <v>76.775069999999999</v>
      </c>
      <c r="CZ195">
        <v>76.562479999999994</v>
      </c>
      <c r="DA195">
        <v>76.122669999999999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52.393300000000004</v>
      </c>
      <c r="DO195">
        <v>137.30969999999999</v>
      </c>
      <c r="DP195">
        <v>137.1063</v>
      </c>
      <c r="DQ195">
        <v>136.0506</v>
      </c>
      <c r="DR195">
        <v>134.1688</v>
      </c>
      <c r="DS195">
        <v>134.68790000000001</v>
      </c>
      <c r="DT195">
        <v>136.6506</v>
      </c>
      <c r="DU195">
        <v>105.5016</v>
      </c>
      <c r="DV195">
        <v>78.037700000000001</v>
      </c>
      <c r="DW195">
        <v>78.127979999999994</v>
      </c>
      <c r="DX195">
        <v>77.952439999999996</v>
      </c>
      <c r="DY195">
        <v>77.529049999999998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55.448740000000001</v>
      </c>
      <c r="EM195">
        <v>140.26949999999999</v>
      </c>
      <c r="EN195">
        <v>139.95820000000001</v>
      </c>
      <c r="EO195">
        <v>138.8398</v>
      </c>
      <c r="EP195">
        <v>136.96459999999999</v>
      </c>
      <c r="EQ195">
        <v>137.44919999999999</v>
      </c>
      <c r="ER195">
        <v>138.63159999999999</v>
      </c>
      <c r="ES195">
        <v>107.4188</v>
      </c>
      <c r="ET195">
        <v>79.984120000000004</v>
      </c>
      <c r="EU195">
        <v>80.081360000000004</v>
      </c>
      <c r="EV195">
        <v>79.959320000000005</v>
      </c>
      <c r="EW195">
        <v>79.559619999999995</v>
      </c>
      <c r="EX195">
        <v>66.730599999999995</v>
      </c>
      <c r="EY195">
        <v>65.590909999999994</v>
      </c>
      <c r="EZ195">
        <v>64.390320000000003</v>
      </c>
      <c r="FA195">
        <v>63.922040000000003</v>
      </c>
      <c r="FB195">
        <v>62.447299999999998</v>
      </c>
      <c r="FC195">
        <v>62.250619999999998</v>
      </c>
      <c r="FD195">
        <v>61.778179999999999</v>
      </c>
      <c r="FE195">
        <v>61.574579999999997</v>
      </c>
      <c r="FF195">
        <v>62.361260000000001</v>
      </c>
      <c r="FG195">
        <v>66.359440000000006</v>
      </c>
      <c r="FH195">
        <v>72.024370000000005</v>
      </c>
      <c r="FI195">
        <v>77.02467</v>
      </c>
      <c r="FJ195">
        <v>80.746859999999998</v>
      </c>
      <c r="FK195">
        <v>83.328029999999998</v>
      </c>
      <c r="FL195">
        <v>84.97193</v>
      </c>
      <c r="FM195">
        <v>85.868530000000007</v>
      </c>
      <c r="FN195">
        <v>86.002219999999994</v>
      </c>
      <c r="FO195">
        <v>85.320650000000001</v>
      </c>
      <c r="FP195">
        <v>83.579009999999997</v>
      </c>
      <c r="FQ195">
        <v>80.389880000000005</v>
      </c>
      <c r="FR195">
        <v>76.892859999999999</v>
      </c>
      <c r="FS195">
        <v>73.848280000000003</v>
      </c>
      <c r="FT195">
        <v>71.330789999999993</v>
      </c>
      <c r="FU195">
        <v>69.075289999999995</v>
      </c>
      <c r="FV195">
        <v>1</v>
      </c>
    </row>
    <row r="196" spans="1:178" x14ac:dyDescent="0.2">
      <c r="A196" t="s">
        <v>216</v>
      </c>
      <c r="B196" t="s">
        <v>231</v>
      </c>
      <c r="C196" t="s">
        <v>238</v>
      </c>
      <c r="D196" t="s">
        <v>42</v>
      </c>
      <c r="E196">
        <v>2017</v>
      </c>
      <c r="F196" t="s">
        <v>228</v>
      </c>
      <c r="G196">
        <v>63</v>
      </c>
      <c r="H196" s="59"/>
      <c r="I196">
        <v>6.6309849999999999</v>
      </c>
      <c r="J196">
        <v>159.35040000000001</v>
      </c>
      <c r="K196">
        <v>158.39869999999999</v>
      </c>
      <c r="L196">
        <v>157.8597</v>
      </c>
      <c r="M196">
        <v>157.20769999999999</v>
      </c>
      <c r="N196">
        <v>157.75360000000001</v>
      </c>
      <c r="O196">
        <v>159.09469999999999</v>
      </c>
      <c r="P196">
        <v>160.19030000000001</v>
      </c>
      <c r="Q196">
        <v>160.15989999999999</v>
      </c>
      <c r="R196">
        <v>159.62020000000001</v>
      </c>
      <c r="S196">
        <v>159.81970000000001</v>
      </c>
      <c r="T196">
        <v>160.88740000000001</v>
      </c>
      <c r="U196">
        <v>159.5377</v>
      </c>
      <c r="V196">
        <v>159.0147</v>
      </c>
      <c r="W196">
        <v>159.7533</v>
      </c>
      <c r="X196">
        <v>159.21559999999999</v>
      </c>
      <c r="Y196">
        <v>157.33799999999999</v>
      </c>
      <c r="Z196">
        <v>155.1559</v>
      </c>
      <c r="AA196">
        <v>155.3732</v>
      </c>
      <c r="AB196">
        <v>155.6841</v>
      </c>
      <c r="AC196">
        <v>157.0685</v>
      </c>
      <c r="AD196">
        <v>158.67580000000001</v>
      </c>
      <c r="AE196">
        <v>159.3682</v>
      </c>
      <c r="AF196">
        <v>161.25299999999999</v>
      </c>
      <c r="AG196">
        <v>161.36429999999999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44.360460000000003</v>
      </c>
      <c r="AU196">
        <v>128.17599999999999</v>
      </c>
      <c r="AV196">
        <v>128.23050000000001</v>
      </c>
      <c r="AW196">
        <v>127.33920000000001</v>
      </c>
      <c r="AX196">
        <v>125.4714</v>
      </c>
      <c r="AY196">
        <v>126.06359999999999</v>
      </c>
      <c r="AZ196">
        <v>129.8383</v>
      </c>
      <c r="BA196">
        <v>99.326480000000004</v>
      </c>
      <c r="BB196">
        <v>72.222700000000003</v>
      </c>
      <c r="BC196">
        <v>72.295100000000005</v>
      </c>
      <c r="BD196">
        <v>71.995999999999995</v>
      </c>
      <c r="BE196">
        <v>71.523259999999993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47.391939999999998</v>
      </c>
      <c r="BS196">
        <v>131.11250000000001</v>
      </c>
      <c r="BT196">
        <v>131.06</v>
      </c>
      <c r="BU196">
        <v>130.10659999999999</v>
      </c>
      <c r="BV196">
        <v>128.24520000000001</v>
      </c>
      <c r="BW196">
        <v>128.80330000000001</v>
      </c>
      <c r="BX196">
        <v>131.80369999999999</v>
      </c>
      <c r="BY196">
        <v>101.2286</v>
      </c>
      <c r="BZ196">
        <v>74.153850000000006</v>
      </c>
      <c r="CA196">
        <v>74.233159999999998</v>
      </c>
      <c r="CB196">
        <v>73.987139999999997</v>
      </c>
      <c r="CC196">
        <v>73.537909999999997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49.491529999999997</v>
      </c>
      <c r="CQ196">
        <v>133.1463</v>
      </c>
      <c r="CR196">
        <v>133.0197</v>
      </c>
      <c r="CS196">
        <v>132.0232</v>
      </c>
      <c r="CT196">
        <v>130.16640000000001</v>
      </c>
      <c r="CU196">
        <v>130.70079999999999</v>
      </c>
      <c r="CV196">
        <v>133.16489999999999</v>
      </c>
      <c r="CW196">
        <v>102.54600000000001</v>
      </c>
      <c r="CX196">
        <v>75.49136</v>
      </c>
      <c r="CY196">
        <v>75.575450000000004</v>
      </c>
      <c r="CZ196">
        <v>75.366200000000006</v>
      </c>
      <c r="DA196">
        <v>74.933250000000001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51.591119999999997</v>
      </c>
      <c r="DO196">
        <v>135.18020000000001</v>
      </c>
      <c r="DP196">
        <v>134.9794</v>
      </c>
      <c r="DQ196">
        <v>133.93979999999999</v>
      </c>
      <c r="DR196">
        <v>132.08750000000001</v>
      </c>
      <c r="DS196">
        <v>132.59829999999999</v>
      </c>
      <c r="DT196">
        <v>134.52610000000001</v>
      </c>
      <c r="DU196">
        <v>103.8635</v>
      </c>
      <c r="DV196">
        <v>76.828869999999995</v>
      </c>
      <c r="DW196">
        <v>76.917749999999998</v>
      </c>
      <c r="DX196">
        <v>76.745249999999999</v>
      </c>
      <c r="DY196">
        <v>76.328590000000005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54.622590000000002</v>
      </c>
      <c r="EM196">
        <v>138.11670000000001</v>
      </c>
      <c r="EN196">
        <v>137.80889999999999</v>
      </c>
      <c r="EO196">
        <v>136.7072</v>
      </c>
      <c r="EP196">
        <v>134.8613</v>
      </c>
      <c r="EQ196">
        <v>135.33799999999999</v>
      </c>
      <c r="ER196">
        <v>136.4915</v>
      </c>
      <c r="ES196">
        <v>105.76560000000001</v>
      </c>
      <c r="ET196">
        <v>78.760009999999994</v>
      </c>
      <c r="EU196">
        <v>78.855810000000005</v>
      </c>
      <c r="EV196">
        <v>78.73639</v>
      </c>
      <c r="EW196">
        <v>78.343239999999994</v>
      </c>
      <c r="EX196">
        <v>66.730599999999995</v>
      </c>
      <c r="EY196">
        <v>65.590909999999994</v>
      </c>
      <c r="EZ196">
        <v>64.390320000000003</v>
      </c>
      <c r="FA196">
        <v>63.922040000000003</v>
      </c>
      <c r="FB196">
        <v>62.447299999999998</v>
      </c>
      <c r="FC196">
        <v>62.250610000000002</v>
      </c>
      <c r="FD196">
        <v>61.778179999999999</v>
      </c>
      <c r="FE196">
        <v>61.574579999999997</v>
      </c>
      <c r="FF196">
        <v>62.361260000000001</v>
      </c>
      <c r="FG196">
        <v>66.359440000000006</v>
      </c>
      <c r="FH196">
        <v>72.024370000000005</v>
      </c>
      <c r="FI196">
        <v>77.02467</v>
      </c>
      <c r="FJ196">
        <v>80.746859999999998</v>
      </c>
      <c r="FK196">
        <v>83.328029999999998</v>
      </c>
      <c r="FL196">
        <v>84.97193</v>
      </c>
      <c r="FM196">
        <v>85.868530000000007</v>
      </c>
      <c r="FN196">
        <v>86.002219999999994</v>
      </c>
      <c r="FO196">
        <v>85.320650000000001</v>
      </c>
      <c r="FP196">
        <v>83.579009999999997</v>
      </c>
      <c r="FQ196">
        <v>80.389880000000005</v>
      </c>
      <c r="FR196">
        <v>76.892859999999999</v>
      </c>
      <c r="FS196">
        <v>73.848280000000003</v>
      </c>
      <c r="FT196">
        <v>71.330789999999993</v>
      </c>
      <c r="FU196">
        <v>69.075289999999995</v>
      </c>
      <c r="FV196">
        <v>1</v>
      </c>
    </row>
    <row r="197" spans="1:178" x14ac:dyDescent="0.2">
      <c r="A197" t="s">
        <v>216</v>
      </c>
      <c r="B197" t="s">
        <v>231</v>
      </c>
      <c r="C197" t="s">
        <v>238</v>
      </c>
      <c r="D197" t="s">
        <v>42</v>
      </c>
      <c r="E197" t="s">
        <v>239</v>
      </c>
      <c r="F197" t="s">
        <v>228</v>
      </c>
      <c r="G197">
        <v>61</v>
      </c>
      <c r="H197" s="59"/>
      <c r="I197">
        <v>6.4204780000000001</v>
      </c>
      <c r="J197">
        <v>154.29169999999999</v>
      </c>
      <c r="K197">
        <v>153.37020000000001</v>
      </c>
      <c r="L197">
        <v>152.84829999999999</v>
      </c>
      <c r="M197">
        <v>152.21700000000001</v>
      </c>
      <c r="N197">
        <v>152.7456</v>
      </c>
      <c r="O197">
        <v>154.04409999999999</v>
      </c>
      <c r="P197">
        <v>155.10489999999999</v>
      </c>
      <c r="Q197">
        <v>155.07550000000001</v>
      </c>
      <c r="R197">
        <v>154.55289999999999</v>
      </c>
      <c r="S197">
        <v>154.74600000000001</v>
      </c>
      <c r="T197">
        <v>155.7799</v>
      </c>
      <c r="U197">
        <v>154.47300000000001</v>
      </c>
      <c r="V197">
        <v>153.9666</v>
      </c>
      <c r="W197">
        <v>154.68170000000001</v>
      </c>
      <c r="X197">
        <v>154.1611</v>
      </c>
      <c r="Y197">
        <v>152.34309999999999</v>
      </c>
      <c r="Z197">
        <v>150.2303</v>
      </c>
      <c r="AA197">
        <v>150.44069999999999</v>
      </c>
      <c r="AB197">
        <v>150.74170000000001</v>
      </c>
      <c r="AC197">
        <v>152.0822</v>
      </c>
      <c r="AD197">
        <v>153.63849999999999</v>
      </c>
      <c r="AE197">
        <v>154.30889999999999</v>
      </c>
      <c r="AF197">
        <v>156.13390000000001</v>
      </c>
      <c r="AG197">
        <v>156.24170000000001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42.871400000000001</v>
      </c>
      <c r="AU197">
        <v>124.0286</v>
      </c>
      <c r="AV197">
        <v>124.0843</v>
      </c>
      <c r="AW197">
        <v>123.223</v>
      </c>
      <c r="AX197">
        <v>121.41419999999999</v>
      </c>
      <c r="AY197">
        <v>121.98860000000001</v>
      </c>
      <c r="AZ197">
        <v>125.664</v>
      </c>
      <c r="BA197">
        <v>96.122569999999996</v>
      </c>
      <c r="BB197">
        <v>69.878450000000001</v>
      </c>
      <c r="BC197">
        <v>69.948369999999997</v>
      </c>
      <c r="BD197">
        <v>69.657359999999997</v>
      </c>
      <c r="BE197">
        <v>69.198999999999998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45.854370000000003</v>
      </c>
      <c r="BS197">
        <v>126.9182</v>
      </c>
      <c r="BT197">
        <v>126.8685</v>
      </c>
      <c r="BU197">
        <v>125.946</v>
      </c>
      <c r="BV197">
        <v>124.1437</v>
      </c>
      <c r="BW197">
        <v>124.6844</v>
      </c>
      <c r="BX197">
        <v>127.598</v>
      </c>
      <c r="BY197">
        <v>97.99427</v>
      </c>
      <c r="BZ197">
        <v>71.778700000000001</v>
      </c>
      <c r="CA197">
        <v>71.855419999999995</v>
      </c>
      <c r="CB197">
        <v>71.616630000000001</v>
      </c>
      <c r="CC197">
        <v>71.18141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47.920369999999998</v>
      </c>
      <c r="CQ197">
        <v>128.9195</v>
      </c>
      <c r="CR197">
        <v>128.79679999999999</v>
      </c>
      <c r="CS197">
        <v>127.83199999999999</v>
      </c>
      <c r="CT197">
        <v>126.0341</v>
      </c>
      <c r="CU197">
        <v>126.55159999999999</v>
      </c>
      <c r="CV197">
        <v>128.9374</v>
      </c>
      <c r="CW197">
        <v>99.290610000000001</v>
      </c>
      <c r="CX197">
        <v>73.094800000000006</v>
      </c>
      <c r="CY197">
        <v>73.176240000000007</v>
      </c>
      <c r="CZ197">
        <v>72.973619999999997</v>
      </c>
      <c r="DA197">
        <v>72.554419999999993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49.986359999999998</v>
      </c>
      <c r="DO197">
        <v>130.92080000000001</v>
      </c>
      <c r="DP197">
        <v>130.7252</v>
      </c>
      <c r="DQ197">
        <v>129.71799999999999</v>
      </c>
      <c r="DR197">
        <v>127.92449999999999</v>
      </c>
      <c r="DS197">
        <v>128.4187</v>
      </c>
      <c r="DT197">
        <v>130.27690000000001</v>
      </c>
      <c r="DU197">
        <v>100.587</v>
      </c>
      <c r="DV197">
        <v>74.410899999999998</v>
      </c>
      <c r="DW197">
        <v>74.497060000000005</v>
      </c>
      <c r="DX197">
        <v>74.330600000000004</v>
      </c>
      <c r="DY197">
        <v>73.927430000000001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52.969329999999999</v>
      </c>
      <c r="EM197">
        <v>133.81030000000001</v>
      </c>
      <c r="EN197">
        <v>133.5094</v>
      </c>
      <c r="EO197">
        <v>132.441</v>
      </c>
      <c r="EP197">
        <v>130.65389999999999</v>
      </c>
      <c r="EQ197">
        <v>131.11449999999999</v>
      </c>
      <c r="ER197">
        <v>132.21090000000001</v>
      </c>
      <c r="ES197">
        <v>102.45869999999999</v>
      </c>
      <c r="ET197">
        <v>76.311160000000001</v>
      </c>
      <c r="EU197">
        <v>76.404110000000003</v>
      </c>
      <c r="EV197">
        <v>76.289879999999997</v>
      </c>
      <c r="EW197">
        <v>75.909840000000003</v>
      </c>
      <c r="EX197">
        <v>66.730599999999995</v>
      </c>
      <c r="EY197">
        <v>65.590909999999994</v>
      </c>
      <c r="EZ197">
        <v>64.390320000000003</v>
      </c>
      <c r="FA197">
        <v>63.922040000000003</v>
      </c>
      <c r="FB197">
        <v>62.447299999999998</v>
      </c>
      <c r="FC197">
        <v>62.250610000000002</v>
      </c>
      <c r="FD197">
        <v>61.778179999999999</v>
      </c>
      <c r="FE197">
        <v>61.574590000000001</v>
      </c>
      <c r="FF197">
        <v>62.361260000000001</v>
      </c>
      <c r="FG197">
        <v>66.359440000000006</v>
      </c>
      <c r="FH197">
        <v>72.024370000000005</v>
      </c>
      <c r="FI197">
        <v>77.02467</v>
      </c>
      <c r="FJ197">
        <v>80.746859999999998</v>
      </c>
      <c r="FK197">
        <v>83.328029999999998</v>
      </c>
      <c r="FL197">
        <v>84.97193</v>
      </c>
      <c r="FM197">
        <v>85.868530000000007</v>
      </c>
      <c r="FN197">
        <v>86.002219999999994</v>
      </c>
      <c r="FO197">
        <v>85.320650000000001</v>
      </c>
      <c r="FP197">
        <v>83.579009999999997</v>
      </c>
      <c r="FQ197">
        <v>80.389880000000005</v>
      </c>
      <c r="FR197">
        <v>76.892859999999999</v>
      </c>
      <c r="FS197">
        <v>73.848280000000003</v>
      </c>
      <c r="FT197">
        <v>71.330789999999993</v>
      </c>
      <c r="FU197">
        <v>69.075289999999995</v>
      </c>
      <c r="FV197">
        <v>1</v>
      </c>
    </row>
    <row r="198" spans="1:178" x14ac:dyDescent="0.2">
      <c r="A198" t="s">
        <v>216</v>
      </c>
      <c r="B198" t="s">
        <v>231</v>
      </c>
      <c r="C198" t="s">
        <v>238</v>
      </c>
      <c r="D198" t="s">
        <v>43</v>
      </c>
      <c r="E198">
        <v>2015</v>
      </c>
      <c r="F198" t="s">
        <v>228</v>
      </c>
      <c r="G198">
        <v>65</v>
      </c>
      <c r="H198" s="59"/>
      <c r="I198">
        <v>6.8414929999999998</v>
      </c>
      <c r="J198">
        <v>161.12010000000001</v>
      </c>
      <c r="K198">
        <v>159.57740000000001</v>
      </c>
      <c r="L198">
        <v>160.2817</v>
      </c>
      <c r="M198">
        <v>159.8963</v>
      </c>
      <c r="N198">
        <v>160.6002</v>
      </c>
      <c r="O198">
        <v>162.55240000000001</v>
      </c>
      <c r="P198">
        <v>165.59559999999999</v>
      </c>
      <c r="Q198">
        <v>165.48330000000001</v>
      </c>
      <c r="R198">
        <v>164.08099999999999</v>
      </c>
      <c r="S198">
        <v>158.2028</v>
      </c>
      <c r="T198">
        <v>158.1713</v>
      </c>
      <c r="U198">
        <v>158.8955</v>
      </c>
      <c r="V198">
        <v>159.5779</v>
      </c>
      <c r="W198">
        <v>160.7861</v>
      </c>
      <c r="X198">
        <v>159.95840000000001</v>
      </c>
      <c r="Y198">
        <v>161.6516</v>
      </c>
      <c r="Z198">
        <v>162.09030000000001</v>
      </c>
      <c r="AA198">
        <v>159.61850000000001</v>
      </c>
      <c r="AB198">
        <v>158.6618</v>
      </c>
      <c r="AC198">
        <v>158.9718</v>
      </c>
      <c r="AD198">
        <v>160.3211</v>
      </c>
      <c r="AE198">
        <v>161.7833</v>
      </c>
      <c r="AF198">
        <v>161.31200000000001</v>
      </c>
      <c r="AG198">
        <v>160.6662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47.42944</v>
      </c>
      <c r="AX198">
        <v>135.4469</v>
      </c>
      <c r="AY198">
        <v>133.40809999999999</v>
      </c>
      <c r="AZ198">
        <v>131.97800000000001</v>
      </c>
      <c r="BA198">
        <v>132.5848</v>
      </c>
      <c r="BB198">
        <v>133.83070000000001</v>
      </c>
      <c r="BC198">
        <v>136.87880000000001</v>
      </c>
      <c r="BD198">
        <v>105.3571</v>
      </c>
      <c r="BE198">
        <v>76.819050000000004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50.082839999999997</v>
      </c>
      <c r="BV198">
        <v>137.97640000000001</v>
      </c>
      <c r="BW198">
        <v>135.90639999999999</v>
      </c>
      <c r="BX198">
        <v>134.45959999999999</v>
      </c>
      <c r="BY198">
        <v>135.0806</v>
      </c>
      <c r="BZ198">
        <v>136.3716</v>
      </c>
      <c r="CA198">
        <v>138.7577</v>
      </c>
      <c r="CB198">
        <v>107.1758</v>
      </c>
      <c r="CC198">
        <v>77.548320000000004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51.920580000000001</v>
      </c>
      <c r="CT198">
        <v>139.72829999999999</v>
      </c>
      <c r="CU198">
        <v>137.63679999999999</v>
      </c>
      <c r="CV198">
        <v>136.17840000000001</v>
      </c>
      <c r="CW198">
        <v>136.8092</v>
      </c>
      <c r="CX198">
        <v>138.13140000000001</v>
      </c>
      <c r="CY198">
        <v>140.059</v>
      </c>
      <c r="CZ198">
        <v>108.4353</v>
      </c>
      <c r="DA198">
        <v>78.053399999999996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53.758310000000002</v>
      </c>
      <c r="DR198">
        <v>141.4802</v>
      </c>
      <c r="DS198">
        <v>139.36709999999999</v>
      </c>
      <c r="DT198">
        <v>137.8972</v>
      </c>
      <c r="DU198">
        <v>138.5378</v>
      </c>
      <c r="DV198">
        <v>139.8913</v>
      </c>
      <c r="DW198">
        <v>141.3603</v>
      </c>
      <c r="DX198">
        <v>109.6949</v>
      </c>
      <c r="DY198">
        <v>78.558480000000003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56.411709999999999</v>
      </c>
      <c r="EP198">
        <v>144.00970000000001</v>
      </c>
      <c r="EQ198">
        <v>141.86539999999999</v>
      </c>
      <c r="ER198">
        <v>140.37880000000001</v>
      </c>
      <c r="ES198">
        <v>141.03370000000001</v>
      </c>
      <c r="ET198">
        <v>142.43219999999999</v>
      </c>
      <c r="EU198">
        <v>143.23920000000001</v>
      </c>
      <c r="EV198">
        <v>111.5136</v>
      </c>
      <c r="EW198">
        <v>79.287739999999999</v>
      </c>
      <c r="EX198">
        <v>56.760570000000001</v>
      </c>
      <c r="EY198">
        <v>56.133890000000001</v>
      </c>
      <c r="EZ198">
        <v>54.921819999999997</v>
      </c>
      <c r="FA198">
        <v>54.33155</v>
      </c>
      <c r="FB198">
        <v>53.258159999999997</v>
      </c>
      <c r="FC198">
        <v>53.150129999999997</v>
      </c>
      <c r="FD198">
        <v>52.314309999999999</v>
      </c>
      <c r="FE198">
        <v>52.683199999999999</v>
      </c>
      <c r="FF198">
        <v>56.680480000000003</v>
      </c>
      <c r="FG198">
        <v>61.73471</v>
      </c>
      <c r="FH198">
        <v>66.865210000000005</v>
      </c>
      <c r="FI198">
        <v>71.387110000000007</v>
      </c>
      <c r="FJ198">
        <v>74.803650000000005</v>
      </c>
      <c r="FK198">
        <v>76.832509999999999</v>
      </c>
      <c r="FL198">
        <v>77.936109999999999</v>
      </c>
      <c r="FM198">
        <v>77.943650000000005</v>
      </c>
      <c r="FN198">
        <v>76.887990000000002</v>
      </c>
      <c r="FO198">
        <v>73.954319999999996</v>
      </c>
      <c r="FP198">
        <v>69.487099999999998</v>
      </c>
      <c r="FQ198">
        <v>66.197730000000007</v>
      </c>
      <c r="FR198">
        <v>63.85839</v>
      </c>
      <c r="FS198">
        <v>61.507019999999997</v>
      </c>
      <c r="FT198">
        <v>60.029130000000002</v>
      </c>
      <c r="FU198">
        <v>58.239620000000002</v>
      </c>
      <c r="FV198">
        <v>1</v>
      </c>
    </row>
    <row r="199" spans="1:178" x14ac:dyDescent="0.2">
      <c r="A199" t="s">
        <v>216</v>
      </c>
      <c r="B199" t="s">
        <v>231</v>
      </c>
      <c r="C199" t="s">
        <v>238</v>
      </c>
      <c r="D199" t="s">
        <v>43</v>
      </c>
      <c r="E199">
        <v>2016</v>
      </c>
      <c r="F199" t="s">
        <v>228</v>
      </c>
      <c r="G199">
        <v>63</v>
      </c>
      <c r="H199" s="59"/>
      <c r="I199">
        <v>6.6309849999999999</v>
      </c>
      <c r="J199">
        <v>156.1626</v>
      </c>
      <c r="K199">
        <v>154.66739999999999</v>
      </c>
      <c r="L199">
        <v>155.35</v>
      </c>
      <c r="M199">
        <v>154.97640000000001</v>
      </c>
      <c r="N199">
        <v>155.65870000000001</v>
      </c>
      <c r="O199">
        <v>157.55080000000001</v>
      </c>
      <c r="P199">
        <v>160.50040000000001</v>
      </c>
      <c r="Q199">
        <v>160.39150000000001</v>
      </c>
      <c r="R199">
        <v>159.0324</v>
      </c>
      <c r="S199">
        <v>153.33500000000001</v>
      </c>
      <c r="T199">
        <v>153.30449999999999</v>
      </c>
      <c r="U199">
        <v>154.00640000000001</v>
      </c>
      <c r="V199">
        <v>154.6679</v>
      </c>
      <c r="W199">
        <v>155.83879999999999</v>
      </c>
      <c r="X199">
        <v>155.03659999999999</v>
      </c>
      <c r="Y199">
        <v>156.67769999999999</v>
      </c>
      <c r="Z199">
        <v>157.10290000000001</v>
      </c>
      <c r="AA199">
        <v>154.7072</v>
      </c>
      <c r="AB199">
        <v>153.7799</v>
      </c>
      <c r="AC199">
        <v>154.0804</v>
      </c>
      <c r="AD199">
        <v>155.38820000000001</v>
      </c>
      <c r="AE199">
        <v>156.80529999999999</v>
      </c>
      <c r="AF199">
        <v>156.3486</v>
      </c>
      <c r="AG199">
        <v>155.7226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45.901519999999998</v>
      </c>
      <c r="AX199">
        <v>131.214</v>
      </c>
      <c r="AY199">
        <v>129.23869999999999</v>
      </c>
      <c r="AZ199">
        <v>127.85299999999999</v>
      </c>
      <c r="BA199">
        <v>128.4408</v>
      </c>
      <c r="BB199">
        <v>129.6472</v>
      </c>
      <c r="BC199">
        <v>132.61859999999999</v>
      </c>
      <c r="BD199">
        <v>102.0684</v>
      </c>
      <c r="BE199">
        <v>74.436549999999997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48.513779999999997</v>
      </c>
      <c r="BV199">
        <v>133.70429999999999</v>
      </c>
      <c r="BW199">
        <v>131.69829999999999</v>
      </c>
      <c r="BX199">
        <v>130.2962</v>
      </c>
      <c r="BY199">
        <v>130.89789999999999</v>
      </c>
      <c r="BZ199">
        <v>132.14869999999999</v>
      </c>
      <c r="CA199">
        <v>134.4684</v>
      </c>
      <c r="CB199">
        <v>103.8588</v>
      </c>
      <c r="CC199">
        <v>75.154499999999999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50.32302</v>
      </c>
      <c r="CT199">
        <v>135.429</v>
      </c>
      <c r="CU199">
        <v>133.40180000000001</v>
      </c>
      <c r="CV199">
        <v>131.98830000000001</v>
      </c>
      <c r="CW199">
        <v>132.59970000000001</v>
      </c>
      <c r="CX199">
        <v>133.88120000000001</v>
      </c>
      <c r="CY199">
        <v>135.74950000000001</v>
      </c>
      <c r="CZ199">
        <v>105.0989</v>
      </c>
      <c r="DA199">
        <v>75.651759999999996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52.132260000000002</v>
      </c>
      <c r="DR199">
        <v>137.15369999999999</v>
      </c>
      <c r="DS199">
        <v>135.1053</v>
      </c>
      <c r="DT199">
        <v>133.68039999999999</v>
      </c>
      <c r="DU199">
        <v>134.3015</v>
      </c>
      <c r="DV199">
        <v>135.6138</v>
      </c>
      <c r="DW199">
        <v>137.03059999999999</v>
      </c>
      <c r="DX199">
        <v>106.3389</v>
      </c>
      <c r="DY199">
        <v>76.149010000000004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54.744520000000001</v>
      </c>
      <c r="EP199">
        <v>139.64400000000001</v>
      </c>
      <c r="EQ199">
        <v>137.56489999999999</v>
      </c>
      <c r="ER199">
        <v>136.12360000000001</v>
      </c>
      <c r="ES199">
        <v>136.7587</v>
      </c>
      <c r="ET199">
        <v>138.11529999999999</v>
      </c>
      <c r="EU199">
        <v>138.88040000000001</v>
      </c>
      <c r="EV199">
        <v>108.1294</v>
      </c>
      <c r="EW199">
        <v>76.866969999999995</v>
      </c>
      <c r="EX199">
        <v>56.760570000000001</v>
      </c>
      <c r="EY199">
        <v>56.133890000000001</v>
      </c>
      <c r="EZ199">
        <v>54.921819999999997</v>
      </c>
      <c r="FA199">
        <v>54.33155</v>
      </c>
      <c r="FB199">
        <v>53.258159999999997</v>
      </c>
      <c r="FC199">
        <v>53.150129999999997</v>
      </c>
      <c r="FD199">
        <v>52.314320000000002</v>
      </c>
      <c r="FE199">
        <v>52.683190000000003</v>
      </c>
      <c r="FF199">
        <v>56.680480000000003</v>
      </c>
      <c r="FG199">
        <v>61.73471</v>
      </c>
      <c r="FH199">
        <v>66.865210000000005</v>
      </c>
      <c r="FI199">
        <v>71.387110000000007</v>
      </c>
      <c r="FJ199">
        <v>74.803650000000005</v>
      </c>
      <c r="FK199">
        <v>76.832509999999999</v>
      </c>
      <c r="FL199">
        <v>77.936109999999999</v>
      </c>
      <c r="FM199">
        <v>77.943650000000005</v>
      </c>
      <c r="FN199">
        <v>76.887990000000002</v>
      </c>
      <c r="FO199">
        <v>73.954319999999996</v>
      </c>
      <c r="FP199">
        <v>69.487099999999998</v>
      </c>
      <c r="FQ199">
        <v>66.197730000000007</v>
      </c>
      <c r="FR199">
        <v>63.858400000000003</v>
      </c>
      <c r="FS199">
        <v>61.507019999999997</v>
      </c>
      <c r="FT199">
        <v>60.029130000000002</v>
      </c>
      <c r="FU199">
        <v>58.239629999999998</v>
      </c>
      <c r="FV199">
        <v>1</v>
      </c>
    </row>
    <row r="200" spans="1:178" x14ac:dyDescent="0.2">
      <c r="A200" t="s">
        <v>216</v>
      </c>
      <c r="B200" t="s">
        <v>231</v>
      </c>
      <c r="C200" t="s">
        <v>238</v>
      </c>
      <c r="D200" t="s">
        <v>43</v>
      </c>
      <c r="E200">
        <v>2017</v>
      </c>
      <c r="F200" t="s">
        <v>228</v>
      </c>
      <c r="G200">
        <v>62</v>
      </c>
      <c r="H200" s="59"/>
      <c r="I200">
        <v>6.5257319999999996</v>
      </c>
      <c r="J200">
        <v>153.68379999999999</v>
      </c>
      <c r="K200">
        <v>152.2123</v>
      </c>
      <c r="L200">
        <v>152.88409999999999</v>
      </c>
      <c r="M200">
        <v>152.51650000000001</v>
      </c>
      <c r="N200">
        <v>153.18790000000001</v>
      </c>
      <c r="O200">
        <v>155.04990000000001</v>
      </c>
      <c r="P200">
        <v>157.95269999999999</v>
      </c>
      <c r="Q200">
        <v>157.84559999999999</v>
      </c>
      <c r="R200">
        <v>156.50810000000001</v>
      </c>
      <c r="S200">
        <v>150.90110000000001</v>
      </c>
      <c r="T200">
        <v>150.87110000000001</v>
      </c>
      <c r="U200">
        <v>151.56180000000001</v>
      </c>
      <c r="V200">
        <v>152.21279999999999</v>
      </c>
      <c r="W200">
        <v>153.36519999999999</v>
      </c>
      <c r="X200">
        <v>152.57570000000001</v>
      </c>
      <c r="Y200">
        <v>154.19069999999999</v>
      </c>
      <c r="Z200">
        <v>154.60919999999999</v>
      </c>
      <c r="AA200">
        <v>152.25149999999999</v>
      </c>
      <c r="AB200">
        <v>151.3389</v>
      </c>
      <c r="AC200">
        <v>151.63470000000001</v>
      </c>
      <c r="AD200">
        <v>152.92169999999999</v>
      </c>
      <c r="AE200">
        <v>154.31630000000001</v>
      </c>
      <c r="AF200">
        <v>153.86689999999999</v>
      </c>
      <c r="AG200">
        <v>153.2508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45.137970000000003</v>
      </c>
      <c r="AX200">
        <v>129.09790000000001</v>
      </c>
      <c r="AY200">
        <v>127.1544</v>
      </c>
      <c r="AZ200">
        <v>125.79089999999999</v>
      </c>
      <c r="BA200">
        <v>126.36920000000001</v>
      </c>
      <c r="BB200">
        <v>127.5558</v>
      </c>
      <c r="BC200">
        <v>130.4888</v>
      </c>
      <c r="BD200">
        <v>100.4243</v>
      </c>
      <c r="BE200">
        <v>73.245410000000007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47.729419999999998</v>
      </c>
      <c r="BV200">
        <v>131.56829999999999</v>
      </c>
      <c r="BW200">
        <v>129.59440000000001</v>
      </c>
      <c r="BX200">
        <v>128.21459999999999</v>
      </c>
      <c r="BY200">
        <v>128.80670000000001</v>
      </c>
      <c r="BZ200">
        <v>130.03739999999999</v>
      </c>
      <c r="CA200">
        <v>132.32380000000001</v>
      </c>
      <c r="CB200">
        <v>102.20050000000001</v>
      </c>
      <c r="CC200">
        <v>73.957639999999998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49.524239999999999</v>
      </c>
      <c r="CT200">
        <v>133.27930000000001</v>
      </c>
      <c r="CU200">
        <v>131.2843</v>
      </c>
      <c r="CV200">
        <v>129.89320000000001</v>
      </c>
      <c r="CW200">
        <v>130.495</v>
      </c>
      <c r="CX200">
        <v>131.7561</v>
      </c>
      <c r="CY200">
        <v>133.59469999999999</v>
      </c>
      <c r="CZ200">
        <v>103.4306</v>
      </c>
      <c r="DA200">
        <v>74.450940000000003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51.319070000000004</v>
      </c>
      <c r="DR200">
        <v>134.99029999999999</v>
      </c>
      <c r="DS200">
        <v>132.9742</v>
      </c>
      <c r="DT200">
        <v>131.5719</v>
      </c>
      <c r="DU200">
        <v>132.1832</v>
      </c>
      <c r="DV200">
        <v>133.47489999999999</v>
      </c>
      <c r="DW200">
        <v>134.8657</v>
      </c>
      <c r="DX200">
        <v>104.66079999999999</v>
      </c>
      <c r="DY200">
        <v>74.944230000000005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53.910510000000002</v>
      </c>
      <c r="EP200">
        <v>137.46080000000001</v>
      </c>
      <c r="EQ200">
        <v>135.41419999999999</v>
      </c>
      <c r="ER200">
        <v>133.9956</v>
      </c>
      <c r="ES200">
        <v>134.6208</v>
      </c>
      <c r="ET200">
        <v>135.95650000000001</v>
      </c>
      <c r="EU200">
        <v>136.70070000000001</v>
      </c>
      <c r="EV200">
        <v>106.437</v>
      </c>
      <c r="EW200">
        <v>75.656459999999996</v>
      </c>
      <c r="EX200">
        <v>56.760570000000001</v>
      </c>
      <c r="EY200">
        <v>56.133890000000001</v>
      </c>
      <c r="EZ200">
        <v>54.921819999999997</v>
      </c>
      <c r="FA200">
        <v>54.331539999999997</v>
      </c>
      <c r="FB200">
        <v>53.258159999999997</v>
      </c>
      <c r="FC200">
        <v>53.150129999999997</v>
      </c>
      <c r="FD200">
        <v>52.314320000000002</v>
      </c>
      <c r="FE200">
        <v>52.683190000000003</v>
      </c>
      <c r="FF200">
        <v>56.680480000000003</v>
      </c>
      <c r="FG200">
        <v>61.73471</v>
      </c>
      <c r="FH200">
        <v>66.865210000000005</v>
      </c>
      <c r="FI200">
        <v>71.387110000000007</v>
      </c>
      <c r="FJ200">
        <v>74.803650000000005</v>
      </c>
      <c r="FK200">
        <v>76.832509999999999</v>
      </c>
      <c r="FL200">
        <v>77.936109999999999</v>
      </c>
      <c r="FM200">
        <v>77.943650000000005</v>
      </c>
      <c r="FN200">
        <v>76.887990000000002</v>
      </c>
      <c r="FO200">
        <v>73.954319999999996</v>
      </c>
      <c r="FP200">
        <v>69.487099999999998</v>
      </c>
      <c r="FQ200">
        <v>66.197730000000007</v>
      </c>
      <c r="FR200">
        <v>63.85839</v>
      </c>
      <c r="FS200">
        <v>61.507019999999997</v>
      </c>
      <c r="FT200">
        <v>60.029119999999999</v>
      </c>
      <c r="FU200">
        <v>58.239620000000002</v>
      </c>
      <c r="FV200">
        <v>1</v>
      </c>
    </row>
    <row r="201" spans="1:178" x14ac:dyDescent="0.2">
      <c r="A201" t="s">
        <v>216</v>
      </c>
      <c r="B201" t="s">
        <v>231</v>
      </c>
      <c r="C201" t="s">
        <v>238</v>
      </c>
      <c r="D201" t="s">
        <v>43</v>
      </c>
      <c r="E201" t="s">
        <v>239</v>
      </c>
      <c r="F201" t="s">
        <v>228</v>
      </c>
      <c r="G201">
        <v>61</v>
      </c>
      <c r="H201" s="59"/>
      <c r="I201">
        <v>6.4204780000000001</v>
      </c>
      <c r="J201">
        <v>151.20500000000001</v>
      </c>
      <c r="K201">
        <v>149.75729999999999</v>
      </c>
      <c r="L201">
        <v>150.41820000000001</v>
      </c>
      <c r="M201">
        <v>150.0565</v>
      </c>
      <c r="N201">
        <v>150.71709999999999</v>
      </c>
      <c r="O201">
        <v>152.54910000000001</v>
      </c>
      <c r="P201">
        <v>155.4051</v>
      </c>
      <c r="Q201">
        <v>155.2997</v>
      </c>
      <c r="R201">
        <v>153.9837</v>
      </c>
      <c r="S201">
        <v>148.46719999999999</v>
      </c>
      <c r="T201">
        <v>148.43770000000001</v>
      </c>
      <c r="U201">
        <v>149.1173</v>
      </c>
      <c r="V201">
        <v>149.7578</v>
      </c>
      <c r="W201">
        <v>150.89160000000001</v>
      </c>
      <c r="X201">
        <v>150.1148</v>
      </c>
      <c r="Y201">
        <v>151.7038</v>
      </c>
      <c r="Z201">
        <v>152.1155</v>
      </c>
      <c r="AA201">
        <v>149.79580000000001</v>
      </c>
      <c r="AB201">
        <v>148.898</v>
      </c>
      <c r="AC201">
        <v>149.18889999999999</v>
      </c>
      <c r="AD201">
        <v>150.45519999999999</v>
      </c>
      <c r="AE201">
        <v>151.82740000000001</v>
      </c>
      <c r="AF201">
        <v>151.38509999999999</v>
      </c>
      <c r="AG201">
        <v>150.7791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44.37471</v>
      </c>
      <c r="AX201">
        <v>126.9821</v>
      </c>
      <c r="AY201">
        <v>125.0703</v>
      </c>
      <c r="AZ201">
        <v>123.729</v>
      </c>
      <c r="BA201">
        <v>124.2978</v>
      </c>
      <c r="BB201">
        <v>125.46469999999999</v>
      </c>
      <c r="BC201">
        <v>128.35919999999999</v>
      </c>
      <c r="BD201">
        <v>98.780389999999997</v>
      </c>
      <c r="BE201">
        <v>72.054349999999999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46.945169999999997</v>
      </c>
      <c r="BV201">
        <v>129.4325</v>
      </c>
      <c r="BW201">
        <v>127.4906</v>
      </c>
      <c r="BX201">
        <v>126.1331</v>
      </c>
      <c r="BY201">
        <v>126.71559999999999</v>
      </c>
      <c r="BZ201">
        <v>127.92619999999999</v>
      </c>
      <c r="CA201">
        <v>130.17939999999999</v>
      </c>
      <c r="CB201">
        <v>100.54219999999999</v>
      </c>
      <c r="CC201">
        <v>72.760819999999995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48.725459999999998</v>
      </c>
      <c r="CT201">
        <v>131.12970000000001</v>
      </c>
      <c r="CU201">
        <v>129.16679999999999</v>
      </c>
      <c r="CV201">
        <v>127.79819999999999</v>
      </c>
      <c r="CW201">
        <v>128.39019999999999</v>
      </c>
      <c r="CX201">
        <v>129.631</v>
      </c>
      <c r="CY201">
        <v>131.44</v>
      </c>
      <c r="CZ201">
        <v>101.7624</v>
      </c>
      <c r="DA201">
        <v>73.250110000000006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50.505760000000002</v>
      </c>
      <c r="DR201">
        <v>132.82679999999999</v>
      </c>
      <c r="DS201">
        <v>130.84309999999999</v>
      </c>
      <c r="DT201">
        <v>129.4632</v>
      </c>
      <c r="DU201">
        <v>130.06479999999999</v>
      </c>
      <c r="DV201">
        <v>131.33590000000001</v>
      </c>
      <c r="DW201">
        <v>132.70060000000001</v>
      </c>
      <c r="DX201">
        <v>102.98260000000001</v>
      </c>
      <c r="DY201">
        <v>73.739410000000007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53.076210000000003</v>
      </c>
      <c r="EP201">
        <v>135.27719999999999</v>
      </c>
      <c r="EQ201">
        <v>133.26329999999999</v>
      </c>
      <c r="ER201">
        <v>131.8673</v>
      </c>
      <c r="ES201">
        <v>132.48259999999999</v>
      </c>
      <c r="ET201">
        <v>133.79740000000001</v>
      </c>
      <c r="EU201">
        <v>134.52080000000001</v>
      </c>
      <c r="EV201">
        <v>104.7444</v>
      </c>
      <c r="EW201">
        <v>74.445880000000002</v>
      </c>
      <c r="EX201">
        <v>56.760570000000001</v>
      </c>
      <c r="EY201">
        <v>56.133879999999998</v>
      </c>
      <c r="EZ201">
        <v>54.921819999999997</v>
      </c>
      <c r="FA201">
        <v>54.33155</v>
      </c>
      <c r="FB201">
        <v>53.258159999999997</v>
      </c>
      <c r="FC201">
        <v>53.150129999999997</v>
      </c>
      <c r="FD201">
        <v>52.314320000000002</v>
      </c>
      <c r="FE201">
        <v>52.683190000000003</v>
      </c>
      <c r="FF201">
        <v>56.68047</v>
      </c>
      <c r="FG201">
        <v>61.73471</v>
      </c>
      <c r="FH201">
        <v>66.865210000000005</v>
      </c>
      <c r="FI201">
        <v>71.387110000000007</v>
      </c>
      <c r="FJ201">
        <v>74.803650000000005</v>
      </c>
      <c r="FK201">
        <v>76.832509999999999</v>
      </c>
      <c r="FL201">
        <v>77.936109999999999</v>
      </c>
      <c r="FM201">
        <v>77.943650000000005</v>
      </c>
      <c r="FN201">
        <v>76.887990000000002</v>
      </c>
      <c r="FO201">
        <v>73.954319999999996</v>
      </c>
      <c r="FP201">
        <v>69.487099999999998</v>
      </c>
      <c r="FQ201">
        <v>66.197730000000007</v>
      </c>
      <c r="FR201">
        <v>63.858400000000003</v>
      </c>
      <c r="FS201">
        <v>61.507019999999997</v>
      </c>
      <c r="FT201">
        <v>60.029119999999999</v>
      </c>
      <c r="FU201">
        <v>58.239620000000002</v>
      </c>
      <c r="FV201">
        <v>1</v>
      </c>
    </row>
    <row r="202" spans="1:178" x14ac:dyDescent="0.2">
      <c r="A202" t="s">
        <v>216</v>
      </c>
      <c r="B202" t="s">
        <v>231</v>
      </c>
      <c r="C202" t="s">
        <v>238</v>
      </c>
      <c r="D202" t="s">
        <v>44</v>
      </c>
      <c r="E202">
        <v>2015</v>
      </c>
      <c r="F202" t="s">
        <v>228</v>
      </c>
      <c r="G202">
        <v>64</v>
      </c>
      <c r="H202" s="59"/>
      <c r="I202">
        <v>6.7362390000000003</v>
      </c>
      <c r="J202">
        <v>144.35140000000001</v>
      </c>
      <c r="K202">
        <v>143.4462</v>
      </c>
      <c r="L202">
        <v>140.482</v>
      </c>
      <c r="M202">
        <v>141.06780000000001</v>
      </c>
      <c r="N202">
        <v>140.7406</v>
      </c>
      <c r="O202">
        <v>145.47450000000001</v>
      </c>
      <c r="P202">
        <v>147.7364</v>
      </c>
      <c r="Q202">
        <v>145.8997</v>
      </c>
      <c r="R202">
        <v>146.71299999999999</v>
      </c>
      <c r="S202">
        <v>146.2877</v>
      </c>
      <c r="T202">
        <v>145.9966</v>
      </c>
      <c r="U202">
        <v>146.64779999999999</v>
      </c>
      <c r="V202">
        <v>146.16470000000001</v>
      </c>
      <c r="W202">
        <v>144.96279999999999</v>
      </c>
      <c r="X202">
        <v>144.99690000000001</v>
      </c>
      <c r="Y202">
        <v>149.5369</v>
      </c>
      <c r="Z202">
        <v>149.95079999999999</v>
      </c>
      <c r="AA202">
        <v>151.26730000000001</v>
      </c>
      <c r="AB202">
        <v>150.26159999999999</v>
      </c>
      <c r="AC202">
        <v>150.20740000000001</v>
      </c>
      <c r="AD202">
        <v>151.2876</v>
      </c>
      <c r="AE202">
        <v>151.02000000000001</v>
      </c>
      <c r="AF202">
        <v>151.48169999999999</v>
      </c>
      <c r="AG202">
        <v>150.75839999999999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45.829880000000003</v>
      </c>
      <c r="AX202">
        <v>126.5441</v>
      </c>
      <c r="AY202">
        <v>128.00659999999999</v>
      </c>
      <c r="AZ202">
        <v>127.1301</v>
      </c>
      <c r="BA202">
        <v>126.64149999999999</v>
      </c>
      <c r="BB202">
        <v>127.2396</v>
      </c>
      <c r="BC202">
        <v>128.5641</v>
      </c>
      <c r="BD202">
        <v>99.408519999999996</v>
      </c>
      <c r="BE202">
        <v>72.25421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48.19491</v>
      </c>
      <c r="BV202">
        <v>128.97149999999999</v>
      </c>
      <c r="BW202">
        <v>130.50819999999999</v>
      </c>
      <c r="BX202">
        <v>129.55070000000001</v>
      </c>
      <c r="BY202">
        <v>129.10409999999999</v>
      </c>
      <c r="BZ202">
        <v>129.7439</v>
      </c>
      <c r="CA202">
        <v>130.44380000000001</v>
      </c>
      <c r="CB202">
        <v>101.2924</v>
      </c>
      <c r="CC202">
        <v>72.837360000000004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49.832920000000001</v>
      </c>
      <c r="CT202">
        <v>130.65280000000001</v>
      </c>
      <c r="CU202">
        <v>132.2407</v>
      </c>
      <c r="CV202">
        <v>131.22720000000001</v>
      </c>
      <c r="CW202">
        <v>130.80959999999999</v>
      </c>
      <c r="CX202">
        <v>131.4785</v>
      </c>
      <c r="CY202">
        <v>131.7457</v>
      </c>
      <c r="CZ202">
        <v>102.5972</v>
      </c>
      <c r="DA202">
        <v>73.241249999999994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51.470939999999999</v>
      </c>
      <c r="DR202">
        <v>132.33410000000001</v>
      </c>
      <c r="DS202">
        <v>133.97329999999999</v>
      </c>
      <c r="DT202">
        <v>132.90369999999999</v>
      </c>
      <c r="DU202">
        <v>132.51519999999999</v>
      </c>
      <c r="DV202">
        <v>133.21299999999999</v>
      </c>
      <c r="DW202">
        <v>133.04750000000001</v>
      </c>
      <c r="DX202">
        <v>103.902</v>
      </c>
      <c r="DY202">
        <v>73.645139999999998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53.835970000000003</v>
      </c>
      <c r="EP202">
        <v>134.76159999999999</v>
      </c>
      <c r="EQ202">
        <v>136.47489999999999</v>
      </c>
      <c r="ER202">
        <v>135.32419999999999</v>
      </c>
      <c r="ES202">
        <v>134.9777</v>
      </c>
      <c r="ET202">
        <v>135.71729999999999</v>
      </c>
      <c r="EU202">
        <v>134.9272</v>
      </c>
      <c r="EV202">
        <v>105.7859</v>
      </c>
      <c r="EW202">
        <v>74.228290000000001</v>
      </c>
      <c r="EX202">
        <v>41.078279999999999</v>
      </c>
      <c r="EY202">
        <v>40.726909999999997</v>
      </c>
      <c r="EZ202">
        <v>40.413499999999999</v>
      </c>
      <c r="FA202">
        <v>39.243180000000002</v>
      </c>
      <c r="FB202">
        <v>38.26802</v>
      </c>
      <c r="FC202">
        <v>38.042160000000003</v>
      </c>
      <c r="FD202">
        <v>37.919820000000001</v>
      </c>
      <c r="FE202">
        <v>37.329219999999999</v>
      </c>
      <c r="FF202">
        <v>37.933250000000001</v>
      </c>
      <c r="FG202">
        <v>40.388489999999997</v>
      </c>
      <c r="FH202">
        <v>42.652970000000003</v>
      </c>
      <c r="FI202">
        <v>44.517560000000003</v>
      </c>
      <c r="FJ202">
        <v>46.019590000000001</v>
      </c>
      <c r="FK202">
        <v>47.024360000000001</v>
      </c>
      <c r="FL202">
        <v>47.472259999999999</v>
      </c>
      <c r="FM202">
        <v>47.592460000000003</v>
      </c>
      <c r="FN202">
        <v>47.209069999999997</v>
      </c>
      <c r="FO202">
        <v>45.792450000000002</v>
      </c>
      <c r="FP202">
        <v>43.935859999999998</v>
      </c>
      <c r="FQ202">
        <v>42.60051</v>
      </c>
      <c r="FR202">
        <v>41.72963</v>
      </c>
      <c r="FS202">
        <v>40.801949999999998</v>
      </c>
      <c r="FT202">
        <v>39.883299999999998</v>
      </c>
      <c r="FU202">
        <v>39.162559999999999</v>
      </c>
      <c r="FV202">
        <v>1</v>
      </c>
    </row>
    <row r="203" spans="1:178" x14ac:dyDescent="0.2">
      <c r="A203" t="s">
        <v>216</v>
      </c>
      <c r="B203" t="s">
        <v>231</v>
      </c>
      <c r="C203" t="s">
        <v>238</v>
      </c>
      <c r="D203" t="s">
        <v>44</v>
      </c>
      <c r="E203">
        <v>2016</v>
      </c>
      <c r="F203" t="s">
        <v>228</v>
      </c>
      <c r="G203">
        <v>63</v>
      </c>
      <c r="H203" s="59"/>
      <c r="I203">
        <v>6.6309849999999999</v>
      </c>
      <c r="J203">
        <v>142.0959</v>
      </c>
      <c r="K203">
        <v>141.20480000000001</v>
      </c>
      <c r="L203">
        <v>138.2869</v>
      </c>
      <c r="M203">
        <v>138.86359999999999</v>
      </c>
      <c r="N203">
        <v>138.54150000000001</v>
      </c>
      <c r="O203">
        <v>143.20150000000001</v>
      </c>
      <c r="P203">
        <v>145.428</v>
      </c>
      <c r="Q203">
        <v>143.62</v>
      </c>
      <c r="R203">
        <v>144.42060000000001</v>
      </c>
      <c r="S203">
        <v>144.00190000000001</v>
      </c>
      <c r="T203">
        <v>143.71539999999999</v>
      </c>
      <c r="U203">
        <v>144.35640000000001</v>
      </c>
      <c r="V203">
        <v>143.88079999999999</v>
      </c>
      <c r="W203">
        <v>142.6978</v>
      </c>
      <c r="X203">
        <v>142.73140000000001</v>
      </c>
      <c r="Y203">
        <v>147.2004</v>
      </c>
      <c r="Z203">
        <v>147.6078</v>
      </c>
      <c r="AA203">
        <v>148.90379999999999</v>
      </c>
      <c r="AB203">
        <v>147.91380000000001</v>
      </c>
      <c r="AC203">
        <v>147.8604</v>
      </c>
      <c r="AD203">
        <v>148.9237</v>
      </c>
      <c r="AE203">
        <v>148.66030000000001</v>
      </c>
      <c r="AF203">
        <v>149.1148</v>
      </c>
      <c r="AG203">
        <v>148.40280000000001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45.082630000000002</v>
      </c>
      <c r="AX203">
        <v>124.5348</v>
      </c>
      <c r="AY203">
        <v>125.9735</v>
      </c>
      <c r="AZ203">
        <v>125.1118</v>
      </c>
      <c r="BA203">
        <v>124.63030000000001</v>
      </c>
      <c r="BB203">
        <v>125.21850000000001</v>
      </c>
      <c r="BC203">
        <v>126.5305</v>
      </c>
      <c r="BD203">
        <v>97.830439999999996</v>
      </c>
      <c r="BE203">
        <v>71.117549999999994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47.429119999999998</v>
      </c>
      <c r="BV203">
        <v>126.94329999999999</v>
      </c>
      <c r="BW203">
        <v>128.4555</v>
      </c>
      <c r="BX203">
        <v>127.5134</v>
      </c>
      <c r="BY203">
        <v>127.0735</v>
      </c>
      <c r="BZ203">
        <v>127.7032</v>
      </c>
      <c r="CA203">
        <v>128.3954</v>
      </c>
      <c r="CB203">
        <v>99.699579999999997</v>
      </c>
      <c r="CC203">
        <v>71.69614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49.054279999999999</v>
      </c>
      <c r="CT203">
        <v>128.6114</v>
      </c>
      <c r="CU203">
        <v>130.17449999999999</v>
      </c>
      <c r="CV203">
        <v>129.17679999999999</v>
      </c>
      <c r="CW203">
        <v>128.76570000000001</v>
      </c>
      <c r="CX203">
        <v>129.42410000000001</v>
      </c>
      <c r="CY203">
        <v>129.68709999999999</v>
      </c>
      <c r="CZ203">
        <v>100.9941</v>
      </c>
      <c r="DA203">
        <v>72.096860000000007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50.679450000000003</v>
      </c>
      <c r="DR203">
        <v>130.27940000000001</v>
      </c>
      <c r="DS203">
        <v>131.89340000000001</v>
      </c>
      <c r="DT203">
        <v>130.84010000000001</v>
      </c>
      <c r="DU203">
        <v>130.4579</v>
      </c>
      <c r="DV203">
        <v>131.14500000000001</v>
      </c>
      <c r="DW203">
        <v>130.97880000000001</v>
      </c>
      <c r="DX203">
        <v>102.28870000000001</v>
      </c>
      <c r="DY203">
        <v>72.497569999999996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53.025930000000002</v>
      </c>
      <c r="EP203">
        <v>132.68790000000001</v>
      </c>
      <c r="EQ203">
        <v>134.37540000000001</v>
      </c>
      <c r="ER203">
        <v>133.24170000000001</v>
      </c>
      <c r="ES203">
        <v>132.90110000000001</v>
      </c>
      <c r="ET203">
        <v>133.62970000000001</v>
      </c>
      <c r="EU203">
        <v>132.84379999999999</v>
      </c>
      <c r="EV203">
        <v>104.1579</v>
      </c>
      <c r="EW203">
        <v>73.076160000000002</v>
      </c>
      <c r="EX203">
        <v>41.078279999999999</v>
      </c>
      <c r="EY203">
        <v>40.726909999999997</v>
      </c>
      <c r="EZ203">
        <v>40.413499999999999</v>
      </c>
      <c r="FA203">
        <v>39.243180000000002</v>
      </c>
      <c r="FB203">
        <v>38.26802</v>
      </c>
      <c r="FC203">
        <v>38.042160000000003</v>
      </c>
      <c r="FD203">
        <v>37.919820000000001</v>
      </c>
      <c r="FE203">
        <v>37.329219999999999</v>
      </c>
      <c r="FF203">
        <v>37.933250000000001</v>
      </c>
      <c r="FG203">
        <v>40.388489999999997</v>
      </c>
      <c r="FH203">
        <v>42.652970000000003</v>
      </c>
      <c r="FI203">
        <v>44.517560000000003</v>
      </c>
      <c r="FJ203">
        <v>46.019590000000001</v>
      </c>
      <c r="FK203">
        <v>47.024360000000001</v>
      </c>
      <c r="FL203">
        <v>47.472259999999999</v>
      </c>
      <c r="FM203">
        <v>47.592460000000003</v>
      </c>
      <c r="FN203">
        <v>47.209069999999997</v>
      </c>
      <c r="FO203">
        <v>45.792450000000002</v>
      </c>
      <c r="FP203">
        <v>43.935859999999998</v>
      </c>
      <c r="FQ203">
        <v>42.60051</v>
      </c>
      <c r="FR203">
        <v>41.72963</v>
      </c>
      <c r="FS203">
        <v>40.801949999999998</v>
      </c>
      <c r="FT203">
        <v>39.883299999999998</v>
      </c>
      <c r="FU203">
        <v>39.162559999999999</v>
      </c>
      <c r="FV203">
        <v>1</v>
      </c>
    </row>
    <row r="204" spans="1:178" x14ac:dyDescent="0.2">
      <c r="A204" t="s">
        <v>216</v>
      </c>
      <c r="B204" t="s">
        <v>231</v>
      </c>
      <c r="C204" t="s">
        <v>238</v>
      </c>
      <c r="D204" t="s">
        <v>44</v>
      </c>
      <c r="E204">
        <v>2017</v>
      </c>
      <c r="F204" t="s">
        <v>228</v>
      </c>
      <c r="G204">
        <v>61</v>
      </c>
      <c r="H204" s="59"/>
      <c r="I204">
        <v>6.4204780000000001</v>
      </c>
      <c r="J204">
        <v>137.5849</v>
      </c>
      <c r="K204">
        <v>136.72219999999999</v>
      </c>
      <c r="L204">
        <v>133.89689999999999</v>
      </c>
      <c r="M204">
        <v>134.45519999999999</v>
      </c>
      <c r="N204">
        <v>134.14340000000001</v>
      </c>
      <c r="O204">
        <v>138.65539999999999</v>
      </c>
      <c r="P204">
        <v>140.81120000000001</v>
      </c>
      <c r="Q204">
        <v>139.06059999999999</v>
      </c>
      <c r="R204">
        <v>139.83590000000001</v>
      </c>
      <c r="S204">
        <v>139.43039999999999</v>
      </c>
      <c r="T204">
        <v>139.15299999999999</v>
      </c>
      <c r="U204">
        <v>139.77369999999999</v>
      </c>
      <c r="V204">
        <v>139.31319999999999</v>
      </c>
      <c r="W204">
        <v>138.1677</v>
      </c>
      <c r="X204">
        <v>138.2002</v>
      </c>
      <c r="Y204">
        <v>142.5274</v>
      </c>
      <c r="Z204">
        <v>142.92189999999999</v>
      </c>
      <c r="AA204">
        <v>144.17670000000001</v>
      </c>
      <c r="AB204">
        <v>143.21809999999999</v>
      </c>
      <c r="AC204">
        <v>143.16640000000001</v>
      </c>
      <c r="AD204">
        <v>144.196</v>
      </c>
      <c r="AE204">
        <v>143.9409</v>
      </c>
      <c r="AF204">
        <v>144.381</v>
      </c>
      <c r="AG204">
        <v>143.69159999999999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43.588909999999998</v>
      </c>
      <c r="AX204">
        <v>120.5172</v>
      </c>
      <c r="AY204">
        <v>121.90819999999999</v>
      </c>
      <c r="AZ204">
        <v>121.07599999999999</v>
      </c>
      <c r="BA204">
        <v>120.6087</v>
      </c>
      <c r="BB204">
        <v>121.1771</v>
      </c>
      <c r="BC204">
        <v>122.464</v>
      </c>
      <c r="BD204">
        <v>94.674899999999994</v>
      </c>
      <c r="BE204">
        <v>68.844440000000006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45.897840000000002</v>
      </c>
      <c r="BV204">
        <v>122.8871</v>
      </c>
      <c r="BW204">
        <v>124.3505</v>
      </c>
      <c r="BX204">
        <v>123.4392</v>
      </c>
      <c r="BY204">
        <v>123.0128</v>
      </c>
      <c r="BZ204">
        <v>123.622</v>
      </c>
      <c r="CA204">
        <v>124.2991</v>
      </c>
      <c r="CB204">
        <v>96.514139999999998</v>
      </c>
      <c r="CC204">
        <v>69.413759999999996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47.497010000000003</v>
      </c>
      <c r="CT204">
        <v>124.52849999999999</v>
      </c>
      <c r="CU204">
        <v>126.0419</v>
      </c>
      <c r="CV204">
        <v>125.0759</v>
      </c>
      <c r="CW204">
        <v>124.67789999999999</v>
      </c>
      <c r="CX204">
        <v>125.3154</v>
      </c>
      <c r="CY204">
        <v>125.5701</v>
      </c>
      <c r="CZ204">
        <v>97.787989999999994</v>
      </c>
      <c r="DA204">
        <v>69.808070000000001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49.096170000000001</v>
      </c>
      <c r="DR204">
        <v>126.1699</v>
      </c>
      <c r="DS204">
        <v>127.7334</v>
      </c>
      <c r="DT204">
        <v>126.71259999999999</v>
      </c>
      <c r="DU204">
        <v>126.343</v>
      </c>
      <c r="DV204">
        <v>127.00879999999999</v>
      </c>
      <c r="DW204">
        <v>126.8411</v>
      </c>
      <c r="DX204">
        <v>99.061840000000004</v>
      </c>
      <c r="DY204">
        <v>70.202380000000005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51.405110000000001</v>
      </c>
      <c r="EP204">
        <v>128.53980000000001</v>
      </c>
      <c r="EQ204">
        <v>130.17570000000001</v>
      </c>
      <c r="ER204">
        <v>129.07579999999999</v>
      </c>
      <c r="ES204">
        <v>128.74719999999999</v>
      </c>
      <c r="ET204">
        <v>129.4537</v>
      </c>
      <c r="EU204">
        <v>128.67619999999999</v>
      </c>
      <c r="EV204">
        <v>100.9011</v>
      </c>
      <c r="EW204">
        <v>70.771699999999996</v>
      </c>
      <c r="EX204">
        <v>41.078279999999999</v>
      </c>
      <c r="EY204">
        <v>40.726909999999997</v>
      </c>
      <c r="EZ204">
        <v>40.413499999999999</v>
      </c>
      <c r="FA204">
        <v>39.243180000000002</v>
      </c>
      <c r="FB204">
        <v>38.26802</v>
      </c>
      <c r="FC204">
        <v>38.042160000000003</v>
      </c>
      <c r="FD204">
        <v>37.919820000000001</v>
      </c>
      <c r="FE204">
        <v>37.329219999999999</v>
      </c>
      <c r="FF204">
        <v>37.933250000000001</v>
      </c>
      <c r="FG204">
        <v>40.388489999999997</v>
      </c>
      <c r="FH204">
        <v>42.652970000000003</v>
      </c>
      <c r="FI204">
        <v>44.517560000000003</v>
      </c>
      <c r="FJ204">
        <v>46.019590000000001</v>
      </c>
      <c r="FK204">
        <v>47.024360000000001</v>
      </c>
      <c r="FL204">
        <v>47.472259999999999</v>
      </c>
      <c r="FM204">
        <v>47.592460000000003</v>
      </c>
      <c r="FN204">
        <v>47.209069999999997</v>
      </c>
      <c r="FO204">
        <v>45.792450000000002</v>
      </c>
      <c r="FP204">
        <v>43.935859999999998</v>
      </c>
      <c r="FQ204">
        <v>42.60051</v>
      </c>
      <c r="FR204">
        <v>41.72963</v>
      </c>
      <c r="FS204">
        <v>40.801949999999998</v>
      </c>
      <c r="FT204">
        <v>39.883299999999998</v>
      </c>
      <c r="FU204">
        <v>39.162559999999999</v>
      </c>
      <c r="FV204">
        <v>1</v>
      </c>
    </row>
    <row r="205" spans="1:178" x14ac:dyDescent="0.2">
      <c r="A205" t="s">
        <v>216</v>
      </c>
      <c r="B205" t="s">
        <v>231</v>
      </c>
      <c r="C205" t="s">
        <v>238</v>
      </c>
      <c r="D205" t="s">
        <v>44</v>
      </c>
      <c r="E205" t="s">
        <v>239</v>
      </c>
      <c r="F205" t="s">
        <v>228</v>
      </c>
      <c r="G205">
        <v>61</v>
      </c>
      <c r="H205" s="59"/>
      <c r="I205">
        <v>6.4204780000000001</v>
      </c>
      <c r="J205">
        <v>137.5849</v>
      </c>
      <c r="K205">
        <v>136.72219999999999</v>
      </c>
      <c r="L205">
        <v>133.89689999999999</v>
      </c>
      <c r="M205">
        <v>134.45519999999999</v>
      </c>
      <c r="N205">
        <v>134.14340000000001</v>
      </c>
      <c r="O205">
        <v>138.65539999999999</v>
      </c>
      <c r="P205">
        <v>140.81120000000001</v>
      </c>
      <c r="Q205">
        <v>139.06059999999999</v>
      </c>
      <c r="R205">
        <v>139.83590000000001</v>
      </c>
      <c r="S205">
        <v>139.43039999999999</v>
      </c>
      <c r="T205">
        <v>139.15299999999999</v>
      </c>
      <c r="U205">
        <v>139.77369999999999</v>
      </c>
      <c r="V205">
        <v>139.31319999999999</v>
      </c>
      <c r="W205">
        <v>138.1677</v>
      </c>
      <c r="X205">
        <v>138.2002</v>
      </c>
      <c r="Y205">
        <v>142.5274</v>
      </c>
      <c r="Z205">
        <v>142.92189999999999</v>
      </c>
      <c r="AA205">
        <v>144.17670000000001</v>
      </c>
      <c r="AB205">
        <v>143.21809999999999</v>
      </c>
      <c r="AC205">
        <v>143.16640000000001</v>
      </c>
      <c r="AD205">
        <v>144.196</v>
      </c>
      <c r="AE205">
        <v>143.9409</v>
      </c>
      <c r="AF205">
        <v>144.381</v>
      </c>
      <c r="AG205">
        <v>143.69159999999999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43.588909999999998</v>
      </c>
      <c r="AX205">
        <v>120.5172</v>
      </c>
      <c r="AY205">
        <v>121.90819999999999</v>
      </c>
      <c r="AZ205">
        <v>121.07599999999999</v>
      </c>
      <c r="BA205">
        <v>120.6087</v>
      </c>
      <c r="BB205">
        <v>121.1771</v>
      </c>
      <c r="BC205">
        <v>122.464</v>
      </c>
      <c r="BD205">
        <v>94.674899999999994</v>
      </c>
      <c r="BE205">
        <v>68.844440000000006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45.897840000000002</v>
      </c>
      <c r="BV205">
        <v>122.8871</v>
      </c>
      <c r="BW205">
        <v>124.3505</v>
      </c>
      <c r="BX205">
        <v>123.4392</v>
      </c>
      <c r="BY205">
        <v>123.0128</v>
      </c>
      <c r="BZ205">
        <v>123.622</v>
      </c>
      <c r="CA205">
        <v>124.2991</v>
      </c>
      <c r="CB205">
        <v>96.514139999999998</v>
      </c>
      <c r="CC205">
        <v>69.413759999999996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0</v>
      </c>
      <c r="CR205">
        <v>0</v>
      </c>
      <c r="CS205">
        <v>47.497010000000003</v>
      </c>
      <c r="CT205">
        <v>124.52849999999999</v>
      </c>
      <c r="CU205">
        <v>126.0419</v>
      </c>
      <c r="CV205">
        <v>125.0759</v>
      </c>
      <c r="CW205">
        <v>124.67789999999999</v>
      </c>
      <c r="CX205">
        <v>125.3154</v>
      </c>
      <c r="CY205">
        <v>125.5701</v>
      </c>
      <c r="CZ205">
        <v>97.787989999999994</v>
      </c>
      <c r="DA205">
        <v>69.808070000000001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49.096170000000001</v>
      </c>
      <c r="DR205">
        <v>126.1699</v>
      </c>
      <c r="DS205">
        <v>127.7334</v>
      </c>
      <c r="DT205">
        <v>126.71259999999999</v>
      </c>
      <c r="DU205">
        <v>126.343</v>
      </c>
      <c r="DV205">
        <v>127.00879999999999</v>
      </c>
      <c r="DW205">
        <v>126.8411</v>
      </c>
      <c r="DX205">
        <v>99.061840000000004</v>
      </c>
      <c r="DY205">
        <v>70.202380000000005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51.405110000000001</v>
      </c>
      <c r="EP205">
        <v>128.53980000000001</v>
      </c>
      <c r="EQ205">
        <v>130.17570000000001</v>
      </c>
      <c r="ER205">
        <v>129.07579999999999</v>
      </c>
      <c r="ES205">
        <v>128.74719999999999</v>
      </c>
      <c r="ET205">
        <v>129.4537</v>
      </c>
      <c r="EU205">
        <v>128.67619999999999</v>
      </c>
      <c r="EV205">
        <v>100.9011</v>
      </c>
      <c r="EW205">
        <v>70.771699999999996</v>
      </c>
      <c r="EX205">
        <v>41.078279999999999</v>
      </c>
      <c r="EY205">
        <v>40.726909999999997</v>
      </c>
      <c r="EZ205">
        <v>40.413499999999999</v>
      </c>
      <c r="FA205">
        <v>39.243180000000002</v>
      </c>
      <c r="FB205">
        <v>38.26802</v>
      </c>
      <c r="FC205">
        <v>38.042160000000003</v>
      </c>
      <c r="FD205">
        <v>37.919820000000001</v>
      </c>
      <c r="FE205">
        <v>37.329219999999999</v>
      </c>
      <c r="FF205">
        <v>37.933250000000001</v>
      </c>
      <c r="FG205">
        <v>40.388489999999997</v>
      </c>
      <c r="FH205">
        <v>42.652970000000003</v>
      </c>
      <c r="FI205">
        <v>44.517560000000003</v>
      </c>
      <c r="FJ205">
        <v>46.019590000000001</v>
      </c>
      <c r="FK205">
        <v>47.024360000000001</v>
      </c>
      <c r="FL205">
        <v>47.472259999999999</v>
      </c>
      <c r="FM205">
        <v>47.592460000000003</v>
      </c>
      <c r="FN205">
        <v>47.209069999999997</v>
      </c>
      <c r="FO205">
        <v>45.792450000000002</v>
      </c>
      <c r="FP205">
        <v>43.935859999999998</v>
      </c>
      <c r="FQ205">
        <v>42.60051</v>
      </c>
      <c r="FR205">
        <v>41.72963</v>
      </c>
      <c r="FS205">
        <v>40.801949999999998</v>
      </c>
      <c r="FT205">
        <v>39.883299999999998</v>
      </c>
      <c r="FU205">
        <v>39.162559999999999</v>
      </c>
      <c r="FV205">
        <v>1</v>
      </c>
    </row>
    <row r="206" spans="1:178" x14ac:dyDescent="0.2">
      <c r="A206" t="s">
        <v>216</v>
      </c>
      <c r="B206" t="s">
        <v>231</v>
      </c>
      <c r="C206" t="s">
        <v>238</v>
      </c>
      <c r="D206" t="s">
        <v>10</v>
      </c>
      <c r="E206">
        <v>2015</v>
      </c>
      <c r="F206" t="s">
        <v>228</v>
      </c>
      <c r="G206">
        <v>66</v>
      </c>
      <c r="H206" s="59"/>
      <c r="I206">
        <v>6.9467460000000001</v>
      </c>
      <c r="J206">
        <v>175.56</v>
      </c>
      <c r="K206">
        <v>175.7876</v>
      </c>
      <c r="L206">
        <v>176.0334</v>
      </c>
      <c r="M206">
        <v>175.7011</v>
      </c>
      <c r="N206">
        <v>175.66139999999999</v>
      </c>
      <c r="O206">
        <v>178.3818</v>
      </c>
      <c r="P206">
        <v>180.94970000000001</v>
      </c>
      <c r="Q206">
        <v>180.41820000000001</v>
      </c>
      <c r="R206">
        <v>178.98419999999999</v>
      </c>
      <c r="S206">
        <v>178.68539999999999</v>
      </c>
      <c r="T206">
        <v>180.37790000000001</v>
      </c>
      <c r="U206">
        <v>179.8235</v>
      </c>
      <c r="V206">
        <v>176.05850000000001</v>
      </c>
      <c r="W206">
        <v>174.96199999999999</v>
      </c>
      <c r="X206">
        <v>172.25899999999999</v>
      </c>
      <c r="Y206">
        <v>169.7242</v>
      </c>
      <c r="Z206">
        <v>167.74299999999999</v>
      </c>
      <c r="AA206">
        <v>167.94069999999999</v>
      </c>
      <c r="AB206">
        <v>170.9085</v>
      </c>
      <c r="AC206">
        <v>173.94380000000001</v>
      </c>
      <c r="AD206">
        <v>176.44399999999999</v>
      </c>
      <c r="AE206">
        <v>177.57210000000001</v>
      </c>
      <c r="AF206">
        <v>178.42169999999999</v>
      </c>
      <c r="AG206">
        <v>179.74010000000001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53.088769999999997</v>
      </c>
      <c r="AU206">
        <v>146.30629999999999</v>
      </c>
      <c r="AV206">
        <v>144.45439999999999</v>
      </c>
      <c r="AW206">
        <v>142.7799</v>
      </c>
      <c r="AX206">
        <v>141.02809999999999</v>
      </c>
      <c r="AY206">
        <v>141.20660000000001</v>
      </c>
      <c r="AZ206">
        <v>144.7911</v>
      </c>
      <c r="BA206">
        <v>111.5162</v>
      </c>
      <c r="BB206">
        <v>79.010959999999997</v>
      </c>
      <c r="BC206">
        <v>78.976330000000004</v>
      </c>
      <c r="BD206">
        <v>78.957790000000003</v>
      </c>
      <c r="BE206">
        <v>79.854770000000002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56.32864</v>
      </c>
      <c r="BS206">
        <v>149.3948</v>
      </c>
      <c r="BT206">
        <v>147.38640000000001</v>
      </c>
      <c r="BU206">
        <v>145.56909999999999</v>
      </c>
      <c r="BV206">
        <v>143.80289999999999</v>
      </c>
      <c r="BW206">
        <v>143.98439999999999</v>
      </c>
      <c r="BX206">
        <v>146.75360000000001</v>
      </c>
      <c r="BY206">
        <v>113.4528</v>
      </c>
      <c r="BZ206">
        <v>80.962230000000005</v>
      </c>
      <c r="CA206">
        <v>80.956019999999995</v>
      </c>
      <c r="CB206">
        <v>80.97757</v>
      </c>
      <c r="CC206">
        <v>81.900319999999994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58.572569999999999</v>
      </c>
      <c r="CQ206">
        <v>151.53389999999999</v>
      </c>
      <c r="CR206">
        <v>149.417</v>
      </c>
      <c r="CS206">
        <v>147.5009</v>
      </c>
      <c r="CT206">
        <v>145.72470000000001</v>
      </c>
      <c r="CU206">
        <v>145.9083</v>
      </c>
      <c r="CV206">
        <v>148.11279999999999</v>
      </c>
      <c r="CW206">
        <v>114.794</v>
      </c>
      <c r="CX206">
        <v>82.313670000000002</v>
      </c>
      <c r="CY206">
        <v>82.327150000000003</v>
      </c>
      <c r="CZ206">
        <v>82.376459999999994</v>
      </c>
      <c r="DA206">
        <v>83.317059999999998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60.816499999999998</v>
      </c>
      <c r="DO206">
        <v>153.6729</v>
      </c>
      <c r="DP206">
        <v>151.4477</v>
      </c>
      <c r="DQ206">
        <v>149.43270000000001</v>
      </c>
      <c r="DR206">
        <v>147.6465</v>
      </c>
      <c r="DS206">
        <v>147.8322</v>
      </c>
      <c r="DT206">
        <v>149.47200000000001</v>
      </c>
      <c r="DU206">
        <v>116.1352</v>
      </c>
      <c r="DV206">
        <v>83.665120000000002</v>
      </c>
      <c r="DW206">
        <v>83.698279999999997</v>
      </c>
      <c r="DX206">
        <v>83.77534</v>
      </c>
      <c r="DY206">
        <v>84.733800000000002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64.056370000000001</v>
      </c>
      <c r="EM206">
        <v>156.76150000000001</v>
      </c>
      <c r="EN206">
        <v>154.37960000000001</v>
      </c>
      <c r="EO206">
        <v>152.22190000000001</v>
      </c>
      <c r="EP206">
        <v>150.4213</v>
      </c>
      <c r="EQ206">
        <v>150.61000000000001</v>
      </c>
      <c r="ER206">
        <v>151.43459999999999</v>
      </c>
      <c r="ES206">
        <v>118.0718</v>
      </c>
      <c r="ET206">
        <v>85.616389999999996</v>
      </c>
      <c r="EU206">
        <v>85.677970000000002</v>
      </c>
      <c r="EV206">
        <v>85.79513</v>
      </c>
      <c r="EW206">
        <v>86.779359999999997</v>
      </c>
      <c r="EX206">
        <v>75.134960000000007</v>
      </c>
      <c r="EY206">
        <v>73.842600000000004</v>
      </c>
      <c r="EZ206">
        <v>72.446290000000005</v>
      </c>
      <c r="FA206">
        <v>71.322509999999994</v>
      </c>
      <c r="FB206">
        <v>70.249499999999998</v>
      </c>
      <c r="FC206">
        <v>69.067279999999997</v>
      </c>
      <c r="FD206">
        <v>68.398089999999996</v>
      </c>
      <c r="FE206">
        <v>68.435770000000005</v>
      </c>
      <c r="FF206">
        <v>70.838750000000005</v>
      </c>
      <c r="FG206">
        <v>75.110330000000005</v>
      </c>
      <c r="FH206">
        <v>79.904210000000006</v>
      </c>
      <c r="FI206">
        <v>83.931790000000007</v>
      </c>
      <c r="FJ206">
        <v>87.219899999999996</v>
      </c>
      <c r="FK206">
        <v>89.632810000000006</v>
      </c>
      <c r="FL206">
        <v>91.209050000000005</v>
      </c>
      <c r="FM206">
        <v>92.05283</v>
      </c>
      <c r="FN206">
        <v>92.281120000000001</v>
      </c>
      <c r="FO206">
        <v>91.86788</v>
      </c>
      <c r="FP206">
        <v>90.758939999999996</v>
      </c>
      <c r="FQ206">
        <v>88.605810000000005</v>
      </c>
      <c r="FR206">
        <v>85.510360000000006</v>
      </c>
      <c r="FS206">
        <v>82.345179999999999</v>
      </c>
      <c r="FT206">
        <v>80.186940000000007</v>
      </c>
      <c r="FU206">
        <v>78.3964</v>
      </c>
      <c r="FV206">
        <v>1</v>
      </c>
    </row>
    <row r="207" spans="1:178" x14ac:dyDescent="0.2">
      <c r="A207" t="s">
        <v>216</v>
      </c>
      <c r="B207" t="s">
        <v>231</v>
      </c>
      <c r="C207" t="s">
        <v>238</v>
      </c>
      <c r="D207" t="s">
        <v>10</v>
      </c>
      <c r="E207">
        <v>2016</v>
      </c>
      <c r="F207" t="s">
        <v>228</v>
      </c>
      <c r="G207">
        <v>64</v>
      </c>
      <c r="H207" s="59"/>
      <c r="I207">
        <v>6.7362390000000003</v>
      </c>
      <c r="J207">
        <v>170.24</v>
      </c>
      <c r="K207">
        <v>170.4607</v>
      </c>
      <c r="L207">
        <v>170.69900000000001</v>
      </c>
      <c r="M207">
        <v>170.37690000000001</v>
      </c>
      <c r="N207">
        <v>170.33840000000001</v>
      </c>
      <c r="O207">
        <v>172.97630000000001</v>
      </c>
      <c r="P207">
        <v>175.46639999999999</v>
      </c>
      <c r="Q207">
        <v>174.95099999999999</v>
      </c>
      <c r="R207">
        <v>173.56039999999999</v>
      </c>
      <c r="S207">
        <v>173.27070000000001</v>
      </c>
      <c r="T207">
        <v>174.9119</v>
      </c>
      <c r="U207">
        <v>174.37430000000001</v>
      </c>
      <c r="V207">
        <v>170.7234</v>
      </c>
      <c r="W207">
        <v>169.6602</v>
      </c>
      <c r="X207">
        <v>167.03899999999999</v>
      </c>
      <c r="Y207">
        <v>164.58109999999999</v>
      </c>
      <c r="Z207">
        <v>162.65989999999999</v>
      </c>
      <c r="AA207">
        <v>162.85159999999999</v>
      </c>
      <c r="AB207">
        <v>165.7294</v>
      </c>
      <c r="AC207">
        <v>168.67269999999999</v>
      </c>
      <c r="AD207">
        <v>171.09719999999999</v>
      </c>
      <c r="AE207">
        <v>172.19110000000001</v>
      </c>
      <c r="AF207">
        <v>173.01499999999999</v>
      </c>
      <c r="AG207">
        <v>174.29339999999999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51.397570000000002</v>
      </c>
      <c r="AU207">
        <v>141.79409999999999</v>
      </c>
      <c r="AV207">
        <v>140.00239999999999</v>
      </c>
      <c r="AW207">
        <v>138.38220000000001</v>
      </c>
      <c r="AX207">
        <v>136.68389999999999</v>
      </c>
      <c r="AY207">
        <v>136.8569</v>
      </c>
      <c r="AZ207">
        <v>140.3535</v>
      </c>
      <c r="BA207">
        <v>108.0877</v>
      </c>
      <c r="BB207">
        <v>76.567030000000003</v>
      </c>
      <c r="BC207">
        <v>76.532730000000001</v>
      </c>
      <c r="BD207">
        <v>76.513729999999995</v>
      </c>
      <c r="BE207">
        <v>77.382869999999997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54.587969999999999</v>
      </c>
      <c r="BS207">
        <v>144.8355</v>
      </c>
      <c r="BT207">
        <v>142.8896</v>
      </c>
      <c r="BU207">
        <v>141.12889999999999</v>
      </c>
      <c r="BV207">
        <v>139.41630000000001</v>
      </c>
      <c r="BW207">
        <v>139.59229999999999</v>
      </c>
      <c r="BX207">
        <v>142.2861</v>
      </c>
      <c r="BY207">
        <v>109.99460000000001</v>
      </c>
      <c r="BZ207">
        <v>78.488510000000005</v>
      </c>
      <c r="CA207">
        <v>78.482190000000003</v>
      </c>
      <c r="CB207">
        <v>78.502660000000006</v>
      </c>
      <c r="CC207">
        <v>79.397189999999995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56.797640000000001</v>
      </c>
      <c r="CQ207">
        <v>146.9419</v>
      </c>
      <c r="CR207">
        <v>144.88919999999999</v>
      </c>
      <c r="CS207">
        <v>143.03120000000001</v>
      </c>
      <c r="CT207">
        <v>141.30879999999999</v>
      </c>
      <c r="CU207">
        <v>141.48679999999999</v>
      </c>
      <c r="CV207">
        <v>143.62450000000001</v>
      </c>
      <c r="CW207">
        <v>111.3154</v>
      </c>
      <c r="CX207">
        <v>79.819320000000005</v>
      </c>
      <c r="CY207">
        <v>79.832390000000004</v>
      </c>
      <c r="CZ207">
        <v>79.880200000000002</v>
      </c>
      <c r="DA207">
        <v>80.792299999999997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59.007309999999997</v>
      </c>
      <c r="DO207">
        <v>149.04839999999999</v>
      </c>
      <c r="DP207">
        <v>146.88890000000001</v>
      </c>
      <c r="DQ207">
        <v>144.93350000000001</v>
      </c>
      <c r="DR207">
        <v>143.2012</v>
      </c>
      <c r="DS207">
        <v>143.38140000000001</v>
      </c>
      <c r="DT207">
        <v>144.96299999999999</v>
      </c>
      <c r="DU207">
        <v>112.6361</v>
      </c>
      <c r="DV207">
        <v>81.150130000000004</v>
      </c>
      <c r="DW207">
        <v>81.182590000000005</v>
      </c>
      <c r="DX207">
        <v>81.257729999999995</v>
      </c>
      <c r="DY207">
        <v>82.187420000000003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62.197719999999997</v>
      </c>
      <c r="EM207">
        <v>152.08969999999999</v>
      </c>
      <c r="EN207">
        <v>149.77600000000001</v>
      </c>
      <c r="EO207">
        <v>147.68010000000001</v>
      </c>
      <c r="EP207">
        <v>145.93369999999999</v>
      </c>
      <c r="EQ207">
        <v>146.11680000000001</v>
      </c>
      <c r="ER207">
        <v>146.8956</v>
      </c>
      <c r="ES207">
        <v>114.5431</v>
      </c>
      <c r="ET207">
        <v>83.071610000000007</v>
      </c>
      <c r="EU207">
        <v>83.132050000000007</v>
      </c>
      <c r="EV207">
        <v>83.246669999999995</v>
      </c>
      <c r="EW207">
        <v>84.201740000000001</v>
      </c>
      <c r="EX207">
        <v>75.134960000000007</v>
      </c>
      <c r="EY207">
        <v>73.842600000000004</v>
      </c>
      <c r="EZ207">
        <v>72.446290000000005</v>
      </c>
      <c r="FA207">
        <v>71.322509999999994</v>
      </c>
      <c r="FB207">
        <v>70.249499999999998</v>
      </c>
      <c r="FC207">
        <v>69.067279999999997</v>
      </c>
      <c r="FD207">
        <v>68.398089999999996</v>
      </c>
      <c r="FE207">
        <v>68.435770000000005</v>
      </c>
      <c r="FF207">
        <v>70.838750000000005</v>
      </c>
      <c r="FG207">
        <v>75.110330000000005</v>
      </c>
      <c r="FH207">
        <v>79.904210000000006</v>
      </c>
      <c r="FI207">
        <v>83.931790000000007</v>
      </c>
      <c r="FJ207">
        <v>87.219899999999996</v>
      </c>
      <c r="FK207">
        <v>89.632810000000006</v>
      </c>
      <c r="FL207">
        <v>91.209050000000005</v>
      </c>
      <c r="FM207">
        <v>92.05283</v>
      </c>
      <c r="FN207">
        <v>92.281120000000001</v>
      </c>
      <c r="FO207">
        <v>91.86788</v>
      </c>
      <c r="FP207">
        <v>90.758939999999996</v>
      </c>
      <c r="FQ207">
        <v>88.605810000000005</v>
      </c>
      <c r="FR207">
        <v>85.510360000000006</v>
      </c>
      <c r="FS207">
        <v>82.345179999999999</v>
      </c>
      <c r="FT207">
        <v>80.186940000000007</v>
      </c>
      <c r="FU207">
        <v>78.3964</v>
      </c>
      <c r="FV207">
        <v>1</v>
      </c>
    </row>
    <row r="208" spans="1:178" x14ac:dyDescent="0.2">
      <c r="A208" t="s">
        <v>216</v>
      </c>
      <c r="B208" t="s">
        <v>231</v>
      </c>
      <c r="C208" t="s">
        <v>238</v>
      </c>
      <c r="D208" t="s">
        <v>10</v>
      </c>
      <c r="E208">
        <v>2017</v>
      </c>
      <c r="F208" t="s">
        <v>228</v>
      </c>
      <c r="G208">
        <v>63</v>
      </c>
      <c r="H208" s="59"/>
      <c r="I208">
        <v>6.6309849999999999</v>
      </c>
      <c r="J208">
        <v>167.58</v>
      </c>
      <c r="K208">
        <v>167.7972</v>
      </c>
      <c r="L208">
        <v>168.03190000000001</v>
      </c>
      <c r="M208">
        <v>167.71469999999999</v>
      </c>
      <c r="N208">
        <v>167.67679999999999</v>
      </c>
      <c r="O208">
        <v>170.27350000000001</v>
      </c>
      <c r="P208">
        <v>172.72470000000001</v>
      </c>
      <c r="Q208">
        <v>172.2174</v>
      </c>
      <c r="R208">
        <v>170.8485</v>
      </c>
      <c r="S208">
        <v>170.5634</v>
      </c>
      <c r="T208">
        <v>172.179</v>
      </c>
      <c r="U208">
        <v>171.6497</v>
      </c>
      <c r="V208">
        <v>168.0558</v>
      </c>
      <c r="W208">
        <v>167.00919999999999</v>
      </c>
      <c r="X208">
        <v>164.429</v>
      </c>
      <c r="Y208">
        <v>162.0095</v>
      </c>
      <c r="Z208">
        <v>160.1183</v>
      </c>
      <c r="AA208">
        <v>160.30709999999999</v>
      </c>
      <c r="AB208">
        <v>163.13990000000001</v>
      </c>
      <c r="AC208">
        <v>166.03720000000001</v>
      </c>
      <c r="AD208">
        <v>168.4238</v>
      </c>
      <c r="AE208">
        <v>169.50059999999999</v>
      </c>
      <c r="AF208">
        <v>170.3116</v>
      </c>
      <c r="AG208">
        <v>171.5701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50.552460000000004</v>
      </c>
      <c r="AU208">
        <v>139.5386</v>
      </c>
      <c r="AV208">
        <v>137.77680000000001</v>
      </c>
      <c r="AW208">
        <v>136.18389999999999</v>
      </c>
      <c r="AX208">
        <v>134.51220000000001</v>
      </c>
      <c r="AY208">
        <v>134.6825</v>
      </c>
      <c r="AZ208">
        <v>138.13499999999999</v>
      </c>
      <c r="BA208">
        <v>106.3737</v>
      </c>
      <c r="BB208">
        <v>75.345370000000003</v>
      </c>
      <c r="BC208">
        <v>75.311229999999995</v>
      </c>
      <c r="BD208">
        <v>75.292010000000005</v>
      </c>
      <c r="BE208">
        <v>76.147229999999993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53.717840000000002</v>
      </c>
      <c r="BS208">
        <v>142.55609999999999</v>
      </c>
      <c r="BT208">
        <v>140.6414</v>
      </c>
      <c r="BU208">
        <v>138.90889999999999</v>
      </c>
      <c r="BV208">
        <v>137.22319999999999</v>
      </c>
      <c r="BW208">
        <v>137.3964</v>
      </c>
      <c r="BX208">
        <v>140.05240000000001</v>
      </c>
      <c r="BY208">
        <v>108.2657</v>
      </c>
      <c r="BZ208">
        <v>77.251769999999993</v>
      </c>
      <c r="CA208">
        <v>77.245400000000004</v>
      </c>
      <c r="CB208">
        <v>77.265339999999995</v>
      </c>
      <c r="CC208">
        <v>78.145750000000007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55.910179999999997</v>
      </c>
      <c r="CQ208">
        <v>144.64599999999999</v>
      </c>
      <c r="CR208">
        <v>142.62530000000001</v>
      </c>
      <c r="CS208">
        <v>140.7963</v>
      </c>
      <c r="CT208">
        <v>139.10079999999999</v>
      </c>
      <c r="CU208">
        <v>139.27610000000001</v>
      </c>
      <c r="CV208">
        <v>141.38040000000001</v>
      </c>
      <c r="CW208">
        <v>109.5761</v>
      </c>
      <c r="CX208">
        <v>78.572140000000005</v>
      </c>
      <c r="CY208">
        <v>78.585009999999997</v>
      </c>
      <c r="CZ208">
        <v>78.632069999999999</v>
      </c>
      <c r="DA208">
        <v>79.529920000000004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58.102519999999998</v>
      </c>
      <c r="DO208">
        <v>146.73589999999999</v>
      </c>
      <c r="DP208">
        <v>144.60929999999999</v>
      </c>
      <c r="DQ208">
        <v>142.68369999999999</v>
      </c>
      <c r="DR208">
        <v>140.9785</v>
      </c>
      <c r="DS208">
        <v>141.1558</v>
      </c>
      <c r="DT208">
        <v>142.70840000000001</v>
      </c>
      <c r="DU208">
        <v>110.8865</v>
      </c>
      <c r="DV208">
        <v>79.892520000000005</v>
      </c>
      <c r="DW208">
        <v>79.924610000000001</v>
      </c>
      <c r="DX208">
        <v>79.998800000000003</v>
      </c>
      <c r="DY208">
        <v>80.914090000000002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61.267899999999997</v>
      </c>
      <c r="EM208">
        <v>149.7534</v>
      </c>
      <c r="EN208">
        <v>147.47380000000001</v>
      </c>
      <c r="EO208">
        <v>145.40880000000001</v>
      </c>
      <c r="EP208">
        <v>143.68950000000001</v>
      </c>
      <c r="EQ208">
        <v>143.86969999999999</v>
      </c>
      <c r="ER208">
        <v>144.6258</v>
      </c>
      <c r="ES208">
        <v>112.77849999999999</v>
      </c>
      <c r="ET208">
        <v>81.798919999999995</v>
      </c>
      <c r="EU208">
        <v>81.858789999999999</v>
      </c>
      <c r="EV208">
        <v>81.972139999999996</v>
      </c>
      <c r="EW208">
        <v>82.912610000000001</v>
      </c>
      <c r="EX208">
        <v>75.134960000000007</v>
      </c>
      <c r="EY208">
        <v>73.842600000000004</v>
      </c>
      <c r="EZ208">
        <v>72.446290000000005</v>
      </c>
      <c r="FA208">
        <v>71.322509999999994</v>
      </c>
      <c r="FB208">
        <v>70.249499999999998</v>
      </c>
      <c r="FC208">
        <v>69.067279999999997</v>
      </c>
      <c r="FD208">
        <v>68.398089999999996</v>
      </c>
      <c r="FE208">
        <v>68.435770000000005</v>
      </c>
      <c r="FF208">
        <v>70.838750000000005</v>
      </c>
      <c r="FG208">
        <v>75.110330000000005</v>
      </c>
      <c r="FH208">
        <v>79.904210000000006</v>
      </c>
      <c r="FI208">
        <v>83.931790000000007</v>
      </c>
      <c r="FJ208">
        <v>87.219899999999996</v>
      </c>
      <c r="FK208">
        <v>89.632810000000006</v>
      </c>
      <c r="FL208">
        <v>91.209050000000005</v>
      </c>
      <c r="FM208">
        <v>92.05283</v>
      </c>
      <c r="FN208">
        <v>92.281120000000001</v>
      </c>
      <c r="FO208">
        <v>91.86788</v>
      </c>
      <c r="FP208">
        <v>90.758939999999996</v>
      </c>
      <c r="FQ208">
        <v>88.605810000000005</v>
      </c>
      <c r="FR208">
        <v>85.510360000000006</v>
      </c>
      <c r="FS208">
        <v>82.345179999999999</v>
      </c>
      <c r="FT208">
        <v>80.186940000000007</v>
      </c>
      <c r="FU208">
        <v>78.3964</v>
      </c>
      <c r="FV208">
        <v>1</v>
      </c>
    </row>
    <row r="209" spans="1:178" x14ac:dyDescent="0.2">
      <c r="A209" t="s">
        <v>216</v>
      </c>
      <c r="B209" t="s">
        <v>231</v>
      </c>
      <c r="C209" t="s">
        <v>238</v>
      </c>
      <c r="D209" t="s">
        <v>10</v>
      </c>
      <c r="E209" t="s">
        <v>239</v>
      </c>
      <c r="F209" t="s">
        <v>228</v>
      </c>
      <c r="G209">
        <v>61</v>
      </c>
      <c r="H209" s="59"/>
      <c r="I209">
        <v>6.4204780000000001</v>
      </c>
      <c r="J209">
        <v>162.26</v>
      </c>
      <c r="K209">
        <v>162.47030000000001</v>
      </c>
      <c r="L209">
        <v>162.69749999999999</v>
      </c>
      <c r="M209">
        <v>162.3905</v>
      </c>
      <c r="N209">
        <v>162.35380000000001</v>
      </c>
      <c r="O209">
        <v>164.86799999999999</v>
      </c>
      <c r="P209">
        <v>167.2414</v>
      </c>
      <c r="Q209">
        <v>166.75020000000001</v>
      </c>
      <c r="R209">
        <v>165.4248</v>
      </c>
      <c r="S209">
        <v>165.14869999999999</v>
      </c>
      <c r="T209">
        <v>166.71299999999999</v>
      </c>
      <c r="U209">
        <v>166.20050000000001</v>
      </c>
      <c r="V209">
        <v>162.72069999999999</v>
      </c>
      <c r="W209">
        <v>161.7073</v>
      </c>
      <c r="X209">
        <v>159.20910000000001</v>
      </c>
      <c r="Y209">
        <v>156.8663</v>
      </c>
      <c r="Z209">
        <v>155.0352</v>
      </c>
      <c r="AA209">
        <v>155.21789999999999</v>
      </c>
      <c r="AB209">
        <v>157.96080000000001</v>
      </c>
      <c r="AC209">
        <v>160.7662</v>
      </c>
      <c r="AD209">
        <v>163.0771</v>
      </c>
      <c r="AE209">
        <v>164.11969999999999</v>
      </c>
      <c r="AF209">
        <v>164.9049</v>
      </c>
      <c r="AG209">
        <v>166.1234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48.863259999999997</v>
      </c>
      <c r="AU209">
        <v>135.0283</v>
      </c>
      <c r="AV209">
        <v>133.32660000000001</v>
      </c>
      <c r="AW209">
        <v>131.78790000000001</v>
      </c>
      <c r="AX209">
        <v>130.16970000000001</v>
      </c>
      <c r="AY209">
        <v>130.33449999999999</v>
      </c>
      <c r="AZ209">
        <v>133.6987</v>
      </c>
      <c r="BA209">
        <v>102.94629999999999</v>
      </c>
      <c r="BB209">
        <v>72.902640000000005</v>
      </c>
      <c r="BC209">
        <v>72.868840000000006</v>
      </c>
      <c r="BD209">
        <v>72.849189999999993</v>
      </c>
      <c r="BE209">
        <v>73.676609999999997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51.978000000000002</v>
      </c>
      <c r="BS209">
        <v>137.9975</v>
      </c>
      <c r="BT209">
        <v>136.14529999999999</v>
      </c>
      <c r="BU209">
        <v>134.46940000000001</v>
      </c>
      <c r="BV209">
        <v>132.8373</v>
      </c>
      <c r="BW209">
        <v>133.005</v>
      </c>
      <c r="BX209">
        <v>135.58539999999999</v>
      </c>
      <c r="BY209">
        <v>104.8081</v>
      </c>
      <c r="BZ209">
        <v>74.778549999999996</v>
      </c>
      <c r="CA209">
        <v>74.772069999999999</v>
      </c>
      <c r="CB209">
        <v>74.790949999999995</v>
      </c>
      <c r="CC209">
        <v>75.643140000000002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54.135249999999999</v>
      </c>
      <c r="CQ209">
        <v>140.054</v>
      </c>
      <c r="CR209">
        <v>138.0975</v>
      </c>
      <c r="CS209">
        <v>136.32660000000001</v>
      </c>
      <c r="CT209">
        <v>134.6849</v>
      </c>
      <c r="CU209">
        <v>134.8546</v>
      </c>
      <c r="CV209">
        <v>136.8921</v>
      </c>
      <c r="CW209">
        <v>106.0975</v>
      </c>
      <c r="CX209">
        <v>76.077789999999993</v>
      </c>
      <c r="CY209">
        <v>76.090239999999994</v>
      </c>
      <c r="CZ209">
        <v>76.135810000000006</v>
      </c>
      <c r="DA209">
        <v>77.005170000000007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56.29251</v>
      </c>
      <c r="DO209">
        <v>142.1105</v>
      </c>
      <c r="DP209">
        <v>140.0498</v>
      </c>
      <c r="DQ209">
        <v>138.18379999999999</v>
      </c>
      <c r="DR209">
        <v>136.5325</v>
      </c>
      <c r="DS209">
        <v>136.70419999999999</v>
      </c>
      <c r="DT209">
        <v>138.19890000000001</v>
      </c>
      <c r="DU209">
        <v>107.3869</v>
      </c>
      <c r="DV209">
        <v>77.377030000000005</v>
      </c>
      <c r="DW209">
        <v>77.408410000000003</v>
      </c>
      <c r="DX209">
        <v>77.480670000000003</v>
      </c>
      <c r="DY209">
        <v>78.367189999999994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0</v>
      </c>
      <c r="EL209">
        <v>59.407249999999998</v>
      </c>
      <c r="EM209">
        <v>145.0797</v>
      </c>
      <c r="EN209">
        <v>142.86850000000001</v>
      </c>
      <c r="EO209">
        <v>140.86529999999999</v>
      </c>
      <c r="EP209">
        <v>139.20009999999999</v>
      </c>
      <c r="EQ209">
        <v>139.37469999999999</v>
      </c>
      <c r="ER209">
        <v>140.0856</v>
      </c>
      <c r="ES209">
        <v>109.2486</v>
      </c>
      <c r="ET209">
        <v>79.252939999999995</v>
      </c>
      <c r="EU209">
        <v>79.311639999999997</v>
      </c>
      <c r="EV209">
        <v>79.422430000000006</v>
      </c>
      <c r="EW209">
        <v>80.33372</v>
      </c>
      <c r="EX209">
        <v>75.134960000000007</v>
      </c>
      <c r="EY209">
        <v>73.842600000000004</v>
      </c>
      <c r="EZ209">
        <v>72.446290000000005</v>
      </c>
      <c r="FA209">
        <v>71.322509999999994</v>
      </c>
      <c r="FB209">
        <v>70.249499999999998</v>
      </c>
      <c r="FC209">
        <v>69.067279999999997</v>
      </c>
      <c r="FD209">
        <v>68.398089999999996</v>
      </c>
      <c r="FE209">
        <v>68.435770000000005</v>
      </c>
      <c r="FF209">
        <v>70.838750000000005</v>
      </c>
      <c r="FG209">
        <v>75.110330000000005</v>
      </c>
      <c r="FH209">
        <v>79.904210000000006</v>
      </c>
      <c r="FI209">
        <v>83.931790000000007</v>
      </c>
      <c r="FJ209">
        <v>87.219899999999996</v>
      </c>
      <c r="FK209">
        <v>89.632810000000006</v>
      </c>
      <c r="FL209">
        <v>91.209050000000005</v>
      </c>
      <c r="FM209">
        <v>92.05283</v>
      </c>
      <c r="FN209">
        <v>92.281120000000001</v>
      </c>
      <c r="FO209">
        <v>91.86788</v>
      </c>
      <c r="FP209">
        <v>90.758939999999996</v>
      </c>
      <c r="FQ209">
        <v>88.605810000000005</v>
      </c>
      <c r="FR209">
        <v>85.510360000000006</v>
      </c>
      <c r="FS209">
        <v>82.345179999999999</v>
      </c>
      <c r="FT209">
        <v>80.186940000000007</v>
      </c>
      <c r="FU209">
        <v>78.3964</v>
      </c>
      <c r="FV209">
        <v>1</v>
      </c>
    </row>
    <row r="210" spans="1:178" x14ac:dyDescent="0.2">
      <c r="A210" t="s">
        <v>216</v>
      </c>
      <c r="B210" t="s">
        <v>231</v>
      </c>
      <c r="C210" t="s">
        <v>240</v>
      </c>
      <c r="D210" t="s">
        <v>33</v>
      </c>
      <c r="E210">
        <v>2015</v>
      </c>
      <c r="F210" t="s">
        <v>229</v>
      </c>
      <c r="G210">
        <v>514</v>
      </c>
      <c r="H210" s="59"/>
      <c r="I210">
        <v>77.422870000000003</v>
      </c>
      <c r="J210">
        <v>611.3854</v>
      </c>
      <c r="K210">
        <v>610.19579999999996</v>
      </c>
      <c r="L210">
        <v>597.82180000000005</v>
      </c>
      <c r="M210">
        <v>594.39509999999996</v>
      </c>
      <c r="N210">
        <v>628.08730000000003</v>
      </c>
      <c r="O210">
        <v>652.30899999999997</v>
      </c>
      <c r="P210">
        <v>668.41740000000004</v>
      </c>
      <c r="Q210">
        <v>673.16660000000002</v>
      </c>
      <c r="R210">
        <v>675.52760000000001</v>
      </c>
      <c r="S210">
        <v>653.18269999999995</v>
      </c>
      <c r="T210">
        <v>638.75099999999998</v>
      </c>
      <c r="U210">
        <v>643.77120000000002</v>
      </c>
      <c r="V210">
        <v>660.41489999999999</v>
      </c>
      <c r="W210">
        <v>645.97789999999998</v>
      </c>
      <c r="X210">
        <v>661.53120000000001</v>
      </c>
      <c r="Y210">
        <v>653.42769999999996</v>
      </c>
      <c r="Z210">
        <v>658.04150000000004</v>
      </c>
      <c r="AA210">
        <v>667.00900000000001</v>
      </c>
      <c r="AB210">
        <v>663.14779999999996</v>
      </c>
      <c r="AC210">
        <v>661.3546</v>
      </c>
      <c r="AD210">
        <v>666.73609999999996</v>
      </c>
      <c r="AE210">
        <v>665.56759999999997</v>
      </c>
      <c r="AF210">
        <v>661.92719999999997</v>
      </c>
      <c r="AG210">
        <v>657.35329999999999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-196.06039999999999</v>
      </c>
      <c r="AX210">
        <v>505.96460000000002</v>
      </c>
      <c r="AY210">
        <v>507.77800000000002</v>
      </c>
      <c r="AZ210">
        <v>504.67110000000002</v>
      </c>
      <c r="BA210">
        <v>507.59989999999999</v>
      </c>
      <c r="BB210">
        <v>512.49149999999997</v>
      </c>
      <c r="BC210">
        <v>435.15550000000002</v>
      </c>
      <c r="BD210">
        <v>308.13310000000001</v>
      </c>
      <c r="BE210">
        <v>42.959310000000002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60.031210000000002</v>
      </c>
      <c r="BV210">
        <v>525.822</v>
      </c>
      <c r="BW210">
        <v>532.5489</v>
      </c>
      <c r="BX210">
        <v>529.1309</v>
      </c>
      <c r="BY210">
        <v>530.16359999999997</v>
      </c>
      <c r="BZ210">
        <v>536.34720000000004</v>
      </c>
      <c r="CA210">
        <v>449.2568</v>
      </c>
      <c r="CB210">
        <v>323.37349999999998</v>
      </c>
      <c r="CC210">
        <v>150.36689999999999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237.39949999999999</v>
      </c>
      <c r="CT210">
        <v>539.57529999999997</v>
      </c>
      <c r="CU210">
        <v>549.70510000000002</v>
      </c>
      <c r="CV210">
        <v>546.07169999999996</v>
      </c>
      <c r="CW210">
        <v>545.79110000000003</v>
      </c>
      <c r="CX210">
        <v>552.86959999999999</v>
      </c>
      <c r="CY210">
        <v>459.02330000000001</v>
      </c>
      <c r="CZ210">
        <v>333.9289</v>
      </c>
      <c r="DA210">
        <v>224.75700000000001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414.76780000000002</v>
      </c>
      <c r="DR210">
        <v>553.32849999999996</v>
      </c>
      <c r="DS210">
        <v>566.86130000000003</v>
      </c>
      <c r="DT210">
        <v>563.01239999999996</v>
      </c>
      <c r="DU210">
        <v>561.41859999999997</v>
      </c>
      <c r="DV210">
        <v>569.39200000000005</v>
      </c>
      <c r="DW210">
        <v>468.78980000000001</v>
      </c>
      <c r="DX210">
        <v>344.48439999999999</v>
      </c>
      <c r="DY210">
        <v>299.1472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670.85940000000005</v>
      </c>
      <c r="EP210">
        <v>573.18589999999995</v>
      </c>
      <c r="EQ210">
        <v>591.63210000000004</v>
      </c>
      <c r="ER210">
        <v>587.47220000000004</v>
      </c>
      <c r="ES210">
        <v>583.98239999999998</v>
      </c>
      <c r="ET210">
        <v>593.24770000000001</v>
      </c>
      <c r="EU210">
        <v>482.89109999999999</v>
      </c>
      <c r="EV210">
        <v>359.72469999999998</v>
      </c>
      <c r="EW210">
        <v>406.5548</v>
      </c>
      <c r="EX210">
        <v>41.98704</v>
      </c>
      <c r="EY210">
        <v>41.680869999999999</v>
      </c>
      <c r="EZ210">
        <v>41.086289999999998</v>
      </c>
      <c r="FA210">
        <v>40.407969999999999</v>
      </c>
      <c r="FB210">
        <v>39.851889999999997</v>
      </c>
      <c r="FC210">
        <v>39.352339999999998</v>
      </c>
      <c r="FD210">
        <v>39.022559999999999</v>
      </c>
      <c r="FE210">
        <v>38.72475</v>
      </c>
      <c r="FF210">
        <v>39.29175</v>
      </c>
      <c r="FG210">
        <v>41.930100000000003</v>
      </c>
      <c r="FH210">
        <v>44.50038</v>
      </c>
      <c r="FI210">
        <v>46.981560000000002</v>
      </c>
      <c r="FJ210">
        <v>48.664459999999998</v>
      </c>
      <c r="FK210">
        <v>49.809910000000002</v>
      </c>
      <c r="FL210">
        <v>50.609340000000003</v>
      </c>
      <c r="FM210">
        <v>50.946779999999997</v>
      </c>
      <c r="FN210">
        <v>50.489420000000003</v>
      </c>
      <c r="FO210">
        <v>49.327840000000002</v>
      </c>
      <c r="FP210">
        <v>47.533920000000002</v>
      </c>
      <c r="FQ210">
        <v>46.558669999999999</v>
      </c>
      <c r="FR210">
        <v>45.604909999999997</v>
      </c>
      <c r="FS210">
        <v>45.208509999999997</v>
      </c>
      <c r="FT210">
        <v>44.649030000000003</v>
      </c>
      <c r="FU210">
        <v>44.06277</v>
      </c>
      <c r="FV210">
        <v>1</v>
      </c>
    </row>
    <row r="211" spans="1:178" x14ac:dyDescent="0.2">
      <c r="A211" t="s">
        <v>216</v>
      </c>
      <c r="B211" t="s">
        <v>231</v>
      </c>
      <c r="C211" t="s">
        <v>240</v>
      </c>
      <c r="D211" t="s">
        <v>33</v>
      </c>
      <c r="E211">
        <v>2016</v>
      </c>
      <c r="F211" t="s">
        <v>229</v>
      </c>
      <c r="G211">
        <v>501</v>
      </c>
      <c r="H211" s="59"/>
      <c r="I211">
        <v>75.464709999999997</v>
      </c>
      <c r="J211">
        <v>595.92240000000004</v>
      </c>
      <c r="K211">
        <v>594.76279999999997</v>
      </c>
      <c r="L211">
        <v>582.70180000000005</v>
      </c>
      <c r="M211">
        <v>579.36180000000002</v>
      </c>
      <c r="N211">
        <v>612.20190000000002</v>
      </c>
      <c r="O211">
        <v>635.81089999999995</v>
      </c>
      <c r="P211">
        <v>651.51189999999997</v>
      </c>
      <c r="Q211">
        <v>656.14110000000005</v>
      </c>
      <c r="R211">
        <v>658.44230000000005</v>
      </c>
      <c r="S211">
        <v>636.66250000000002</v>
      </c>
      <c r="T211">
        <v>622.59580000000005</v>
      </c>
      <c r="U211">
        <v>627.48910000000001</v>
      </c>
      <c r="V211">
        <v>643.71169999999995</v>
      </c>
      <c r="W211">
        <v>629.64</v>
      </c>
      <c r="X211">
        <v>644.79989999999998</v>
      </c>
      <c r="Y211">
        <v>636.90139999999997</v>
      </c>
      <c r="Z211">
        <v>641.39840000000004</v>
      </c>
      <c r="AA211">
        <v>650.13909999999998</v>
      </c>
      <c r="AB211">
        <v>646.37549999999999</v>
      </c>
      <c r="AC211">
        <v>644.6277</v>
      </c>
      <c r="AD211">
        <v>649.8732</v>
      </c>
      <c r="AE211">
        <v>648.73410000000001</v>
      </c>
      <c r="AF211">
        <v>645.18589999999995</v>
      </c>
      <c r="AG211">
        <v>640.72760000000005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-196.54810000000001</v>
      </c>
      <c r="AX211">
        <v>492.74549999999999</v>
      </c>
      <c r="AY211">
        <v>494.40859999999998</v>
      </c>
      <c r="AZ211">
        <v>491.38690000000003</v>
      </c>
      <c r="BA211">
        <v>494.28190000000001</v>
      </c>
      <c r="BB211">
        <v>499.0222</v>
      </c>
      <c r="BC211">
        <v>423.84969999999998</v>
      </c>
      <c r="BD211">
        <v>300.01569999999998</v>
      </c>
      <c r="BE211">
        <v>39.588520000000003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56.284300000000002</v>
      </c>
      <c r="BV211">
        <v>512.35019999999997</v>
      </c>
      <c r="BW211">
        <v>518.86419999999998</v>
      </c>
      <c r="BX211">
        <v>515.53530000000001</v>
      </c>
      <c r="BY211">
        <v>516.55840000000001</v>
      </c>
      <c r="BZ211">
        <v>522.57429999999999</v>
      </c>
      <c r="CA211">
        <v>437.7715</v>
      </c>
      <c r="CB211">
        <v>315.06209999999999</v>
      </c>
      <c r="CC211">
        <v>145.62909999999999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231.39519999999999</v>
      </c>
      <c r="CT211">
        <v>525.92840000000001</v>
      </c>
      <c r="CU211">
        <v>535.8021</v>
      </c>
      <c r="CV211">
        <v>532.26049999999998</v>
      </c>
      <c r="CW211">
        <v>531.98710000000005</v>
      </c>
      <c r="CX211">
        <v>538.88649999999996</v>
      </c>
      <c r="CY211">
        <v>447.41379999999998</v>
      </c>
      <c r="CZ211">
        <v>325.48320000000001</v>
      </c>
      <c r="DA211">
        <v>219.07249999999999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406.50619999999998</v>
      </c>
      <c r="DR211">
        <v>539.50660000000005</v>
      </c>
      <c r="DS211">
        <v>552.73990000000003</v>
      </c>
      <c r="DT211">
        <v>548.98569999999995</v>
      </c>
      <c r="DU211">
        <v>547.41570000000002</v>
      </c>
      <c r="DV211">
        <v>555.19860000000006</v>
      </c>
      <c r="DW211">
        <v>457.05599999999998</v>
      </c>
      <c r="DX211">
        <v>335.90440000000001</v>
      </c>
      <c r="DY211">
        <v>292.51600000000002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659.33860000000004</v>
      </c>
      <c r="EP211">
        <v>559.11130000000003</v>
      </c>
      <c r="EQ211">
        <v>577.19550000000004</v>
      </c>
      <c r="ER211">
        <v>573.13409999999999</v>
      </c>
      <c r="ES211">
        <v>569.69219999999996</v>
      </c>
      <c r="ET211">
        <v>578.75070000000005</v>
      </c>
      <c r="EU211">
        <v>470.9778</v>
      </c>
      <c r="EV211">
        <v>350.95069999999998</v>
      </c>
      <c r="EW211">
        <v>398.55650000000003</v>
      </c>
      <c r="EX211">
        <v>41.98704</v>
      </c>
      <c r="EY211">
        <v>41.680869999999999</v>
      </c>
      <c r="EZ211">
        <v>41.086289999999998</v>
      </c>
      <c r="FA211">
        <v>40.407969999999999</v>
      </c>
      <c r="FB211">
        <v>39.851889999999997</v>
      </c>
      <c r="FC211">
        <v>39.352339999999998</v>
      </c>
      <c r="FD211">
        <v>39.022559999999999</v>
      </c>
      <c r="FE211">
        <v>38.72475</v>
      </c>
      <c r="FF211">
        <v>39.29175</v>
      </c>
      <c r="FG211">
        <v>41.930100000000003</v>
      </c>
      <c r="FH211">
        <v>44.50038</v>
      </c>
      <c r="FI211">
        <v>46.981560000000002</v>
      </c>
      <c r="FJ211">
        <v>48.664459999999998</v>
      </c>
      <c r="FK211">
        <v>49.809910000000002</v>
      </c>
      <c r="FL211">
        <v>50.609340000000003</v>
      </c>
      <c r="FM211">
        <v>50.94679</v>
      </c>
      <c r="FN211">
        <v>50.489420000000003</v>
      </c>
      <c r="FO211">
        <v>49.327840000000002</v>
      </c>
      <c r="FP211">
        <v>47.533920000000002</v>
      </c>
      <c r="FQ211">
        <v>46.558669999999999</v>
      </c>
      <c r="FR211">
        <v>45.604909999999997</v>
      </c>
      <c r="FS211">
        <v>45.208509999999997</v>
      </c>
      <c r="FT211">
        <v>44.649030000000003</v>
      </c>
      <c r="FU211">
        <v>44.06277</v>
      </c>
      <c r="FV211">
        <v>1</v>
      </c>
    </row>
    <row r="212" spans="1:178" x14ac:dyDescent="0.2">
      <c r="A212" t="s">
        <v>216</v>
      </c>
      <c r="B212" t="s">
        <v>231</v>
      </c>
      <c r="C212" t="s">
        <v>240</v>
      </c>
      <c r="D212" t="s">
        <v>33</v>
      </c>
      <c r="E212">
        <v>2017</v>
      </c>
      <c r="F212" t="s">
        <v>229</v>
      </c>
      <c r="G212">
        <v>487</v>
      </c>
      <c r="H212" s="59"/>
      <c r="I212">
        <v>73.355909999999994</v>
      </c>
      <c r="J212">
        <v>579.26980000000003</v>
      </c>
      <c r="K212">
        <v>578.14269999999999</v>
      </c>
      <c r="L212">
        <v>566.41869999999994</v>
      </c>
      <c r="M212">
        <v>563.1721</v>
      </c>
      <c r="N212">
        <v>595.09439999999995</v>
      </c>
      <c r="O212">
        <v>618.04380000000003</v>
      </c>
      <c r="P212">
        <v>633.30600000000004</v>
      </c>
      <c r="Q212">
        <v>637.8057</v>
      </c>
      <c r="R212">
        <v>640.04269999999997</v>
      </c>
      <c r="S212">
        <v>618.87149999999997</v>
      </c>
      <c r="T212">
        <v>605.1979</v>
      </c>
      <c r="U212">
        <v>609.95450000000005</v>
      </c>
      <c r="V212">
        <v>625.72379999999998</v>
      </c>
      <c r="W212">
        <v>612.04520000000002</v>
      </c>
      <c r="X212">
        <v>626.78150000000005</v>
      </c>
      <c r="Y212">
        <v>619.1037</v>
      </c>
      <c r="Z212">
        <v>623.4751</v>
      </c>
      <c r="AA212">
        <v>631.97159999999997</v>
      </c>
      <c r="AB212">
        <v>628.31320000000005</v>
      </c>
      <c r="AC212">
        <v>626.61410000000001</v>
      </c>
      <c r="AD212">
        <v>631.71299999999997</v>
      </c>
      <c r="AE212">
        <v>630.60580000000004</v>
      </c>
      <c r="AF212">
        <v>627.1567</v>
      </c>
      <c r="AG212">
        <v>622.82309999999995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-196.99260000000001</v>
      </c>
      <c r="AX212">
        <v>478.51580000000001</v>
      </c>
      <c r="AY212">
        <v>480.01859999999999</v>
      </c>
      <c r="AZ212">
        <v>477.08839999999998</v>
      </c>
      <c r="BA212">
        <v>479.94659999999999</v>
      </c>
      <c r="BB212">
        <v>484.52440000000001</v>
      </c>
      <c r="BC212">
        <v>411.67869999999999</v>
      </c>
      <c r="BD212">
        <v>291.27870000000001</v>
      </c>
      <c r="BE212">
        <v>35.992260000000002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52.282150000000001</v>
      </c>
      <c r="BV212">
        <v>497.84469999999999</v>
      </c>
      <c r="BW212">
        <v>504.13</v>
      </c>
      <c r="BX212">
        <v>500.89710000000002</v>
      </c>
      <c r="BY212">
        <v>501.90960000000001</v>
      </c>
      <c r="BZ212">
        <v>507.74520000000001</v>
      </c>
      <c r="CA212">
        <v>425.40469999999999</v>
      </c>
      <c r="CB212">
        <v>306.11340000000001</v>
      </c>
      <c r="CC212">
        <v>140.54079999999999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224.92910000000001</v>
      </c>
      <c r="CT212">
        <v>511.23180000000002</v>
      </c>
      <c r="CU212">
        <v>520.82950000000005</v>
      </c>
      <c r="CV212">
        <v>517.38689999999997</v>
      </c>
      <c r="CW212">
        <v>517.12120000000004</v>
      </c>
      <c r="CX212">
        <v>523.82780000000002</v>
      </c>
      <c r="CY212">
        <v>434.91120000000001</v>
      </c>
      <c r="CZ212">
        <v>316.3879</v>
      </c>
      <c r="DA212">
        <v>212.95070000000001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397.57600000000002</v>
      </c>
      <c r="DR212">
        <v>524.61890000000005</v>
      </c>
      <c r="DS212">
        <v>537.52909999999997</v>
      </c>
      <c r="DT212">
        <v>533.87670000000003</v>
      </c>
      <c r="DU212">
        <v>532.33270000000005</v>
      </c>
      <c r="DV212">
        <v>539.91030000000001</v>
      </c>
      <c r="DW212">
        <v>444.41770000000002</v>
      </c>
      <c r="DX212">
        <v>326.66239999999999</v>
      </c>
      <c r="DY212">
        <v>285.36070000000001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646.85080000000005</v>
      </c>
      <c r="EP212">
        <v>543.94780000000003</v>
      </c>
      <c r="EQ212">
        <v>561.64049999999997</v>
      </c>
      <c r="ER212">
        <v>557.68539999999996</v>
      </c>
      <c r="ES212">
        <v>554.29570000000001</v>
      </c>
      <c r="ET212">
        <v>563.13099999999997</v>
      </c>
      <c r="EU212">
        <v>458.14359999999999</v>
      </c>
      <c r="EV212">
        <v>341.49709999999999</v>
      </c>
      <c r="EW212">
        <v>389.9092</v>
      </c>
      <c r="EX212">
        <v>41.98704</v>
      </c>
      <c r="EY212">
        <v>41.680869999999999</v>
      </c>
      <c r="EZ212">
        <v>41.086289999999998</v>
      </c>
      <c r="FA212">
        <v>40.407969999999999</v>
      </c>
      <c r="FB212">
        <v>39.851889999999997</v>
      </c>
      <c r="FC212">
        <v>39.352339999999998</v>
      </c>
      <c r="FD212">
        <v>39.022559999999999</v>
      </c>
      <c r="FE212">
        <v>38.72475</v>
      </c>
      <c r="FF212">
        <v>39.29175</v>
      </c>
      <c r="FG212">
        <v>41.930100000000003</v>
      </c>
      <c r="FH212">
        <v>44.50038</v>
      </c>
      <c r="FI212">
        <v>46.981560000000002</v>
      </c>
      <c r="FJ212">
        <v>48.664459999999998</v>
      </c>
      <c r="FK212">
        <v>49.809910000000002</v>
      </c>
      <c r="FL212">
        <v>50.609340000000003</v>
      </c>
      <c r="FM212">
        <v>50.94679</v>
      </c>
      <c r="FN212">
        <v>50.489420000000003</v>
      </c>
      <c r="FO212">
        <v>49.327840000000002</v>
      </c>
      <c r="FP212">
        <v>47.533920000000002</v>
      </c>
      <c r="FQ212">
        <v>46.558669999999999</v>
      </c>
      <c r="FR212">
        <v>45.604909999999997</v>
      </c>
      <c r="FS212">
        <v>45.208509999999997</v>
      </c>
      <c r="FT212">
        <v>44.649030000000003</v>
      </c>
      <c r="FU212">
        <v>44.06277</v>
      </c>
      <c r="FV212">
        <v>1</v>
      </c>
    </row>
    <row r="213" spans="1:178" x14ac:dyDescent="0.2">
      <c r="A213" t="s">
        <v>216</v>
      </c>
      <c r="B213" t="s">
        <v>231</v>
      </c>
      <c r="C213" t="s">
        <v>240</v>
      </c>
      <c r="D213" t="s">
        <v>33</v>
      </c>
      <c r="E213" t="s">
        <v>239</v>
      </c>
      <c r="F213" t="s">
        <v>229</v>
      </c>
      <c r="G213">
        <v>474</v>
      </c>
      <c r="H213" s="59"/>
      <c r="I213">
        <v>71.397739999999999</v>
      </c>
      <c r="J213">
        <v>563.80679999999995</v>
      </c>
      <c r="K213">
        <v>562.7097</v>
      </c>
      <c r="L213">
        <v>551.29870000000005</v>
      </c>
      <c r="M213">
        <v>548.13869999999997</v>
      </c>
      <c r="N213">
        <v>579.20899999999995</v>
      </c>
      <c r="O213">
        <v>601.54570000000001</v>
      </c>
      <c r="P213">
        <v>616.40049999999997</v>
      </c>
      <c r="Q213">
        <v>620.78020000000004</v>
      </c>
      <c r="R213">
        <v>622.95730000000003</v>
      </c>
      <c r="S213">
        <v>602.35140000000001</v>
      </c>
      <c r="T213">
        <v>589.04280000000006</v>
      </c>
      <c r="U213">
        <v>593.67229999999995</v>
      </c>
      <c r="V213">
        <v>609.02070000000003</v>
      </c>
      <c r="W213">
        <v>595.70730000000003</v>
      </c>
      <c r="X213">
        <v>610.05020000000002</v>
      </c>
      <c r="Y213">
        <v>602.57730000000004</v>
      </c>
      <c r="Z213">
        <v>606.83199999999999</v>
      </c>
      <c r="AA213">
        <v>615.10170000000005</v>
      </c>
      <c r="AB213">
        <v>611.54100000000005</v>
      </c>
      <c r="AC213">
        <v>609.88729999999998</v>
      </c>
      <c r="AD213">
        <v>614.85</v>
      </c>
      <c r="AE213">
        <v>613.77239999999995</v>
      </c>
      <c r="AF213">
        <v>610.4153</v>
      </c>
      <c r="AG213">
        <v>606.19740000000002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-197.32740000000001</v>
      </c>
      <c r="AX213">
        <v>465.30860000000001</v>
      </c>
      <c r="AY213">
        <v>466.66390000000001</v>
      </c>
      <c r="AZ213">
        <v>463.81880000000001</v>
      </c>
      <c r="BA213">
        <v>466.64210000000003</v>
      </c>
      <c r="BB213">
        <v>471.06950000000001</v>
      </c>
      <c r="BC213">
        <v>400.38130000000001</v>
      </c>
      <c r="BD213">
        <v>283.1705</v>
      </c>
      <c r="BE213">
        <v>32.685589999999998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48.59778</v>
      </c>
      <c r="BV213">
        <v>484.37779999999998</v>
      </c>
      <c r="BW213">
        <v>490.45139999999998</v>
      </c>
      <c r="BX213">
        <v>487.30759999999998</v>
      </c>
      <c r="BY213">
        <v>488.31</v>
      </c>
      <c r="BZ213">
        <v>493.97820000000002</v>
      </c>
      <c r="CA213">
        <v>413.92290000000003</v>
      </c>
      <c r="CB213">
        <v>297.80579999999998</v>
      </c>
      <c r="CC213">
        <v>135.82929999999999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218.9248</v>
      </c>
      <c r="CT213">
        <v>497.58499999999998</v>
      </c>
      <c r="CU213">
        <v>506.92649999999998</v>
      </c>
      <c r="CV213">
        <v>503.57580000000002</v>
      </c>
      <c r="CW213">
        <v>503.31709999999998</v>
      </c>
      <c r="CX213">
        <v>509.84469999999999</v>
      </c>
      <c r="CY213">
        <v>423.30160000000001</v>
      </c>
      <c r="CZ213">
        <v>307.94229999999999</v>
      </c>
      <c r="DA213">
        <v>207.2662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389.25189999999998</v>
      </c>
      <c r="DR213">
        <v>510.79219999999998</v>
      </c>
      <c r="DS213">
        <v>523.40160000000003</v>
      </c>
      <c r="DT213">
        <v>519.84400000000005</v>
      </c>
      <c r="DU213">
        <v>518.32420000000002</v>
      </c>
      <c r="DV213">
        <v>525.71109999999999</v>
      </c>
      <c r="DW213">
        <v>432.68040000000002</v>
      </c>
      <c r="DX213">
        <v>318.07870000000003</v>
      </c>
      <c r="DY213">
        <v>278.70319999999998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635.1771</v>
      </c>
      <c r="EP213">
        <v>529.86130000000003</v>
      </c>
      <c r="EQ213">
        <v>547.18910000000005</v>
      </c>
      <c r="ER213">
        <v>543.33280000000002</v>
      </c>
      <c r="ES213">
        <v>539.99220000000003</v>
      </c>
      <c r="ET213">
        <v>548.61980000000005</v>
      </c>
      <c r="EU213">
        <v>446.22190000000001</v>
      </c>
      <c r="EV213">
        <v>332.714</v>
      </c>
      <c r="EW213">
        <v>381.84690000000001</v>
      </c>
      <c r="EX213">
        <v>41.98704</v>
      </c>
      <c r="EY213">
        <v>41.680869999999999</v>
      </c>
      <c r="EZ213">
        <v>41.086289999999998</v>
      </c>
      <c r="FA213">
        <v>40.407969999999999</v>
      </c>
      <c r="FB213">
        <v>39.851889999999997</v>
      </c>
      <c r="FC213">
        <v>39.352339999999998</v>
      </c>
      <c r="FD213">
        <v>39.022559999999999</v>
      </c>
      <c r="FE213">
        <v>38.72475</v>
      </c>
      <c r="FF213">
        <v>39.29175</v>
      </c>
      <c r="FG213">
        <v>41.930100000000003</v>
      </c>
      <c r="FH213">
        <v>44.50038</v>
      </c>
      <c r="FI213">
        <v>46.981560000000002</v>
      </c>
      <c r="FJ213">
        <v>48.664459999999998</v>
      </c>
      <c r="FK213">
        <v>49.809910000000002</v>
      </c>
      <c r="FL213">
        <v>50.609340000000003</v>
      </c>
      <c r="FM213">
        <v>50.94679</v>
      </c>
      <c r="FN213">
        <v>50.489420000000003</v>
      </c>
      <c r="FO213">
        <v>49.327840000000002</v>
      </c>
      <c r="FP213">
        <v>47.533920000000002</v>
      </c>
      <c r="FQ213">
        <v>46.558669999999999</v>
      </c>
      <c r="FR213">
        <v>45.604909999999997</v>
      </c>
      <c r="FS213">
        <v>45.208509999999997</v>
      </c>
      <c r="FT213">
        <v>44.649030000000003</v>
      </c>
      <c r="FU213">
        <v>44.06277</v>
      </c>
      <c r="FV213">
        <v>1</v>
      </c>
    </row>
    <row r="214" spans="1:178" x14ac:dyDescent="0.2">
      <c r="A214" t="s">
        <v>216</v>
      </c>
      <c r="B214" t="s">
        <v>231</v>
      </c>
      <c r="C214" t="s">
        <v>240</v>
      </c>
      <c r="D214" t="s">
        <v>34</v>
      </c>
      <c r="E214">
        <v>2015</v>
      </c>
      <c r="F214" t="s">
        <v>229</v>
      </c>
      <c r="G214">
        <v>514</v>
      </c>
      <c r="H214" s="59"/>
      <c r="I214">
        <v>77.422870000000003</v>
      </c>
      <c r="J214">
        <v>581.19370000000004</v>
      </c>
      <c r="K214">
        <v>575.78989999999999</v>
      </c>
      <c r="L214">
        <v>567.99580000000003</v>
      </c>
      <c r="M214">
        <v>566.2998</v>
      </c>
      <c r="N214">
        <v>591.5575</v>
      </c>
      <c r="O214">
        <v>615.04179999999997</v>
      </c>
      <c r="P214">
        <v>630.51670000000001</v>
      </c>
      <c r="Q214">
        <v>636.15639999999996</v>
      </c>
      <c r="R214">
        <v>633.81669999999997</v>
      </c>
      <c r="S214">
        <v>629.21799999999996</v>
      </c>
      <c r="T214">
        <v>631.04169999999999</v>
      </c>
      <c r="U214">
        <v>646.149</v>
      </c>
      <c r="V214">
        <v>636.05269999999996</v>
      </c>
      <c r="W214">
        <v>635.47130000000004</v>
      </c>
      <c r="X214">
        <v>626.41880000000003</v>
      </c>
      <c r="Y214">
        <v>620.12310000000002</v>
      </c>
      <c r="Z214">
        <v>617.82899999999995</v>
      </c>
      <c r="AA214">
        <v>617.24760000000003</v>
      </c>
      <c r="AB214">
        <v>615.7038</v>
      </c>
      <c r="AC214">
        <v>612.91060000000004</v>
      </c>
      <c r="AD214">
        <v>613.95450000000005</v>
      </c>
      <c r="AE214">
        <v>610.18709999999999</v>
      </c>
      <c r="AF214">
        <v>604.07150000000001</v>
      </c>
      <c r="AG214">
        <v>598.02589999999998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2.3425349999999998</v>
      </c>
      <c r="AX214">
        <v>482.3168</v>
      </c>
      <c r="AY214">
        <v>481.53699999999998</v>
      </c>
      <c r="AZ214">
        <v>476.8802</v>
      </c>
      <c r="BA214">
        <v>476.23</v>
      </c>
      <c r="BB214">
        <v>479.12509999999997</v>
      </c>
      <c r="BC214">
        <v>396.78500000000003</v>
      </c>
      <c r="BD214">
        <v>271.21179999999998</v>
      </c>
      <c r="BE214">
        <v>-4.2112749999999997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121.5478</v>
      </c>
      <c r="BV214">
        <v>493.52820000000003</v>
      </c>
      <c r="BW214">
        <v>494.27190000000002</v>
      </c>
      <c r="BX214">
        <v>491.57929999999999</v>
      </c>
      <c r="BY214">
        <v>489.983</v>
      </c>
      <c r="BZ214">
        <v>492.89580000000001</v>
      </c>
      <c r="CA214">
        <v>405.53449999999998</v>
      </c>
      <c r="CB214">
        <v>281.04059999999998</v>
      </c>
      <c r="CC214">
        <v>103.1893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204.10900000000001</v>
      </c>
      <c r="CT214">
        <v>501.29309999999998</v>
      </c>
      <c r="CU214">
        <v>503.09190000000001</v>
      </c>
      <c r="CV214">
        <v>501.75979999999998</v>
      </c>
      <c r="CW214">
        <v>499.50830000000002</v>
      </c>
      <c r="CX214">
        <v>502.4332</v>
      </c>
      <c r="CY214">
        <v>411.59440000000001</v>
      </c>
      <c r="CZ214">
        <v>287.84809999999999</v>
      </c>
      <c r="DA214">
        <v>177.5746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286.6703</v>
      </c>
      <c r="DR214">
        <v>509.05799999999999</v>
      </c>
      <c r="DS214">
        <v>511.91199999999998</v>
      </c>
      <c r="DT214">
        <v>511.94029999999998</v>
      </c>
      <c r="DU214">
        <v>509.03359999999998</v>
      </c>
      <c r="DV214">
        <v>511.97070000000002</v>
      </c>
      <c r="DW214">
        <v>417.65429999999998</v>
      </c>
      <c r="DX214">
        <v>294.65550000000002</v>
      </c>
      <c r="DY214">
        <v>251.9598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405.87549999999999</v>
      </c>
      <c r="EP214">
        <v>520.26930000000004</v>
      </c>
      <c r="EQ214">
        <v>524.64679999999998</v>
      </c>
      <c r="ER214">
        <v>526.63930000000005</v>
      </c>
      <c r="ES214">
        <v>522.78660000000002</v>
      </c>
      <c r="ET214">
        <v>525.74130000000002</v>
      </c>
      <c r="EU214">
        <v>426.40379999999999</v>
      </c>
      <c r="EV214">
        <v>304.48439999999999</v>
      </c>
      <c r="EW214">
        <v>359.36040000000003</v>
      </c>
      <c r="EX214">
        <v>48.763330000000003</v>
      </c>
      <c r="EY214">
        <v>48.392769999999999</v>
      </c>
      <c r="EZ214">
        <v>47.9724</v>
      </c>
      <c r="FA214">
        <v>47.491610000000001</v>
      </c>
      <c r="FB214">
        <v>46.992719999999998</v>
      </c>
      <c r="FC214">
        <v>46.502160000000003</v>
      </c>
      <c r="FD214">
        <v>45.993859999999998</v>
      </c>
      <c r="FE214">
        <v>46.364220000000003</v>
      </c>
      <c r="FF214">
        <v>47.471020000000003</v>
      </c>
      <c r="FG214">
        <v>50.855640000000001</v>
      </c>
      <c r="FH214">
        <v>54.260640000000002</v>
      </c>
      <c r="FI214">
        <v>57.474220000000003</v>
      </c>
      <c r="FJ214">
        <v>59.449509999999997</v>
      </c>
      <c r="FK214">
        <v>60.462809999999998</v>
      </c>
      <c r="FL214">
        <v>61.078409999999998</v>
      </c>
      <c r="FM214">
        <v>61.313220000000001</v>
      </c>
      <c r="FN214">
        <v>60.415680000000002</v>
      </c>
      <c r="FO214">
        <v>59.400790000000001</v>
      </c>
      <c r="FP214">
        <v>57.372419999999998</v>
      </c>
      <c r="FQ214">
        <v>55.247619999999998</v>
      </c>
      <c r="FR214">
        <v>53.953270000000003</v>
      </c>
      <c r="FS214">
        <v>52.693129999999996</v>
      </c>
      <c r="FT214">
        <v>51.623040000000003</v>
      </c>
      <c r="FU214">
        <v>50.243639999999999</v>
      </c>
      <c r="FV214">
        <v>1</v>
      </c>
    </row>
    <row r="215" spans="1:178" x14ac:dyDescent="0.2">
      <c r="A215" t="s">
        <v>216</v>
      </c>
      <c r="B215" t="s">
        <v>231</v>
      </c>
      <c r="C215" t="s">
        <v>240</v>
      </c>
      <c r="D215" t="s">
        <v>34</v>
      </c>
      <c r="E215">
        <v>2016</v>
      </c>
      <c r="F215" t="s">
        <v>229</v>
      </c>
      <c r="G215">
        <v>501</v>
      </c>
      <c r="H215" s="59"/>
      <c r="I215">
        <v>75.464709999999997</v>
      </c>
      <c r="J215">
        <v>566.49419999999998</v>
      </c>
      <c r="K215">
        <v>561.22720000000004</v>
      </c>
      <c r="L215">
        <v>553.63019999999995</v>
      </c>
      <c r="M215">
        <v>551.97709999999995</v>
      </c>
      <c r="N215">
        <v>576.59590000000003</v>
      </c>
      <c r="O215">
        <v>599.48630000000003</v>
      </c>
      <c r="P215">
        <v>614.56979999999999</v>
      </c>
      <c r="Q215">
        <v>620.06679999999994</v>
      </c>
      <c r="R215">
        <v>617.78639999999996</v>
      </c>
      <c r="S215">
        <v>613.3039</v>
      </c>
      <c r="T215">
        <v>615.08150000000001</v>
      </c>
      <c r="U215">
        <v>629.80679999999995</v>
      </c>
      <c r="V215">
        <v>619.96579999999994</v>
      </c>
      <c r="W215">
        <v>619.399</v>
      </c>
      <c r="X215">
        <v>610.57550000000003</v>
      </c>
      <c r="Y215">
        <v>604.43899999999996</v>
      </c>
      <c r="Z215">
        <v>602.20299999999997</v>
      </c>
      <c r="AA215">
        <v>601.63630000000001</v>
      </c>
      <c r="AB215">
        <v>600.13149999999996</v>
      </c>
      <c r="AC215">
        <v>597.40909999999997</v>
      </c>
      <c r="AD215">
        <v>598.42650000000003</v>
      </c>
      <c r="AE215">
        <v>594.75429999999994</v>
      </c>
      <c r="AF215">
        <v>588.79340000000002</v>
      </c>
      <c r="AG215">
        <v>582.9008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-0.25188250000000001</v>
      </c>
      <c r="AX215">
        <v>469.87970000000001</v>
      </c>
      <c r="AY215">
        <v>469.0872</v>
      </c>
      <c r="AZ215">
        <v>464.50639999999999</v>
      </c>
      <c r="BA215">
        <v>463.89280000000002</v>
      </c>
      <c r="BB215">
        <v>466.71429999999998</v>
      </c>
      <c r="BC215">
        <v>386.56349999999998</v>
      </c>
      <c r="BD215">
        <v>264.14330000000001</v>
      </c>
      <c r="BE215">
        <v>-6.3888920000000002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117.4363</v>
      </c>
      <c r="BV215">
        <v>480.94839999999999</v>
      </c>
      <c r="BW215">
        <v>481.66</v>
      </c>
      <c r="BX215">
        <v>479.01839999999999</v>
      </c>
      <c r="BY215">
        <v>477.4708</v>
      </c>
      <c r="BZ215">
        <v>480.30970000000002</v>
      </c>
      <c r="CA215">
        <v>395.20170000000002</v>
      </c>
      <c r="CB215">
        <v>273.84710000000001</v>
      </c>
      <c r="CC215">
        <v>99.644779999999997</v>
      </c>
      <c r="CD215">
        <v>0</v>
      </c>
      <c r="CE215">
        <v>0</v>
      </c>
      <c r="CF215">
        <v>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198.94669999999999</v>
      </c>
      <c r="CT215">
        <v>488.61450000000002</v>
      </c>
      <c r="CU215">
        <v>490.36779999999999</v>
      </c>
      <c r="CV215">
        <v>489.06939999999997</v>
      </c>
      <c r="CW215">
        <v>486.87479999999999</v>
      </c>
      <c r="CX215">
        <v>489.72579999999999</v>
      </c>
      <c r="CY215">
        <v>401.18439999999998</v>
      </c>
      <c r="CZ215">
        <v>280.56790000000001</v>
      </c>
      <c r="DA215">
        <v>173.08340000000001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280.4572</v>
      </c>
      <c r="DR215">
        <v>496.28059999999999</v>
      </c>
      <c r="DS215">
        <v>499.07560000000001</v>
      </c>
      <c r="DT215">
        <v>499.12029999999999</v>
      </c>
      <c r="DU215">
        <v>496.27890000000002</v>
      </c>
      <c r="DV215">
        <v>499.14190000000002</v>
      </c>
      <c r="DW215">
        <v>407.16719999999998</v>
      </c>
      <c r="DX215">
        <v>287.28870000000001</v>
      </c>
      <c r="DY215">
        <v>246.52199999999999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398.1454</v>
      </c>
      <c r="EP215">
        <v>507.3492</v>
      </c>
      <c r="EQ215">
        <v>511.64830000000001</v>
      </c>
      <c r="ER215">
        <v>513.63229999999999</v>
      </c>
      <c r="ES215">
        <v>509.8569</v>
      </c>
      <c r="ET215">
        <v>512.73720000000003</v>
      </c>
      <c r="EU215">
        <v>415.80540000000002</v>
      </c>
      <c r="EV215">
        <v>296.99250000000001</v>
      </c>
      <c r="EW215">
        <v>352.55560000000003</v>
      </c>
      <c r="EX215">
        <v>48.763330000000003</v>
      </c>
      <c r="EY215">
        <v>48.392769999999999</v>
      </c>
      <c r="EZ215">
        <v>47.9724</v>
      </c>
      <c r="FA215">
        <v>47.491610000000001</v>
      </c>
      <c r="FB215">
        <v>46.992719999999998</v>
      </c>
      <c r="FC215">
        <v>46.502160000000003</v>
      </c>
      <c r="FD215">
        <v>45.993859999999998</v>
      </c>
      <c r="FE215">
        <v>46.364220000000003</v>
      </c>
      <c r="FF215">
        <v>47.471020000000003</v>
      </c>
      <c r="FG215">
        <v>50.855640000000001</v>
      </c>
      <c r="FH215">
        <v>54.260640000000002</v>
      </c>
      <c r="FI215">
        <v>57.474220000000003</v>
      </c>
      <c r="FJ215">
        <v>59.44952</v>
      </c>
      <c r="FK215">
        <v>60.462809999999998</v>
      </c>
      <c r="FL215">
        <v>61.078409999999998</v>
      </c>
      <c r="FM215">
        <v>61.313209999999998</v>
      </c>
      <c r="FN215">
        <v>60.415669999999999</v>
      </c>
      <c r="FO215">
        <v>59.400790000000001</v>
      </c>
      <c r="FP215">
        <v>57.372419999999998</v>
      </c>
      <c r="FQ215">
        <v>55.247619999999998</v>
      </c>
      <c r="FR215">
        <v>53.953270000000003</v>
      </c>
      <c r="FS215">
        <v>52.693129999999996</v>
      </c>
      <c r="FT215">
        <v>51.623040000000003</v>
      </c>
      <c r="FU215">
        <v>50.243639999999999</v>
      </c>
      <c r="FV215">
        <v>1</v>
      </c>
    </row>
    <row r="216" spans="1:178" x14ac:dyDescent="0.2">
      <c r="A216" t="s">
        <v>216</v>
      </c>
      <c r="B216" t="s">
        <v>231</v>
      </c>
      <c r="C216" t="s">
        <v>240</v>
      </c>
      <c r="D216" t="s">
        <v>34</v>
      </c>
      <c r="E216">
        <v>2017</v>
      </c>
      <c r="F216" t="s">
        <v>229</v>
      </c>
      <c r="G216">
        <v>487</v>
      </c>
      <c r="H216" s="59"/>
      <c r="I216">
        <v>73.355909999999994</v>
      </c>
      <c r="J216">
        <v>550.66399999999999</v>
      </c>
      <c r="K216">
        <v>545.54420000000005</v>
      </c>
      <c r="L216">
        <v>538.15949999999998</v>
      </c>
      <c r="M216">
        <v>536.55259999999998</v>
      </c>
      <c r="N216">
        <v>560.48350000000005</v>
      </c>
      <c r="O216">
        <v>582.73419999999999</v>
      </c>
      <c r="P216">
        <v>597.39620000000002</v>
      </c>
      <c r="Q216">
        <v>602.7396</v>
      </c>
      <c r="R216">
        <v>600.52290000000005</v>
      </c>
      <c r="S216">
        <v>596.16560000000004</v>
      </c>
      <c r="T216">
        <v>597.89369999999997</v>
      </c>
      <c r="U216">
        <v>612.20730000000003</v>
      </c>
      <c r="V216">
        <v>602.64139999999998</v>
      </c>
      <c r="W216">
        <v>602.09050000000002</v>
      </c>
      <c r="X216">
        <v>593.51350000000002</v>
      </c>
      <c r="Y216">
        <v>587.54849999999999</v>
      </c>
      <c r="Z216">
        <v>585.37490000000003</v>
      </c>
      <c r="AA216">
        <v>584.82410000000004</v>
      </c>
      <c r="AB216">
        <v>583.3614</v>
      </c>
      <c r="AC216">
        <v>580.71500000000003</v>
      </c>
      <c r="AD216">
        <v>581.70389999999998</v>
      </c>
      <c r="AE216">
        <v>578.13440000000003</v>
      </c>
      <c r="AF216">
        <v>572.34010000000001</v>
      </c>
      <c r="AG216">
        <v>566.61210000000005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-3.0083449999999998</v>
      </c>
      <c r="AX216">
        <v>456.48939999999999</v>
      </c>
      <c r="AY216">
        <v>455.68380000000002</v>
      </c>
      <c r="AZ216">
        <v>451.18540000000002</v>
      </c>
      <c r="BA216">
        <v>450.61090000000002</v>
      </c>
      <c r="BB216">
        <v>453.35309999999998</v>
      </c>
      <c r="BC216">
        <v>375.55849999999998</v>
      </c>
      <c r="BD216">
        <v>256.5342</v>
      </c>
      <c r="BE216">
        <v>-8.7001849999999994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113.02379999999999</v>
      </c>
      <c r="BV216">
        <v>467.40230000000003</v>
      </c>
      <c r="BW216">
        <v>468.07960000000003</v>
      </c>
      <c r="BX216">
        <v>465.4932</v>
      </c>
      <c r="BY216">
        <v>463.99779999999998</v>
      </c>
      <c r="BZ216">
        <v>466.75720000000001</v>
      </c>
      <c r="CA216">
        <v>384.07510000000002</v>
      </c>
      <c r="CB216">
        <v>266.10140000000001</v>
      </c>
      <c r="CC216">
        <v>95.841480000000004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193.38740000000001</v>
      </c>
      <c r="CT216">
        <v>474.9606</v>
      </c>
      <c r="CU216">
        <v>476.66489999999999</v>
      </c>
      <c r="CV216">
        <v>475.40269999999998</v>
      </c>
      <c r="CW216">
        <v>473.26960000000003</v>
      </c>
      <c r="CX216">
        <v>476.04079999999999</v>
      </c>
      <c r="CY216">
        <v>389.97370000000001</v>
      </c>
      <c r="CZ216">
        <v>272.72770000000003</v>
      </c>
      <c r="DA216">
        <v>168.2467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273.7509</v>
      </c>
      <c r="DR216">
        <v>482.5188</v>
      </c>
      <c r="DS216">
        <v>485.25020000000001</v>
      </c>
      <c r="DT216">
        <v>485.31229999999999</v>
      </c>
      <c r="DU216">
        <v>482.54129999999998</v>
      </c>
      <c r="DV216">
        <v>485.32440000000003</v>
      </c>
      <c r="DW216">
        <v>395.8723</v>
      </c>
      <c r="DX216">
        <v>279.35390000000001</v>
      </c>
      <c r="DY216">
        <v>240.65199999999999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389.78309999999999</v>
      </c>
      <c r="EP216">
        <v>493.43169999999998</v>
      </c>
      <c r="EQ216">
        <v>497.64600000000002</v>
      </c>
      <c r="ER216">
        <v>499.62009999999998</v>
      </c>
      <c r="ES216">
        <v>495.9282</v>
      </c>
      <c r="ET216">
        <v>498.7285</v>
      </c>
      <c r="EU216">
        <v>404.38889999999998</v>
      </c>
      <c r="EV216">
        <v>288.92110000000002</v>
      </c>
      <c r="EW216">
        <v>345.1936</v>
      </c>
      <c r="EX216">
        <v>48.763330000000003</v>
      </c>
      <c r="EY216">
        <v>48.392769999999999</v>
      </c>
      <c r="EZ216">
        <v>47.9724</v>
      </c>
      <c r="FA216">
        <v>47.491610000000001</v>
      </c>
      <c r="FB216">
        <v>46.992719999999998</v>
      </c>
      <c r="FC216">
        <v>46.502160000000003</v>
      </c>
      <c r="FD216">
        <v>45.993859999999998</v>
      </c>
      <c r="FE216">
        <v>46.364220000000003</v>
      </c>
      <c r="FF216">
        <v>47.471020000000003</v>
      </c>
      <c r="FG216">
        <v>50.855640000000001</v>
      </c>
      <c r="FH216">
        <v>54.260640000000002</v>
      </c>
      <c r="FI216">
        <v>57.474220000000003</v>
      </c>
      <c r="FJ216">
        <v>59.449509999999997</v>
      </c>
      <c r="FK216">
        <v>60.462809999999998</v>
      </c>
      <c r="FL216">
        <v>61.078409999999998</v>
      </c>
      <c r="FM216">
        <v>61.313209999999998</v>
      </c>
      <c r="FN216">
        <v>60.415680000000002</v>
      </c>
      <c r="FO216">
        <v>59.400790000000001</v>
      </c>
      <c r="FP216">
        <v>57.372419999999998</v>
      </c>
      <c r="FQ216">
        <v>55.247619999999998</v>
      </c>
      <c r="FR216">
        <v>53.953270000000003</v>
      </c>
      <c r="FS216">
        <v>52.693129999999996</v>
      </c>
      <c r="FT216">
        <v>51.623040000000003</v>
      </c>
      <c r="FU216">
        <v>50.243639999999999</v>
      </c>
      <c r="FV216">
        <v>1</v>
      </c>
    </row>
    <row r="217" spans="1:178" x14ac:dyDescent="0.2">
      <c r="A217" t="s">
        <v>216</v>
      </c>
      <c r="B217" t="s">
        <v>231</v>
      </c>
      <c r="C217" t="s">
        <v>240</v>
      </c>
      <c r="D217" t="s">
        <v>34</v>
      </c>
      <c r="E217" t="s">
        <v>239</v>
      </c>
      <c r="F217" t="s">
        <v>229</v>
      </c>
      <c r="G217">
        <v>474</v>
      </c>
      <c r="H217" s="59"/>
      <c r="I217">
        <v>71.397739999999999</v>
      </c>
      <c r="J217">
        <v>535.96450000000004</v>
      </c>
      <c r="K217">
        <v>530.98140000000001</v>
      </c>
      <c r="L217">
        <v>523.79380000000003</v>
      </c>
      <c r="M217">
        <v>522.22979999999995</v>
      </c>
      <c r="N217">
        <v>545.52189999999996</v>
      </c>
      <c r="O217">
        <v>567.17859999999996</v>
      </c>
      <c r="P217">
        <v>581.44929999999999</v>
      </c>
      <c r="Q217">
        <v>586.65</v>
      </c>
      <c r="R217">
        <v>584.49249999999995</v>
      </c>
      <c r="S217">
        <v>580.25160000000005</v>
      </c>
      <c r="T217">
        <v>581.93349999999998</v>
      </c>
      <c r="U217">
        <v>595.86509999999998</v>
      </c>
      <c r="V217">
        <v>586.55439999999999</v>
      </c>
      <c r="W217">
        <v>586.01819999999998</v>
      </c>
      <c r="X217">
        <v>577.67020000000002</v>
      </c>
      <c r="Y217">
        <v>571.86450000000002</v>
      </c>
      <c r="Z217">
        <v>569.74900000000002</v>
      </c>
      <c r="AA217">
        <v>569.21280000000002</v>
      </c>
      <c r="AB217">
        <v>567.78909999999996</v>
      </c>
      <c r="AC217">
        <v>565.2133</v>
      </c>
      <c r="AD217">
        <v>566.17589999999996</v>
      </c>
      <c r="AE217">
        <v>562.70169999999996</v>
      </c>
      <c r="AF217">
        <v>557.06200000000001</v>
      </c>
      <c r="AG217">
        <v>551.48689999999999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-5.5316020000000004</v>
      </c>
      <c r="AX217">
        <v>444.05900000000003</v>
      </c>
      <c r="AY217">
        <v>443.24160000000001</v>
      </c>
      <c r="AZ217">
        <v>438.82040000000001</v>
      </c>
      <c r="BA217">
        <v>438.28190000000001</v>
      </c>
      <c r="BB217">
        <v>440.95049999999998</v>
      </c>
      <c r="BC217">
        <v>365.34219999999999</v>
      </c>
      <c r="BD217">
        <v>249.4716</v>
      </c>
      <c r="BE217">
        <v>-10.813700000000001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108.9414</v>
      </c>
      <c r="BV217">
        <v>454.82530000000003</v>
      </c>
      <c r="BW217">
        <v>455.47089999999997</v>
      </c>
      <c r="BX217">
        <v>452.9359</v>
      </c>
      <c r="BY217">
        <v>451.4889</v>
      </c>
      <c r="BZ217">
        <v>454.17450000000002</v>
      </c>
      <c r="CA217">
        <v>373.74439999999998</v>
      </c>
      <c r="CB217">
        <v>258.91030000000001</v>
      </c>
      <c r="CC217">
        <v>92.323210000000003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188.2251</v>
      </c>
      <c r="CT217">
        <v>462.28199999999998</v>
      </c>
      <c r="CU217">
        <v>463.94080000000002</v>
      </c>
      <c r="CV217">
        <v>462.71230000000003</v>
      </c>
      <c r="CW217">
        <v>460.6361</v>
      </c>
      <c r="CX217">
        <v>463.33330000000001</v>
      </c>
      <c r="CY217">
        <v>379.56369999999998</v>
      </c>
      <c r="CZ217">
        <v>265.44749999999999</v>
      </c>
      <c r="DA217">
        <v>163.75550000000001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267.50869999999998</v>
      </c>
      <c r="DR217">
        <v>469.73860000000002</v>
      </c>
      <c r="DS217">
        <v>472.41070000000002</v>
      </c>
      <c r="DT217">
        <v>472.48869999999999</v>
      </c>
      <c r="DU217">
        <v>469.78320000000002</v>
      </c>
      <c r="DV217">
        <v>472.49220000000003</v>
      </c>
      <c r="DW217">
        <v>385.38299999999998</v>
      </c>
      <c r="DX217">
        <v>271.98469999999998</v>
      </c>
      <c r="DY217">
        <v>235.18780000000001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381.98180000000002</v>
      </c>
      <c r="EP217">
        <v>480.50490000000002</v>
      </c>
      <c r="EQ217">
        <v>484.64</v>
      </c>
      <c r="ER217">
        <v>486.60419999999999</v>
      </c>
      <c r="ES217">
        <v>482.99020000000002</v>
      </c>
      <c r="ET217">
        <v>485.71620000000001</v>
      </c>
      <c r="EU217">
        <v>393.78519999999997</v>
      </c>
      <c r="EV217">
        <v>281.42340000000002</v>
      </c>
      <c r="EW217">
        <v>338.32470000000001</v>
      </c>
      <c r="EX217">
        <v>48.763330000000003</v>
      </c>
      <c r="EY217">
        <v>48.392769999999999</v>
      </c>
      <c r="EZ217">
        <v>47.9724</v>
      </c>
      <c r="FA217">
        <v>47.491610000000001</v>
      </c>
      <c r="FB217">
        <v>46.992719999999998</v>
      </c>
      <c r="FC217">
        <v>46.502160000000003</v>
      </c>
      <c r="FD217">
        <v>45.993859999999998</v>
      </c>
      <c r="FE217">
        <v>46.364220000000003</v>
      </c>
      <c r="FF217">
        <v>47.471020000000003</v>
      </c>
      <c r="FG217">
        <v>50.855640000000001</v>
      </c>
      <c r="FH217">
        <v>54.260640000000002</v>
      </c>
      <c r="FI217">
        <v>57.474220000000003</v>
      </c>
      <c r="FJ217">
        <v>59.449509999999997</v>
      </c>
      <c r="FK217">
        <v>60.462809999999998</v>
      </c>
      <c r="FL217">
        <v>61.078420000000001</v>
      </c>
      <c r="FM217">
        <v>61.313220000000001</v>
      </c>
      <c r="FN217">
        <v>60.415680000000002</v>
      </c>
      <c r="FO217">
        <v>59.400790000000001</v>
      </c>
      <c r="FP217">
        <v>57.372419999999998</v>
      </c>
      <c r="FQ217">
        <v>55.247619999999998</v>
      </c>
      <c r="FR217">
        <v>53.953270000000003</v>
      </c>
      <c r="FS217">
        <v>52.693129999999996</v>
      </c>
      <c r="FT217">
        <v>51.623040000000003</v>
      </c>
      <c r="FU217">
        <v>50.243639999999999</v>
      </c>
      <c r="FV217">
        <v>1</v>
      </c>
    </row>
    <row r="218" spans="1:178" x14ac:dyDescent="0.2">
      <c r="A218" t="s">
        <v>216</v>
      </c>
      <c r="B218" t="s">
        <v>231</v>
      </c>
      <c r="C218" t="s">
        <v>240</v>
      </c>
      <c r="D218" t="s">
        <v>35</v>
      </c>
      <c r="E218">
        <v>2015</v>
      </c>
      <c r="F218" t="s">
        <v>229</v>
      </c>
      <c r="G218">
        <v>514</v>
      </c>
      <c r="H218" s="59"/>
      <c r="I218">
        <v>77.422870000000003</v>
      </c>
      <c r="J218">
        <v>598.26750000000004</v>
      </c>
      <c r="K218">
        <v>590.37660000000005</v>
      </c>
      <c r="L218">
        <v>580.26739999999995</v>
      </c>
      <c r="M218">
        <v>586.05669999999998</v>
      </c>
      <c r="N218">
        <v>607.37170000000003</v>
      </c>
      <c r="O218">
        <v>636.72289999999998</v>
      </c>
      <c r="P218">
        <v>654.71770000000004</v>
      </c>
      <c r="Q218">
        <v>658.73379999999997</v>
      </c>
      <c r="R218">
        <v>652.71159999999998</v>
      </c>
      <c r="S218">
        <v>654.49659999999994</v>
      </c>
      <c r="T218">
        <v>661.49289999999996</v>
      </c>
      <c r="U218">
        <v>666.45730000000003</v>
      </c>
      <c r="V218">
        <v>660.88220000000001</v>
      </c>
      <c r="W218">
        <v>660.52279999999996</v>
      </c>
      <c r="X218">
        <v>647.99440000000004</v>
      </c>
      <c r="Y218">
        <v>644.21659999999997</v>
      </c>
      <c r="Z218">
        <v>637.60619999999994</v>
      </c>
      <c r="AA218">
        <v>634.36</v>
      </c>
      <c r="AB218">
        <v>630.19309999999996</v>
      </c>
      <c r="AC218">
        <v>624.50260000000003</v>
      </c>
      <c r="AD218">
        <v>627.65689999999995</v>
      </c>
      <c r="AE218">
        <v>623.55010000000004</v>
      </c>
      <c r="AF218">
        <v>617.33280000000002</v>
      </c>
      <c r="AG218">
        <v>612.05679999999995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-86.333110000000005</v>
      </c>
      <c r="AX218">
        <v>492.32819999999998</v>
      </c>
      <c r="AY218">
        <v>490.68680000000001</v>
      </c>
      <c r="AZ218">
        <v>486.99180000000001</v>
      </c>
      <c r="BA218">
        <v>484.43979999999999</v>
      </c>
      <c r="BB218">
        <v>487.63740000000001</v>
      </c>
      <c r="BC218">
        <v>391.12889999999999</v>
      </c>
      <c r="BD218">
        <v>279.39269999999999</v>
      </c>
      <c r="BE218">
        <v>15.30308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95.641559999999998</v>
      </c>
      <c r="BV218">
        <v>506.31479999999999</v>
      </c>
      <c r="BW218">
        <v>504.9905</v>
      </c>
      <c r="BX218">
        <v>501.27670000000001</v>
      </c>
      <c r="BY218">
        <v>497.48320000000001</v>
      </c>
      <c r="BZ218">
        <v>502.00080000000003</v>
      </c>
      <c r="CA218">
        <v>408.0926</v>
      </c>
      <c r="CB218">
        <v>292.41309999999999</v>
      </c>
      <c r="CC218">
        <v>122.7373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221.67670000000001</v>
      </c>
      <c r="CT218">
        <v>516.00189999999998</v>
      </c>
      <c r="CU218">
        <v>514.8972</v>
      </c>
      <c r="CV218">
        <v>511.1705</v>
      </c>
      <c r="CW218">
        <v>506.51710000000003</v>
      </c>
      <c r="CX218">
        <v>511.94889999999998</v>
      </c>
      <c r="CY218">
        <v>419.84160000000003</v>
      </c>
      <c r="CZ218">
        <v>301.43110000000001</v>
      </c>
      <c r="DA218">
        <v>197.14590000000001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347.71179999999998</v>
      </c>
      <c r="DR218">
        <v>525.68899999999996</v>
      </c>
      <c r="DS218">
        <v>524.80380000000002</v>
      </c>
      <c r="DT218">
        <v>521.06420000000003</v>
      </c>
      <c r="DU218">
        <v>515.55089999999996</v>
      </c>
      <c r="DV218">
        <v>521.89689999999996</v>
      </c>
      <c r="DW218">
        <v>431.59070000000003</v>
      </c>
      <c r="DX218">
        <v>310.44900000000001</v>
      </c>
      <c r="DY218">
        <v>271.55459999999999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529.68650000000002</v>
      </c>
      <c r="EP218">
        <v>539.67550000000006</v>
      </c>
      <c r="EQ218">
        <v>539.10749999999996</v>
      </c>
      <c r="ER218">
        <v>535.3492</v>
      </c>
      <c r="ES218">
        <v>528.59439999999995</v>
      </c>
      <c r="ET218">
        <v>536.2604</v>
      </c>
      <c r="EU218">
        <v>448.55439999999999</v>
      </c>
      <c r="EV218">
        <v>323.46949999999998</v>
      </c>
      <c r="EW218">
        <v>378.98880000000003</v>
      </c>
      <c r="EX218">
        <v>60.571739999999998</v>
      </c>
      <c r="EY218">
        <v>59.256810000000002</v>
      </c>
      <c r="EZ218">
        <v>58.280329999999999</v>
      </c>
      <c r="FA218">
        <v>57.603529999999999</v>
      </c>
      <c r="FB218">
        <v>56.483939999999997</v>
      </c>
      <c r="FC218">
        <v>55.654490000000003</v>
      </c>
      <c r="FD218">
        <v>55.082500000000003</v>
      </c>
      <c r="FE218">
        <v>55.71217</v>
      </c>
      <c r="FF218">
        <v>59.133839999999999</v>
      </c>
      <c r="FG218">
        <v>63.895980000000002</v>
      </c>
      <c r="FH218">
        <v>69.051860000000005</v>
      </c>
      <c r="FI218">
        <v>73.532839999999993</v>
      </c>
      <c r="FJ218">
        <v>76.675380000000004</v>
      </c>
      <c r="FK218">
        <v>78.343050000000005</v>
      </c>
      <c r="FL218">
        <v>79.098460000000003</v>
      </c>
      <c r="FM218">
        <v>79.670509999999993</v>
      </c>
      <c r="FN218">
        <v>79.267849999999996</v>
      </c>
      <c r="FO218">
        <v>77.798760000000001</v>
      </c>
      <c r="FP218">
        <v>74.849260000000001</v>
      </c>
      <c r="FQ218">
        <v>71.363879999999995</v>
      </c>
      <c r="FR218">
        <v>68.417339999999996</v>
      </c>
      <c r="FS218">
        <v>65.632230000000007</v>
      </c>
      <c r="FT218">
        <v>63.371040000000001</v>
      </c>
      <c r="FU218">
        <v>61.587179999999996</v>
      </c>
      <c r="FV218">
        <v>1</v>
      </c>
    </row>
    <row r="219" spans="1:178" x14ac:dyDescent="0.2">
      <c r="A219" t="s">
        <v>216</v>
      </c>
      <c r="B219" t="s">
        <v>231</v>
      </c>
      <c r="C219" t="s">
        <v>240</v>
      </c>
      <c r="D219" t="s">
        <v>35</v>
      </c>
      <c r="E219">
        <v>2016</v>
      </c>
      <c r="F219" t="s">
        <v>229</v>
      </c>
      <c r="G219">
        <v>501</v>
      </c>
      <c r="H219" s="59"/>
      <c r="I219">
        <v>75.464709999999997</v>
      </c>
      <c r="J219">
        <v>583.13620000000003</v>
      </c>
      <c r="K219">
        <v>575.44489999999996</v>
      </c>
      <c r="L219">
        <v>565.59140000000002</v>
      </c>
      <c r="M219">
        <v>571.23429999999996</v>
      </c>
      <c r="N219">
        <v>592.01009999999997</v>
      </c>
      <c r="O219">
        <v>620.61900000000003</v>
      </c>
      <c r="P219">
        <v>638.15859999999998</v>
      </c>
      <c r="Q219">
        <v>642.07320000000004</v>
      </c>
      <c r="R219">
        <v>636.20339999999999</v>
      </c>
      <c r="S219">
        <v>637.94320000000005</v>
      </c>
      <c r="T219">
        <v>644.76250000000005</v>
      </c>
      <c r="U219">
        <v>649.60140000000001</v>
      </c>
      <c r="V219">
        <v>644.16719999999998</v>
      </c>
      <c r="W219">
        <v>643.81700000000001</v>
      </c>
      <c r="X219">
        <v>631.60540000000003</v>
      </c>
      <c r="Y219">
        <v>627.92319999999995</v>
      </c>
      <c r="Z219">
        <v>621.48</v>
      </c>
      <c r="AA219">
        <v>618.31590000000006</v>
      </c>
      <c r="AB219">
        <v>614.25440000000003</v>
      </c>
      <c r="AC219">
        <v>608.70780000000002</v>
      </c>
      <c r="AD219">
        <v>611.78229999999996</v>
      </c>
      <c r="AE219">
        <v>607.77940000000001</v>
      </c>
      <c r="AF219">
        <v>601.71929999999998</v>
      </c>
      <c r="AG219">
        <v>596.57680000000005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-88.019729999999996</v>
      </c>
      <c r="AX219">
        <v>479.57889999999998</v>
      </c>
      <c r="AY219">
        <v>477.97230000000002</v>
      </c>
      <c r="AZ219">
        <v>474.37110000000001</v>
      </c>
      <c r="BA219">
        <v>471.91</v>
      </c>
      <c r="BB219">
        <v>474.99860000000001</v>
      </c>
      <c r="BC219">
        <v>380.87569999999999</v>
      </c>
      <c r="BD219">
        <v>272.04939999999999</v>
      </c>
      <c r="BE219">
        <v>12.631209999999999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91.638980000000004</v>
      </c>
      <c r="BV219">
        <v>493.38749999999999</v>
      </c>
      <c r="BW219">
        <v>492.09390000000002</v>
      </c>
      <c r="BX219">
        <v>488.4742</v>
      </c>
      <c r="BY219">
        <v>484.78739999999999</v>
      </c>
      <c r="BZ219">
        <v>489.17930000000001</v>
      </c>
      <c r="CA219">
        <v>397.62360000000001</v>
      </c>
      <c r="CB219">
        <v>284.90410000000003</v>
      </c>
      <c r="CC219">
        <v>118.6981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216.0701</v>
      </c>
      <c r="CT219">
        <v>502.9513</v>
      </c>
      <c r="CU219">
        <v>501.87450000000001</v>
      </c>
      <c r="CV219">
        <v>498.24200000000002</v>
      </c>
      <c r="CW219">
        <v>493.7063</v>
      </c>
      <c r="CX219">
        <v>499.00069999999999</v>
      </c>
      <c r="CY219">
        <v>409.22309999999999</v>
      </c>
      <c r="CZ219">
        <v>293.8073</v>
      </c>
      <c r="DA219">
        <v>192.15979999999999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340.50110000000001</v>
      </c>
      <c r="DR219">
        <v>512.51509999999996</v>
      </c>
      <c r="DS219">
        <v>511.65499999999997</v>
      </c>
      <c r="DT219">
        <v>508.00990000000002</v>
      </c>
      <c r="DU219">
        <v>502.62520000000001</v>
      </c>
      <c r="DV219">
        <v>508.82220000000001</v>
      </c>
      <c r="DW219">
        <v>420.82260000000002</v>
      </c>
      <c r="DX219">
        <v>302.71050000000002</v>
      </c>
      <c r="DY219">
        <v>265.62139999999999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520.15989999999999</v>
      </c>
      <c r="EP219">
        <v>526.32360000000006</v>
      </c>
      <c r="EQ219">
        <v>525.77670000000001</v>
      </c>
      <c r="ER219">
        <v>522.11300000000006</v>
      </c>
      <c r="ES219">
        <v>515.50260000000003</v>
      </c>
      <c r="ET219">
        <v>523.00279999999998</v>
      </c>
      <c r="EU219">
        <v>437.57040000000001</v>
      </c>
      <c r="EV219">
        <v>315.5652</v>
      </c>
      <c r="EW219">
        <v>371.68830000000003</v>
      </c>
      <c r="EX219">
        <v>60.571730000000002</v>
      </c>
      <c r="EY219">
        <v>59.256810000000002</v>
      </c>
      <c r="EZ219">
        <v>58.280329999999999</v>
      </c>
      <c r="FA219">
        <v>57.603529999999999</v>
      </c>
      <c r="FB219">
        <v>56.48395</v>
      </c>
      <c r="FC219">
        <v>55.654490000000003</v>
      </c>
      <c r="FD219">
        <v>55.082500000000003</v>
      </c>
      <c r="FE219">
        <v>55.71217</v>
      </c>
      <c r="FF219">
        <v>59.133839999999999</v>
      </c>
      <c r="FG219">
        <v>63.895980000000002</v>
      </c>
      <c r="FH219">
        <v>69.051860000000005</v>
      </c>
      <c r="FI219">
        <v>73.532839999999993</v>
      </c>
      <c r="FJ219">
        <v>76.675380000000004</v>
      </c>
      <c r="FK219">
        <v>78.343050000000005</v>
      </c>
      <c r="FL219">
        <v>79.098460000000003</v>
      </c>
      <c r="FM219">
        <v>79.670509999999993</v>
      </c>
      <c r="FN219">
        <v>79.267849999999996</v>
      </c>
      <c r="FO219">
        <v>77.798760000000001</v>
      </c>
      <c r="FP219">
        <v>74.849260000000001</v>
      </c>
      <c r="FQ219">
        <v>71.363879999999995</v>
      </c>
      <c r="FR219">
        <v>68.417339999999996</v>
      </c>
      <c r="FS219">
        <v>65.632230000000007</v>
      </c>
      <c r="FT219">
        <v>63.371040000000001</v>
      </c>
      <c r="FU219">
        <v>61.58717</v>
      </c>
      <c r="FV219">
        <v>1</v>
      </c>
    </row>
    <row r="220" spans="1:178" x14ac:dyDescent="0.2">
      <c r="A220" t="s">
        <v>216</v>
      </c>
      <c r="B220" t="s">
        <v>231</v>
      </c>
      <c r="C220" t="s">
        <v>240</v>
      </c>
      <c r="D220" t="s">
        <v>35</v>
      </c>
      <c r="E220">
        <v>2017</v>
      </c>
      <c r="F220" t="s">
        <v>229</v>
      </c>
      <c r="G220">
        <v>487</v>
      </c>
      <c r="H220" s="59"/>
      <c r="I220">
        <v>73.355909999999994</v>
      </c>
      <c r="J220">
        <v>566.84100000000001</v>
      </c>
      <c r="K220">
        <v>559.3646</v>
      </c>
      <c r="L220">
        <v>549.78639999999996</v>
      </c>
      <c r="M220">
        <v>555.27160000000003</v>
      </c>
      <c r="N220">
        <v>575.46690000000001</v>
      </c>
      <c r="O220">
        <v>603.27639999999997</v>
      </c>
      <c r="P220">
        <v>620.32590000000005</v>
      </c>
      <c r="Q220">
        <v>624.13099999999997</v>
      </c>
      <c r="R220">
        <v>618.42520000000002</v>
      </c>
      <c r="S220">
        <v>620.1164</v>
      </c>
      <c r="T220">
        <v>626.74519999999995</v>
      </c>
      <c r="U220">
        <v>631.44889999999998</v>
      </c>
      <c r="V220">
        <v>626.16660000000002</v>
      </c>
      <c r="W220">
        <v>625.8261</v>
      </c>
      <c r="X220">
        <v>613.95569999999998</v>
      </c>
      <c r="Y220">
        <v>610.37639999999999</v>
      </c>
      <c r="Z220">
        <v>604.11329999999998</v>
      </c>
      <c r="AA220">
        <v>601.0376</v>
      </c>
      <c r="AB220">
        <v>597.08960000000002</v>
      </c>
      <c r="AC220">
        <v>591.69799999999998</v>
      </c>
      <c r="AD220">
        <v>594.6866</v>
      </c>
      <c r="AE220">
        <v>590.79549999999995</v>
      </c>
      <c r="AF220">
        <v>584.90480000000002</v>
      </c>
      <c r="AG220">
        <v>579.90599999999995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-89.778739999999999</v>
      </c>
      <c r="AX220">
        <v>465.85329999999999</v>
      </c>
      <c r="AY220">
        <v>464.28410000000002</v>
      </c>
      <c r="AZ220">
        <v>460.78399999999999</v>
      </c>
      <c r="BA220">
        <v>458.4205</v>
      </c>
      <c r="BB220">
        <v>461.3922</v>
      </c>
      <c r="BC220">
        <v>369.83920000000001</v>
      </c>
      <c r="BD220">
        <v>264.1454</v>
      </c>
      <c r="BE220">
        <v>9.7876220000000007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87.351969999999994</v>
      </c>
      <c r="BV220">
        <v>479.4676</v>
      </c>
      <c r="BW220">
        <v>478.20699999999999</v>
      </c>
      <c r="BX220">
        <v>474.68869999999998</v>
      </c>
      <c r="BY220">
        <v>471.11680000000001</v>
      </c>
      <c r="BZ220">
        <v>475.3734</v>
      </c>
      <c r="CA220">
        <v>386.35140000000001</v>
      </c>
      <c r="CB220">
        <v>276.81920000000002</v>
      </c>
      <c r="CC220">
        <v>114.3621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210.03219999999999</v>
      </c>
      <c r="CT220">
        <v>488.89679999999998</v>
      </c>
      <c r="CU220">
        <v>487.85</v>
      </c>
      <c r="CV220">
        <v>484.31909999999999</v>
      </c>
      <c r="CW220">
        <v>479.9101</v>
      </c>
      <c r="CX220">
        <v>485.0566</v>
      </c>
      <c r="CY220">
        <v>397.78769999999997</v>
      </c>
      <c r="CZ220">
        <v>285.59710000000001</v>
      </c>
      <c r="DA220">
        <v>186.79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332.7124</v>
      </c>
      <c r="DR220">
        <v>498.32600000000002</v>
      </c>
      <c r="DS220">
        <v>497.49299999999999</v>
      </c>
      <c r="DT220">
        <v>493.9495</v>
      </c>
      <c r="DU220">
        <v>488.70350000000002</v>
      </c>
      <c r="DV220">
        <v>494.73989999999998</v>
      </c>
      <c r="DW220">
        <v>409.22399999999999</v>
      </c>
      <c r="DX220">
        <v>294.375</v>
      </c>
      <c r="DY220">
        <v>259.21800000000002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509.84309999999999</v>
      </c>
      <c r="EP220">
        <v>511.9402</v>
      </c>
      <c r="EQ220">
        <v>511.41590000000002</v>
      </c>
      <c r="ER220">
        <v>507.85419999999999</v>
      </c>
      <c r="ES220">
        <v>501.3997</v>
      </c>
      <c r="ET220">
        <v>508.721</v>
      </c>
      <c r="EU220">
        <v>425.7362</v>
      </c>
      <c r="EV220">
        <v>307.0489</v>
      </c>
      <c r="EW220">
        <v>363.79239999999999</v>
      </c>
      <c r="EX220">
        <v>60.571739999999998</v>
      </c>
      <c r="EY220">
        <v>59.256810000000002</v>
      </c>
      <c r="EZ220">
        <v>58.280329999999999</v>
      </c>
      <c r="FA220">
        <v>57.603529999999999</v>
      </c>
      <c r="FB220">
        <v>56.48395</v>
      </c>
      <c r="FC220">
        <v>55.654490000000003</v>
      </c>
      <c r="FD220">
        <v>55.082500000000003</v>
      </c>
      <c r="FE220">
        <v>55.71217</v>
      </c>
      <c r="FF220">
        <v>59.133839999999999</v>
      </c>
      <c r="FG220">
        <v>63.895980000000002</v>
      </c>
      <c r="FH220">
        <v>69.051860000000005</v>
      </c>
      <c r="FI220">
        <v>73.532839999999993</v>
      </c>
      <c r="FJ220">
        <v>76.675380000000004</v>
      </c>
      <c r="FK220">
        <v>78.343050000000005</v>
      </c>
      <c r="FL220">
        <v>79.098460000000003</v>
      </c>
      <c r="FM220">
        <v>79.670509999999993</v>
      </c>
      <c r="FN220">
        <v>79.267849999999996</v>
      </c>
      <c r="FO220">
        <v>77.798760000000001</v>
      </c>
      <c r="FP220">
        <v>74.849260000000001</v>
      </c>
      <c r="FQ220">
        <v>71.363879999999995</v>
      </c>
      <c r="FR220">
        <v>68.417339999999996</v>
      </c>
      <c r="FS220">
        <v>65.632230000000007</v>
      </c>
      <c r="FT220">
        <v>63.371040000000001</v>
      </c>
      <c r="FU220">
        <v>61.587179999999996</v>
      </c>
      <c r="FV220">
        <v>1</v>
      </c>
    </row>
    <row r="221" spans="1:178" x14ac:dyDescent="0.2">
      <c r="A221" t="s">
        <v>216</v>
      </c>
      <c r="B221" t="s">
        <v>231</v>
      </c>
      <c r="C221" t="s">
        <v>240</v>
      </c>
      <c r="D221" t="s">
        <v>35</v>
      </c>
      <c r="E221" t="s">
        <v>239</v>
      </c>
      <c r="F221" t="s">
        <v>229</v>
      </c>
      <c r="G221">
        <v>474</v>
      </c>
      <c r="H221" s="59"/>
      <c r="I221">
        <v>71.397739999999999</v>
      </c>
      <c r="J221">
        <v>551.7097</v>
      </c>
      <c r="K221">
        <v>544.43290000000002</v>
      </c>
      <c r="L221">
        <v>535.11040000000003</v>
      </c>
      <c r="M221">
        <v>540.44920000000002</v>
      </c>
      <c r="N221">
        <v>560.10540000000003</v>
      </c>
      <c r="O221">
        <v>587.17250000000001</v>
      </c>
      <c r="P221">
        <v>603.76679999999999</v>
      </c>
      <c r="Q221">
        <v>607.47050000000002</v>
      </c>
      <c r="R221">
        <v>601.91690000000006</v>
      </c>
      <c r="S221">
        <v>603.56299999999999</v>
      </c>
      <c r="T221">
        <v>610.01480000000004</v>
      </c>
      <c r="U221">
        <v>614.59299999999996</v>
      </c>
      <c r="V221">
        <v>609.45169999999996</v>
      </c>
      <c r="W221">
        <v>609.12019999999995</v>
      </c>
      <c r="X221">
        <v>597.56679999999994</v>
      </c>
      <c r="Y221">
        <v>594.0829</v>
      </c>
      <c r="Z221">
        <v>587.98710000000005</v>
      </c>
      <c r="AA221">
        <v>584.99350000000004</v>
      </c>
      <c r="AB221">
        <v>581.15089999999998</v>
      </c>
      <c r="AC221">
        <v>575.90319999999997</v>
      </c>
      <c r="AD221">
        <v>578.81200000000001</v>
      </c>
      <c r="AE221">
        <v>575.02480000000003</v>
      </c>
      <c r="AF221">
        <v>569.29129999999998</v>
      </c>
      <c r="AG221">
        <v>564.42600000000004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-91.356700000000004</v>
      </c>
      <c r="AX221">
        <v>453.1123</v>
      </c>
      <c r="AY221">
        <v>451.57810000000001</v>
      </c>
      <c r="AZ221">
        <v>448.17180000000002</v>
      </c>
      <c r="BA221">
        <v>445.89859999999999</v>
      </c>
      <c r="BB221">
        <v>448.76209999999998</v>
      </c>
      <c r="BC221">
        <v>359.59620000000001</v>
      </c>
      <c r="BD221">
        <v>256.80990000000003</v>
      </c>
      <c r="BE221">
        <v>7.1798580000000003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83.393870000000007</v>
      </c>
      <c r="BV221">
        <v>466.54360000000003</v>
      </c>
      <c r="BW221">
        <v>465.31389999999999</v>
      </c>
      <c r="BX221">
        <v>461.8897</v>
      </c>
      <c r="BY221">
        <v>458.42419999999998</v>
      </c>
      <c r="BZ221">
        <v>462.55540000000002</v>
      </c>
      <c r="CA221">
        <v>375.88650000000001</v>
      </c>
      <c r="CB221">
        <v>269.3134</v>
      </c>
      <c r="CC221">
        <v>110.34910000000001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204.4256</v>
      </c>
      <c r="CT221">
        <v>475.84609999999998</v>
      </c>
      <c r="CU221">
        <v>474.82729999999998</v>
      </c>
      <c r="CV221">
        <v>471.39069999999998</v>
      </c>
      <c r="CW221">
        <v>467.0994</v>
      </c>
      <c r="CX221">
        <v>472.10849999999999</v>
      </c>
      <c r="CY221">
        <v>387.16910000000001</v>
      </c>
      <c r="CZ221">
        <v>277.97340000000003</v>
      </c>
      <c r="DA221">
        <v>181.8038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325.45729999999998</v>
      </c>
      <c r="DR221">
        <v>485.14859999999999</v>
      </c>
      <c r="DS221">
        <v>484.34070000000003</v>
      </c>
      <c r="DT221">
        <v>480.89159999999998</v>
      </c>
      <c r="DU221">
        <v>475.77460000000002</v>
      </c>
      <c r="DV221">
        <v>481.66160000000002</v>
      </c>
      <c r="DW221">
        <v>398.45179999999999</v>
      </c>
      <c r="DX221">
        <v>286.63330000000002</v>
      </c>
      <c r="DY221">
        <v>253.2585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500.20780000000002</v>
      </c>
      <c r="EP221">
        <v>498.58</v>
      </c>
      <c r="EQ221">
        <v>498.07650000000001</v>
      </c>
      <c r="ER221">
        <v>494.60950000000003</v>
      </c>
      <c r="ES221">
        <v>488.30020000000002</v>
      </c>
      <c r="ET221">
        <v>495.45490000000001</v>
      </c>
      <c r="EU221">
        <v>414.74209999999999</v>
      </c>
      <c r="EV221">
        <v>299.13690000000003</v>
      </c>
      <c r="EW221">
        <v>356.42779999999999</v>
      </c>
      <c r="EX221">
        <v>60.571730000000002</v>
      </c>
      <c r="EY221">
        <v>59.256810000000002</v>
      </c>
      <c r="EZ221">
        <v>58.280329999999999</v>
      </c>
      <c r="FA221">
        <v>57.603529999999999</v>
      </c>
      <c r="FB221">
        <v>56.48395</v>
      </c>
      <c r="FC221">
        <v>55.654490000000003</v>
      </c>
      <c r="FD221">
        <v>55.082500000000003</v>
      </c>
      <c r="FE221">
        <v>55.71217</v>
      </c>
      <c r="FF221">
        <v>59.133839999999999</v>
      </c>
      <c r="FG221">
        <v>63.895980000000002</v>
      </c>
      <c r="FH221">
        <v>69.051860000000005</v>
      </c>
      <c r="FI221">
        <v>73.532839999999993</v>
      </c>
      <c r="FJ221">
        <v>76.675380000000004</v>
      </c>
      <c r="FK221">
        <v>78.343050000000005</v>
      </c>
      <c r="FL221">
        <v>79.098460000000003</v>
      </c>
      <c r="FM221">
        <v>79.670509999999993</v>
      </c>
      <c r="FN221">
        <v>79.267849999999996</v>
      </c>
      <c r="FO221">
        <v>77.798760000000001</v>
      </c>
      <c r="FP221">
        <v>74.849260000000001</v>
      </c>
      <c r="FQ221">
        <v>71.363879999999995</v>
      </c>
      <c r="FR221">
        <v>68.417339999999996</v>
      </c>
      <c r="FS221">
        <v>65.632230000000007</v>
      </c>
      <c r="FT221">
        <v>63.371040000000001</v>
      </c>
      <c r="FU221">
        <v>61.58717</v>
      </c>
      <c r="FV221">
        <v>1</v>
      </c>
    </row>
    <row r="222" spans="1:178" x14ac:dyDescent="0.2">
      <c r="A222" t="s">
        <v>216</v>
      </c>
      <c r="B222" t="s">
        <v>231</v>
      </c>
      <c r="C222" t="s">
        <v>240</v>
      </c>
      <c r="D222" t="s">
        <v>36</v>
      </c>
      <c r="E222">
        <v>2015</v>
      </c>
      <c r="F222" t="s">
        <v>229</v>
      </c>
      <c r="G222">
        <v>514</v>
      </c>
      <c r="H222" s="59"/>
      <c r="I222">
        <v>77.422870000000003</v>
      </c>
      <c r="J222">
        <v>567.82650000000001</v>
      </c>
      <c r="K222">
        <v>572.45500000000004</v>
      </c>
      <c r="L222">
        <v>566.59019999999998</v>
      </c>
      <c r="M222">
        <v>572.01009999999997</v>
      </c>
      <c r="N222">
        <v>587.50130000000001</v>
      </c>
      <c r="O222">
        <v>615.53229999999996</v>
      </c>
      <c r="P222">
        <v>631.0829</v>
      </c>
      <c r="Q222">
        <v>634.81619999999998</v>
      </c>
      <c r="R222">
        <v>642.2731</v>
      </c>
      <c r="S222">
        <v>631.99990000000003</v>
      </c>
      <c r="T222">
        <v>643.66380000000004</v>
      </c>
      <c r="U222">
        <v>665.84820000000002</v>
      </c>
      <c r="V222">
        <v>655.02290000000005</v>
      </c>
      <c r="W222">
        <v>657.54970000000003</v>
      </c>
      <c r="X222">
        <v>635.87530000000004</v>
      </c>
      <c r="Y222">
        <v>636.29549999999995</v>
      </c>
      <c r="Z222">
        <v>624.66269999999997</v>
      </c>
      <c r="AA222">
        <v>624.89729999999997</v>
      </c>
      <c r="AB222">
        <v>616.32399999999996</v>
      </c>
      <c r="AC222">
        <v>601.44010000000003</v>
      </c>
      <c r="AD222">
        <v>614.16660000000002</v>
      </c>
      <c r="AE222">
        <v>606.38210000000004</v>
      </c>
      <c r="AF222">
        <v>591.29240000000004</v>
      </c>
      <c r="AG222">
        <v>578.65329999999994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-52.675669999999997</v>
      </c>
      <c r="AU222">
        <v>497.75799999999998</v>
      </c>
      <c r="AV222">
        <v>484.8057</v>
      </c>
      <c r="AW222">
        <v>488.0283</v>
      </c>
      <c r="AX222">
        <v>481.18119999999999</v>
      </c>
      <c r="AY222">
        <v>483.90640000000002</v>
      </c>
      <c r="AZ222">
        <v>380.00850000000003</v>
      </c>
      <c r="BA222">
        <v>245.03129999999999</v>
      </c>
      <c r="BB222">
        <v>-976.5376</v>
      </c>
      <c r="BC222">
        <v>-1180.7049999999999</v>
      </c>
      <c r="BD222">
        <v>-1045.95</v>
      </c>
      <c r="BE222">
        <v>-992.52890000000002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104.9101</v>
      </c>
      <c r="BS222">
        <v>511.0727</v>
      </c>
      <c r="BT222">
        <v>495.8492</v>
      </c>
      <c r="BU222">
        <v>500.63279999999997</v>
      </c>
      <c r="BV222">
        <v>492.30610000000001</v>
      </c>
      <c r="BW222">
        <v>495.20240000000001</v>
      </c>
      <c r="BX222">
        <v>392.02800000000002</v>
      </c>
      <c r="BY222">
        <v>255.25649999999999</v>
      </c>
      <c r="BZ222">
        <v>-300.8904</v>
      </c>
      <c r="CA222">
        <v>-382.97160000000002</v>
      </c>
      <c r="CB222">
        <v>-328.68700000000001</v>
      </c>
      <c r="CC222">
        <v>-308.80439999999999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214.05350000000001</v>
      </c>
      <c r="CQ222">
        <v>520.2944</v>
      </c>
      <c r="CR222">
        <v>503.49779999999998</v>
      </c>
      <c r="CS222">
        <v>509.36270000000002</v>
      </c>
      <c r="CT222">
        <v>500.0111</v>
      </c>
      <c r="CU222">
        <v>503.02589999999998</v>
      </c>
      <c r="CV222">
        <v>400.3526</v>
      </c>
      <c r="CW222">
        <v>262.33850000000001</v>
      </c>
      <c r="CX222">
        <v>167.0609</v>
      </c>
      <c r="CY222">
        <v>169.536</v>
      </c>
      <c r="CZ222">
        <v>168.08750000000001</v>
      </c>
      <c r="DA222">
        <v>164.74109999999999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323.197</v>
      </c>
      <c r="DO222">
        <v>529.51610000000005</v>
      </c>
      <c r="DP222">
        <v>511.1465</v>
      </c>
      <c r="DQ222">
        <v>518.09249999999997</v>
      </c>
      <c r="DR222">
        <v>507.71620000000001</v>
      </c>
      <c r="DS222">
        <v>510.84949999999998</v>
      </c>
      <c r="DT222">
        <v>408.67720000000003</v>
      </c>
      <c r="DU222">
        <v>269.4205</v>
      </c>
      <c r="DV222">
        <v>635.01210000000003</v>
      </c>
      <c r="DW222">
        <v>722.04369999999994</v>
      </c>
      <c r="DX222">
        <v>664.86189999999999</v>
      </c>
      <c r="DY222">
        <v>638.28660000000002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480.78269999999998</v>
      </c>
      <c r="EM222">
        <v>542.83069999999998</v>
      </c>
      <c r="EN222">
        <v>522.19000000000005</v>
      </c>
      <c r="EO222">
        <v>530.69709999999998</v>
      </c>
      <c r="EP222">
        <v>518.84109999999998</v>
      </c>
      <c r="EQ222">
        <v>522.1454</v>
      </c>
      <c r="ER222">
        <v>420.69670000000002</v>
      </c>
      <c r="ES222">
        <v>279.64569999999998</v>
      </c>
      <c r="ET222">
        <v>1310.6590000000001</v>
      </c>
      <c r="EU222">
        <v>1519.777</v>
      </c>
      <c r="EV222">
        <v>1382.125</v>
      </c>
      <c r="EW222">
        <v>1322.011</v>
      </c>
      <c r="EX222">
        <v>70.838650000000001</v>
      </c>
      <c r="EY222">
        <v>69.275109999999998</v>
      </c>
      <c r="EZ222">
        <v>67.571089999999998</v>
      </c>
      <c r="FA222">
        <v>66.357370000000003</v>
      </c>
      <c r="FB222">
        <v>65.515659999999997</v>
      </c>
      <c r="FC222">
        <v>64.747910000000005</v>
      </c>
      <c r="FD222">
        <v>64.124889999999994</v>
      </c>
      <c r="FE222">
        <v>64.256609999999995</v>
      </c>
      <c r="FF222">
        <v>67.079059999999998</v>
      </c>
      <c r="FG222">
        <v>72.459339999999997</v>
      </c>
      <c r="FH222">
        <v>78.336240000000004</v>
      </c>
      <c r="FI222">
        <v>83.743020000000001</v>
      </c>
      <c r="FJ222">
        <v>87.225499999999997</v>
      </c>
      <c r="FK222">
        <v>89.180819999999997</v>
      </c>
      <c r="FL222">
        <v>90.166589999999999</v>
      </c>
      <c r="FM222">
        <v>90.792649999999995</v>
      </c>
      <c r="FN222">
        <v>90.524609999999996</v>
      </c>
      <c r="FO222">
        <v>89.550939999999997</v>
      </c>
      <c r="FP222">
        <v>87.35181</v>
      </c>
      <c r="FQ222">
        <v>83.535079999999994</v>
      </c>
      <c r="FR222">
        <v>79.19605</v>
      </c>
      <c r="FS222">
        <v>75.345659999999995</v>
      </c>
      <c r="FT222">
        <v>72.682720000000003</v>
      </c>
      <c r="FU222">
        <v>70.5976</v>
      </c>
      <c r="FV222">
        <v>1</v>
      </c>
    </row>
    <row r="223" spans="1:178" x14ac:dyDescent="0.2">
      <c r="A223" t="s">
        <v>216</v>
      </c>
      <c r="B223" t="s">
        <v>231</v>
      </c>
      <c r="C223" t="s">
        <v>240</v>
      </c>
      <c r="D223" t="s">
        <v>36</v>
      </c>
      <c r="E223">
        <v>2016</v>
      </c>
      <c r="F223" t="s">
        <v>229</v>
      </c>
      <c r="G223">
        <v>501</v>
      </c>
      <c r="H223" s="59"/>
      <c r="I223">
        <v>75.464709999999997</v>
      </c>
      <c r="J223">
        <v>553.46510000000001</v>
      </c>
      <c r="K223">
        <v>557.97649999999999</v>
      </c>
      <c r="L223">
        <v>552.26009999999997</v>
      </c>
      <c r="M223">
        <v>557.54300000000001</v>
      </c>
      <c r="N223">
        <v>572.64239999999995</v>
      </c>
      <c r="O223">
        <v>599.96439999999996</v>
      </c>
      <c r="P223">
        <v>615.12170000000003</v>
      </c>
      <c r="Q223">
        <v>618.76049999999998</v>
      </c>
      <c r="R223">
        <v>626.02890000000002</v>
      </c>
      <c r="S223">
        <v>616.0154</v>
      </c>
      <c r="T223">
        <v>627.38440000000003</v>
      </c>
      <c r="U223">
        <v>649.0077</v>
      </c>
      <c r="V223">
        <v>638.45619999999997</v>
      </c>
      <c r="W223">
        <v>640.91909999999996</v>
      </c>
      <c r="X223">
        <v>619.79280000000006</v>
      </c>
      <c r="Y223">
        <v>620.20240000000001</v>
      </c>
      <c r="Z223">
        <v>608.86379999999997</v>
      </c>
      <c r="AA223">
        <v>609.09249999999997</v>
      </c>
      <c r="AB223">
        <v>600.73609999999996</v>
      </c>
      <c r="AC223">
        <v>586.22860000000003</v>
      </c>
      <c r="AD223">
        <v>598.63319999999999</v>
      </c>
      <c r="AE223">
        <v>591.04570000000001</v>
      </c>
      <c r="AF223">
        <v>576.33749999999998</v>
      </c>
      <c r="AG223">
        <v>564.0181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-54.694839999999999</v>
      </c>
      <c r="AU223">
        <v>484.88560000000001</v>
      </c>
      <c r="AV223">
        <v>472.30919999999998</v>
      </c>
      <c r="AW223">
        <v>475.4171</v>
      </c>
      <c r="AX223">
        <v>468.77460000000002</v>
      </c>
      <c r="AY223">
        <v>471.4273</v>
      </c>
      <c r="AZ223">
        <v>370.14179999999999</v>
      </c>
      <c r="BA223">
        <v>238.61660000000001</v>
      </c>
      <c r="BB223">
        <v>-966.20839999999998</v>
      </c>
      <c r="BC223">
        <v>-1167.808</v>
      </c>
      <c r="BD223">
        <v>-1034.751</v>
      </c>
      <c r="BE223">
        <v>-981.96709999999996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100.8854</v>
      </c>
      <c r="BS223">
        <v>498.0308</v>
      </c>
      <c r="BT223">
        <v>483.21210000000002</v>
      </c>
      <c r="BU223">
        <v>487.8612</v>
      </c>
      <c r="BV223">
        <v>479.75790000000001</v>
      </c>
      <c r="BW223">
        <v>482.5795</v>
      </c>
      <c r="BX223">
        <v>382.00819999999999</v>
      </c>
      <c r="BY223">
        <v>248.71170000000001</v>
      </c>
      <c r="BZ223">
        <v>-299.16000000000003</v>
      </c>
      <c r="CA223">
        <v>-380.2278</v>
      </c>
      <c r="CB223">
        <v>-326.61590000000001</v>
      </c>
      <c r="CC223">
        <v>-306.9443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208.6397</v>
      </c>
      <c r="CQ223">
        <v>507.1352</v>
      </c>
      <c r="CR223">
        <v>490.76350000000002</v>
      </c>
      <c r="CS223">
        <v>496.47989999999999</v>
      </c>
      <c r="CT223">
        <v>487.36489999999998</v>
      </c>
      <c r="CU223">
        <v>490.30349999999999</v>
      </c>
      <c r="CV223">
        <v>390.2269</v>
      </c>
      <c r="CW223">
        <v>255.70349999999999</v>
      </c>
      <c r="CX223">
        <v>162.8356</v>
      </c>
      <c r="CY223">
        <v>165.24809999999999</v>
      </c>
      <c r="CZ223">
        <v>163.83619999999999</v>
      </c>
      <c r="DA223">
        <v>160.5745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316.39409999999998</v>
      </c>
      <c r="DO223">
        <v>516.23950000000002</v>
      </c>
      <c r="DP223">
        <v>498.31479999999999</v>
      </c>
      <c r="DQ223">
        <v>505.09870000000001</v>
      </c>
      <c r="DR223">
        <v>494.97190000000001</v>
      </c>
      <c r="DS223">
        <v>498.02749999999997</v>
      </c>
      <c r="DT223">
        <v>398.44560000000001</v>
      </c>
      <c r="DU223">
        <v>262.69529999999997</v>
      </c>
      <c r="DV223">
        <v>624.83130000000006</v>
      </c>
      <c r="DW223">
        <v>710.72410000000002</v>
      </c>
      <c r="DX223">
        <v>654.28830000000005</v>
      </c>
      <c r="DY223">
        <v>628.09320000000002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471.97430000000003</v>
      </c>
      <c r="EM223">
        <v>529.38480000000004</v>
      </c>
      <c r="EN223">
        <v>509.21769999999998</v>
      </c>
      <c r="EO223">
        <v>517.54280000000006</v>
      </c>
      <c r="EP223">
        <v>505.95519999999999</v>
      </c>
      <c r="EQ223">
        <v>509.17970000000003</v>
      </c>
      <c r="ER223">
        <v>410.31209999999999</v>
      </c>
      <c r="ES223">
        <v>272.79039999999998</v>
      </c>
      <c r="ET223">
        <v>1291.8800000000001</v>
      </c>
      <c r="EU223">
        <v>1498.3050000000001</v>
      </c>
      <c r="EV223">
        <v>1362.423</v>
      </c>
      <c r="EW223">
        <v>1303.116</v>
      </c>
      <c r="EX223">
        <v>70.838650000000001</v>
      </c>
      <c r="EY223">
        <v>69.275109999999998</v>
      </c>
      <c r="EZ223">
        <v>67.571089999999998</v>
      </c>
      <c r="FA223">
        <v>66.357370000000003</v>
      </c>
      <c r="FB223">
        <v>65.515659999999997</v>
      </c>
      <c r="FC223">
        <v>64.747910000000005</v>
      </c>
      <c r="FD223">
        <v>64.124889999999994</v>
      </c>
      <c r="FE223">
        <v>64.256609999999995</v>
      </c>
      <c r="FF223">
        <v>67.079059999999998</v>
      </c>
      <c r="FG223">
        <v>72.459339999999997</v>
      </c>
      <c r="FH223">
        <v>78.336240000000004</v>
      </c>
      <c r="FI223">
        <v>83.743020000000001</v>
      </c>
      <c r="FJ223">
        <v>87.225499999999997</v>
      </c>
      <c r="FK223">
        <v>89.180819999999997</v>
      </c>
      <c r="FL223">
        <v>90.166589999999999</v>
      </c>
      <c r="FM223">
        <v>90.792649999999995</v>
      </c>
      <c r="FN223">
        <v>90.524609999999996</v>
      </c>
      <c r="FO223">
        <v>89.550939999999997</v>
      </c>
      <c r="FP223">
        <v>87.35181</v>
      </c>
      <c r="FQ223">
        <v>83.535079999999994</v>
      </c>
      <c r="FR223">
        <v>79.19605</v>
      </c>
      <c r="FS223">
        <v>75.345659999999995</v>
      </c>
      <c r="FT223">
        <v>72.682720000000003</v>
      </c>
      <c r="FU223">
        <v>70.5976</v>
      </c>
      <c r="FV223">
        <v>1</v>
      </c>
    </row>
    <row r="224" spans="1:178" x14ac:dyDescent="0.2">
      <c r="A224" t="s">
        <v>216</v>
      </c>
      <c r="B224" t="s">
        <v>231</v>
      </c>
      <c r="C224" t="s">
        <v>240</v>
      </c>
      <c r="D224" t="s">
        <v>36</v>
      </c>
      <c r="E224">
        <v>2017</v>
      </c>
      <c r="F224" t="s">
        <v>229</v>
      </c>
      <c r="G224">
        <v>487</v>
      </c>
      <c r="H224" s="59"/>
      <c r="I224">
        <v>73.355909999999994</v>
      </c>
      <c r="J224">
        <v>537.99900000000002</v>
      </c>
      <c r="K224">
        <v>542.38440000000003</v>
      </c>
      <c r="L224">
        <v>536.82770000000005</v>
      </c>
      <c r="M224">
        <v>541.96289999999999</v>
      </c>
      <c r="N224">
        <v>556.6404</v>
      </c>
      <c r="O224">
        <v>583.19889999999998</v>
      </c>
      <c r="P224">
        <v>597.93269999999995</v>
      </c>
      <c r="Q224">
        <v>601.46979999999996</v>
      </c>
      <c r="R224">
        <v>608.53499999999997</v>
      </c>
      <c r="S224">
        <v>598.80150000000003</v>
      </c>
      <c r="T224">
        <v>609.85270000000003</v>
      </c>
      <c r="U224">
        <v>630.87180000000001</v>
      </c>
      <c r="V224">
        <v>620.61509999999998</v>
      </c>
      <c r="W224">
        <v>623.00919999999996</v>
      </c>
      <c r="X224">
        <v>602.47329999999999</v>
      </c>
      <c r="Y224">
        <v>602.87139999999999</v>
      </c>
      <c r="Z224">
        <v>591.84969999999998</v>
      </c>
      <c r="AA224">
        <v>592.072</v>
      </c>
      <c r="AB224">
        <v>583.94899999999996</v>
      </c>
      <c r="AC224">
        <v>569.84690000000001</v>
      </c>
      <c r="AD224">
        <v>581.9049</v>
      </c>
      <c r="AE224">
        <v>574.52940000000001</v>
      </c>
      <c r="AF224">
        <v>560.23230000000001</v>
      </c>
      <c r="AG224">
        <v>548.25710000000004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-56.819690000000001</v>
      </c>
      <c r="AU224">
        <v>471.02719999999999</v>
      </c>
      <c r="AV224">
        <v>458.85489999999999</v>
      </c>
      <c r="AW224">
        <v>461.83980000000003</v>
      </c>
      <c r="AX224">
        <v>455.41730000000001</v>
      </c>
      <c r="AY224">
        <v>457.99189999999999</v>
      </c>
      <c r="AZ224">
        <v>359.51979999999998</v>
      </c>
      <c r="BA224">
        <v>231.7116</v>
      </c>
      <c r="BB224">
        <v>-954.87189999999998</v>
      </c>
      <c r="BC224">
        <v>-1153.6690000000001</v>
      </c>
      <c r="BD224">
        <v>-1022.4640000000001</v>
      </c>
      <c r="BE224">
        <v>-970.37739999999997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96.57132</v>
      </c>
      <c r="BS224">
        <v>483.98750000000001</v>
      </c>
      <c r="BT224">
        <v>469.6044</v>
      </c>
      <c r="BU224">
        <v>474.10879999999997</v>
      </c>
      <c r="BV224">
        <v>466.24599999999998</v>
      </c>
      <c r="BW224">
        <v>468.9871</v>
      </c>
      <c r="BX224">
        <v>371.21929999999998</v>
      </c>
      <c r="BY224">
        <v>241.66460000000001</v>
      </c>
      <c r="BZ224">
        <v>-297.20960000000002</v>
      </c>
      <c r="CA224">
        <v>-377.17009999999999</v>
      </c>
      <c r="CB224">
        <v>-324.29289999999997</v>
      </c>
      <c r="CC224">
        <v>-304.85289999999998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202.80950000000001</v>
      </c>
      <c r="CQ224">
        <v>492.96370000000002</v>
      </c>
      <c r="CR224">
        <v>477.04950000000002</v>
      </c>
      <c r="CS224">
        <v>482.60629999999998</v>
      </c>
      <c r="CT224">
        <v>473.74599999999998</v>
      </c>
      <c r="CU224">
        <v>476.60239999999999</v>
      </c>
      <c r="CV224">
        <v>379.32240000000002</v>
      </c>
      <c r="CW224">
        <v>248.5581</v>
      </c>
      <c r="CX224">
        <v>158.28530000000001</v>
      </c>
      <c r="CY224">
        <v>160.63040000000001</v>
      </c>
      <c r="CZ224">
        <v>159.25800000000001</v>
      </c>
      <c r="DA224">
        <v>156.0874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309.04759999999999</v>
      </c>
      <c r="DO224">
        <v>501.93990000000002</v>
      </c>
      <c r="DP224">
        <v>484.49459999999999</v>
      </c>
      <c r="DQ224">
        <v>491.10379999999998</v>
      </c>
      <c r="DR224">
        <v>481.24590000000001</v>
      </c>
      <c r="DS224">
        <v>484.21769999999998</v>
      </c>
      <c r="DT224">
        <v>387.42540000000002</v>
      </c>
      <c r="DU224">
        <v>255.45150000000001</v>
      </c>
      <c r="DV224">
        <v>613.78030000000001</v>
      </c>
      <c r="DW224">
        <v>698.43100000000004</v>
      </c>
      <c r="DX224">
        <v>642.80889999999999</v>
      </c>
      <c r="DY224">
        <v>617.02760000000001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462.43860000000001</v>
      </c>
      <c r="EM224">
        <v>514.90020000000004</v>
      </c>
      <c r="EN224">
        <v>495.2441</v>
      </c>
      <c r="EO224">
        <v>503.37279999999998</v>
      </c>
      <c r="EP224">
        <v>492.07470000000001</v>
      </c>
      <c r="EQ224">
        <v>495.21300000000002</v>
      </c>
      <c r="ER224">
        <v>399.12490000000003</v>
      </c>
      <c r="ES224">
        <v>265.40460000000002</v>
      </c>
      <c r="ET224">
        <v>1271.443</v>
      </c>
      <c r="EU224">
        <v>1474.9290000000001</v>
      </c>
      <c r="EV224">
        <v>1340.98</v>
      </c>
      <c r="EW224">
        <v>1282.5519999999999</v>
      </c>
      <c r="EX224">
        <v>70.838650000000001</v>
      </c>
      <c r="EY224">
        <v>69.275109999999998</v>
      </c>
      <c r="EZ224">
        <v>67.571089999999998</v>
      </c>
      <c r="FA224">
        <v>66.357370000000003</v>
      </c>
      <c r="FB224">
        <v>65.515659999999997</v>
      </c>
      <c r="FC224">
        <v>64.747910000000005</v>
      </c>
      <c r="FD224">
        <v>64.124889999999994</v>
      </c>
      <c r="FE224">
        <v>64.256609999999995</v>
      </c>
      <c r="FF224">
        <v>67.079059999999998</v>
      </c>
      <c r="FG224">
        <v>72.459339999999997</v>
      </c>
      <c r="FH224">
        <v>78.336240000000004</v>
      </c>
      <c r="FI224">
        <v>83.743020000000001</v>
      </c>
      <c r="FJ224">
        <v>87.225499999999997</v>
      </c>
      <c r="FK224">
        <v>89.180819999999997</v>
      </c>
      <c r="FL224">
        <v>90.166589999999999</v>
      </c>
      <c r="FM224">
        <v>90.792649999999995</v>
      </c>
      <c r="FN224">
        <v>90.524609999999996</v>
      </c>
      <c r="FO224">
        <v>89.550939999999997</v>
      </c>
      <c r="FP224">
        <v>87.35181</v>
      </c>
      <c r="FQ224">
        <v>83.535079999999994</v>
      </c>
      <c r="FR224">
        <v>79.19605</v>
      </c>
      <c r="FS224">
        <v>75.345659999999995</v>
      </c>
      <c r="FT224">
        <v>72.682720000000003</v>
      </c>
      <c r="FU224">
        <v>70.5976</v>
      </c>
      <c r="FV224">
        <v>1</v>
      </c>
    </row>
    <row r="225" spans="1:178" x14ac:dyDescent="0.2">
      <c r="A225" t="s">
        <v>216</v>
      </c>
      <c r="B225" t="s">
        <v>231</v>
      </c>
      <c r="C225" t="s">
        <v>240</v>
      </c>
      <c r="D225" t="s">
        <v>36</v>
      </c>
      <c r="E225" t="s">
        <v>239</v>
      </c>
      <c r="F225" t="s">
        <v>229</v>
      </c>
      <c r="G225">
        <v>474</v>
      </c>
      <c r="H225" s="59"/>
      <c r="I225">
        <v>71.397739999999999</v>
      </c>
      <c r="J225">
        <v>523.63760000000002</v>
      </c>
      <c r="K225">
        <v>527.90589999999997</v>
      </c>
      <c r="L225">
        <v>522.49760000000003</v>
      </c>
      <c r="M225">
        <v>527.49570000000006</v>
      </c>
      <c r="N225">
        <v>541.78139999999996</v>
      </c>
      <c r="O225">
        <v>567.6309</v>
      </c>
      <c r="P225">
        <v>581.97140000000002</v>
      </c>
      <c r="Q225">
        <v>585.41409999999996</v>
      </c>
      <c r="R225">
        <v>592.29079999999999</v>
      </c>
      <c r="S225">
        <v>582.81700000000001</v>
      </c>
      <c r="T225">
        <v>593.57330000000002</v>
      </c>
      <c r="U225">
        <v>614.03129999999999</v>
      </c>
      <c r="V225">
        <v>604.04830000000004</v>
      </c>
      <c r="W225">
        <v>606.37850000000003</v>
      </c>
      <c r="X225">
        <v>586.39089999999999</v>
      </c>
      <c r="Y225">
        <v>586.77829999999994</v>
      </c>
      <c r="Z225">
        <v>576.05079999999998</v>
      </c>
      <c r="AA225">
        <v>576.2672</v>
      </c>
      <c r="AB225">
        <v>568.36109999999996</v>
      </c>
      <c r="AC225">
        <v>554.6354</v>
      </c>
      <c r="AD225">
        <v>566.37149999999997</v>
      </c>
      <c r="AE225">
        <v>559.19290000000001</v>
      </c>
      <c r="AF225">
        <v>545.27739999999994</v>
      </c>
      <c r="AG225">
        <v>533.62189999999998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-58.744799999999998</v>
      </c>
      <c r="AU225">
        <v>458.1628</v>
      </c>
      <c r="AV225">
        <v>446.36500000000001</v>
      </c>
      <c r="AW225">
        <v>449.23610000000002</v>
      </c>
      <c r="AX225">
        <v>443.01729999999998</v>
      </c>
      <c r="AY225">
        <v>445.51940000000002</v>
      </c>
      <c r="AZ225">
        <v>349.66030000000001</v>
      </c>
      <c r="BA225">
        <v>225.30289999999999</v>
      </c>
      <c r="BB225">
        <v>-944.13930000000005</v>
      </c>
      <c r="BC225">
        <v>-1140.296</v>
      </c>
      <c r="BD225">
        <v>-1010.836</v>
      </c>
      <c r="BE225">
        <v>-959.40740000000005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92.585059999999999</v>
      </c>
      <c r="BS225">
        <v>470.94889999999998</v>
      </c>
      <c r="BT225">
        <v>456.9701</v>
      </c>
      <c r="BU225">
        <v>461.34019999999998</v>
      </c>
      <c r="BV225">
        <v>453.70060000000001</v>
      </c>
      <c r="BW225">
        <v>456.36700000000002</v>
      </c>
      <c r="BX225">
        <v>361.20260000000002</v>
      </c>
      <c r="BY225">
        <v>235.12219999999999</v>
      </c>
      <c r="BZ225">
        <v>-295.31420000000003</v>
      </c>
      <c r="CA225">
        <v>-374.23140000000001</v>
      </c>
      <c r="CB225">
        <v>-322.04649999999998</v>
      </c>
      <c r="CC225">
        <v>-302.82569999999998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197.39570000000001</v>
      </c>
      <c r="CQ225">
        <v>479.80450000000002</v>
      </c>
      <c r="CR225">
        <v>464.31509999999997</v>
      </c>
      <c r="CS225">
        <v>469.7235</v>
      </c>
      <c r="CT225">
        <v>461.09980000000002</v>
      </c>
      <c r="CU225">
        <v>463.87990000000002</v>
      </c>
      <c r="CV225">
        <v>369.19670000000002</v>
      </c>
      <c r="CW225">
        <v>241.92310000000001</v>
      </c>
      <c r="CX225">
        <v>154.06010000000001</v>
      </c>
      <c r="CY225">
        <v>156.3426</v>
      </c>
      <c r="CZ225">
        <v>155.0067</v>
      </c>
      <c r="DA225">
        <v>151.92070000000001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302.2063</v>
      </c>
      <c r="DO225">
        <v>488.6601</v>
      </c>
      <c r="DP225">
        <v>471.66019999999997</v>
      </c>
      <c r="DQ225">
        <v>478.10680000000002</v>
      </c>
      <c r="DR225">
        <v>468.49889999999999</v>
      </c>
      <c r="DS225">
        <v>471.3929</v>
      </c>
      <c r="DT225">
        <v>377.1909</v>
      </c>
      <c r="DU225">
        <v>248.72389999999999</v>
      </c>
      <c r="DV225">
        <v>603.43439999999998</v>
      </c>
      <c r="DW225">
        <v>686.91650000000004</v>
      </c>
      <c r="DX225">
        <v>632.06010000000003</v>
      </c>
      <c r="DY225">
        <v>606.66719999999998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453.53609999999998</v>
      </c>
      <c r="EM225">
        <v>501.44630000000001</v>
      </c>
      <c r="EN225">
        <v>482.26519999999999</v>
      </c>
      <c r="EO225">
        <v>490.21100000000001</v>
      </c>
      <c r="EP225">
        <v>479.18220000000002</v>
      </c>
      <c r="EQ225">
        <v>482.24040000000002</v>
      </c>
      <c r="ER225">
        <v>388.73320000000001</v>
      </c>
      <c r="ES225">
        <v>258.54320000000001</v>
      </c>
      <c r="ET225">
        <v>1252.26</v>
      </c>
      <c r="EU225">
        <v>1452.981</v>
      </c>
      <c r="EV225">
        <v>1320.8489999999999</v>
      </c>
      <c r="EW225">
        <v>1263.249</v>
      </c>
      <c r="EX225">
        <v>70.838650000000001</v>
      </c>
      <c r="EY225">
        <v>69.275109999999998</v>
      </c>
      <c r="EZ225">
        <v>67.571089999999998</v>
      </c>
      <c r="FA225">
        <v>66.357370000000003</v>
      </c>
      <c r="FB225">
        <v>65.515659999999997</v>
      </c>
      <c r="FC225">
        <v>64.747910000000005</v>
      </c>
      <c r="FD225">
        <v>64.124889999999994</v>
      </c>
      <c r="FE225">
        <v>64.256609999999995</v>
      </c>
      <c r="FF225">
        <v>67.079059999999998</v>
      </c>
      <c r="FG225">
        <v>72.459339999999997</v>
      </c>
      <c r="FH225">
        <v>78.336240000000004</v>
      </c>
      <c r="FI225">
        <v>83.743020000000001</v>
      </c>
      <c r="FJ225">
        <v>87.225499999999997</v>
      </c>
      <c r="FK225">
        <v>89.180819999999997</v>
      </c>
      <c r="FL225">
        <v>90.166589999999999</v>
      </c>
      <c r="FM225">
        <v>90.792649999999995</v>
      </c>
      <c r="FN225">
        <v>90.524609999999996</v>
      </c>
      <c r="FO225">
        <v>89.550939999999997</v>
      </c>
      <c r="FP225">
        <v>87.35181</v>
      </c>
      <c r="FQ225">
        <v>83.535079999999994</v>
      </c>
      <c r="FR225">
        <v>79.19605</v>
      </c>
      <c r="FS225">
        <v>75.345659999999995</v>
      </c>
      <c r="FT225">
        <v>72.682720000000003</v>
      </c>
      <c r="FU225">
        <v>70.5976</v>
      </c>
      <c r="FV225">
        <v>1</v>
      </c>
    </row>
    <row r="226" spans="1:178" x14ac:dyDescent="0.2">
      <c r="A226" t="s">
        <v>216</v>
      </c>
      <c r="B226" t="s">
        <v>231</v>
      </c>
      <c r="C226" t="s">
        <v>240</v>
      </c>
      <c r="D226" t="s">
        <v>37</v>
      </c>
      <c r="E226">
        <v>2015</v>
      </c>
      <c r="F226" t="s">
        <v>229</v>
      </c>
      <c r="G226">
        <v>514</v>
      </c>
      <c r="H226" s="59"/>
      <c r="I226">
        <v>77.422870000000003</v>
      </c>
      <c r="J226">
        <v>595.61969999999997</v>
      </c>
      <c r="K226">
        <v>587.74969999999996</v>
      </c>
      <c r="L226">
        <v>579.91830000000004</v>
      </c>
      <c r="M226">
        <v>582.78340000000003</v>
      </c>
      <c r="N226">
        <v>592.81579999999997</v>
      </c>
      <c r="O226">
        <v>621.91369999999995</v>
      </c>
      <c r="P226">
        <v>642.56320000000005</v>
      </c>
      <c r="Q226">
        <v>658.16840000000002</v>
      </c>
      <c r="R226">
        <v>663.65920000000006</v>
      </c>
      <c r="S226">
        <v>666.19899999999996</v>
      </c>
      <c r="T226">
        <v>673.13220000000001</v>
      </c>
      <c r="U226">
        <v>664.29319999999996</v>
      </c>
      <c r="V226">
        <v>658.73490000000004</v>
      </c>
      <c r="W226">
        <v>652.96659999999997</v>
      </c>
      <c r="X226">
        <v>644.90729999999996</v>
      </c>
      <c r="Y226">
        <v>637.99350000000004</v>
      </c>
      <c r="Z226">
        <v>633.34659999999997</v>
      </c>
      <c r="AA226">
        <v>624.39729999999997</v>
      </c>
      <c r="AB226">
        <v>617.98940000000005</v>
      </c>
      <c r="AC226">
        <v>617.14970000000005</v>
      </c>
      <c r="AD226">
        <v>628.33820000000003</v>
      </c>
      <c r="AE226">
        <v>632.81799999999998</v>
      </c>
      <c r="AF226">
        <v>633.13310000000001</v>
      </c>
      <c r="AG226">
        <v>609.54219999999998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34.334069999999997</v>
      </c>
      <c r="AU226">
        <v>500.2473</v>
      </c>
      <c r="AV226">
        <v>497.36439999999999</v>
      </c>
      <c r="AW226">
        <v>495.149</v>
      </c>
      <c r="AX226">
        <v>492.83589999999998</v>
      </c>
      <c r="AY226">
        <v>487.03829999999999</v>
      </c>
      <c r="AZ226">
        <v>391.274</v>
      </c>
      <c r="BA226">
        <v>259.48450000000003</v>
      </c>
      <c r="BB226">
        <v>112.78879999999999</v>
      </c>
      <c r="BC226">
        <v>-38.855609999999999</v>
      </c>
      <c r="BD226">
        <v>-149.5547</v>
      </c>
      <c r="BE226">
        <v>-293.96370000000002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136.6437</v>
      </c>
      <c r="BS226">
        <v>508.59699999999998</v>
      </c>
      <c r="BT226">
        <v>505.5575</v>
      </c>
      <c r="BU226">
        <v>503.72460000000001</v>
      </c>
      <c r="BV226">
        <v>501.28820000000002</v>
      </c>
      <c r="BW226">
        <v>495.64850000000001</v>
      </c>
      <c r="BX226">
        <v>398.31220000000002</v>
      </c>
      <c r="BY226">
        <v>266.54090000000002</v>
      </c>
      <c r="BZ226">
        <v>152.9325</v>
      </c>
      <c r="CA226">
        <v>97.79016</v>
      </c>
      <c r="CB226">
        <v>58.91442</v>
      </c>
      <c r="CC226">
        <v>-10.73577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207.50309999999999</v>
      </c>
      <c r="CQ226">
        <v>514.38009999999997</v>
      </c>
      <c r="CR226">
        <v>511.2321</v>
      </c>
      <c r="CS226">
        <v>509.66399999999999</v>
      </c>
      <c r="CT226">
        <v>507.14229999999998</v>
      </c>
      <c r="CU226">
        <v>501.61189999999999</v>
      </c>
      <c r="CV226">
        <v>403.18680000000001</v>
      </c>
      <c r="CW226">
        <v>271.42809999999997</v>
      </c>
      <c r="CX226">
        <v>180.73599999999999</v>
      </c>
      <c r="CY226">
        <v>192.4306</v>
      </c>
      <c r="CZ226">
        <v>203.29949999999999</v>
      </c>
      <c r="DA226">
        <v>185.42699999999999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278.36239999999998</v>
      </c>
      <c r="DO226">
        <v>520.16309999999999</v>
      </c>
      <c r="DP226">
        <v>516.90660000000003</v>
      </c>
      <c r="DQ226">
        <v>515.60350000000005</v>
      </c>
      <c r="DR226">
        <v>512.99639999999999</v>
      </c>
      <c r="DS226">
        <v>507.57530000000003</v>
      </c>
      <c r="DT226">
        <v>408.06150000000002</v>
      </c>
      <c r="DU226">
        <v>276.31529999999998</v>
      </c>
      <c r="DV226">
        <v>208.5394</v>
      </c>
      <c r="DW226">
        <v>287.07100000000003</v>
      </c>
      <c r="DX226">
        <v>347.68459999999999</v>
      </c>
      <c r="DY226">
        <v>381.58980000000003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380.6721</v>
      </c>
      <c r="EM226">
        <v>528.51289999999995</v>
      </c>
      <c r="EN226">
        <v>525.09979999999996</v>
      </c>
      <c r="EO226">
        <v>524.17909999999995</v>
      </c>
      <c r="EP226">
        <v>521.44880000000001</v>
      </c>
      <c r="EQ226">
        <v>516.18550000000005</v>
      </c>
      <c r="ER226">
        <v>415.09969999999998</v>
      </c>
      <c r="ES226">
        <v>283.37169999999998</v>
      </c>
      <c r="ET226">
        <v>248.6832</v>
      </c>
      <c r="EU226">
        <v>423.71679999999998</v>
      </c>
      <c r="EV226">
        <v>556.15369999999996</v>
      </c>
      <c r="EW226">
        <v>664.81769999999995</v>
      </c>
      <c r="EX226">
        <v>70.9054</v>
      </c>
      <c r="EY226">
        <v>69.61</v>
      </c>
      <c r="EZ226">
        <v>68.323549999999997</v>
      </c>
      <c r="FA226">
        <v>67.463419999999999</v>
      </c>
      <c r="FB226">
        <v>66.737049999999996</v>
      </c>
      <c r="FC226">
        <v>65.741470000000007</v>
      </c>
      <c r="FD226">
        <v>65.492159999999998</v>
      </c>
      <c r="FE226">
        <v>65.90558</v>
      </c>
      <c r="FF226">
        <v>69.289649999999995</v>
      </c>
      <c r="FG226">
        <v>75.005549999999999</v>
      </c>
      <c r="FH226">
        <v>80.724559999999997</v>
      </c>
      <c r="FI226">
        <v>85.0458</v>
      </c>
      <c r="FJ226">
        <v>88.184269999999998</v>
      </c>
      <c r="FK226">
        <v>90.3566</v>
      </c>
      <c r="FL226">
        <v>91.825540000000004</v>
      </c>
      <c r="FM226">
        <v>92.270079999999993</v>
      </c>
      <c r="FN226">
        <v>91.890280000000004</v>
      </c>
      <c r="FO226">
        <v>90.938019999999995</v>
      </c>
      <c r="FP226">
        <v>88.850700000000003</v>
      </c>
      <c r="FQ226">
        <v>86.216560000000001</v>
      </c>
      <c r="FR226">
        <v>82.876490000000004</v>
      </c>
      <c r="FS226">
        <v>79.10718</v>
      </c>
      <c r="FT226">
        <v>76.483710000000002</v>
      </c>
      <c r="FU226">
        <v>73.939359999999994</v>
      </c>
      <c r="FV226">
        <v>1</v>
      </c>
    </row>
    <row r="227" spans="1:178" x14ac:dyDescent="0.2">
      <c r="A227" t="s">
        <v>216</v>
      </c>
      <c r="B227" t="s">
        <v>231</v>
      </c>
      <c r="C227" t="s">
        <v>240</v>
      </c>
      <c r="D227" t="s">
        <v>37</v>
      </c>
      <c r="E227">
        <v>2016</v>
      </c>
      <c r="F227" t="s">
        <v>229</v>
      </c>
      <c r="G227">
        <v>501</v>
      </c>
      <c r="H227" s="59"/>
      <c r="I227">
        <v>75.464709999999997</v>
      </c>
      <c r="J227">
        <v>580.55539999999996</v>
      </c>
      <c r="K227">
        <v>572.8845</v>
      </c>
      <c r="L227">
        <v>565.25109999999995</v>
      </c>
      <c r="M227">
        <v>568.04380000000003</v>
      </c>
      <c r="N227">
        <v>577.82240000000002</v>
      </c>
      <c r="O227">
        <v>606.18430000000001</v>
      </c>
      <c r="P227">
        <v>626.3116</v>
      </c>
      <c r="Q227">
        <v>641.5222</v>
      </c>
      <c r="R227">
        <v>646.8741</v>
      </c>
      <c r="S227">
        <v>649.34960000000001</v>
      </c>
      <c r="T227">
        <v>656.10749999999996</v>
      </c>
      <c r="U227">
        <v>647.49189999999999</v>
      </c>
      <c r="V227">
        <v>642.07429999999999</v>
      </c>
      <c r="W227">
        <v>636.45180000000005</v>
      </c>
      <c r="X227">
        <v>628.59640000000002</v>
      </c>
      <c r="Y227">
        <v>621.85749999999996</v>
      </c>
      <c r="Z227">
        <v>617.32809999999995</v>
      </c>
      <c r="AA227">
        <v>608.60519999999997</v>
      </c>
      <c r="AB227">
        <v>602.35940000000005</v>
      </c>
      <c r="AC227">
        <v>601.54079999999999</v>
      </c>
      <c r="AD227">
        <v>612.44640000000004</v>
      </c>
      <c r="AE227">
        <v>616.81290000000001</v>
      </c>
      <c r="AF227">
        <v>617.12</v>
      </c>
      <c r="AG227">
        <v>594.12570000000005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31.289870000000001</v>
      </c>
      <c r="AU227">
        <v>487.41750000000002</v>
      </c>
      <c r="AV227">
        <v>484.61090000000002</v>
      </c>
      <c r="AW227">
        <v>482.4434</v>
      </c>
      <c r="AX227">
        <v>480.19139999999999</v>
      </c>
      <c r="AY227">
        <v>474.53699999999998</v>
      </c>
      <c r="AZ227">
        <v>381.22829999999999</v>
      </c>
      <c r="BA227">
        <v>252.7715</v>
      </c>
      <c r="BB227">
        <v>109.08240000000001</v>
      </c>
      <c r="BC227">
        <v>-40.778950000000002</v>
      </c>
      <c r="BD227">
        <v>-150.20570000000001</v>
      </c>
      <c r="BE227">
        <v>-292.5523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132.29740000000001</v>
      </c>
      <c r="BS227">
        <v>495.661</v>
      </c>
      <c r="BT227">
        <v>492.69979999999998</v>
      </c>
      <c r="BU227">
        <v>490.90989999999999</v>
      </c>
      <c r="BV227">
        <v>488.53620000000001</v>
      </c>
      <c r="BW227">
        <v>483.03769999999997</v>
      </c>
      <c r="BX227">
        <v>388.17689999999999</v>
      </c>
      <c r="BY227">
        <v>259.73809999999997</v>
      </c>
      <c r="BZ227">
        <v>148.71520000000001</v>
      </c>
      <c r="CA227">
        <v>94.12773</v>
      </c>
      <c r="CB227">
        <v>55.610190000000003</v>
      </c>
      <c r="CC227">
        <v>-12.929029999999999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202.255</v>
      </c>
      <c r="CQ227">
        <v>501.37049999999999</v>
      </c>
      <c r="CR227">
        <v>498.3021</v>
      </c>
      <c r="CS227">
        <v>496.77370000000002</v>
      </c>
      <c r="CT227">
        <v>494.31580000000002</v>
      </c>
      <c r="CU227">
        <v>488.92520000000002</v>
      </c>
      <c r="CV227">
        <v>392.98950000000002</v>
      </c>
      <c r="CW227">
        <v>264.56319999999999</v>
      </c>
      <c r="CX227">
        <v>176.16480000000001</v>
      </c>
      <c r="CY227">
        <v>187.56370000000001</v>
      </c>
      <c r="CZ227">
        <v>198.15770000000001</v>
      </c>
      <c r="DA227">
        <v>180.7372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272.21249999999998</v>
      </c>
      <c r="DO227">
        <v>507.07990000000001</v>
      </c>
      <c r="DP227">
        <v>503.90440000000001</v>
      </c>
      <c r="DQ227">
        <v>502.63749999999999</v>
      </c>
      <c r="DR227">
        <v>500.09539999999998</v>
      </c>
      <c r="DS227">
        <v>494.81270000000001</v>
      </c>
      <c r="DT227">
        <v>397.8021</v>
      </c>
      <c r="DU227">
        <v>269.38819999999998</v>
      </c>
      <c r="DV227">
        <v>203.61439999999999</v>
      </c>
      <c r="DW227">
        <v>280.99970000000002</v>
      </c>
      <c r="DX227">
        <v>340.70519999999999</v>
      </c>
      <c r="DY227">
        <v>374.40339999999998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373.2201</v>
      </c>
      <c r="EM227">
        <v>515.32339999999999</v>
      </c>
      <c r="EN227">
        <v>511.99329999999998</v>
      </c>
      <c r="EO227">
        <v>511.10399999999998</v>
      </c>
      <c r="EP227">
        <v>508.4402</v>
      </c>
      <c r="EQ227">
        <v>503.3134</v>
      </c>
      <c r="ER227">
        <v>404.75069999999999</v>
      </c>
      <c r="ES227">
        <v>276.35480000000001</v>
      </c>
      <c r="ET227">
        <v>243.2473</v>
      </c>
      <c r="EU227">
        <v>415.90629999999999</v>
      </c>
      <c r="EV227">
        <v>546.52110000000005</v>
      </c>
      <c r="EW227">
        <v>654.02670000000001</v>
      </c>
      <c r="EX227">
        <v>70.9054</v>
      </c>
      <c r="EY227">
        <v>69.61</v>
      </c>
      <c r="EZ227">
        <v>68.323549999999997</v>
      </c>
      <c r="FA227">
        <v>67.463419999999999</v>
      </c>
      <c r="FB227">
        <v>66.737049999999996</v>
      </c>
      <c r="FC227">
        <v>65.741470000000007</v>
      </c>
      <c r="FD227">
        <v>65.492159999999998</v>
      </c>
      <c r="FE227">
        <v>65.90558</v>
      </c>
      <c r="FF227">
        <v>69.289649999999995</v>
      </c>
      <c r="FG227">
        <v>75.005549999999999</v>
      </c>
      <c r="FH227">
        <v>80.724559999999997</v>
      </c>
      <c r="FI227">
        <v>85.0458</v>
      </c>
      <c r="FJ227">
        <v>88.184269999999998</v>
      </c>
      <c r="FK227">
        <v>90.3566</v>
      </c>
      <c r="FL227">
        <v>91.825540000000004</v>
      </c>
      <c r="FM227">
        <v>92.270079999999993</v>
      </c>
      <c r="FN227">
        <v>91.890280000000004</v>
      </c>
      <c r="FO227">
        <v>90.938019999999995</v>
      </c>
      <c r="FP227">
        <v>88.850700000000003</v>
      </c>
      <c r="FQ227">
        <v>86.216560000000001</v>
      </c>
      <c r="FR227">
        <v>82.876490000000004</v>
      </c>
      <c r="FS227">
        <v>79.10718</v>
      </c>
      <c r="FT227">
        <v>76.483710000000002</v>
      </c>
      <c r="FU227">
        <v>73.939359999999994</v>
      </c>
      <c r="FV227">
        <v>1</v>
      </c>
    </row>
    <row r="228" spans="1:178" x14ac:dyDescent="0.2">
      <c r="A228" t="s">
        <v>216</v>
      </c>
      <c r="B228" t="s">
        <v>231</v>
      </c>
      <c r="C228" t="s">
        <v>240</v>
      </c>
      <c r="D228" t="s">
        <v>37</v>
      </c>
      <c r="E228">
        <v>2017</v>
      </c>
      <c r="F228" t="s">
        <v>229</v>
      </c>
      <c r="G228">
        <v>487</v>
      </c>
      <c r="H228" s="59"/>
      <c r="I228">
        <v>73.355909999999994</v>
      </c>
      <c r="J228">
        <v>564.33230000000003</v>
      </c>
      <c r="K228">
        <v>556.87570000000005</v>
      </c>
      <c r="L228">
        <v>549.45569999999998</v>
      </c>
      <c r="M228">
        <v>552.1703</v>
      </c>
      <c r="N228">
        <v>561.67570000000001</v>
      </c>
      <c r="O228">
        <v>589.24509999999998</v>
      </c>
      <c r="P228">
        <v>608.80989999999997</v>
      </c>
      <c r="Q228">
        <v>623.59529999999995</v>
      </c>
      <c r="R228">
        <v>628.79780000000005</v>
      </c>
      <c r="S228">
        <v>631.20410000000004</v>
      </c>
      <c r="T228">
        <v>637.7731</v>
      </c>
      <c r="U228">
        <v>629.39840000000004</v>
      </c>
      <c r="V228">
        <v>624.13210000000004</v>
      </c>
      <c r="W228">
        <v>618.66669999999999</v>
      </c>
      <c r="X228">
        <v>611.03089999999997</v>
      </c>
      <c r="Y228">
        <v>604.48030000000006</v>
      </c>
      <c r="Z228">
        <v>600.07749999999999</v>
      </c>
      <c r="AA228">
        <v>591.59820000000002</v>
      </c>
      <c r="AB228">
        <v>585.52700000000004</v>
      </c>
      <c r="AC228">
        <v>584.73130000000003</v>
      </c>
      <c r="AD228">
        <v>595.33209999999997</v>
      </c>
      <c r="AE228">
        <v>599.57659999999998</v>
      </c>
      <c r="AF228">
        <v>599.87509999999997</v>
      </c>
      <c r="AG228">
        <v>577.52340000000004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28.043669999999999</v>
      </c>
      <c r="AU228">
        <v>473.6035</v>
      </c>
      <c r="AV228">
        <v>470.87889999999999</v>
      </c>
      <c r="AW228">
        <v>468.76319999999998</v>
      </c>
      <c r="AX228">
        <v>466.57690000000002</v>
      </c>
      <c r="AY228">
        <v>461.07690000000002</v>
      </c>
      <c r="AZ228">
        <v>370.41199999999998</v>
      </c>
      <c r="BA228">
        <v>245.5445</v>
      </c>
      <c r="BB228">
        <v>105.1035</v>
      </c>
      <c r="BC228">
        <v>-42.807220000000001</v>
      </c>
      <c r="BD228">
        <v>-150.84129999999999</v>
      </c>
      <c r="BE228">
        <v>-290.94319999999999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127.63</v>
      </c>
      <c r="BS228">
        <v>481.73099999999999</v>
      </c>
      <c r="BT228">
        <v>478.85399999999998</v>
      </c>
      <c r="BU228">
        <v>477.1105</v>
      </c>
      <c r="BV228">
        <v>474.80430000000001</v>
      </c>
      <c r="BW228">
        <v>469.4579</v>
      </c>
      <c r="BX228">
        <v>377.2629</v>
      </c>
      <c r="BY228">
        <v>252.41309999999999</v>
      </c>
      <c r="BZ228">
        <v>144.17869999999999</v>
      </c>
      <c r="CA228">
        <v>90.201170000000005</v>
      </c>
      <c r="CB228">
        <v>52.07864</v>
      </c>
      <c r="CC228">
        <v>-15.254479999999999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196.60310000000001</v>
      </c>
      <c r="CQ228">
        <v>487.36009999999999</v>
      </c>
      <c r="CR228">
        <v>484.3775</v>
      </c>
      <c r="CS228">
        <v>482.89179999999999</v>
      </c>
      <c r="CT228">
        <v>480.50259999999997</v>
      </c>
      <c r="CU228">
        <v>475.26260000000002</v>
      </c>
      <c r="CV228">
        <v>382.00779999999997</v>
      </c>
      <c r="CW228">
        <v>257.17020000000002</v>
      </c>
      <c r="CX228">
        <v>171.24209999999999</v>
      </c>
      <c r="CY228">
        <v>182.32239999999999</v>
      </c>
      <c r="CZ228">
        <v>192.62029999999999</v>
      </c>
      <c r="DA228">
        <v>175.6867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265.5763</v>
      </c>
      <c r="DO228">
        <v>492.98919999999998</v>
      </c>
      <c r="DP228">
        <v>489.90100000000001</v>
      </c>
      <c r="DQ228">
        <v>488.67320000000001</v>
      </c>
      <c r="DR228">
        <v>486.20080000000002</v>
      </c>
      <c r="DS228">
        <v>481.06729999999999</v>
      </c>
      <c r="DT228">
        <v>386.75259999999997</v>
      </c>
      <c r="DU228">
        <v>261.9273</v>
      </c>
      <c r="DV228">
        <v>198.30539999999999</v>
      </c>
      <c r="DW228">
        <v>274.4436</v>
      </c>
      <c r="DX228">
        <v>333.16199999999998</v>
      </c>
      <c r="DY228">
        <v>366.62779999999998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365.1626</v>
      </c>
      <c r="EM228">
        <v>501.11669999999998</v>
      </c>
      <c r="EN228">
        <v>497.87599999999998</v>
      </c>
      <c r="EO228">
        <v>497.02050000000003</v>
      </c>
      <c r="EP228">
        <v>494.4282</v>
      </c>
      <c r="EQ228">
        <v>489.44839999999999</v>
      </c>
      <c r="ER228">
        <v>393.6035</v>
      </c>
      <c r="ES228">
        <v>268.79590000000002</v>
      </c>
      <c r="ET228">
        <v>237.38059999999999</v>
      </c>
      <c r="EU228">
        <v>407.452</v>
      </c>
      <c r="EV228">
        <v>536.08199999999999</v>
      </c>
      <c r="EW228">
        <v>642.31650000000002</v>
      </c>
      <c r="EX228">
        <v>70.9054</v>
      </c>
      <c r="EY228">
        <v>69.61</v>
      </c>
      <c r="EZ228">
        <v>68.323549999999997</v>
      </c>
      <c r="FA228">
        <v>67.463419999999999</v>
      </c>
      <c r="FB228">
        <v>66.737049999999996</v>
      </c>
      <c r="FC228">
        <v>65.741470000000007</v>
      </c>
      <c r="FD228">
        <v>65.492159999999998</v>
      </c>
      <c r="FE228">
        <v>65.90558</v>
      </c>
      <c r="FF228">
        <v>69.289649999999995</v>
      </c>
      <c r="FG228">
        <v>75.005549999999999</v>
      </c>
      <c r="FH228">
        <v>80.724559999999997</v>
      </c>
      <c r="FI228">
        <v>85.0458</v>
      </c>
      <c r="FJ228">
        <v>88.184269999999998</v>
      </c>
      <c r="FK228">
        <v>90.3566</v>
      </c>
      <c r="FL228">
        <v>91.825540000000004</v>
      </c>
      <c r="FM228">
        <v>92.270079999999993</v>
      </c>
      <c r="FN228">
        <v>91.890280000000004</v>
      </c>
      <c r="FO228">
        <v>90.938019999999995</v>
      </c>
      <c r="FP228">
        <v>88.850700000000003</v>
      </c>
      <c r="FQ228">
        <v>86.216560000000001</v>
      </c>
      <c r="FR228">
        <v>82.876490000000004</v>
      </c>
      <c r="FS228">
        <v>79.10718</v>
      </c>
      <c r="FT228">
        <v>76.483710000000002</v>
      </c>
      <c r="FU228">
        <v>73.939359999999994</v>
      </c>
      <c r="FV228">
        <v>1</v>
      </c>
    </row>
    <row r="229" spans="1:178" x14ac:dyDescent="0.2">
      <c r="A229" t="s">
        <v>216</v>
      </c>
      <c r="B229" t="s">
        <v>231</v>
      </c>
      <c r="C229" t="s">
        <v>240</v>
      </c>
      <c r="D229" t="s">
        <v>37</v>
      </c>
      <c r="E229" t="s">
        <v>239</v>
      </c>
      <c r="F229" t="s">
        <v>229</v>
      </c>
      <c r="G229">
        <v>474</v>
      </c>
      <c r="H229" s="59"/>
      <c r="I229">
        <v>71.397739999999999</v>
      </c>
      <c r="J229">
        <v>549.26790000000005</v>
      </c>
      <c r="K229">
        <v>542.0104</v>
      </c>
      <c r="L229">
        <v>534.7885</v>
      </c>
      <c r="M229">
        <v>537.4307</v>
      </c>
      <c r="N229">
        <v>546.68230000000005</v>
      </c>
      <c r="O229">
        <v>573.51570000000004</v>
      </c>
      <c r="P229">
        <v>592.55830000000003</v>
      </c>
      <c r="Q229">
        <v>606.94910000000004</v>
      </c>
      <c r="R229">
        <v>612.01260000000002</v>
      </c>
      <c r="S229">
        <v>614.35469999999998</v>
      </c>
      <c r="T229">
        <v>620.74839999999995</v>
      </c>
      <c r="U229">
        <v>612.59720000000004</v>
      </c>
      <c r="V229">
        <v>607.47149999999999</v>
      </c>
      <c r="W229">
        <v>602.15200000000004</v>
      </c>
      <c r="X229">
        <v>594.72</v>
      </c>
      <c r="Y229">
        <v>588.3442</v>
      </c>
      <c r="Z229">
        <v>584.05899999999997</v>
      </c>
      <c r="AA229">
        <v>575.80610000000001</v>
      </c>
      <c r="AB229">
        <v>569.89689999999996</v>
      </c>
      <c r="AC229">
        <v>569.12249999999995</v>
      </c>
      <c r="AD229">
        <v>579.4402</v>
      </c>
      <c r="AE229">
        <v>583.57150000000001</v>
      </c>
      <c r="AF229">
        <v>583.86199999999997</v>
      </c>
      <c r="AG229">
        <v>562.1069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25.06052</v>
      </c>
      <c r="AU229">
        <v>460.77870000000001</v>
      </c>
      <c r="AV229">
        <v>458.13029999999998</v>
      </c>
      <c r="AW229">
        <v>456.06270000000001</v>
      </c>
      <c r="AX229">
        <v>453.9375</v>
      </c>
      <c r="AY229">
        <v>448.58089999999999</v>
      </c>
      <c r="AZ229">
        <v>360.37049999999999</v>
      </c>
      <c r="BA229">
        <v>238.83580000000001</v>
      </c>
      <c r="BB229">
        <v>101.4211</v>
      </c>
      <c r="BC229">
        <v>-44.64902</v>
      </c>
      <c r="BD229">
        <v>-151.36789999999999</v>
      </c>
      <c r="BE229">
        <v>-289.36270000000002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123.3086</v>
      </c>
      <c r="BS229">
        <v>468.7971</v>
      </c>
      <c r="BT229">
        <v>465.9982</v>
      </c>
      <c r="BU229">
        <v>464.2978</v>
      </c>
      <c r="BV229">
        <v>462.05430000000001</v>
      </c>
      <c r="BW229">
        <v>456.84930000000003</v>
      </c>
      <c r="BX229">
        <v>367.1293</v>
      </c>
      <c r="BY229">
        <v>245.6121</v>
      </c>
      <c r="BZ229">
        <v>139.97120000000001</v>
      </c>
      <c r="CA229">
        <v>86.572109999999995</v>
      </c>
      <c r="CB229">
        <v>48.825330000000001</v>
      </c>
      <c r="CC229">
        <v>-17.378540000000001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191.35499999999999</v>
      </c>
      <c r="CQ229">
        <v>474.35050000000001</v>
      </c>
      <c r="CR229">
        <v>471.44749999999999</v>
      </c>
      <c r="CS229">
        <v>470.00150000000002</v>
      </c>
      <c r="CT229">
        <v>467.67599999999999</v>
      </c>
      <c r="CU229">
        <v>462.57600000000002</v>
      </c>
      <c r="CV229">
        <v>371.81040000000002</v>
      </c>
      <c r="CW229">
        <v>250.30529999999999</v>
      </c>
      <c r="CX229">
        <v>166.67089999999999</v>
      </c>
      <c r="CY229">
        <v>177.4555</v>
      </c>
      <c r="CZ229">
        <v>187.4785</v>
      </c>
      <c r="DA229">
        <v>170.99690000000001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259.40129999999999</v>
      </c>
      <c r="DO229">
        <v>479.90390000000002</v>
      </c>
      <c r="DP229">
        <v>476.89679999999998</v>
      </c>
      <c r="DQ229">
        <v>475.70510000000002</v>
      </c>
      <c r="DR229">
        <v>473.29770000000002</v>
      </c>
      <c r="DS229">
        <v>468.30259999999998</v>
      </c>
      <c r="DT229">
        <v>376.49149999999997</v>
      </c>
      <c r="DU229">
        <v>254.99850000000001</v>
      </c>
      <c r="DV229">
        <v>193.3706</v>
      </c>
      <c r="DW229">
        <v>268.33879999999999</v>
      </c>
      <c r="DX229">
        <v>326.13170000000002</v>
      </c>
      <c r="DY229">
        <v>359.3723</v>
      </c>
      <c r="DZ229">
        <v>0</v>
      </c>
      <c r="EA229">
        <v>0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357.64940000000001</v>
      </c>
      <c r="EM229">
        <v>487.92219999999998</v>
      </c>
      <c r="EN229">
        <v>484.76459999999997</v>
      </c>
      <c r="EO229">
        <v>483.94029999999998</v>
      </c>
      <c r="EP229">
        <v>481.41449999999998</v>
      </c>
      <c r="EQ229">
        <v>476.57100000000003</v>
      </c>
      <c r="ER229">
        <v>383.25029999999998</v>
      </c>
      <c r="ES229">
        <v>261.7747</v>
      </c>
      <c r="ET229">
        <v>231.92070000000001</v>
      </c>
      <c r="EU229">
        <v>399.55990000000003</v>
      </c>
      <c r="EV229">
        <v>526.32500000000005</v>
      </c>
      <c r="EW229">
        <v>631.35649999999998</v>
      </c>
      <c r="EX229">
        <v>70.9054</v>
      </c>
      <c r="EY229">
        <v>69.61</v>
      </c>
      <c r="EZ229">
        <v>68.323549999999997</v>
      </c>
      <c r="FA229">
        <v>67.463419999999999</v>
      </c>
      <c r="FB229">
        <v>66.737049999999996</v>
      </c>
      <c r="FC229">
        <v>65.741470000000007</v>
      </c>
      <c r="FD229">
        <v>65.492159999999998</v>
      </c>
      <c r="FE229">
        <v>65.90558</v>
      </c>
      <c r="FF229">
        <v>69.289649999999995</v>
      </c>
      <c r="FG229">
        <v>75.005549999999999</v>
      </c>
      <c r="FH229">
        <v>80.724559999999997</v>
      </c>
      <c r="FI229">
        <v>85.0458</v>
      </c>
      <c r="FJ229">
        <v>88.184269999999998</v>
      </c>
      <c r="FK229">
        <v>90.3566</v>
      </c>
      <c r="FL229">
        <v>91.825540000000004</v>
      </c>
      <c r="FM229">
        <v>92.270079999999993</v>
      </c>
      <c r="FN229">
        <v>91.890280000000004</v>
      </c>
      <c r="FO229">
        <v>90.938019999999995</v>
      </c>
      <c r="FP229">
        <v>88.850700000000003</v>
      </c>
      <c r="FQ229">
        <v>86.216560000000001</v>
      </c>
      <c r="FR229">
        <v>82.876490000000004</v>
      </c>
      <c r="FS229">
        <v>79.10718</v>
      </c>
      <c r="FT229">
        <v>76.483710000000002</v>
      </c>
      <c r="FU229">
        <v>73.939359999999994</v>
      </c>
      <c r="FV229">
        <v>1</v>
      </c>
    </row>
    <row r="230" spans="1:178" x14ac:dyDescent="0.2">
      <c r="A230" t="s">
        <v>216</v>
      </c>
      <c r="B230" t="s">
        <v>231</v>
      </c>
      <c r="C230" t="s">
        <v>240</v>
      </c>
      <c r="D230" t="s">
        <v>38</v>
      </c>
      <c r="E230">
        <v>2015</v>
      </c>
      <c r="F230" t="s">
        <v>229</v>
      </c>
      <c r="G230">
        <v>514</v>
      </c>
      <c r="H230" s="59"/>
      <c r="I230">
        <v>77.422870000000003</v>
      </c>
      <c r="J230">
        <v>566.05499999999995</v>
      </c>
      <c r="K230">
        <v>559.67430000000002</v>
      </c>
      <c r="L230">
        <v>554.07439999999997</v>
      </c>
      <c r="M230">
        <v>555.86869999999999</v>
      </c>
      <c r="N230">
        <v>571.07650000000001</v>
      </c>
      <c r="O230">
        <v>603.22990000000004</v>
      </c>
      <c r="P230">
        <v>647.53719999999998</v>
      </c>
      <c r="Q230">
        <v>658.74990000000003</v>
      </c>
      <c r="R230">
        <v>669.61159999999995</v>
      </c>
      <c r="S230">
        <v>672.55200000000002</v>
      </c>
      <c r="T230">
        <v>674.36649999999997</v>
      </c>
      <c r="U230">
        <v>668.67930000000001</v>
      </c>
      <c r="V230">
        <v>661.50689999999997</v>
      </c>
      <c r="W230">
        <v>657.94770000000005</v>
      </c>
      <c r="X230">
        <v>646.327</v>
      </c>
      <c r="Y230">
        <v>640.31640000000004</v>
      </c>
      <c r="Z230">
        <v>632.39059999999995</v>
      </c>
      <c r="AA230">
        <v>624.19849999999997</v>
      </c>
      <c r="AB230">
        <v>619.42520000000002</v>
      </c>
      <c r="AC230">
        <v>621.25540000000001</v>
      </c>
      <c r="AD230">
        <v>624.82759999999996</v>
      </c>
      <c r="AE230">
        <v>623.90629999999999</v>
      </c>
      <c r="AF230">
        <v>616.50909999999999</v>
      </c>
      <c r="AG230">
        <v>582.12350000000004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-172.4735</v>
      </c>
      <c r="AU230">
        <v>492.2525</v>
      </c>
      <c r="AV230">
        <v>485.76299999999998</v>
      </c>
      <c r="AW230">
        <v>481.89260000000002</v>
      </c>
      <c r="AX230">
        <v>476.72070000000002</v>
      </c>
      <c r="AY230">
        <v>472.00319999999999</v>
      </c>
      <c r="AZ230">
        <v>386.70679999999999</v>
      </c>
      <c r="BA230">
        <v>262.4676</v>
      </c>
      <c r="BB230">
        <v>-2.1071840000000002</v>
      </c>
      <c r="BC230">
        <v>-159.5966</v>
      </c>
      <c r="BD230">
        <v>-303.31209999999999</v>
      </c>
      <c r="BE230">
        <v>-444.7586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59.419029999999999</v>
      </c>
      <c r="BS230">
        <v>507.81040000000002</v>
      </c>
      <c r="BT230">
        <v>500.72570000000002</v>
      </c>
      <c r="BU230">
        <v>498.00990000000002</v>
      </c>
      <c r="BV230">
        <v>492.99700000000001</v>
      </c>
      <c r="BW230">
        <v>488.09379999999999</v>
      </c>
      <c r="BX230">
        <v>396.2106</v>
      </c>
      <c r="BY230">
        <v>271.85759999999999</v>
      </c>
      <c r="BZ230">
        <v>112.17310000000001</v>
      </c>
      <c r="CA230">
        <v>50.162190000000002</v>
      </c>
      <c r="CB230">
        <v>-9.0921040000000009</v>
      </c>
      <c r="CC230">
        <v>-87.676490000000001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220.02709999999999</v>
      </c>
      <c r="CQ230">
        <v>518.58569999999997</v>
      </c>
      <c r="CR230">
        <v>511.08890000000002</v>
      </c>
      <c r="CS230">
        <v>509.17270000000002</v>
      </c>
      <c r="CT230">
        <v>504.27</v>
      </c>
      <c r="CU230">
        <v>499.23809999999997</v>
      </c>
      <c r="CV230">
        <v>402.7928</v>
      </c>
      <c r="CW230">
        <v>278.36110000000002</v>
      </c>
      <c r="CX230">
        <v>191.32320000000001</v>
      </c>
      <c r="CY230">
        <v>195.44049999999999</v>
      </c>
      <c r="CZ230">
        <v>194.68379999999999</v>
      </c>
      <c r="DA230">
        <v>159.63749999999999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380.6352</v>
      </c>
      <c r="DO230">
        <v>529.36099999999999</v>
      </c>
      <c r="DP230">
        <v>521.45209999999997</v>
      </c>
      <c r="DQ230">
        <v>520.33540000000005</v>
      </c>
      <c r="DR230">
        <v>515.54300000000001</v>
      </c>
      <c r="DS230">
        <v>510.38240000000002</v>
      </c>
      <c r="DT230">
        <v>409.37509999999997</v>
      </c>
      <c r="DU230">
        <v>284.8646</v>
      </c>
      <c r="DV230">
        <v>270.47340000000003</v>
      </c>
      <c r="DW230">
        <v>340.71879999999999</v>
      </c>
      <c r="DX230">
        <v>398.45960000000002</v>
      </c>
      <c r="DY230">
        <v>406.95150000000001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612.52769999999998</v>
      </c>
      <c r="EM230">
        <v>544.91890000000001</v>
      </c>
      <c r="EN230">
        <v>536.41489999999999</v>
      </c>
      <c r="EO230">
        <v>536.45270000000005</v>
      </c>
      <c r="EP230">
        <v>531.81939999999997</v>
      </c>
      <c r="EQ230">
        <v>526.47299999999996</v>
      </c>
      <c r="ER230">
        <v>418.87880000000001</v>
      </c>
      <c r="ES230">
        <v>294.25459999999998</v>
      </c>
      <c r="ET230">
        <v>384.75360000000001</v>
      </c>
      <c r="EU230">
        <v>550.47770000000003</v>
      </c>
      <c r="EV230">
        <v>692.67960000000005</v>
      </c>
      <c r="EW230">
        <v>764.03369999999995</v>
      </c>
      <c r="EX230">
        <v>71.547070000000005</v>
      </c>
      <c r="EY230">
        <v>70.184139999999999</v>
      </c>
      <c r="EZ230">
        <v>69.071659999999994</v>
      </c>
      <c r="FA230">
        <v>68.074860000000001</v>
      </c>
      <c r="FB230">
        <v>67.010800000000003</v>
      </c>
      <c r="FC230">
        <v>66.118939999999995</v>
      </c>
      <c r="FD230">
        <v>66.006069999999994</v>
      </c>
      <c r="FE230">
        <v>66.991829999999993</v>
      </c>
      <c r="FF230">
        <v>70.335579999999993</v>
      </c>
      <c r="FG230">
        <v>75.245230000000006</v>
      </c>
      <c r="FH230">
        <v>80.330439999999996</v>
      </c>
      <c r="FI230">
        <v>84.431780000000003</v>
      </c>
      <c r="FJ230">
        <v>87.180689999999998</v>
      </c>
      <c r="FK230">
        <v>89.391620000000003</v>
      </c>
      <c r="FL230">
        <v>90.965170000000001</v>
      </c>
      <c r="FM230">
        <v>91.642790000000005</v>
      </c>
      <c r="FN230">
        <v>92.174959999999999</v>
      </c>
      <c r="FO230">
        <v>91.437190000000001</v>
      </c>
      <c r="FP230">
        <v>90.055390000000003</v>
      </c>
      <c r="FQ230">
        <v>87.829859999999996</v>
      </c>
      <c r="FR230">
        <v>84.253339999999994</v>
      </c>
      <c r="FS230">
        <v>80.230339999999998</v>
      </c>
      <c r="FT230">
        <v>77.740939999999995</v>
      </c>
      <c r="FU230">
        <v>75.363910000000004</v>
      </c>
      <c r="FV230">
        <v>1</v>
      </c>
    </row>
    <row r="231" spans="1:178" x14ac:dyDescent="0.2">
      <c r="A231" t="s">
        <v>216</v>
      </c>
      <c r="B231" t="s">
        <v>231</v>
      </c>
      <c r="C231" t="s">
        <v>240</v>
      </c>
      <c r="D231" t="s">
        <v>38</v>
      </c>
      <c r="E231">
        <v>2016</v>
      </c>
      <c r="F231" t="s">
        <v>229</v>
      </c>
      <c r="G231">
        <v>501</v>
      </c>
      <c r="H231" s="59"/>
      <c r="I231">
        <v>75.464709999999997</v>
      </c>
      <c r="J231">
        <v>551.73850000000004</v>
      </c>
      <c r="K231">
        <v>545.51909999999998</v>
      </c>
      <c r="L231">
        <v>540.06089999999995</v>
      </c>
      <c r="M231">
        <v>541.8098</v>
      </c>
      <c r="N231">
        <v>556.63300000000004</v>
      </c>
      <c r="O231">
        <v>587.97310000000004</v>
      </c>
      <c r="P231">
        <v>631.15989999999999</v>
      </c>
      <c r="Q231">
        <v>642.08900000000006</v>
      </c>
      <c r="R231">
        <v>652.67600000000004</v>
      </c>
      <c r="S231">
        <v>655.54190000000006</v>
      </c>
      <c r="T231">
        <v>657.31050000000005</v>
      </c>
      <c r="U231">
        <v>651.7672</v>
      </c>
      <c r="V231">
        <v>644.77620000000002</v>
      </c>
      <c r="W231">
        <v>641.30700000000002</v>
      </c>
      <c r="X231">
        <v>629.98019999999997</v>
      </c>
      <c r="Y231">
        <v>624.12159999999994</v>
      </c>
      <c r="Z231">
        <v>616.3963</v>
      </c>
      <c r="AA231">
        <v>608.41139999999996</v>
      </c>
      <c r="AB231">
        <v>603.75879999999995</v>
      </c>
      <c r="AC231">
        <v>605.54280000000006</v>
      </c>
      <c r="AD231">
        <v>609.02449999999999</v>
      </c>
      <c r="AE231">
        <v>608.12660000000005</v>
      </c>
      <c r="AF231">
        <v>600.91639999999995</v>
      </c>
      <c r="AG231">
        <v>567.40049999999997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-173.04310000000001</v>
      </c>
      <c r="AU231">
        <v>479.4717</v>
      </c>
      <c r="AV231">
        <v>473.15890000000002</v>
      </c>
      <c r="AW231">
        <v>469.36189999999999</v>
      </c>
      <c r="AX231">
        <v>464.31740000000002</v>
      </c>
      <c r="AY231">
        <v>459.72320000000002</v>
      </c>
      <c r="AZ231">
        <v>376.7242</v>
      </c>
      <c r="BA231">
        <v>255.62960000000001</v>
      </c>
      <c r="BB231">
        <v>-4.4843270000000004</v>
      </c>
      <c r="BC231">
        <v>-160.02119999999999</v>
      </c>
      <c r="BD231">
        <v>-301.8981</v>
      </c>
      <c r="BE231">
        <v>-441.10410000000002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55.898180000000004</v>
      </c>
      <c r="BS231">
        <v>494.83150000000001</v>
      </c>
      <c r="BT231">
        <v>487.93130000000002</v>
      </c>
      <c r="BU231">
        <v>485.274</v>
      </c>
      <c r="BV231">
        <v>480.38659999999999</v>
      </c>
      <c r="BW231">
        <v>475.60899999999998</v>
      </c>
      <c r="BX231">
        <v>386.10700000000003</v>
      </c>
      <c r="BY231">
        <v>264.90010000000001</v>
      </c>
      <c r="BZ231">
        <v>108.3415</v>
      </c>
      <c r="CA231">
        <v>47.068080000000002</v>
      </c>
      <c r="CB231">
        <v>-11.42259</v>
      </c>
      <c r="CC231">
        <v>-88.566469999999995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214.4622</v>
      </c>
      <c r="CQ231">
        <v>505.46969999999999</v>
      </c>
      <c r="CR231">
        <v>498.1626</v>
      </c>
      <c r="CS231">
        <v>496.29480000000001</v>
      </c>
      <c r="CT231">
        <v>491.51609999999999</v>
      </c>
      <c r="CU231">
        <v>486.61149999999998</v>
      </c>
      <c r="CV231">
        <v>392.60550000000001</v>
      </c>
      <c r="CW231">
        <v>271.32089999999999</v>
      </c>
      <c r="CX231">
        <v>186.48429999999999</v>
      </c>
      <c r="CY231">
        <v>190.4975</v>
      </c>
      <c r="CZ231">
        <v>189.75989999999999</v>
      </c>
      <c r="DA231">
        <v>155.6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373.02620000000002</v>
      </c>
      <c r="DO231">
        <v>516.10789999999997</v>
      </c>
      <c r="DP231">
        <v>508.39389999999997</v>
      </c>
      <c r="DQ231">
        <v>507.31549999999999</v>
      </c>
      <c r="DR231">
        <v>502.6456</v>
      </c>
      <c r="DS231">
        <v>497.6139</v>
      </c>
      <c r="DT231">
        <v>399.10399999999998</v>
      </c>
      <c r="DU231">
        <v>277.74160000000001</v>
      </c>
      <c r="DV231">
        <v>264.62709999999998</v>
      </c>
      <c r="DW231">
        <v>333.92680000000001</v>
      </c>
      <c r="DX231">
        <v>390.94229999999999</v>
      </c>
      <c r="DY231">
        <v>399.76639999999998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601.96749999999997</v>
      </c>
      <c r="EM231">
        <v>531.46780000000001</v>
      </c>
      <c r="EN231">
        <v>523.1662</v>
      </c>
      <c r="EO231">
        <v>523.22760000000005</v>
      </c>
      <c r="EP231">
        <v>518.71479999999997</v>
      </c>
      <c r="EQ231">
        <v>513.49969999999996</v>
      </c>
      <c r="ER231">
        <v>408.48680000000002</v>
      </c>
      <c r="ES231">
        <v>287.01209999999998</v>
      </c>
      <c r="ET231">
        <v>377.4529</v>
      </c>
      <c r="EU231">
        <v>541.01610000000005</v>
      </c>
      <c r="EV231">
        <v>681.41780000000006</v>
      </c>
      <c r="EW231">
        <v>752.30409999999995</v>
      </c>
      <c r="EX231">
        <v>71.547070000000005</v>
      </c>
      <c r="EY231">
        <v>70.184139999999999</v>
      </c>
      <c r="EZ231">
        <v>69.071659999999994</v>
      </c>
      <c r="FA231">
        <v>68.074860000000001</v>
      </c>
      <c r="FB231">
        <v>67.010800000000003</v>
      </c>
      <c r="FC231">
        <v>66.118939999999995</v>
      </c>
      <c r="FD231">
        <v>66.006069999999994</v>
      </c>
      <c r="FE231">
        <v>66.991829999999993</v>
      </c>
      <c r="FF231">
        <v>70.335579999999993</v>
      </c>
      <c r="FG231">
        <v>75.245230000000006</v>
      </c>
      <c r="FH231">
        <v>80.330439999999996</v>
      </c>
      <c r="FI231">
        <v>84.431780000000003</v>
      </c>
      <c r="FJ231">
        <v>87.180689999999998</v>
      </c>
      <c r="FK231">
        <v>89.391620000000003</v>
      </c>
      <c r="FL231">
        <v>90.965170000000001</v>
      </c>
      <c r="FM231">
        <v>91.642790000000005</v>
      </c>
      <c r="FN231">
        <v>92.174959999999999</v>
      </c>
      <c r="FO231">
        <v>91.437190000000001</v>
      </c>
      <c r="FP231">
        <v>90.055390000000003</v>
      </c>
      <c r="FQ231">
        <v>87.829859999999996</v>
      </c>
      <c r="FR231">
        <v>84.253339999999994</v>
      </c>
      <c r="FS231">
        <v>80.230339999999998</v>
      </c>
      <c r="FT231">
        <v>77.740939999999995</v>
      </c>
      <c r="FU231">
        <v>75.363910000000004</v>
      </c>
      <c r="FV231">
        <v>1</v>
      </c>
    </row>
    <row r="232" spans="1:178" x14ac:dyDescent="0.2">
      <c r="A232" t="s">
        <v>216</v>
      </c>
      <c r="B232" t="s">
        <v>231</v>
      </c>
      <c r="C232" t="s">
        <v>240</v>
      </c>
      <c r="D232" t="s">
        <v>38</v>
      </c>
      <c r="E232">
        <v>2017</v>
      </c>
      <c r="F232" t="s">
        <v>229</v>
      </c>
      <c r="G232">
        <v>487</v>
      </c>
      <c r="H232" s="59"/>
      <c r="I232">
        <v>73.355909999999994</v>
      </c>
      <c r="J232">
        <v>536.32060000000001</v>
      </c>
      <c r="K232">
        <v>530.27509999999995</v>
      </c>
      <c r="L232">
        <v>524.96929999999998</v>
      </c>
      <c r="M232">
        <v>526.6694</v>
      </c>
      <c r="N232">
        <v>541.07839999999999</v>
      </c>
      <c r="O232">
        <v>571.54280000000006</v>
      </c>
      <c r="P232">
        <v>613.52260000000001</v>
      </c>
      <c r="Q232">
        <v>624.14639999999997</v>
      </c>
      <c r="R232">
        <v>634.4375</v>
      </c>
      <c r="S232">
        <v>637.22339999999997</v>
      </c>
      <c r="T232">
        <v>638.94259999999997</v>
      </c>
      <c r="U232">
        <v>633.55409999999995</v>
      </c>
      <c r="V232">
        <v>626.75850000000003</v>
      </c>
      <c r="W232">
        <v>623.38620000000003</v>
      </c>
      <c r="X232">
        <v>612.37599999999998</v>
      </c>
      <c r="Y232">
        <v>606.68110000000001</v>
      </c>
      <c r="Z232">
        <v>599.17160000000001</v>
      </c>
      <c r="AA232">
        <v>591.40989999999999</v>
      </c>
      <c r="AB232">
        <v>586.88729999999998</v>
      </c>
      <c r="AC232">
        <v>588.62139999999999</v>
      </c>
      <c r="AD232">
        <v>592.0059</v>
      </c>
      <c r="AE232">
        <v>591.13300000000004</v>
      </c>
      <c r="AF232">
        <v>584.12429999999995</v>
      </c>
      <c r="AG232">
        <v>551.54499999999996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-173.58349999999999</v>
      </c>
      <c r="AU232">
        <v>465.71260000000001</v>
      </c>
      <c r="AV232">
        <v>459.59</v>
      </c>
      <c r="AW232">
        <v>455.8723</v>
      </c>
      <c r="AX232">
        <v>450.96510000000001</v>
      </c>
      <c r="AY232">
        <v>446.50360000000001</v>
      </c>
      <c r="AZ232">
        <v>365.97669999999999</v>
      </c>
      <c r="BA232">
        <v>248.26859999999999</v>
      </c>
      <c r="BB232">
        <v>-7.0083580000000003</v>
      </c>
      <c r="BC232">
        <v>-160.41229999999999</v>
      </c>
      <c r="BD232">
        <v>-300.2826</v>
      </c>
      <c r="BE232">
        <v>-437.05590000000001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52.136380000000003</v>
      </c>
      <c r="BS232">
        <v>480.85629999999998</v>
      </c>
      <c r="BT232">
        <v>474.15449999999998</v>
      </c>
      <c r="BU232">
        <v>471.56060000000002</v>
      </c>
      <c r="BV232">
        <v>466.8082</v>
      </c>
      <c r="BW232">
        <v>462.16590000000002</v>
      </c>
      <c r="BX232">
        <v>375.22739999999999</v>
      </c>
      <c r="BY232">
        <v>257.40870000000001</v>
      </c>
      <c r="BZ232">
        <v>104.2299</v>
      </c>
      <c r="CA232">
        <v>43.763010000000001</v>
      </c>
      <c r="CB232">
        <v>-13.894410000000001</v>
      </c>
      <c r="CC232">
        <v>-89.478899999999996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208.4693</v>
      </c>
      <c r="CQ232">
        <v>491.34480000000002</v>
      </c>
      <c r="CR232">
        <v>484.24189999999999</v>
      </c>
      <c r="CS232">
        <v>482.42619999999999</v>
      </c>
      <c r="CT232">
        <v>477.78109999999998</v>
      </c>
      <c r="CU232">
        <v>473.01350000000002</v>
      </c>
      <c r="CV232">
        <v>381.6345</v>
      </c>
      <c r="CW232">
        <v>263.73899999999998</v>
      </c>
      <c r="CX232">
        <v>181.2731</v>
      </c>
      <c r="CY232">
        <v>185.17420000000001</v>
      </c>
      <c r="CZ232">
        <v>184.4572</v>
      </c>
      <c r="DA232">
        <v>151.25190000000001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364.8021</v>
      </c>
      <c r="DO232">
        <v>501.83330000000001</v>
      </c>
      <c r="DP232">
        <v>494.32920000000001</v>
      </c>
      <c r="DQ232">
        <v>493.2919</v>
      </c>
      <c r="DR232">
        <v>488.75400000000002</v>
      </c>
      <c r="DS232">
        <v>483.86110000000002</v>
      </c>
      <c r="DT232">
        <v>388.04149999999998</v>
      </c>
      <c r="DU232">
        <v>270.06939999999997</v>
      </c>
      <c r="DV232">
        <v>258.31639999999999</v>
      </c>
      <c r="DW232">
        <v>326.58539999999999</v>
      </c>
      <c r="DX232">
        <v>382.80880000000002</v>
      </c>
      <c r="DY232">
        <v>391.98270000000002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590.52200000000005</v>
      </c>
      <c r="EM232">
        <v>516.97709999999995</v>
      </c>
      <c r="EN232">
        <v>508.89370000000002</v>
      </c>
      <c r="EO232">
        <v>508.98009999999999</v>
      </c>
      <c r="EP232">
        <v>504.59719999999999</v>
      </c>
      <c r="EQ232">
        <v>499.52339999999998</v>
      </c>
      <c r="ER232">
        <v>397.29230000000001</v>
      </c>
      <c r="ES232">
        <v>279.20949999999999</v>
      </c>
      <c r="ET232">
        <v>369.55470000000003</v>
      </c>
      <c r="EU232">
        <v>530.76059999999995</v>
      </c>
      <c r="EV232">
        <v>669.197</v>
      </c>
      <c r="EW232">
        <v>739.55970000000002</v>
      </c>
      <c r="EX232">
        <v>71.547070000000005</v>
      </c>
      <c r="EY232">
        <v>70.184139999999999</v>
      </c>
      <c r="EZ232">
        <v>69.071659999999994</v>
      </c>
      <c r="FA232">
        <v>68.074860000000001</v>
      </c>
      <c r="FB232">
        <v>67.010800000000003</v>
      </c>
      <c r="FC232">
        <v>66.118939999999995</v>
      </c>
      <c r="FD232">
        <v>66.006069999999994</v>
      </c>
      <c r="FE232">
        <v>66.991829999999993</v>
      </c>
      <c r="FF232">
        <v>70.335579999999993</v>
      </c>
      <c r="FG232">
        <v>75.245230000000006</v>
      </c>
      <c r="FH232">
        <v>80.330439999999996</v>
      </c>
      <c r="FI232">
        <v>84.431780000000003</v>
      </c>
      <c r="FJ232">
        <v>87.180689999999998</v>
      </c>
      <c r="FK232">
        <v>89.391620000000003</v>
      </c>
      <c r="FL232">
        <v>90.965170000000001</v>
      </c>
      <c r="FM232">
        <v>91.642790000000005</v>
      </c>
      <c r="FN232">
        <v>92.174959999999999</v>
      </c>
      <c r="FO232">
        <v>91.437190000000001</v>
      </c>
      <c r="FP232">
        <v>90.055390000000003</v>
      </c>
      <c r="FQ232">
        <v>87.829859999999996</v>
      </c>
      <c r="FR232">
        <v>84.253339999999994</v>
      </c>
      <c r="FS232">
        <v>80.230339999999998</v>
      </c>
      <c r="FT232">
        <v>77.740939999999995</v>
      </c>
      <c r="FU232">
        <v>75.363910000000004</v>
      </c>
      <c r="FV232">
        <v>1</v>
      </c>
    </row>
    <row r="233" spans="1:178" x14ac:dyDescent="0.2">
      <c r="A233" t="s">
        <v>216</v>
      </c>
      <c r="B233" t="s">
        <v>231</v>
      </c>
      <c r="C233" t="s">
        <v>240</v>
      </c>
      <c r="D233" t="s">
        <v>38</v>
      </c>
      <c r="E233" t="s">
        <v>239</v>
      </c>
      <c r="F233" t="s">
        <v>229</v>
      </c>
      <c r="G233">
        <v>474</v>
      </c>
      <c r="H233" s="59"/>
      <c r="I233">
        <v>71.397739999999999</v>
      </c>
      <c r="J233">
        <v>522.00400000000002</v>
      </c>
      <c r="K233">
        <v>516.11990000000003</v>
      </c>
      <c r="L233">
        <v>510.95569999999998</v>
      </c>
      <c r="M233">
        <v>512.61040000000003</v>
      </c>
      <c r="N233">
        <v>526.63480000000004</v>
      </c>
      <c r="O233">
        <v>556.28599999999994</v>
      </c>
      <c r="P233">
        <v>597.14530000000002</v>
      </c>
      <c r="Q233">
        <v>607.48540000000003</v>
      </c>
      <c r="R233">
        <v>617.5018</v>
      </c>
      <c r="S233">
        <v>620.2133</v>
      </c>
      <c r="T233">
        <v>621.88660000000004</v>
      </c>
      <c r="U233">
        <v>616.64200000000005</v>
      </c>
      <c r="V233">
        <v>610.02779999999996</v>
      </c>
      <c r="W233">
        <v>606.74549999999999</v>
      </c>
      <c r="X233">
        <v>596.02919999999995</v>
      </c>
      <c r="Y233">
        <v>590.48630000000003</v>
      </c>
      <c r="Z233">
        <v>583.17729999999995</v>
      </c>
      <c r="AA233">
        <v>575.62279999999998</v>
      </c>
      <c r="AB233">
        <v>571.22090000000003</v>
      </c>
      <c r="AC233">
        <v>572.90869999999995</v>
      </c>
      <c r="AD233">
        <v>576.20280000000002</v>
      </c>
      <c r="AE233">
        <v>575.35329999999999</v>
      </c>
      <c r="AF233">
        <v>568.5317</v>
      </c>
      <c r="AG233">
        <v>536.82209999999998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-174.0146</v>
      </c>
      <c r="AU233">
        <v>452.94110000000001</v>
      </c>
      <c r="AV233">
        <v>446.99489999999997</v>
      </c>
      <c r="AW233">
        <v>443.35129999999998</v>
      </c>
      <c r="AX233">
        <v>438.57150000000001</v>
      </c>
      <c r="AY233">
        <v>434.23320000000001</v>
      </c>
      <c r="AZ233">
        <v>355.99970000000002</v>
      </c>
      <c r="BA233">
        <v>241.43620000000001</v>
      </c>
      <c r="BB233">
        <v>-9.3172739999999994</v>
      </c>
      <c r="BC233">
        <v>-160.7116</v>
      </c>
      <c r="BD233">
        <v>-298.69290000000001</v>
      </c>
      <c r="BE233">
        <v>-433.18819999999999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48.672199999999997</v>
      </c>
      <c r="BS233">
        <v>467.88130000000001</v>
      </c>
      <c r="BT233">
        <v>461.36369999999999</v>
      </c>
      <c r="BU233">
        <v>458.82870000000003</v>
      </c>
      <c r="BV233">
        <v>454.20179999999999</v>
      </c>
      <c r="BW233">
        <v>449.685</v>
      </c>
      <c r="BX233">
        <v>365.12619999999998</v>
      </c>
      <c r="BY233">
        <v>250.45349999999999</v>
      </c>
      <c r="BZ233">
        <v>100.42619999999999</v>
      </c>
      <c r="CA233">
        <v>40.720149999999997</v>
      </c>
      <c r="CB233">
        <v>-16.152989999999999</v>
      </c>
      <c r="CC233">
        <v>-90.281639999999996</v>
      </c>
      <c r="CD233">
        <v>0</v>
      </c>
      <c r="CE233">
        <v>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202.90440000000001</v>
      </c>
      <c r="CQ233">
        <v>478.22890000000001</v>
      </c>
      <c r="CR233">
        <v>471.31549999999999</v>
      </c>
      <c r="CS233">
        <v>469.54829999999998</v>
      </c>
      <c r="CT233">
        <v>465.02719999999999</v>
      </c>
      <c r="CU233">
        <v>460.38690000000003</v>
      </c>
      <c r="CV233">
        <v>371.44709999999998</v>
      </c>
      <c r="CW233">
        <v>256.69880000000001</v>
      </c>
      <c r="CX233">
        <v>176.4342</v>
      </c>
      <c r="CY233">
        <v>180.2311</v>
      </c>
      <c r="CZ233">
        <v>179.5333</v>
      </c>
      <c r="DA233">
        <v>147.21440000000001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357.13650000000001</v>
      </c>
      <c r="DO233">
        <v>488.57639999999998</v>
      </c>
      <c r="DP233">
        <v>481.2672</v>
      </c>
      <c r="DQ233">
        <v>480.26799999999997</v>
      </c>
      <c r="DR233">
        <v>475.85270000000003</v>
      </c>
      <c r="DS233">
        <v>471.08870000000002</v>
      </c>
      <c r="DT233">
        <v>377.7681</v>
      </c>
      <c r="DU233">
        <v>262.94409999999999</v>
      </c>
      <c r="DV233">
        <v>252.44220000000001</v>
      </c>
      <c r="DW233">
        <v>319.74209999999999</v>
      </c>
      <c r="DX233">
        <v>375.21949999999998</v>
      </c>
      <c r="DY233">
        <v>384.71039999999999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</v>
      </c>
      <c r="EK233">
        <v>0</v>
      </c>
      <c r="EL233">
        <v>579.82320000000004</v>
      </c>
      <c r="EM233">
        <v>503.51659999999998</v>
      </c>
      <c r="EN233">
        <v>495.63600000000002</v>
      </c>
      <c r="EO233">
        <v>495.74540000000002</v>
      </c>
      <c r="EP233">
        <v>491.48289999999997</v>
      </c>
      <c r="EQ233">
        <v>486.54050000000001</v>
      </c>
      <c r="ER233">
        <v>386.89449999999999</v>
      </c>
      <c r="ES233">
        <v>271.96140000000003</v>
      </c>
      <c r="ET233">
        <v>362.1857</v>
      </c>
      <c r="EU233">
        <v>521.17380000000003</v>
      </c>
      <c r="EV233">
        <v>657.7595</v>
      </c>
      <c r="EW233">
        <v>727.61689999999999</v>
      </c>
      <c r="EX233">
        <v>71.547070000000005</v>
      </c>
      <c r="EY233">
        <v>70.184139999999999</v>
      </c>
      <c r="EZ233">
        <v>69.071659999999994</v>
      </c>
      <c r="FA233">
        <v>68.074860000000001</v>
      </c>
      <c r="FB233">
        <v>67.010800000000003</v>
      </c>
      <c r="FC233">
        <v>66.118939999999995</v>
      </c>
      <c r="FD233">
        <v>66.006069999999994</v>
      </c>
      <c r="FE233">
        <v>66.991829999999993</v>
      </c>
      <c r="FF233">
        <v>70.335579999999993</v>
      </c>
      <c r="FG233">
        <v>75.245230000000006</v>
      </c>
      <c r="FH233">
        <v>80.330439999999996</v>
      </c>
      <c r="FI233">
        <v>84.431780000000003</v>
      </c>
      <c r="FJ233">
        <v>87.180689999999998</v>
      </c>
      <c r="FK233">
        <v>89.391620000000003</v>
      </c>
      <c r="FL233">
        <v>90.965170000000001</v>
      </c>
      <c r="FM233">
        <v>91.642790000000005</v>
      </c>
      <c r="FN233">
        <v>92.174959999999999</v>
      </c>
      <c r="FO233">
        <v>91.437190000000001</v>
      </c>
      <c r="FP233">
        <v>90.055390000000003</v>
      </c>
      <c r="FQ233">
        <v>87.829859999999996</v>
      </c>
      <c r="FR233">
        <v>84.253339999999994</v>
      </c>
      <c r="FS233">
        <v>80.230339999999998</v>
      </c>
      <c r="FT233">
        <v>77.740939999999995</v>
      </c>
      <c r="FU233">
        <v>75.363910000000004</v>
      </c>
      <c r="FV233">
        <v>1</v>
      </c>
    </row>
    <row r="234" spans="1:178" x14ac:dyDescent="0.2">
      <c r="A234" t="s">
        <v>216</v>
      </c>
      <c r="B234" t="s">
        <v>231</v>
      </c>
      <c r="C234" t="s">
        <v>240</v>
      </c>
      <c r="D234" t="s">
        <v>39</v>
      </c>
      <c r="E234">
        <v>2015</v>
      </c>
      <c r="F234" t="s">
        <v>229</v>
      </c>
      <c r="G234">
        <v>514</v>
      </c>
      <c r="H234" s="59"/>
      <c r="I234">
        <v>77.422870000000003</v>
      </c>
      <c r="J234">
        <v>570.19579999999996</v>
      </c>
      <c r="K234">
        <v>563.44669999999996</v>
      </c>
      <c r="L234">
        <v>556.34079999999994</v>
      </c>
      <c r="M234">
        <v>558.29830000000004</v>
      </c>
      <c r="N234">
        <v>572.68150000000003</v>
      </c>
      <c r="O234">
        <v>604.3107</v>
      </c>
      <c r="P234">
        <v>648.33349999999996</v>
      </c>
      <c r="Q234">
        <v>661.1028</v>
      </c>
      <c r="R234">
        <v>672.37689999999998</v>
      </c>
      <c r="S234">
        <v>676.30740000000003</v>
      </c>
      <c r="T234">
        <v>677.75959999999998</v>
      </c>
      <c r="U234">
        <v>671.87360000000001</v>
      </c>
      <c r="V234">
        <v>664.61580000000004</v>
      </c>
      <c r="W234">
        <v>661.32320000000004</v>
      </c>
      <c r="X234">
        <v>649.77470000000005</v>
      </c>
      <c r="Y234">
        <v>644.11900000000003</v>
      </c>
      <c r="Z234">
        <v>636.17570000000001</v>
      </c>
      <c r="AA234">
        <v>628.29870000000005</v>
      </c>
      <c r="AB234">
        <v>623.59889999999996</v>
      </c>
      <c r="AC234">
        <v>624.36680000000001</v>
      </c>
      <c r="AD234">
        <v>627.47439999999995</v>
      </c>
      <c r="AE234">
        <v>627.2595</v>
      </c>
      <c r="AF234">
        <v>621.14300000000003</v>
      </c>
      <c r="AG234">
        <v>584.9221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-167.18049999999999</v>
      </c>
      <c r="AU234">
        <v>495.58449999999999</v>
      </c>
      <c r="AV234">
        <v>488.3809</v>
      </c>
      <c r="AW234">
        <v>484.69959999999998</v>
      </c>
      <c r="AX234">
        <v>479.51150000000001</v>
      </c>
      <c r="AY234">
        <v>474.79219999999998</v>
      </c>
      <c r="AZ234">
        <v>389.1755</v>
      </c>
      <c r="BA234">
        <v>263.10359999999997</v>
      </c>
      <c r="BB234">
        <v>100.7167</v>
      </c>
      <c r="BC234">
        <v>-9.6705749999999995</v>
      </c>
      <c r="BD234">
        <v>-101.77070000000001</v>
      </c>
      <c r="BE234">
        <v>-195.06110000000001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61.75414</v>
      </c>
      <c r="BS234">
        <v>510.93520000000001</v>
      </c>
      <c r="BT234">
        <v>503.32299999999998</v>
      </c>
      <c r="BU234">
        <v>500.93439999999998</v>
      </c>
      <c r="BV234">
        <v>495.79430000000002</v>
      </c>
      <c r="BW234">
        <v>491.01069999999999</v>
      </c>
      <c r="BX234">
        <v>398.67360000000002</v>
      </c>
      <c r="BY234">
        <v>272.59030000000001</v>
      </c>
      <c r="BZ234">
        <v>154.92250000000001</v>
      </c>
      <c r="CA234">
        <v>112.1771</v>
      </c>
      <c r="CB234">
        <v>74.808920000000001</v>
      </c>
      <c r="CC234">
        <v>14.7775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220.31360000000001</v>
      </c>
      <c r="CQ234">
        <v>521.56700000000001</v>
      </c>
      <c r="CR234">
        <v>513.67190000000005</v>
      </c>
      <c r="CS234">
        <v>512.17859999999996</v>
      </c>
      <c r="CT234">
        <v>507.07170000000002</v>
      </c>
      <c r="CU234">
        <v>502.24369999999999</v>
      </c>
      <c r="CV234">
        <v>405.25189999999998</v>
      </c>
      <c r="CW234">
        <v>279.16079999999999</v>
      </c>
      <c r="CX234">
        <v>192.46530000000001</v>
      </c>
      <c r="CY234">
        <v>196.5684</v>
      </c>
      <c r="CZ234">
        <v>197.10740000000001</v>
      </c>
      <c r="DA234">
        <v>160.11109999999999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378.87299999999999</v>
      </c>
      <c r="DO234">
        <v>532.19889999999998</v>
      </c>
      <c r="DP234">
        <v>524.02080000000001</v>
      </c>
      <c r="DQ234">
        <v>523.42290000000003</v>
      </c>
      <c r="DR234">
        <v>518.34910000000002</v>
      </c>
      <c r="DS234">
        <v>513.47659999999996</v>
      </c>
      <c r="DT234">
        <v>411.83019999999999</v>
      </c>
      <c r="DU234">
        <v>285.73129999999998</v>
      </c>
      <c r="DV234">
        <v>230.00800000000001</v>
      </c>
      <c r="DW234">
        <v>280.9597</v>
      </c>
      <c r="DX234">
        <v>319.40589999999997</v>
      </c>
      <c r="DY234">
        <v>305.44470000000001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607.80759999999998</v>
      </c>
      <c r="EM234">
        <v>547.54949999999997</v>
      </c>
      <c r="EN234">
        <v>538.96289999999999</v>
      </c>
      <c r="EO234">
        <v>539.65769999999998</v>
      </c>
      <c r="EP234">
        <v>534.6318</v>
      </c>
      <c r="EQ234">
        <v>529.69510000000002</v>
      </c>
      <c r="ER234">
        <v>421.32819999999998</v>
      </c>
      <c r="ES234">
        <v>295.21809999999999</v>
      </c>
      <c r="ET234">
        <v>284.21379999999999</v>
      </c>
      <c r="EU234">
        <v>402.8073</v>
      </c>
      <c r="EV234">
        <v>495.9855</v>
      </c>
      <c r="EW234">
        <v>515.28330000000005</v>
      </c>
      <c r="EX234">
        <v>73.803610000000006</v>
      </c>
      <c r="EY234">
        <v>72.940380000000005</v>
      </c>
      <c r="EZ234">
        <v>71.99924</v>
      </c>
      <c r="FA234">
        <v>71.229320000000001</v>
      </c>
      <c r="FB234">
        <v>70.586010000000002</v>
      </c>
      <c r="FC234">
        <v>70.043170000000003</v>
      </c>
      <c r="FD234">
        <v>69.864069999999998</v>
      </c>
      <c r="FE234">
        <v>70.217929999999996</v>
      </c>
      <c r="FF234">
        <v>73.058049999999994</v>
      </c>
      <c r="FG234">
        <v>77.585319999999996</v>
      </c>
      <c r="FH234">
        <v>82.160719999999998</v>
      </c>
      <c r="FI234">
        <v>85.649879999999996</v>
      </c>
      <c r="FJ234">
        <v>88.048940000000002</v>
      </c>
      <c r="FK234">
        <v>89.778239999999997</v>
      </c>
      <c r="FL234">
        <v>91.289529999999999</v>
      </c>
      <c r="FM234">
        <v>91.816119999999998</v>
      </c>
      <c r="FN234">
        <v>92.325860000000006</v>
      </c>
      <c r="FO234">
        <v>91.393460000000005</v>
      </c>
      <c r="FP234">
        <v>89.501260000000002</v>
      </c>
      <c r="FQ234">
        <v>87.483149999999995</v>
      </c>
      <c r="FR234">
        <v>84.52225</v>
      </c>
      <c r="FS234">
        <v>81.618089999999995</v>
      </c>
      <c r="FT234">
        <v>79.580349999999996</v>
      </c>
      <c r="FU234">
        <v>77.762619999999998</v>
      </c>
      <c r="FV234">
        <v>1</v>
      </c>
    </row>
    <row r="235" spans="1:178" x14ac:dyDescent="0.2">
      <c r="A235" t="s">
        <v>216</v>
      </c>
      <c r="B235" t="s">
        <v>231</v>
      </c>
      <c r="C235" t="s">
        <v>240</v>
      </c>
      <c r="D235" t="s">
        <v>39</v>
      </c>
      <c r="E235">
        <v>2016</v>
      </c>
      <c r="F235" t="s">
        <v>229</v>
      </c>
      <c r="G235">
        <v>501</v>
      </c>
      <c r="H235" s="59"/>
      <c r="I235">
        <v>75.464709999999997</v>
      </c>
      <c r="J235">
        <v>555.77449999999999</v>
      </c>
      <c r="K235">
        <v>549.1961</v>
      </c>
      <c r="L235">
        <v>542.26980000000003</v>
      </c>
      <c r="M235">
        <v>544.178</v>
      </c>
      <c r="N235">
        <v>558.19730000000004</v>
      </c>
      <c r="O235">
        <v>589.02660000000003</v>
      </c>
      <c r="P235">
        <v>631.93600000000004</v>
      </c>
      <c r="Q235">
        <v>644.38229999999999</v>
      </c>
      <c r="R235">
        <v>655.37130000000002</v>
      </c>
      <c r="S235">
        <v>659.20230000000004</v>
      </c>
      <c r="T235">
        <v>660.61789999999996</v>
      </c>
      <c r="U235">
        <v>654.88070000000005</v>
      </c>
      <c r="V235">
        <v>647.80650000000003</v>
      </c>
      <c r="W235">
        <v>644.59720000000004</v>
      </c>
      <c r="X235">
        <v>633.34069999999997</v>
      </c>
      <c r="Y235">
        <v>627.82799999999997</v>
      </c>
      <c r="Z235">
        <v>620.0856</v>
      </c>
      <c r="AA235">
        <v>612.40790000000004</v>
      </c>
      <c r="AB235">
        <v>607.82690000000002</v>
      </c>
      <c r="AC235">
        <v>608.57539999999995</v>
      </c>
      <c r="AD235">
        <v>611.60440000000006</v>
      </c>
      <c r="AE235">
        <v>611.39499999999998</v>
      </c>
      <c r="AF235">
        <v>605.43320000000006</v>
      </c>
      <c r="AG235">
        <v>570.12829999999997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-167.821</v>
      </c>
      <c r="AU235">
        <v>482.72379999999998</v>
      </c>
      <c r="AV235">
        <v>475.71109999999999</v>
      </c>
      <c r="AW235">
        <v>472.09550000000002</v>
      </c>
      <c r="AX235">
        <v>467.03750000000002</v>
      </c>
      <c r="AY235">
        <v>462.43889999999999</v>
      </c>
      <c r="AZ235">
        <v>379.13060000000002</v>
      </c>
      <c r="BA235">
        <v>256.2475</v>
      </c>
      <c r="BB235">
        <v>97.016570000000002</v>
      </c>
      <c r="BC235">
        <v>-12.01737</v>
      </c>
      <c r="BD235">
        <v>-102.9521</v>
      </c>
      <c r="BE235">
        <v>-194.59039999999999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58.199979999999996</v>
      </c>
      <c r="BS235">
        <v>497.87909999999999</v>
      </c>
      <c r="BT235">
        <v>490.46300000000002</v>
      </c>
      <c r="BU235">
        <v>488.12369999999999</v>
      </c>
      <c r="BV235">
        <v>483.113</v>
      </c>
      <c r="BW235">
        <v>478.45100000000002</v>
      </c>
      <c r="BX235">
        <v>388.5077</v>
      </c>
      <c r="BY235">
        <v>265.61349999999999</v>
      </c>
      <c r="BZ235">
        <v>150.5325</v>
      </c>
      <c r="CA235">
        <v>108.2795</v>
      </c>
      <c r="CB235">
        <v>71.380200000000002</v>
      </c>
      <c r="CC235">
        <v>12.57765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214.7414</v>
      </c>
      <c r="CQ235">
        <v>508.37560000000002</v>
      </c>
      <c r="CR235">
        <v>500.68020000000001</v>
      </c>
      <c r="CS235">
        <v>499.22469999999998</v>
      </c>
      <c r="CT235">
        <v>494.24689999999998</v>
      </c>
      <c r="CU235">
        <v>489.541</v>
      </c>
      <c r="CV235">
        <v>395.00229999999999</v>
      </c>
      <c r="CW235">
        <v>272.1003</v>
      </c>
      <c r="CX235">
        <v>187.5975</v>
      </c>
      <c r="CY235">
        <v>191.5968</v>
      </c>
      <c r="CZ235">
        <v>192.12219999999999</v>
      </c>
      <c r="DA235">
        <v>156.0616</v>
      </c>
      <c r="DB235">
        <v>0</v>
      </c>
      <c r="DC235">
        <v>0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371.28289999999998</v>
      </c>
      <c r="DO235">
        <v>518.87210000000005</v>
      </c>
      <c r="DP235">
        <v>510.89729999999997</v>
      </c>
      <c r="DQ235">
        <v>510.32580000000002</v>
      </c>
      <c r="DR235">
        <v>505.38080000000002</v>
      </c>
      <c r="DS235">
        <v>500.63099999999997</v>
      </c>
      <c r="DT235">
        <v>401.49689999999998</v>
      </c>
      <c r="DU235">
        <v>278.5872</v>
      </c>
      <c r="DV235">
        <v>224.66239999999999</v>
      </c>
      <c r="DW235">
        <v>274.91410000000002</v>
      </c>
      <c r="DX235">
        <v>312.86419999999998</v>
      </c>
      <c r="DY235">
        <v>299.54559999999998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597.30380000000002</v>
      </c>
      <c r="EM235">
        <v>534.02739999999994</v>
      </c>
      <c r="EN235">
        <v>525.64930000000004</v>
      </c>
      <c r="EO235">
        <v>526.35400000000004</v>
      </c>
      <c r="EP235">
        <v>521.45630000000006</v>
      </c>
      <c r="EQ235">
        <v>516.6431</v>
      </c>
      <c r="ER235">
        <v>410.8741</v>
      </c>
      <c r="ES235">
        <v>287.95319999999998</v>
      </c>
      <c r="ET235">
        <v>278.17840000000001</v>
      </c>
      <c r="EU235">
        <v>395.21100000000001</v>
      </c>
      <c r="EV235">
        <v>487.19650000000001</v>
      </c>
      <c r="EW235">
        <v>506.71359999999999</v>
      </c>
      <c r="EX235">
        <v>73.803610000000006</v>
      </c>
      <c r="EY235">
        <v>72.940380000000005</v>
      </c>
      <c r="EZ235">
        <v>71.99924</v>
      </c>
      <c r="FA235">
        <v>71.229320000000001</v>
      </c>
      <c r="FB235">
        <v>70.586010000000002</v>
      </c>
      <c r="FC235">
        <v>70.043170000000003</v>
      </c>
      <c r="FD235">
        <v>69.864069999999998</v>
      </c>
      <c r="FE235">
        <v>70.217929999999996</v>
      </c>
      <c r="FF235">
        <v>73.058049999999994</v>
      </c>
      <c r="FG235">
        <v>77.585319999999996</v>
      </c>
      <c r="FH235">
        <v>82.160719999999998</v>
      </c>
      <c r="FI235">
        <v>85.649879999999996</v>
      </c>
      <c r="FJ235">
        <v>88.048940000000002</v>
      </c>
      <c r="FK235">
        <v>89.778239999999997</v>
      </c>
      <c r="FL235">
        <v>91.289529999999999</v>
      </c>
      <c r="FM235">
        <v>91.816119999999998</v>
      </c>
      <c r="FN235">
        <v>92.325860000000006</v>
      </c>
      <c r="FO235">
        <v>91.393460000000005</v>
      </c>
      <c r="FP235">
        <v>89.501260000000002</v>
      </c>
      <c r="FQ235">
        <v>87.483149999999995</v>
      </c>
      <c r="FR235">
        <v>84.52225</v>
      </c>
      <c r="FS235">
        <v>81.618089999999995</v>
      </c>
      <c r="FT235">
        <v>79.580349999999996</v>
      </c>
      <c r="FU235">
        <v>77.762619999999998</v>
      </c>
      <c r="FV235">
        <v>1</v>
      </c>
    </row>
    <row r="236" spans="1:178" x14ac:dyDescent="0.2">
      <c r="A236" t="s">
        <v>216</v>
      </c>
      <c r="B236" t="s">
        <v>231</v>
      </c>
      <c r="C236" t="s">
        <v>240</v>
      </c>
      <c r="D236" t="s">
        <v>39</v>
      </c>
      <c r="E236">
        <v>2017</v>
      </c>
      <c r="F236" t="s">
        <v>229</v>
      </c>
      <c r="G236">
        <v>487</v>
      </c>
      <c r="H236" s="59"/>
      <c r="I236">
        <v>73.355909999999994</v>
      </c>
      <c r="J236">
        <v>540.24390000000005</v>
      </c>
      <c r="K236">
        <v>533.84929999999997</v>
      </c>
      <c r="L236">
        <v>527.11659999999995</v>
      </c>
      <c r="M236">
        <v>528.97140000000002</v>
      </c>
      <c r="N236">
        <v>542.59900000000005</v>
      </c>
      <c r="O236">
        <v>572.56679999999994</v>
      </c>
      <c r="P236">
        <v>614.27710000000002</v>
      </c>
      <c r="Q236">
        <v>626.37559999999996</v>
      </c>
      <c r="R236">
        <v>637.0575</v>
      </c>
      <c r="S236">
        <v>640.78150000000005</v>
      </c>
      <c r="T236">
        <v>642.15750000000003</v>
      </c>
      <c r="U236">
        <v>636.5806</v>
      </c>
      <c r="V236">
        <v>629.70410000000004</v>
      </c>
      <c r="W236">
        <v>626.58450000000005</v>
      </c>
      <c r="X236">
        <v>615.64250000000004</v>
      </c>
      <c r="Y236">
        <v>610.28390000000002</v>
      </c>
      <c r="Z236">
        <v>602.75789999999995</v>
      </c>
      <c r="AA236">
        <v>595.29470000000003</v>
      </c>
      <c r="AB236">
        <v>590.84169999999995</v>
      </c>
      <c r="AC236">
        <v>591.5693</v>
      </c>
      <c r="AD236">
        <v>594.51369999999997</v>
      </c>
      <c r="AE236">
        <v>594.31010000000003</v>
      </c>
      <c r="AF236">
        <v>588.51480000000004</v>
      </c>
      <c r="AG236">
        <v>554.19659999999999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-168.43870000000001</v>
      </c>
      <c r="AU236">
        <v>468.87869999999998</v>
      </c>
      <c r="AV236">
        <v>462.07139999999998</v>
      </c>
      <c r="AW236">
        <v>458.52679999999998</v>
      </c>
      <c r="AX236">
        <v>453.60910000000001</v>
      </c>
      <c r="AY236">
        <v>449.14049999999997</v>
      </c>
      <c r="AZ236">
        <v>368.3159</v>
      </c>
      <c r="BA236">
        <v>248.86689999999999</v>
      </c>
      <c r="BB236">
        <v>93.04889</v>
      </c>
      <c r="BC236">
        <v>-14.5063</v>
      </c>
      <c r="BD236">
        <v>-104.1688</v>
      </c>
      <c r="BE236">
        <v>-194.01730000000001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54.40193</v>
      </c>
      <c r="BS236">
        <v>483.82069999999999</v>
      </c>
      <c r="BT236">
        <v>476.6157</v>
      </c>
      <c r="BU236">
        <v>474.32940000000002</v>
      </c>
      <c r="BV236">
        <v>469.45839999999998</v>
      </c>
      <c r="BW236">
        <v>464.9273</v>
      </c>
      <c r="BX236">
        <v>377.56110000000001</v>
      </c>
      <c r="BY236">
        <v>258.10109999999997</v>
      </c>
      <c r="BZ236">
        <v>145.81180000000001</v>
      </c>
      <c r="CA236">
        <v>104.0979</v>
      </c>
      <c r="CB236">
        <v>67.710489999999993</v>
      </c>
      <c r="CC236">
        <v>10.235620000000001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208.7407</v>
      </c>
      <c r="CQ236">
        <v>494.16950000000003</v>
      </c>
      <c r="CR236">
        <v>486.6891</v>
      </c>
      <c r="CS236">
        <v>485.27429999999998</v>
      </c>
      <c r="CT236">
        <v>480.43560000000002</v>
      </c>
      <c r="CU236">
        <v>475.8612</v>
      </c>
      <c r="CV236">
        <v>383.96429999999998</v>
      </c>
      <c r="CW236">
        <v>264.49669999999998</v>
      </c>
      <c r="CX236">
        <v>182.3552</v>
      </c>
      <c r="CY236">
        <v>186.24279999999999</v>
      </c>
      <c r="CZ236">
        <v>186.7535</v>
      </c>
      <c r="DA236">
        <v>151.70060000000001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363.07940000000002</v>
      </c>
      <c r="DO236">
        <v>504.51830000000001</v>
      </c>
      <c r="DP236">
        <v>496.76249999999999</v>
      </c>
      <c r="DQ236">
        <v>496.2192</v>
      </c>
      <c r="DR236">
        <v>491.4128</v>
      </c>
      <c r="DS236">
        <v>486.79509999999999</v>
      </c>
      <c r="DT236">
        <v>390.36750000000001</v>
      </c>
      <c r="DU236">
        <v>270.89229999999998</v>
      </c>
      <c r="DV236">
        <v>218.89869999999999</v>
      </c>
      <c r="DW236">
        <v>268.3877</v>
      </c>
      <c r="DX236">
        <v>305.79660000000001</v>
      </c>
      <c r="DY236">
        <v>293.16559999999998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585.91999999999996</v>
      </c>
      <c r="EM236">
        <v>519.46040000000005</v>
      </c>
      <c r="EN236">
        <v>511.30689999999998</v>
      </c>
      <c r="EO236">
        <v>512.02189999999996</v>
      </c>
      <c r="EP236">
        <v>507.26209999999998</v>
      </c>
      <c r="EQ236">
        <v>502.58190000000002</v>
      </c>
      <c r="ER236">
        <v>399.61279999999999</v>
      </c>
      <c r="ES236">
        <v>280.1266</v>
      </c>
      <c r="ET236">
        <v>271.66160000000002</v>
      </c>
      <c r="EU236">
        <v>386.99189999999999</v>
      </c>
      <c r="EV236">
        <v>477.67579999999998</v>
      </c>
      <c r="EW236">
        <v>497.41849999999999</v>
      </c>
      <c r="EX236">
        <v>73.803610000000006</v>
      </c>
      <c r="EY236">
        <v>72.940380000000005</v>
      </c>
      <c r="EZ236">
        <v>71.99924</v>
      </c>
      <c r="FA236">
        <v>71.229320000000001</v>
      </c>
      <c r="FB236">
        <v>70.586010000000002</v>
      </c>
      <c r="FC236">
        <v>70.043170000000003</v>
      </c>
      <c r="FD236">
        <v>69.864069999999998</v>
      </c>
      <c r="FE236">
        <v>70.217929999999996</v>
      </c>
      <c r="FF236">
        <v>73.058049999999994</v>
      </c>
      <c r="FG236">
        <v>77.585319999999996</v>
      </c>
      <c r="FH236">
        <v>82.160719999999998</v>
      </c>
      <c r="FI236">
        <v>85.649879999999996</v>
      </c>
      <c r="FJ236">
        <v>88.048940000000002</v>
      </c>
      <c r="FK236">
        <v>89.778239999999997</v>
      </c>
      <c r="FL236">
        <v>91.289529999999999</v>
      </c>
      <c r="FM236">
        <v>91.816119999999998</v>
      </c>
      <c r="FN236">
        <v>92.325860000000006</v>
      </c>
      <c r="FO236">
        <v>91.393460000000005</v>
      </c>
      <c r="FP236">
        <v>89.501260000000002</v>
      </c>
      <c r="FQ236">
        <v>87.483149999999995</v>
      </c>
      <c r="FR236">
        <v>84.52225</v>
      </c>
      <c r="FS236">
        <v>81.618089999999995</v>
      </c>
      <c r="FT236">
        <v>79.580349999999996</v>
      </c>
      <c r="FU236">
        <v>77.762619999999998</v>
      </c>
      <c r="FV236">
        <v>1</v>
      </c>
    </row>
    <row r="237" spans="1:178" x14ac:dyDescent="0.2">
      <c r="A237" t="s">
        <v>216</v>
      </c>
      <c r="B237" t="s">
        <v>231</v>
      </c>
      <c r="C237" t="s">
        <v>240</v>
      </c>
      <c r="D237" t="s">
        <v>39</v>
      </c>
      <c r="E237" t="s">
        <v>239</v>
      </c>
      <c r="F237" t="s">
        <v>229</v>
      </c>
      <c r="G237">
        <v>474</v>
      </c>
      <c r="H237" s="59"/>
      <c r="I237">
        <v>71.397739999999999</v>
      </c>
      <c r="J237">
        <v>525.82259999999997</v>
      </c>
      <c r="K237">
        <v>519.59870000000001</v>
      </c>
      <c r="L237">
        <v>513.04570000000001</v>
      </c>
      <c r="M237">
        <v>514.851</v>
      </c>
      <c r="N237">
        <v>528.11490000000003</v>
      </c>
      <c r="O237">
        <v>557.28269999999998</v>
      </c>
      <c r="P237">
        <v>597.87950000000001</v>
      </c>
      <c r="Q237">
        <v>609.65509999999995</v>
      </c>
      <c r="R237">
        <v>620.05179999999996</v>
      </c>
      <c r="S237">
        <v>623.67650000000003</v>
      </c>
      <c r="T237">
        <v>625.01570000000004</v>
      </c>
      <c r="U237">
        <v>619.58770000000004</v>
      </c>
      <c r="V237">
        <v>612.89480000000003</v>
      </c>
      <c r="W237">
        <v>609.85839999999996</v>
      </c>
      <c r="X237">
        <v>599.20860000000005</v>
      </c>
      <c r="Y237">
        <v>593.99300000000005</v>
      </c>
      <c r="Z237">
        <v>586.66780000000006</v>
      </c>
      <c r="AA237">
        <v>579.40390000000002</v>
      </c>
      <c r="AB237">
        <v>575.06979999999999</v>
      </c>
      <c r="AC237">
        <v>575.77800000000002</v>
      </c>
      <c r="AD237">
        <v>578.64369999999997</v>
      </c>
      <c r="AE237">
        <v>578.44550000000004</v>
      </c>
      <c r="AF237">
        <v>572.80499999999995</v>
      </c>
      <c r="AG237">
        <v>539.40279999999996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-168.9425</v>
      </c>
      <c r="AU237">
        <v>456.02710000000002</v>
      </c>
      <c r="AV237">
        <v>449.41039999999998</v>
      </c>
      <c r="AW237">
        <v>445.9323</v>
      </c>
      <c r="AX237">
        <v>441.1447</v>
      </c>
      <c r="AY237">
        <v>436.79689999999999</v>
      </c>
      <c r="AZ237">
        <v>358.27659999999997</v>
      </c>
      <c r="BA237">
        <v>242.01650000000001</v>
      </c>
      <c r="BB237">
        <v>89.381129999999999</v>
      </c>
      <c r="BC237">
        <v>-16.780349999999999</v>
      </c>
      <c r="BD237">
        <v>-105.24469999999999</v>
      </c>
      <c r="BE237">
        <v>-193.4213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50.903709999999997</v>
      </c>
      <c r="BS237">
        <v>470.76839999999999</v>
      </c>
      <c r="BT237">
        <v>463.75940000000003</v>
      </c>
      <c r="BU237">
        <v>461.52260000000001</v>
      </c>
      <c r="BV237">
        <v>456.78109999999998</v>
      </c>
      <c r="BW237">
        <v>452.3716</v>
      </c>
      <c r="BX237">
        <v>367.39760000000001</v>
      </c>
      <c r="BY237">
        <v>251.1266</v>
      </c>
      <c r="BZ237">
        <v>141.435</v>
      </c>
      <c r="CA237">
        <v>100.23009999999999</v>
      </c>
      <c r="CB237">
        <v>64.3249</v>
      </c>
      <c r="CC237">
        <v>8.0870200000000008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203.16849999999999</v>
      </c>
      <c r="CQ237">
        <v>480.97809999999998</v>
      </c>
      <c r="CR237">
        <v>473.69740000000002</v>
      </c>
      <c r="CS237">
        <v>472.32040000000001</v>
      </c>
      <c r="CT237">
        <v>467.61079999999998</v>
      </c>
      <c r="CU237">
        <v>463.1585</v>
      </c>
      <c r="CV237">
        <v>373.71480000000003</v>
      </c>
      <c r="CW237">
        <v>257.43619999999999</v>
      </c>
      <c r="CX237">
        <v>177.48740000000001</v>
      </c>
      <c r="CY237">
        <v>181.27119999999999</v>
      </c>
      <c r="CZ237">
        <v>181.76830000000001</v>
      </c>
      <c r="DA237">
        <v>147.65110000000001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355.43329999999997</v>
      </c>
      <c r="DO237">
        <v>491.18790000000001</v>
      </c>
      <c r="DP237">
        <v>483.63549999999998</v>
      </c>
      <c r="DQ237">
        <v>483.1182</v>
      </c>
      <c r="DR237">
        <v>478.44049999999999</v>
      </c>
      <c r="DS237">
        <v>473.94549999999998</v>
      </c>
      <c r="DT237">
        <v>380.03199999999998</v>
      </c>
      <c r="DU237">
        <v>263.74590000000001</v>
      </c>
      <c r="DV237">
        <v>213.53980000000001</v>
      </c>
      <c r="DW237">
        <v>262.31229999999999</v>
      </c>
      <c r="DX237">
        <v>299.21170000000001</v>
      </c>
      <c r="DY237">
        <v>287.21519999999998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575.27959999999996</v>
      </c>
      <c r="EM237">
        <v>505.92919999999998</v>
      </c>
      <c r="EN237">
        <v>497.98439999999999</v>
      </c>
      <c r="EO237">
        <v>498.70850000000002</v>
      </c>
      <c r="EP237">
        <v>494.07690000000002</v>
      </c>
      <c r="EQ237">
        <v>489.52019999999999</v>
      </c>
      <c r="ER237">
        <v>389.15289999999999</v>
      </c>
      <c r="ES237">
        <v>272.85599999999999</v>
      </c>
      <c r="ET237">
        <v>265.59370000000001</v>
      </c>
      <c r="EU237">
        <v>379.32279999999997</v>
      </c>
      <c r="EV237">
        <v>468.78140000000002</v>
      </c>
      <c r="EW237">
        <v>488.7235</v>
      </c>
      <c r="EX237">
        <v>73.803610000000006</v>
      </c>
      <c r="EY237">
        <v>72.940380000000005</v>
      </c>
      <c r="EZ237">
        <v>71.99924</v>
      </c>
      <c r="FA237">
        <v>71.229320000000001</v>
      </c>
      <c r="FB237">
        <v>70.586010000000002</v>
      </c>
      <c r="FC237">
        <v>70.043170000000003</v>
      </c>
      <c r="FD237">
        <v>69.864069999999998</v>
      </c>
      <c r="FE237">
        <v>70.217929999999996</v>
      </c>
      <c r="FF237">
        <v>73.058049999999994</v>
      </c>
      <c r="FG237">
        <v>77.585319999999996</v>
      </c>
      <c r="FH237">
        <v>82.160719999999998</v>
      </c>
      <c r="FI237">
        <v>85.649879999999996</v>
      </c>
      <c r="FJ237">
        <v>88.048940000000002</v>
      </c>
      <c r="FK237">
        <v>89.778239999999997</v>
      </c>
      <c r="FL237">
        <v>91.289529999999999</v>
      </c>
      <c r="FM237">
        <v>91.816119999999998</v>
      </c>
      <c r="FN237">
        <v>92.325860000000006</v>
      </c>
      <c r="FO237">
        <v>91.393460000000005</v>
      </c>
      <c r="FP237">
        <v>89.501260000000002</v>
      </c>
      <c r="FQ237">
        <v>87.483149999999995</v>
      </c>
      <c r="FR237">
        <v>84.52225</v>
      </c>
      <c r="FS237">
        <v>81.618089999999995</v>
      </c>
      <c r="FT237">
        <v>79.580349999999996</v>
      </c>
      <c r="FU237">
        <v>77.762619999999998</v>
      </c>
      <c r="FV237">
        <v>1</v>
      </c>
    </row>
    <row r="238" spans="1:178" x14ac:dyDescent="0.2">
      <c r="A238" t="s">
        <v>216</v>
      </c>
      <c r="B238" t="s">
        <v>231</v>
      </c>
      <c r="C238" t="s">
        <v>240</v>
      </c>
      <c r="D238" t="s">
        <v>40</v>
      </c>
      <c r="E238">
        <v>2015</v>
      </c>
      <c r="F238" t="s">
        <v>229</v>
      </c>
      <c r="G238">
        <v>514</v>
      </c>
      <c r="H238" s="59"/>
      <c r="I238">
        <v>77.422870000000003</v>
      </c>
      <c r="J238">
        <v>573.10990000000004</v>
      </c>
      <c r="K238">
        <v>565.96579999999994</v>
      </c>
      <c r="L238">
        <v>558.10749999999996</v>
      </c>
      <c r="M238">
        <v>563.84760000000006</v>
      </c>
      <c r="N238">
        <v>578.33630000000005</v>
      </c>
      <c r="O238">
        <v>603.69780000000003</v>
      </c>
      <c r="P238">
        <v>647.85609999999997</v>
      </c>
      <c r="Q238">
        <v>662.78409999999997</v>
      </c>
      <c r="R238">
        <v>673.20510000000002</v>
      </c>
      <c r="S238">
        <v>678.02080000000001</v>
      </c>
      <c r="T238">
        <v>678.61300000000006</v>
      </c>
      <c r="U238">
        <v>673.91219999999998</v>
      </c>
      <c r="V238">
        <v>667.23940000000005</v>
      </c>
      <c r="W238">
        <v>662.94839999999999</v>
      </c>
      <c r="X238">
        <v>651.24210000000005</v>
      </c>
      <c r="Y238">
        <v>646.22649999999999</v>
      </c>
      <c r="Z238">
        <v>638.10640000000001</v>
      </c>
      <c r="AA238">
        <v>630.33439999999996</v>
      </c>
      <c r="AB238">
        <v>625.24559999999997</v>
      </c>
      <c r="AC238">
        <v>625.84439999999995</v>
      </c>
      <c r="AD238">
        <v>628.93619999999999</v>
      </c>
      <c r="AE238">
        <v>628.29729999999995</v>
      </c>
      <c r="AF238">
        <v>624.36109999999996</v>
      </c>
      <c r="AG238">
        <v>587.72270000000003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-118.8625</v>
      </c>
      <c r="AU238">
        <v>500.8836</v>
      </c>
      <c r="AV238">
        <v>494.06</v>
      </c>
      <c r="AW238">
        <v>490.66669999999999</v>
      </c>
      <c r="AX238">
        <v>485.72329999999999</v>
      </c>
      <c r="AY238">
        <v>481.101</v>
      </c>
      <c r="AZ238">
        <v>394.28590000000003</v>
      </c>
      <c r="BA238">
        <v>267.0326</v>
      </c>
      <c r="BB238">
        <v>55.939259999999997</v>
      </c>
      <c r="BC238">
        <v>-100.32250000000001</v>
      </c>
      <c r="BD238">
        <v>-190.6566</v>
      </c>
      <c r="BE238">
        <v>-284.69589999999999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81.825329999999994</v>
      </c>
      <c r="BS238">
        <v>514.27750000000003</v>
      </c>
      <c r="BT238">
        <v>506.89659999999998</v>
      </c>
      <c r="BU238">
        <v>505.00889999999998</v>
      </c>
      <c r="BV238">
        <v>500.0539</v>
      </c>
      <c r="BW238">
        <v>495.52480000000003</v>
      </c>
      <c r="BX238">
        <v>403.00819999999999</v>
      </c>
      <c r="BY238">
        <v>274.95639999999997</v>
      </c>
      <c r="BZ238">
        <v>137.5909</v>
      </c>
      <c r="CA238">
        <v>76.166309999999996</v>
      </c>
      <c r="CB238">
        <v>40.613579999999999</v>
      </c>
      <c r="CC238">
        <v>-20.115110000000001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220.8211</v>
      </c>
      <c r="CQ238">
        <v>523.55409999999995</v>
      </c>
      <c r="CR238">
        <v>515.78719999999998</v>
      </c>
      <c r="CS238">
        <v>514.94230000000005</v>
      </c>
      <c r="CT238">
        <v>509.97919999999999</v>
      </c>
      <c r="CU238">
        <v>505.5147</v>
      </c>
      <c r="CV238">
        <v>409.04930000000002</v>
      </c>
      <c r="CW238">
        <v>280.44450000000001</v>
      </c>
      <c r="CX238">
        <v>194.14250000000001</v>
      </c>
      <c r="CY238">
        <v>198.40190000000001</v>
      </c>
      <c r="CZ238">
        <v>200.79060000000001</v>
      </c>
      <c r="DA238">
        <v>163.1328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359.81700000000001</v>
      </c>
      <c r="DO238">
        <v>532.83069999999998</v>
      </c>
      <c r="DP238">
        <v>524.67790000000002</v>
      </c>
      <c r="DQ238">
        <v>524.87559999999996</v>
      </c>
      <c r="DR238">
        <v>519.90459999999996</v>
      </c>
      <c r="DS238">
        <v>515.50459999999998</v>
      </c>
      <c r="DT238">
        <v>415.09030000000001</v>
      </c>
      <c r="DU238">
        <v>285.9325</v>
      </c>
      <c r="DV238">
        <v>250.6942</v>
      </c>
      <c r="DW238">
        <v>320.63749999999999</v>
      </c>
      <c r="DX238">
        <v>360.9676</v>
      </c>
      <c r="DY238">
        <v>346.38060000000002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560.50480000000005</v>
      </c>
      <c r="EM238">
        <v>546.22450000000003</v>
      </c>
      <c r="EN238">
        <v>537.5145</v>
      </c>
      <c r="EO238">
        <v>539.21780000000001</v>
      </c>
      <c r="EP238">
        <v>534.23519999999996</v>
      </c>
      <c r="EQ238">
        <v>529.92849999999999</v>
      </c>
      <c r="ER238">
        <v>423.81259999999997</v>
      </c>
      <c r="ES238">
        <v>293.85629999999998</v>
      </c>
      <c r="ET238">
        <v>332.3458</v>
      </c>
      <c r="EU238">
        <v>497.12630000000001</v>
      </c>
      <c r="EV238">
        <v>592.23770000000002</v>
      </c>
      <c r="EW238">
        <v>610.96140000000003</v>
      </c>
      <c r="EX238">
        <v>75.995000000000005</v>
      </c>
      <c r="EY238">
        <v>75.154399999999995</v>
      </c>
      <c r="EZ238">
        <v>74.084639999999993</v>
      </c>
      <c r="FA238">
        <v>73.280529999999999</v>
      </c>
      <c r="FB238">
        <v>72.661289999999994</v>
      </c>
      <c r="FC238">
        <v>72.08399</v>
      </c>
      <c r="FD238">
        <v>71.87276</v>
      </c>
      <c r="FE238">
        <v>71.96669</v>
      </c>
      <c r="FF238">
        <v>74.583560000000006</v>
      </c>
      <c r="FG238">
        <v>78.879419999999996</v>
      </c>
      <c r="FH238">
        <v>83.215350000000001</v>
      </c>
      <c r="FI238">
        <v>87.408969999999997</v>
      </c>
      <c r="FJ238">
        <v>90.70702</v>
      </c>
      <c r="FK238">
        <v>93.215239999999994</v>
      </c>
      <c r="FL238">
        <v>94.557879999999997</v>
      </c>
      <c r="FM238">
        <v>94.904430000000005</v>
      </c>
      <c r="FN238">
        <v>94.378680000000003</v>
      </c>
      <c r="FO238">
        <v>93.168300000000002</v>
      </c>
      <c r="FP238">
        <v>91.929749999999999</v>
      </c>
      <c r="FQ238">
        <v>89.505430000000004</v>
      </c>
      <c r="FR238">
        <v>85.775729999999996</v>
      </c>
      <c r="FS238">
        <v>82.67841</v>
      </c>
      <c r="FT238">
        <v>80.546210000000002</v>
      </c>
      <c r="FU238">
        <v>78.065569999999994</v>
      </c>
      <c r="FV238">
        <v>1</v>
      </c>
    </row>
    <row r="239" spans="1:178" x14ac:dyDescent="0.2">
      <c r="A239" t="s">
        <v>216</v>
      </c>
      <c r="B239" t="s">
        <v>231</v>
      </c>
      <c r="C239" t="s">
        <v>240</v>
      </c>
      <c r="D239" t="s">
        <v>40</v>
      </c>
      <c r="E239">
        <v>2016</v>
      </c>
      <c r="F239" t="s">
        <v>229</v>
      </c>
      <c r="G239">
        <v>501</v>
      </c>
      <c r="H239" s="59"/>
      <c r="I239">
        <v>75.464709999999997</v>
      </c>
      <c r="J239">
        <v>558.61490000000003</v>
      </c>
      <c r="K239">
        <v>551.65150000000006</v>
      </c>
      <c r="L239">
        <v>543.99189999999999</v>
      </c>
      <c r="M239">
        <v>549.58690000000001</v>
      </c>
      <c r="N239">
        <v>563.70910000000003</v>
      </c>
      <c r="O239">
        <v>588.42909999999995</v>
      </c>
      <c r="P239">
        <v>631.47059999999999</v>
      </c>
      <c r="Q239">
        <v>646.02110000000005</v>
      </c>
      <c r="R239">
        <v>656.17849999999999</v>
      </c>
      <c r="S239">
        <v>660.8723</v>
      </c>
      <c r="T239">
        <v>661.44960000000003</v>
      </c>
      <c r="U239">
        <v>656.86770000000001</v>
      </c>
      <c r="V239">
        <v>650.36369999999999</v>
      </c>
      <c r="W239">
        <v>646.18119999999999</v>
      </c>
      <c r="X239">
        <v>634.77110000000005</v>
      </c>
      <c r="Y239">
        <v>629.88229999999999</v>
      </c>
      <c r="Z239">
        <v>621.96749999999997</v>
      </c>
      <c r="AA239">
        <v>614.3922</v>
      </c>
      <c r="AB239">
        <v>609.43200000000002</v>
      </c>
      <c r="AC239">
        <v>610.01559999999995</v>
      </c>
      <c r="AD239">
        <v>613.02919999999995</v>
      </c>
      <c r="AE239">
        <v>612.40660000000003</v>
      </c>
      <c r="AF239">
        <v>608.56989999999996</v>
      </c>
      <c r="AG239">
        <v>572.85820000000001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-120.12439999999999</v>
      </c>
      <c r="AU239">
        <v>487.93049999999999</v>
      </c>
      <c r="AV239">
        <v>481.29140000000001</v>
      </c>
      <c r="AW239">
        <v>477.95179999999999</v>
      </c>
      <c r="AX239">
        <v>473.13369999999998</v>
      </c>
      <c r="AY239">
        <v>468.62630000000001</v>
      </c>
      <c r="AZ239">
        <v>384.12819999999999</v>
      </c>
      <c r="BA239">
        <v>260.11040000000003</v>
      </c>
      <c r="BB239">
        <v>52.787939999999999</v>
      </c>
      <c r="BC239">
        <v>-101.5386</v>
      </c>
      <c r="BD239">
        <v>-190.75299999999999</v>
      </c>
      <c r="BE239">
        <v>-283.12240000000003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78.009339999999995</v>
      </c>
      <c r="BS239">
        <v>501.154</v>
      </c>
      <c r="BT239">
        <v>493.96460000000002</v>
      </c>
      <c r="BU239">
        <v>492.11149999999998</v>
      </c>
      <c r="BV239">
        <v>487.28190000000001</v>
      </c>
      <c r="BW239">
        <v>482.86660000000001</v>
      </c>
      <c r="BX239">
        <v>392.73950000000002</v>
      </c>
      <c r="BY239">
        <v>267.93329999999997</v>
      </c>
      <c r="BZ239">
        <v>133.40039999999999</v>
      </c>
      <c r="CA239">
        <v>72.704049999999995</v>
      </c>
      <c r="CB239">
        <v>37.573779999999999</v>
      </c>
      <c r="CC239">
        <v>-21.90888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215.2362</v>
      </c>
      <c r="CQ239">
        <v>510.3125</v>
      </c>
      <c r="CR239">
        <v>502.74209999999999</v>
      </c>
      <c r="CS239">
        <v>501.91840000000002</v>
      </c>
      <c r="CT239">
        <v>497.08089999999999</v>
      </c>
      <c r="CU239">
        <v>492.72930000000002</v>
      </c>
      <c r="CV239">
        <v>398.70359999999999</v>
      </c>
      <c r="CW239">
        <v>273.35149999999999</v>
      </c>
      <c r="CX239">
        <v>189.23230000000001</v>
      </c>
      <c r="CY239">
        <v>193.38399999999999</v>
      </c>
      <c r="CZ239">
        <v>195.7122</v>
      </c>
      <c r="DA239">
        <v>159.0068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352.46300000000002</v>
      </c>
      <c r="DO239">
        <v>519.471</v>
      </c>
      <c r="DP239">
        <v>511.51949999999999</v>
      </c>
      <c r="DQ239">
        <v>511.72539999999998</v>
      </c>
      <c r="DR239">
        <v>506.88</v>
      </c>
      <c r="DS239">
        <v>502.59210000000002</v>
      </c>
      <c r="DT239">
        <v>404.6678</v>
      </c>
      <c r="DU239">
        <v>278.7697</v>
      </c>
      <c r="DV239">
        <v>245.0643</v>
      </c>
      <c r="DW239">
        <v>314.06389999999999</v>
      </c>
      <c r="DX239">
        <v>353.85059999999999</v>
      </c>
      <c r="DY239">
        <v>339.92250000000001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550.59670000000006</v>
      </c>
      <c r="EM239">
        <v>532.69449999999995</v>
      </c>
      <c r="EN239">
        <v>524.19280000000003</v>
      </c>
      <c r="EO239">
        <v>525.88509999999997</v>
      </c>
      <c r="EP239">
        <v>521.02819999999997</v>
      </c>
      <c r="EQ239">
        <v>516.83240000000001</v>
      </c>
      <c r="ER239">
        <v>413.27910000000003</v>
      </c>
      <c r="ES239">
        <v>286.59269999999998</v>
      </c>
      <c r="ET239">
        <v>325.67669999999998</v>
      </c>
      <c r="EU239">
        <v>488.30650000000003</v>
      </c>
      <c r="EV239">
        <v>582.17740000000003</v>
      </c>
      <c r="EW239">
        <v>601.13599999999997</v>
      </c>
      <c r="EX239">
        <v>75.995000000000005</v>
      </c>
      <c r="EY239">
        <v>75.154399999999995</v>
      </c>
      <c r="EZ239">
        <v>74.084639999999993</v>
      </c>
      <c r="FA239">
        <v>73.280529999999999</v>
      </c>
      <c r="FB239">
        <v>72.661289999999994</v>
      </c>
      <c r="FC239">
        <v>72.08399</v>
      </c>
      <c r="FD239">
        <v>71.87276</v>
      </c>
      <c r="FE239">
        <v>71.96669</v>
      </c>
      <c r="FF239">
        <v>74.583560000000006</v>
      </c>
      <c r="FG239">
        <v>78.879419999999996</v>
      </c>
      <c r="FH239">
        <v>83.215350000000001</v>
      </c>
      <c r="FI239">
        <v>87.408969999999997</v>
      </c>
      <c r="FJ239">
        <v>90.70702</v>
      </c>
      <c r="FK239">
        <v>93.215239999999994</v>
      </c>
      <c r="FL239">
        <v>94.557879999999997</v>
      </c>
      <c r="FM239">
        <v>94.904430000000005</v>
      </c>
      <c r="FN239">
        <v>94.378680000000003</v>
      </c>
      <c r="FO239">
        <v>93.168300000000002</v>
      </c>
      <c r="FP239">
        <v>91.929749999999999</v>
      </c>
      <c r="FQ239">
        <v>89.505430000000004</v>
      </c>
      <c r="FR239">
        <v>85.775729999999996</v>
      </c>
      <c r="FS239">
        <v>82.67841</v>
      </c>
      <c r="FT239">
        <v>80.546210000000002</v>
      </c>
      <c r="FU239">
        <v>78.065569999999994</v>
      </c>
      <c r="FV239">
        <v>1</v>
      </c>
    </row>
    <row r="240" spans="1:178" x14ac:dyDescent="0.2">
      <c r="A240" t="s">
        <v>216</v>
      </c>
      <c r="B240" t="s">
        <v>231</v>
      </c>
      <c r="C240" t="s">
        <v>240</v>
      </c>
      <c r="D240" t="s">
        <v>40</v>
      </c>
      <c r="E240">
        <v>2017</v>
      </c>
      <c r="F240" t="s">
        <v>229</v>
      </c>
      <c r="G240">
        <v>487</v>
      </c>
      <c r="H240" s="59"/>
      <c r="I240">
        <v>73.355909999999994</v>
      </c>
      <c r="J240">
        <v>543.00490000000002</v>
      </c>
      <c r="K240">
        <v>536.23609999999996</v>
      </c>
      <c r="L240">
        <v>528.79060000000004</v>
      </c>
      <c r="M240">
        <v>534.22910000000002</v>
      </c>
      <c r="N240">
        <v>547.95680000000004</v>
      </c>
      <c r="O240">
        <v>571.98599999999999</v>
      </c>
      <c r="P240">
        <v>613.82470000000001</v>
      </c>
      <c r="Q240">
        <v>627.96860000000004</v>
      </c>
      <c r="R240">
        <v>637.84220000000005</v>
      </c>
      <c r="S240">
        <v>642.40480000000002</v>
      </c>
      <c r="T240">
        <v>642.96600000000001</v>
      </c>
      <c r="U240">
        <v>638.51210000000003</v>
      </c>
      <c r="V240">
        <v>632.18989999999997</v>
      </c>
      <c r="W240">
        <v>628.12419999999997</v>
      </c>
      <c r="X240">
        <v>617.03300000000002</v>
      </c>
      <c r="Y240">
        <v>612.2808</v>
      </c>
      <c r="Z240">
        <v>604.58720000000005</v>
      </c>
      <c r="AA240">
        <v>597.22339999999997</v>
      </c>
      <c r="AB240">
        <v>592.40200000000004</v>
      </c>
      <c r="AC240">
        <v>592.96929999999998</v>
      </c>
      <c r="AD240">
        <v>595.89869999999996</v>
      </c>
      <c r="AE240">
        <v>595.29340000000002</v>
      </c>
      <c r="AF240">
        <v>591.56389999999999</v>
      </c>
      <c r="AG240">
        <v>556.85019999999997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-121.42010000000001</v>
      </c>
      <c r="AU240">
        <v>473.98520000000002</v>
      </c>
      <c r="AV240">
        <v>467.54450000000003</v>
      </c>
      <c r="AW240">
        <v>464.26330000000002</v>
      </c>
      <c r="AX240">
        <v>459.58010000000002</v>
      </c>
      <c r="AY240">
        <v>455.19659999999999</v>
      </c>
      <c r="AZ240">
        <v>373.19189999999998</v>
      </c>
      <c r="BA240">
        <v>252.65809999999999</v>
      </c>
      <c r="BB240">
        <v>49.419930000000001</v>
      </c>
      <c r="BC240">
        <v>-102.7927</v>
      </c>
      <c r="BD240">
        <v>-190.78399999999999</v>
      </c>
      <c r="BE240">
        <v>-281.34449999999998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73.925700000000006</v>
      </c>
      <c r="BS240">
        <v>487.02260000000001</v>
      </c>
      <c r="BT240">
        <v>480.0394</v>
      </c>
      <c r="BU240">
        <v>478.22379999999998</v>
      </c>
      <c r="BV240">
        <v>473.52929999999998</v>
      </c>
      <c r="BW240">
        <v>469.23649999999998</v>
      </c>
      <c r="BX240">
        <v>381.68200000000002</v>
      </c>
      <c r="BY240">
        <v>260.37099999999998</v>
      </c>
      <c r="BZ240">
        <v>128.8981</v>
      </c>
      <c r="CA240">
        <v>68.998189999999994</v>
      </c>
      <c r="CB240">
        <v>34.329949999999997</v>
      </c>
      <c r="CC240">
        <v>-23.80649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209.2216</v>
      </c>
      <c r="CQ240">
        <v>496.05220000000003</v>
      </c>
      <c r="CR240">
        <v>488.6934</v>
      </c>
      <c r="CS240">
        <v>487.89280000000002</v>
      </c>
      <c r="CT240">
        <v>483.19049999999999</v>
      </c>
      <c r="CU240">
        <v>478.96039999999999</v>
      </c>
      <c r="CV240">
        <v>387.56220000000002</v>
      </c>
      <c r="CW240">
        <v>265.71300000000002</v>
      </c>
      <c r="CX240">
        <v>183.9444</v>
      </c>
      <c r="CY240">
        <v>187.98</v>
      </c>
      <c r="CZ240">
        <v>190.2432</v>
      </c>
      <c r="DA240">
        <v>154.5635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344.51749999999998</v>
      </c>
      <c r="DO240">
        <v>505.08190000000002</v>
      </c>
      <c r="DP240">
        <v>497.34739999999999</v>
      </c>
      <c r="DQ240">
        <v>497.56169999999997</v>
      </c>
      <c r="DR240">
        <v>492.85160000000002</v>
      </c>
      <c r="DS240">
        <v>488.68439999999998</v>
      </c>
      <c r="DT240">
        <v>393.44240000000002</v>
      </c>
      <c r="DU240">
        <v>271.05489999999998</v>
      </c>
      <c r="DV240">
        <v>238.9907</v>
      </c>
      <c r="DW240">
        <v>306.96190000000001</v>
      </c>
      <c r="DX240">
        <v>346.15649999999999</v>
      </c>
      <c r="DY240">
        <v>332.93349999999998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539.86329999999998</v>
      </c>
      <c r="EM240">
        <v>518.11929999999995</v>
      </c>
      <c r="EN240">
        <v>509.84230000000002</v>
      </c>
      <c r="EO240">
        <v>511.5222</v>
      </c>
      <c r="EP240">
        <v>506.80079999999998</v>
      </c>
      <c r="EQ240">
        <v>502.72430000000003</v>
      </c>
      <c r="ER240">
        <v>401.93259999999998</v>
      </c>
      <c r="ES240">
        <v>278.76780000000002</v>
      </c>
      <c r="ET240">
        <v>318.46890000000002</v>
      </c>
      <c r="EU240">
        <v>478.7527</v>
      </c>
      <c r="EV240">
        <v>571.2704</v>
      </c>
      <c r="EW240">
        <v>590.47149999999999</v>
      </c>
      <c r="EX240">
        <v>75.995000000000005</v>
      </c>
      <c r="EY240">
        <v>75.154399999999995</v>
      </c>
      <c r="EZ240">
        <v>74.084639999999993</v>
      </c>
      <c r="FA240">
        <v>73.280529999999999</v>
      </c>
      <c r="FB240">
        <v>72.661289999999994</v>
      </c>
      <c r="FC240">
        <v>72.08399</v>
      </c>
      <c r="FD240">
        <v>71.87276</v>
      </c>
      <c r="FE240">
        <v>71.96669</v>
      </c>
      <c r="FF240">
        <v>74.583560000000006</v>
      </c>
      <c r="FG240">
        <v>78.879419999999996</v>
      </c>
      <c r="FH240">
        <v>83.215350000000001</v>
      </c>
      <c r="FI240">
        <v>87.408969999999997</v>
      </c>
      <c r="FJ240">
        <v>90.70702</v>
      </c>
      <c r="FK240">
        <v>93.215239999999994</v>
      </c>
      <c r="FL240">
        <v>94.557879999999997</v>
      </c>
      <c r="FM240">
        <v>94.904430000000005</v>
      </c>
      <c r="FN240">
        <v>94.378680000000003</v>
      </c>
      <c r="FO240">
        <v>93.168300000000002</v>
      </c>
      <c r="FP240">
        <v>91.929749999999999</v>
      </c>
      <c r="FQ240">
        <v>89.505430000000004</v>
      </c>
      <c r="FR240">
        <v>85.775729999999996</v>
      </c>
      <c r="FS240">
        <v>82.67841</v>
      </c>
      <c r="FT240">
        <v>80.546210000000002</v>
      </c>
      <c r="FU240">
        <v>78.065569999999994</v>
      </c>
      <c r="FV240">
        <v>1</v>
      </c>
    </row>
    <row r="241" spans="1:178" x14ac:dyDescent="0.2">
      <c r="A241" t="s">
        <v>216</v>
      </c>
      <c r="B241" t="s">
        <v>231</v>
      </c>
      <c r="C241" t="s">
        <v>240</v>
      </c>
      <c r="D241" t="s">
        <v>40</v>
      </c>
      <c r="E241" t="s">
        <v>239</v>
      </c>
      <c r="F241" t="s">
        <v>229</v>
      </c>
      <c r="G241">
        <v>474</v>
      </c>
      <c r="H241" s="59"/>
      <c r="I241">
        <v>71.397739999999999</v>
      </c>
      <c r="J241">
        <v>528.50990000000002</v>
      </c>
      <c r="K241">
        <v>521.92179999999996</v>
      </c>
      <c r="L241">
        <v>514.67499999999995</v>
      </c>
      <c r="M241">
        <v>519.96839999999997</v>
      </c>
      <c r="N241">
        <v>533.32960000000003</v>
      </c>
      <c r="O241">
        <v>556.7174</v>
      </c>
      <c r="P241">
        <v>597.4393</v>
      </c>
      <c r="Q241">
        <v>611.2056</v>
      </c>
      <c r="R241">
        <v>620.81560000000002</v>
      </c>
      <c r="S241">
        <v>625.25649999999996</v>
      </c>
      <c r="T241">
        <v>625.80269999999996</v>
      </c>
      <c r="U241">
        <v>621.46770000000004</v>
      </c>
      <c r="V241">
        <v>615.31410000000005</v>
      </c>
      <c r="W241">
        <v>611.35709999999995</v>
      </c>
      <c r="X241">
        <v>600.56179999999995</v>
      </c>
      <c r="Y241">
        <v>595.93650000000002</v>
      </c>
      <c r="Z241">
        <v>588.44830000000002</v>
      </c>
      <c r="AA241">
        <v>581.28120000000001</v>
      </c>
      <c r="AB241">
        <v>576.58839999999998</v>
      </c>
      <c r="AC241">
        <v>577.14049999999997</v>
      </c>
      <c r="AD241">
        <v>579.99180000000001</v>
      </c>
      <c r="AE241">
        <v>579.40260000000001</v>
      </c>
      <c r="AF241">
        <v>575.77269999999999</v>
      </c>
      <c r="AG241">
        <v>541.9855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-122.5621</v>
      </c>
      <c r="AU241">
        <v>461.0401</v>
      </c>
      <c r="AV241">
        <v>454.78339999999997</v>
      </c>
      <c r="AW241">
        <v>451.55700000000002</v>
      </c>
      <c r="AX241">
        <v>446.9991</v>
      </c>
      <c r="AY241">
        <v>442.73050000000001</v>
      </c>
      <c r="AZ241">
        <v>363.0394</v>
      </c>
      <c r="BA241">
        <v>245.7406</v>
      </c>
      <c r="BB241">
        <v>46.317360000000001</v>
      </c>
      <c r="BC241">
        <v>-103.9034</v>
      </c>
      <c r="BD241">
        <v>-190.7424</v>
      </c>
      <c r="BE241">
        <v>-279.61290000000002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70.158739999999995</v>
      </c>
      <c r="BS241">
        <v>473.90230000000003</v>
      </c>
      <c r="BT241">
        <v>467.1105</v>
      </c>
      <c r="BU241">
        <v>465.32990000000001</v>
      </c>
      <c r="BV241">
        <v>460.76080000000002</v>
      </c>
      <c r="BW241">
        <v>456.58170000000001</v>
      </c>
      <c r="BX241">
        <v>371.41539999999998</v>
      </c>
      <c r="BY241">
        <v>253.34979999999999</v>
      </c>
      <c r="BZ241">
        <v>124.72750000000001</v>
      </c>
      <c r="CA241">
        <v>65.579049999999995</v>
      </c>
      <c r="CB241">
        <v>31.346640000000001</v>
      </c>
      <c r="CC241">
        <v>-25.535599999999999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203.63659999999999</v>
      </c>
      <c r="CQ241">
        <v>482.81060000000002</v>
      </c>
      <c r="CR241">
        <v>475.64819999999997</v>
      </c>
      <c r="CS241">
        <v>474.8689</v>
      </c>
      <c r="CT241">
        <v>470.2921</v>
      </c>
      <c r="CU241">
        <v>466.17500000000001</v>
      </c>
      <c r="CV241">
        <v>377.21660000000003</v>
      </c>
      <c r="CW241">
        <v>258.62</v>
      </c>
      <c r="CX241">
        <v>179.0342</v>
      </c>
      <c r="CY241">
        <v>182.96209999999999</v>
      </c>
      <c r="CZ241">
        <v>185.16480000000001</v>
      </c>
      <c r="DA241">
        <v>150.4376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337.11450000000002</v>
      </c>
      <c r="DO241">
        <v>491.71890000000002</v>
      </c>
      <c r="DP241">
        <v>484.18579999999997</v>
      </c>
      <c r="DQ241">
        <v>484.40800000000002</v>
      </c>
      <c r="DR241">
        <v>479.82350000000002</v>
      </c>
      <c r="DS241">
        <v>475.76839999999999</v>
      </c>
      <c r="DT241">
        <v>383.01780000000002</v>
      </c>
      <c r="DU241">
        <v>263.89010000000002</v>
      </c>
      <c r="DV241">
        <v>233.3408</v>
      </c>
      <c r="DW241">
        <v>300.3451</v>
      </c>
      <c r="DX241">
        <v>338.983</v>
      </c>
      <c r="DY241">
        <v>326.41079999999999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529.83529999999996</v>
      </c>
      <c r="EM241">
        <v>504.58109999999999</v>
      </c>
      <c r="EN241">
        <v>496.5129</v>
      </c>
      <c r="EO241">
        <v>498.18079999999998</v>
      </c>
      <c r="EP241">
        <v>493.58519999999999</v>
      </c>
      <c r="EQ241">
        <v>489.61959999999999</v>
      </c>
      <c r="ER241">
        <v>391.39389999999997</v>
      </c>
      <c r="ES241">
        <v>271.49939999999998</v>
      </c>
      <c r="ET241">
        <v>311.75099999999998</v>
      </c>
      <c r="EU241">
        <v>469.82760000000002</v>
      </c>
      <c r="EV241">
        <v>561.07209999999998</v>
      </c>
      <c r="EW241">
        <v>580.48820000000001</v>
      </c>
      <c r="EX241">
        <v>75.995000000000005</v>
      </c>
      <c r="EY241">
        <v>75.154399999999995</v>
      </c>
      <c r="EZ241">
        <v>74.084639999999993</v>
      </c>
      <c r="FA241">
        <v>73.280529999999999</v>
      </c>
      <c r="FB241">
        <v>72.661289999999994</v>
      </c>
      <c r="FC241">
        <v>72.08399</v>
      </c>
      <c r="FD241">
        <v>71.87276</v>
      </c>
      <c r="FE241">
        <v>71.96669</v>
      </c>
      <c r="FF241">
        <v>74.583560000000006</v>
      </c>
      <c r="FG241">
        <v>78.879419999999996</v>
      </c>
      <c r="FH241">
        <v>83.215350000000001</v>
      </c>
      <c r="FI241">
        <v>87.408969999999997</v>
      </c>
      <c r="FJ241">
        <v>90.70702</v>
      </c>
      <c r="FK241">
        <v>93.215239999999994</v>
      </c>
      <c r="FL241">
        <v>94.557879999999997</v>
      </c>
      <c r="FM241">
        <v>94.904430000000005</v>
      </c>
      <c r="FN241">
        <v>94.378680000000003</v>
      </c>
      <c r="FO241">
        <v>93.168300000000002</v>
      </c>
      <c r="FP241">
        <v>91.929749999999999</v>
      </c>
      <c r="FQ241">
        <v>89.505430000000004</v>
      </c>
      <c r="FR241">
        <v>85.775729999999996</v>
      </c>
      <c r="FS241">
        <v>82.67841</v>
      </c>
      <c r="FT241">
        <v>80.546210000000002</v>
      </c>
      <c r="FU241">
        <v>78.065569999999994</v>
      </c>
      <c r="FV241">
        <v>1</v>
      </c>
    </row>
    <row r="242" spans="1:178" x14ac:dyDescent="0.2">
      <c r="A242" t="s">
        <v>216</v>
      </c>
      <c r="B242" t="s">
        <v>231</v>
      </c>
      <c r="C242" t="s">
        <v>240</v>
      </c>
      <c r="D242" t="s">
        <v>41</v>
      </c>
      <c r="E242">
        <v>2015</v>
      </c>
      <c r="F242" t="s">
        <v>229</v>
      </c>
      <c r="G242">
        <v>514</v>
      </c>
      <c r="H242" s="59"/>
      <c r="I242">
        <v>77.422870000000003</v>
      </c>
      <c r="J242">
        <v>564.73299999999995</v>
      </c>
      <c r="K242">
        <v>556.66210000000001</v>
      </c>
      <c r="L242">
        <v>548.01020000000005</v>
      </c>
      <c r="M242">
        <v>547.9203</v>
      </c>
      <c r="N242">
        <v>562.88400000000001</v>
      </c>
      <c r="O242">
        <v>593.5222</v>
      </c>
      <c r="P242">
        <v>638.31349999999998</v>
      </c>
      <c r="Q242">
        <v>653.81759999999997</v>
      </c>
      <c r="R242">
        <v>665.55539999999996</v>
      </c>
      <c r="S242">
        <v>670.24469999999997</v>
      </c>
      <c r="T242">
        <v>670.33219999999994</v>
      </c>
      <c r="U242">
        <v>665.08579999999995</v>
      </c>
      <c r="V242">
        <v>658.77080000000001</v>
      </c>
      <c r="W242">
        <v>653.63480000000004</v>
      </c>
      <c r="X242">
        <v>642.73249999999996</v>
      </c>
      <c r="Y242">
        <v>637.40819999999997</v>
      </c>
      <c r="Z242">
        <v>630.00429999999994</v>
      </c>
      <c r="AA242">
        <v>620.00040000000001</v>
      </c>
      <c r="AB242">
        <v>615.48829999999998</v>
      </c>
      <c r="AC242">
        <v>617.43020000000001</v>
      </c>
      <c r="AD242">
        <v>620.02859999999998</v>
      </c>
      <c r="AE242">
        <v>618.47130000000004</v>
      </c>
      <c r="AF242">
        <v>614.48130000000003</v>
      </c>
      <c r="AG242">
        <v>577.39149999999995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-208.0163</v>
      </c>
      <c r="AU242">
        <v>485.37490000000003</v>
      </c>
      <c r="AV242">
        <v>479.28620000000001</v>
      </c>
      <c r="AW242">
        <v>475.4522</v>
      </c>
      <c r="AX242">
        <v>471.0763</v>
      </c>
      <c r="AY242">
        <v>465.23849999999999</v>
      </c>
      <c r="AZ242">
        <v>382.43790000000001</v>
      </c>
      <c r="BA242">
        <v>256.91559999999998</v>
      </c>
      <c r="BB242">
        <v>73.535970000000006</v>
      </c>
      <c r="BC242">
        <v>-35.253599999999999</v>
      </c>
      <c r="BD242">
        <v>-120.9747</v>
      </c>
      <c r="BE242">
        <v>-260.76580000000001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47.330219999999997</v>
      </c>
      <c r="BS242">
        <v>502.27780000000001</v>
      </c>
      <c r="BT242">
        <v>495.7731</v>
      </c>
      <c r="BU242">
        <v>493.38369999999998</v>
      </c>
      <c r="BV242">
        <v>489.16379999999998</v>
      </c>
      <c r="BW242">
        <v>483.1284</v>
      </c>
      <c r="BX242">
        <v>392.63690000000003</v>
      </c>
      <c r="BY242">
        <v>266.70370000000003</v>
      </c>
      <c r="BZ242">
        <v>140.92930000000001</v>
      </c>
      <c r="CA242">
        <v>98.578249999999997</v>
      </c>
      <c r="CB242">
        <v>64.524109999999993</v>
      </c>
      <c r="CC242">
        <v>-14.90265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224.1824</v>
      </c>
      <c r="CQ242">
        <v>513.98469999999998</v>
      </c>
      <c r="CR242">
        <v>507.19189999999998</v>
      </c>
      <c r="CS242">
        <v>505.80290000000002</v>
      </c>
      <c r="CT242">
        <v>501.69119999999998</v>
      </c>
      <c r="CU242">
        <v>495.51900000000001</v>
      </c>
      <c r="CV242">
        <v>399.70069999999998</v>
      </c>
      <c r="CW242">
        <v>273.4828</v>
      </c>
      <c r="CX242">
        <v>187.60570000000001</v>
      </c>
      <c r="CY242">
        <v>191.2698</v>
      </c>
      <c r="CZ242">
        <v>193</v>
      </c>
      <c r="DA242">
        <v>155.38149999999999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401.03460000000001</v>
      </c>
      <c r="DO242">
        <v>525.69169999999997</v>
      </c>
      <c r="DP242">
        <v>518.61069999999995</v>
      </c>
      <c r="DQ242">
        <v>518.22220000000004</v>
      </c>
      <c r="DR242">
        <v>514.21860000000004</v>
      </c>
      <c r="DS242">
        <v>507.90949999999998</v>
      </c>
      <c r="DT242">
        <v>406.76459999999997</v>
      </c>
      <c r="DU242">
        <v>280.262</v>
      </c>
      <c r="DV242">
        <v>234.28210000000001</v>
      </c>
      <c r="DW242">
        <v>283.96129999999999</v>
      </c>
      <c r="DX242">
        <v>321.476</v>
      </c>
      <c r="DY242">
        <v>325.66559999999998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656.38120000000004</v>
      </c>
      <c r="EM242">
        <v>542.59450000000004</v>
      </c>
      <c r="EN242">
        <v>535.09770000000003</v>
      </c>
      <c r="EO242">
        <v>536.15369999999996</v>
      </c>
      <c r="EP242">
        <v>532.30619999999999</v>
      </c>
      <c r="EQ242">
        <v>525.79939999999999</v>
      </c>
      <c r="ER242">
        <v>416.96359999999999</v>
      </c>
      <c r="ES242">
        <v>290.05</v>
      </c>
      <c r="ET242">
        <v>301.67540000000002</v>
      </c>
      <c r="EU242">
        <v>417.79320000000001</v>
      </c>
      <c r="EV242">
        <v>506.97480000000002</v>
      </c>
      <c r="EW242">
        <v>571.52869999999996</v>
      </c>
      <c r="EX242">
        <v>78.229339999999993</v>
      </c>
      <c r="EY242">
        <v>77.239630000000005</v>
      </c>
      <c r="EZ242">
        <v>76.161580000000001</v>
      </c>
      <c r="FA242">
        <v>75.544060000000002</v>
      </c>
      <c r="FB242">
        <v>74.488910000000004</v>
      </c>
      <c r="FC242">
        <v>73.775800000000004</v>
      </c>
      <c r="FD242">
        <v>73.684849999999997</v>
      </c>
      <c r="FE242">
        <v>73.831019999999995</v>
      </c>
      <c r="FF242">
        <v>76.064930000000004</v>
      </c>
      <c r="FG242">
        <v>80.404510000000002</v>
      </c>
      <c r="FH242">
        <v>85.420389999999998</v>
      </c>
      <c r="FI242">
        <v>90.349279999999993</v>
      </c>
      <c r="FJ242">
        <v>94.30489</v>
      </c>
      <c r="FK242">
        <v>96.969769999999997</v>
      </c>
      <c r="FL242">
        <v>98.066950000000006</v>
      </c>
      <c r="FM242">
        <v>98.138459999999995</v>
      </c>
      <c r="FN242">
        <v>97.510720000000006</v>
      </c>
      <c r="FO242">
        <v>96.261279999999999</v>
      </c>
      <c r="FP242">
        <v>94.451279999999997</v>
      </c>
      <c r="FQ242">
        <v>91.520470000000003</v>
      </c>
      <c r="FR242">
        <v>87.472059999999999</v>
      </c>
      <c r="FS242">
        <v>84.374979999999994</v>
      </c>
      <c r="FT242">
        <v>81.888170000000002</v>
      </c>
      <c r="FU242">
        <v>79.795789999999997</v>
      </c>
      <c r="FV242">
        <v>1</v>
      </c>
    </row>
    <row r="243" spans="1:178" x14ac:dyDescent="0.2">
      <c r="A243" t="s">
        <v>216</v>
      </c>
      <c r="B243" t="s">
        <v>231</v>
      </c>
      <c r="C243" t="s">
        <v>240</v>
      </c>
      <c r="D243" t="s">
        <v>41</v>
      </c>
      <c r="E243">
        <v>2016</v>
      </c>
      <c r="F243" t="s">
        <v>229</v>
      </c>
      <c r="G243">
        <v>501</v>
      </c>
      <c r="H243" s="59"/>
      <c r="I243">
        <v>75.464709999999997</v>
      </c>
      <c r="J243">
        <v>550.44989999999996</v>
      </c>
      <c r="K243">
        <v>542.58309999999994</v>
      </c>
      <c r="L243">
        <v>534.15</v>
      </c>
      <c r="M243">
        <v>534.06240000000003</v>
      </c>
      <c r="N243">
        <v>548.64760000000001</v>
      </c>
      <c r="O243">
        <v>578.51089999999999</v>
      </c>
      <c r="P243">
        <v>622.1694</v>
      </c>
      <c r="Q243">
        <v>637.28139999999996</v>
      </c>
      <c r="R243">
        <v>648.72230000000002</v>
      </c>
      <c r="S243">
        <v>653.29300000000001</v>
      </c>
      <c r="T243">
        <v>653.37819999999999</v>
      </c>
      <c r="U243">
        <v>648.26459999999997</v>
      </c>
      <c r="V243">
        <v>642.10919999999999</v>
      </c>
      <c r="W243">
        <v>637.10320000000002</v>
      </c>
      <c r="X243">
        <v>626.47670000000005</v>
      </c>
      <c r="Y243">
        <v>621.28700000000003</v>
      </c>
      <c r="Z243">
        <v>614.07029999999997</v>
      </c>
      <c r="AA243">
        <v>604.31949999999995</v>
      </c>
      <c r="AB243">
        <v>599.92139999999995</v>
      </c>
      <c r="AC243">
        <v>601.8143</v>
      </c>
      <c r="AD243">
        <v>604.34690000000001</v>
      </c>
      <c r="AE243">
        <v>602.82899999999995</v>
      </c>
      <c r="AF243">
        <v>598.93989999999997</v>
      </c>
      <c r="AG243">
        <v>562.78809999999999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-208.1857</v>
      </c>
      <c r="AU243">
        <v>472.73939999999999</v>
      </c>
      <c r="AV243">
        <v>466.81349999999998</v>
      </c>
      <c r="AW243">
        <v>463.04579999999999</v>
      </c>
      <c r="AX243">
        <v>458.77719999999999</v>
      </c>
      <c r="AY243">
        <v>453.09129999999999</v>
      </c>
      <c r="AZ243">
        <v>372.54849999999999</v>
      </c>
      <c r="BA243">
        <v>250.20959999999999</v>
      </c>
      <c r="BB243">
        <v>70.242840000000001</v>
      </c>
      <c r="BC243">
        <v>-37.208210000000001</v>
      </c>
      <c r="BD243">
        <v>-121.8601</v>
      </c>
      <c r="BE243">
        <v>-259.39949999999999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43.911020000000001</v>
      </c>
      <c r="BS243">
        <v>489.42720000000003</v>
      </c>
      <c r="BT243">
        <v>483.09059999999999</v>
      </c>
      <c r="BU243">
        <v>480.7491</v>
      </c>
      <c r="BV243">
        <v>476.63459999999998</v>
      </c>
      <c r="BW243">
        <v>470.75360000000001</v>
      </c>
      <c r="BX243">
        <v>382.61770000000001</v>
      </c>
      <c r="BY243">
        <v>259.87310000000002</v>
      </c>
      <c r="BZ243">
        <v>136.7784</v>
      </c>
      <c r="CA243">
        <v>94.920370000000005</v>
      </c>
      <c r="CB243">
        <v>61.27787</v>
      </c>
      <c r="CC243">
        <v>-16.66535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218.51249999999999</v>
      </c>
      <c r="CQ243">
        <v>500.98509999999999</v>
      </c>
      <c r="CR243">
        <v>494.36410000000001</v>
      </c>
      <c r="CS243">
        <v>493.01029999999997</v>
      </c>
      <c r="CT243">
        <v>489.0025</v>
      </c>
      <c r="CU243">
        <v>482.9864</v>
      </c>
      <c r="CV243">
        <v>389.59160000000003</v>
      </c>
      <c r="CW243">
        <v>266.5659</v>
      </c>
      <c r="CX243">
        <v>182.86080000000001</v>
      </c>
      <c r="CY243">
        <v>186.43219999999999</v>
      </c>
      <c r="CZ243">
        <v>188.11869999999999</v>
      </c>
      <c r="DA243">
        <v>151.45160000000001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393.1139</v>
      </c>
      <c r="DO243">
        <v>512.54300000000001</v>
      </c>
      <c r="DP243">
        <v>505.63760000000002</v>
      </c>
      <c r="DQ243">
        <v>505.2715</v>
      </c>
      <c r="DR243">
        <v>501.37049999999999</v>
      </c>
      <c r="DS243">
        <v>495.2192</v>
      </c>
      <c r="DT243">
        <v>396.56549999999999</v>
      </c>
      <c r="DU243">
        <v>273.25880000000001</v>
      </c>
      <c r="DV243">
        <v>228.94319999999999</v>
      </c>
      <c r="DW243">
        <v>277.94409999999999</v>
      </c>
      <c r="DX243">
        <v>314.95949999999999</v>
      </c>
      <c r="DY243">
        <v>319.56849999999997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645.2106</v>
      </c>
      <c r="EM243">
        <v>529.23080000000004</v>
      </c>
      <c r="EN243">
        <v>521.91470000000004</v>
      </c>
      <c r="EO243">
        <v>522.97469999999998</v>
      </c>
      <c r="EP243">
        <v>519.2278</v>
      </c>
      <c r="EQ243">
        <v>512.88149999999996</v>
      </c>
      <c r="ER243">
        <v>406.63470000000001</v>
      </c>
      <c r="ES243">
        <v>282.92230000000001</v>
      </c>
      <c r="ET243">
        <v>295.47879999999998</v>
      </c>
      <c r="EU243">
        <v>410.0727</v>
      </c>
      <c r="EV243">
        <v>498.09750000000003</v>
      </c>
      <c r="EW243">
        <v>562.30259999999998</v>
      </c>
      <c r="EX243">
        <v>78.229339999999993</v>
      </c>
      <c r="EY243">
        <v>77.239630000000005</v>
      </c>
      <c r="EZ243">
        <v>76.161580000000001</v>
      </c>
      <c r="FA243">
        <v>75.544060000000002</v>
      </c>
      <c r="FB243">
        <v>74.488910000000004</v>
      </c>
      <c r="FC243">
        <v>73.775800000000004</v>
      </c>
      <c r="FD243">
        <v>73.684849999999997</v>
      </c>
      <c r="FE243">
        <v>73.831019999999995</v>
      </c>
      <c r="FF243">
        <v>76.064930000000004</v>
      </c>
      <c r="FG243">
        <v>80.404510000000002</v>
      </c>
      <c r="FH243">
        <v>85.420389999999998</v>
      </c>
      <c r="FI243">
        <v>90.349279999999993</v>
      </c>
      <c r="FJ243">
        <v>94.30489</v>
      </c>
      <c r="FK243">
        <v>96.969769999999997</v>
      </c>
      <c r="FL243">
        <v>98.066950000000006</v>
      </c>
      <c r="FM243">
        <v>98.138459999999995</v>
      </c>
      <c r="FN243">
        <v>97.510720000000006</v>
      </c>
      <c r="FO243">
        <v>96.261279999999999</v>
      </c>
      <c r="FP243">
        <v>94.451279999999997</v>
      </c>
      <c r="FQ243">
        <v>91.520470000000003</v>
      </c>
      <c r="FR243">
        <v>87.472059999999999</v>
      </c>
      <c r="FS243">
        <v>84.374979999999994</v>
      </c>
      <c r="FT243">
        <v>81.888170000000002</v>
      </c>
      <c r="FU243">
        <v>79.795789999999997</v>
      </c>
      <c r="FV243">
        <v>1</v>
      </c>
    </row>
    <row r="244" spans="1:178" x14ac:dyDescent="0.2">
      <c r="A244" t="s">
        <v>216</v>
      </c>
      <c r="B244" t="s">
        <v>231</v>
      </c>
      <c r="C244" t="s">
        <v>240</v>
      </c>
      <c r="D244" t="s">
        <v>41</v>
      </c>
      <c r="E244">
        <v>2017</v>
      </c>
      <c r="F244" t="s">
        <v>229</v>
      </c>
      <c r="G244">
        <v>487</v>
      </c>
      <c r="H244" s="59"/>
      <c r="I244">
        <v>73.355909999999994</v>
      </c>
      <c r="J244">
        <v>535.06809999999996</v>
      </c>
      <c r="K244">
        <v>527.42110000000002</v>
      </c>
      <c r="L244">
        <v>519.22370000000001</v>
      </c>
      <c r="M244">
        <v>519.13850000000002</v>
      </c>
      <c r="N244">
        <v>533.31619999999998</v>
      </c>
      <c r="O244">
        <v>562.34500000000003</v>
      </c>
      <c r="P244">
        <v>604.78340000000003</v>
      </c>
      <c r="Q244">
        <v>619.47310000000004</v>
      </c>
      <c r="R244">
        <v>630.59439999999995</v>
      </c>
      <c r="S244">
        <v>635.03729999999996</v>
      </c>
      <c r="T244">
        <v>635.12019999999995</v>
      </c>
      <c r="U244">
        <v>630.14940000000001</v>
      </c>
      <c r="V244">
        <v>624.16600000000005</v>
      </c>
      <c r="W244">
        <v>619.29989999999998</v>
      </c>
      <c r="X244">
        <v>608.97029999999995</v>
      </c>
      <c r="Y244">
        <v>603.92570000000001</v>
      </c>
      <c r="Z244">
        <v>596.91060000000004</v>
      </c>
      <c r="AA244">
        <v>587.43230000000005</v>
      </c>
      <c r="AB244">
        <v>583.15719999999999</v>
      </c>
      <c r="AC244">
        <v>584.99710000000005</v>
      </c>
      <c r="AD244">
        <v>587.45889999999997</v>
      </c>
      <c r="AE244">
        <v>585.98350000000005</v>
      </c>
      <c r="AF244">
        <v>582.20309999999995</v>
      </c>
      <c r="AG244">
        <v>547.0616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-208.2878</v>
      </c>
      <c r="AU244">
        <v>459.13729999999998</v>
      </c>
      <c r="AV244">
        <v>453.38659999999999</v>
      </c>
      <c r="AW244">
        <v>449.69069999999999</v>
      </c>
      <c r="AX244">
        <v>445.5378</v>
      </c>
      <c r="AY244">
        <v>440.01530000000002</v>
      </c>
      <c r="AZ244">
        <v>361.9015</v>
      </c>
      <c r="BA244">
        <v>242.99080000000001</v>
      </c>
      <c r="BB244">
        <v>66.717590000000001</v>
      </c>
      <c r="BC244">
        <v>-39.271039999999999</v>
      </c>
      <c r="BD244">
        <v>-122.7552</v>
      </c>
      <c r="BE244">
        <v>-257.85059999999999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40.261710000000001</v>
      </c>
      <c r="BS244">
        <v>475.59030000000001</v>
      </c>
      <c r="BT244">
        <v>469.43470000000002</v>
      </c>
      <c r="BU244">
        <v>467.14479999999998</v>
      </c>
      <c r="BV244">
        <v>463.14389999999997</v>
      </c>
      <c r="BW244">
        <v>457.42910000000001</v>
      </c>
      <c r="BX244">
        <v>371.82900000000001</v>
      </c>
      <c r="BY244">
        <v>252.51830000000001</v>
      </c>
      <c r="BZ244">
        <v>132.31700000000001</v>
      </c>
      <c r="CA244">
        <v>90.998350000000002</v>
      </c>
      <c r="CB244">
        <v>57.80585</v>
      </c>
      <c r="CC244">
        <v>-18.531949999999998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212.40629999999999</v>
      </c>
      <c r="CQ244">
        <v>486.9855</v>
      </c>
      <c r="CR244">
        <v>480.54950000000002</v>
      </c>
      <c r="CS244">
        <v>479.23349999999999</v>
      </c>
      <c r="CT244">
        <v>475.33780000000002</v>
      </c>
      <c r="CU244">
        <v>469.4898</v>
      </c>
      <c r="CV244">
        <v>378.70479999999998</v>
      </c>
      <c r="CW244">
        <v>259.11700000000002</v>
      </c>
      <c r="CX244">
        <v>177.7509</v>
      </c>
      <c r="CY244">
        <v>181.2225</v>
      </c>
      <c r="CZ244">
        <v>182.86189999999999</v>
      </c>
      <c r="DA244">
        <v>147.21940000000001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384.55090000000001</v>
      </c>
      <c r="DO244">
        <v>498.38080000000002</v>
      </c>
      <c r="DP244">
        <v>491.6644</v>
      </c>
      <c r="DQ244">
        <v>491.32220000000001</v>
      </c>
      <c r="DR244">
        <v>487.5317</v>
      </c>
      <c r="DS244">
        <v>481.5505</v>
      </c>
      <c r="DT244">
        <v>385.5806</v>
      </c>
      <c r="DU244">
        <v>265.71570000000003</v>
      </c>
      <c r="DV244">
        <v>223.1848</v>
      </c>
      <c r="DW244">
        <v>271.44670000000002</v>
      </c>
      <c r="DX244">
        <v>307.91789999999997</v>
      </c>
      <c r="DY244">
        <v>312.97070000000002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633.10029999999995</v>
      </c>
      <c r="EM244">
        <v>514.8338</v>
      </c>
      <c r="EN244">
        <v>507.7124</v>
      </c>
      <c r="EO244">
        <v>508.77629999999999</v>
      </c>
      <c r="EP244">
        <v>505.13780000000003</v>
      </c>
      <c r="EQ244">
        <v>498.96420000000001</v>
      </c>
      <c r="ER244">
        <v>395.50810000000001</v>
      </c>
      <c r="ES244">
        <v>275.2432</v>
      </c>
      <c r="ET244">
        <v>288.7842</v>
      </c>
      <c r="EU244">
        <v>401.71609999999998</v>
      </c>
      <c r="EV244">
        <v>488.47899999999998</v>
      </c>
      <c r="EW244">
        <v>552.2894</v>
      </c>
      <c r="EX244">
        <v>78.229339999999993</v>
      </c>
      <c r="EY244">
        <v>77.239630000000005</v>
      </c>
      <c r="EZ244">
        <v>76.161580000000001</v>
      </c>
      <c r="FA244">
        <v>75.544060000000002</v>
      </c>
      <c r="FB244">
        <v>74.488910000000004</v>
      </c>
      <c r="FC244">
        <v>73.775800000000004</v>
      </c>
      <c r="FD244">
        <v>73.684849999999997</v>
      </c>
      <c r="FE244">
        <v>73.831019999999995</v>
      </c>
      <c r="FF244">
        <v>76.064930000000004</v>
      </c>
      <c r="FG244">
        <v>80.404510000000002</v>
      </c>
      <c r="FH244">
        <v>85.420389999999998</v>
      </c>
      <c r="FI244">
        <v>90.349279999999993</v>
      </c>
      <c r="FJ244">
        <v>94.30489</v>
      </c>
      <c r="FK244">
        <v>96.969769999999997</v>
      </c>
      <c r="FL244">
        <v>98.066950000000006</v>
      </c>
      <c r="FM244">
        <v>98.138459999999995</v>
      </c>
      <c r="FN244">
        <v>97.510720000000006</v>
      </c>
      <c r="FO244">
        <v>96.261279999999999</v>
      </c>
      <c r="FP244">
        <v>94.451279999999997</v>
      </c>
      <c r="FQ244">
        <v>91.520470000000003</v>
      </c>
      <c r="FR244">
        <v>87.472059999999999</v>
      </c>
      <c r="FS244">
        <v>84.374979999999994</v>
      </c>
      <c r="FT244">
        <v>81.888170000000002</v>
      </c>
      <c r="FU244">
        <v>79.795789999999997</v>
      </c>
      <c r="FV244">
        <v>1</v>
      </c>
    </row>
    <row r="245" spans="1:178" x14ac:dyDescent="0.2">
      <c r="A245" t="s">
        <v>216</v>
      </c>
      <c r="B245" t="s">
        <v>231</v>
      </c>
      <c r="C245" t="s">
        <v>240</v>
      </c>
      <c r="D245" t="s">
        <v>41</v>
      </c>
      <c r="E245" t="s">
        <v>239</v>
      </c>
      <c r="F245" t="s">
        <v>229</v>
      </c>
      <c r="G245">
        <v>474</v>
      </c>
      <c r="H245" s="59"/>
      <c r="I245">
        <v>71.397739999999999</v>
      </c>
      <c r="J245">
        <v>520.78489999999999</v>
      </c>
      <c r="K245">
        <v>513.34209999999996</v>
      </c>
      <c r="L245">
        <v>505.36349999999999</v>
      </c>
      <c r="M245">
        <v>505.28059999999999</v>
      </c>
      <c r="N245">
        <v>519.07979999999998</v>
      </c>
      <c r="O245">
        <v>547.33370000000002</v>
      </c>
      <c r="P245">
        <v>588.63930000000005</v>
      </c>
      <c r="Q245">
        <v>602.93690000000004</v>
      </c>
      <c r="R245">
        <v>613.76120000000003</v>
      </c>
      <c r="S245">
        <v>618.0856</v>
      </c>
      <c r="T245">
        <v>618.16629999999998</v>
      </c>
      <c r="U245">
        <v>613.32820000000004</v>
      </c>
      <c r="V245">
        <v>607.50450000000001</v>
      </c>
      <c r="W245">
        <v>602.76829999999995</v>
      </c>
      <c r="X245">
        <v>592.71450000000004</v>
      </c>
      <c r="Y245">
        <v>587.80439999999999</v>
      </c>
      <c r="Z245">
        <v>580.97670000000005</v>
      </c>
      <c r="AA245">
        <v>571.75139999999999</v>
      </c>
      <c r="AB245">
        <v>567.59040000000005</v>
      </c>
      <c r="AC245">
        <v>569.38120000000004</v>
      </c>
      <c r="AD245">
        <v>571.77729999999997</v>
      </c>
      <c r="AE245">
        <v>570.34119999999996</v>
      </c>
      <c r="AF245">
        <v>566.6617</v>
      </c>
      <c r="AG245">
        <v>532.45830000000001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-208.3047</v>
      </c>
      <c r="AU245">
        <v>446.51190000000003</v>
      </c>
      <c r="AV245">
        <v>440.92380000000003</v>
      </c>
      <c r="AW245">
        <v>437.29500000000002</v>
      </c>
      <c r="AX245">
        <v>433.24950000000001</v>
      </c>
      <c r="AY245">
        <v>427.87880000000001</v>
      </c>
      <c r="AZ245">
        <v>352.0181</v>
      </c>
      <c r="BA245">
        <v>236.29060000000001</v>
      </c>
      <c r="BB245">
        <v>63.464689999999997</v>
      </c>
      <c r="BC245">
        <v>-41.145760000000003</v>
      </c>
      <c r="BD245">
        <v>-123.5299</v>
      </c>
      <c r="BE245">
        <v>-256.3374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36.904879999999999</v>
      </c>
      <c r="BS245">
        <v>462.74380000000002</v>
      </c>
      <c r="BT245">
        <v>456.75619999999998</v>
      </c>
      <c r="BU245">
        <v>454.51459999999997</v>
      </c>
      <c r="BV245">
        <v>450.61900000000003</v>
      </c>
      <c r="BW245">
        <v>445.05849999999998</v>
      </c>
      <c r="BX245">
        <v>361.81220000000002</v>
      </c>
      <c r="BY245">
        <v>245.6901</v>
      </c>
      <c r="BZ245">
        <v>128.18260000000001</v>
      </c>
      <c r="CA245">
        <v>87.373149999999995</v>
      </c>
      <c r="CB245">
        <v>54.604950000000002</v>
      </c>
      <c r="CC245">
        <v>-20.234570000000001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206.7363</v>
      </c>
      <c r="CQ245">
        <v>473.98590000000002</v>
      </c>
      <c r="CR245">
        <v>467.7217</v>
      </c>
      <c r="CS245">
        <v>466.4409</v>
      </c>
      <c r="CT245">
        <v>462.64909999999998</v>
      </c>
      <c r="CU245">
        <v>456.9572</v>
      </c>
      <c r="CV245">
        <v>368.59559999999999</v>
      </c>
      <c r="CW245">
        <v>252.20009999999999</v>
      </c>
      <c r="CX245">
        <v>173.006</v>
      </c>
      <c r="CY245">
        <v>176.38499999999999</v>
      </c>
      <c r="CZ245">
        <v>177.98060000000001</v>
      </c>
      <c r="DA245">
        <v>143.2895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376.56779999999998</v>
      </c>
      <c r="DO245">
        <v>485.22809999999998</v>
      </c>
      <c r="DP245">
        <v>478.68720000000002</v>
      </c>
      <c r="DQ245">
        <v>478.36709999999999</v>
      </c>
      <c r="DR245">
        <v>474.67910000000001</v>
      </c>
      <c r="DS245">
        <v>468.85579999999999</v>
      </c>
      <c r="DT245">
        <v>375.37900000000002</v>
      </c>
      <c r="DU245">
        <v>258.71019999999999</v>
      </c>
      <c r="DV245">
        <v>217.8295</v>
      </c>
      <c r="DW245">
        <v>265.39679999999998</v>
      </c>
      <c r="DX245">
        <v>301.3562</v>
      </c>
      <c r="DY245">
        <v>306.81360000000001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621.77739999999994</v>
      </c>
      <c r="EM245">
        <v>501.46</v>
      </c>
      <c r="EN245">
        <v>494.51960000000003</v>
      </c>
      <c r="EO245">
        <v>495.58670000000001</v>
      </c>
      <c r="EP245">
        <v>492.04860000000002</v>
      </c>
      <c r="EQ245">
        <v>486.03559999999999</v>
      </c>
      <c r="ER245">
        <v>385.17309999999998</v>
      </c>
      <c r="ES245">
        <v>268.1096</v>
      </c>
      <c r="ET245">
        <v>282.54739999999998</v>
      </c>
      <c r="EU245">
        <v>393.91570000000002</v>
      </c>
      <c r="EV245">
        <v>479.49099999999999</v>
      </c>
      <c r="EW245">
        <v>542.91639999999995</v>
      </c>
      <c r="EX245">
        <v>78.229339999999993</v>
      </c>
      <c r="EY245">
        <v>77.239630000000005</v>
      </c>
      <c r="EZ245">
        <v>76.161580000000001</v>
      </c>
      <c r="FA245">
        <v>75.544060000000002</v>
      </c>
      <c r="FB245">
        <v>74.488910000000004</v>
      </c>
      <c r="FC245">
        <v>73.775800000000004</v>
      </c>
      <c r="FD245">
        <v>73.684849999999997</v>
      </c>
      <c r="FE245">
        <v>73.831019999999995</v>
      </c>
      <c r="FF245">
        <v>76.064930000000004</v>
      </c>
      <c r="FG245">
        <v>80.404510000000002</v>
      </c>
      <c r="FH245">
        <v>85.420389999999998</v>
      </c>
      <c r="FI245">
        <v>90.349279999999993</v>
      </c>
      <c r="FJ245">
        <v>94.30489</v>
      </c>
      <c r="FK245">
        <v>96.969769999999997</v>
      </c>
      <c r="FL245">
        <v>98.066950000000006</v>
      </c>
      <c r="FM245">
        <v>98.138459999999995</v>
      </c>
      <c r="FN245">
        <v>97.510720000000006</v>
      </c>
      <c r="FO245">
        <v>96.261279999999999</v>
      </c>
      <c r="FP245">
        <v>94.451279999999997</v>
      </c>
      <c r="FQ245">
        <v>91.520470000000003</v>
      </c>
      <c r="FR245">
        <v>87.472059999999999</v>
      </c>
      <c r="FS245">
        <v>84.374979999999994</v>
      </c>
      <c r="FT245">
        <v>81.888170000000002</v>
      </c>
      <c r="FU245">
        <v>79.795789999999997</v>
      </c>
      <c r="FV245">
        <v>1</v>
      </c>
    </row>
    <row r="246" spans="1:178" x14ac:dyDescent="0.2">
      <c r="A246" t="s">
        <v>216</v>
      </c>
      <c r="B246" t="s">
        <v>231</v>
      </c>
      <c r="C246" t="s">
        <v>240</v>
      </c>
      <c r="D246" t="s">
        <v>42</v>
      </c>
      <c r="E246">
        <v>2015</v>
      </c>
      <c r="F246" t="s">
        <v>229</v>
      </c>
      <c r="G246">
        <v>514</v>
      </c>
      <c r="H246" s="59"/>
      <c r="I246">
        <v>77.422870000000003</v>
      </c>
      <c r="J246">
        <v>554.71969999999999</v>
      </c>
      <c r="K246">
        <v>547.39940000000001</v>
      </c>
      <c r="L246">
        <v>537.91999999999996</v>
      </c>
      <c r="M246">
        <v>540.66380000000004</v>
      </c>
      <c r="N246">
        <v>551.27030000000002</v>
      </c>
      <c r="O246">
        <v>578.71569999999997</v>
      </c>
      <c r="P246">
        <v>599.75400000000002</v>
      </c>
      <c r="Q246">
        <v>615.63599999999997</v>
      </c>
      <c r="R246">
        <v>621.55430000000001</v>
      </c>
      <c r="S246">
        <v>623.52470000000005</v>
      </c>
      <c r="T246">
        <v>631.90949999999998</v>
      </c>
      <c r="U246">
        <v>622.30420000000004</v>
      </c>
      <c r="V246">
        <v>617.02970000000005</v>
      </c>
      <c r="W246">
        <v>611.98760000000004</v>
      </c>
      <c r="X246">
        <v>604.36789999999996</v>
      </c>
      <c r="Y246">
        <v>597.3519</v>
      </c>
      <c r="Z246">
        <v>593.46690000000001</v>
      </c>
      <c r="AA246">
        <v>586.60360000000003</v>
      </c>
      <c r="AB246">
        <v>580.22569999999996</v>
      </c>
      <c r="AC246">
        <v>579.41</v>
      </c>
      <c r="AD246">
        <v>590.81949999999995</v>
      </c>
      <c r="AE246">
        <v>593.99220000000003</v>
      </c>
      <c r="AF246">
        <v>592.88099999999997</v>
      </c>
      <c r="AG246">
        <v>569.54169999999999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89.130139999999997</v>
      </c>
      <c r="AU246">
        <v>464.09309999999999</v>
      </c>
      <c r="AV246">
        <v>462.3383</v>
      </c>
      <c r="AW246">
        <v>460.88159999999999</v>
      </c>
      <c r="AX246">
        <v>459.601</v>
      </c>
      <c r="AY246">
        <v>455.7484</v>
      </c>
      <c r="AZ246">
        <v>361.44119999999998</v>
      </c>
      <c r="BA246">
        <v>236.27289999999999</v>
      </c>
      <c r="BB246">
        <v>156.55080000000001</v>
      </c>
      <c r="BC246">
        <v>164.3237</v>
      </c>
      <c r="BD246">
        <v>170.60900000000001</v>
      </c>
      <c r="BE246">
        <v>155.6584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148.5187</v>
      </c>
      <c r="BS246">
        <v>470.41399999999999</v>
      </c>
      <c r="BT246">
        <v>468.1585</v>
      </c>
      <c r="BU246">
        <v>466.7867</v>
      </c>
      <c r="BV246">
        <v>465.35750000000002</v>
      </c>
      <c r="BW246">
        <v>461.68860000000001</v>
      </c>
      <c r="BX246">
        <v>366.89749999999998</v>
      </c>
      <c r="BY246">
        <v>242.3099</v>
      </c>
      <c r="BZ246">
        <v>160.97399999999999</v>
      </c>
      <c r="CA246">
        <v>169.83320000000001</v>
      </c>
      <c r="CB246">
        <v>177.55160000000001</v>
      </c>
      <c r="CC246">
        <v>160.56630000000001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189.65110000000001</v>
      </c>
      <c r="CQ246">
        <v>474.79180000000002</v>
      </c>
      <c r="CR246">
        <v>472.18950000000001</v>
      </c>
      <c r="CS246">
        <v>470.87650000000002</v>
      </c>
      <c r="CT246">
        <v>469.34429999999998</v>
      </c>
      <c r="CU246">
        <v>465.80279999999999</v>
      </c>
      <c r="CV246">
        <v>370.6764</v>
      </c>
      <c r="CW246">
        <v>246.49100000000001</v>
      </c>
      <c r="CX246">
        <v>164.03749999999999</v>
      </c>
      <c r="CY246">
        <v>173.6491</v>
      </c>
      <c r="CZ246">
        <v>182.36009999999999</v>
      </c>
      <c r="DA246">
        <v>163.96549999999999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230.7834</v>
      </c>
      <c r="DO246">
        <v>479.16969999999998</v>
      </c>
      <c r="DP246">
        <v>476.22059999999999</v>
      </c>
      <c r="DQ246">
        <v>474.96629999999999</v>
      </c>
      <c r="DR246">
        <v>473.33120000000002</v>
      </c>
      <c r="DS246">
        <v>469.91699999999997</v>
      </c>
      <c r="DT246">
        <v>374.4554</v>
      </c>
      <c r="DU246">
        <v>250.6722</v>
      </c>
      <c r="DV246">
        <v>167.101</v>
      </c>
      <c r="DW246">
        <v>177.465</v>
      </c>
      <c r="DX246">
        <v>187.16849999999999</v>
      </c>
      <c r="DY246">
        <v>167.3646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290.17200000000003</v>
      </c>
      <c r="EM246">
        <v>485.49059999999997</v>
      </c>
      <c r="EN246">
        <v>482.04070000000002</v>
      </c>
      <c r="EO246">
        <v>480.87139999999999</v>
      </c>
      <c r="EP246">
        <v>479.08760000000001</v>
      </c>
      <c r="EQ246">
        <v>475.85719999999998</v>
      </c>
      <c r="ER246">
        <v>379.91160000000002</v>
      </c>
      <c r="ES246">
        <v>256.70909999999998</v>
      </c>
      <c r="ET246">
        <v>171.52420000000001</v>
      </c>
      <c r="EU246">
        <v>182.97450000000001</v>
      </c>
      <c r="EV246">
        <v>194.11109999999999</v>
      </c>
      <c r="EW246">
        <v>172.27250000000001</v>
      </c>
      <c r="EX246">
        <v>73.95814</v>
      </c>
      <c r="EY246">
        <v>73.422420000000002</v>
      </c>
      <c r="EZ246">
        <v>72.675420000000003</v>
      </c>
      <c r="FA246">
        <v>71.429950000000005</v>
      </c>
      <c r="FB246">
        <v>70.435850000000002</v>
      </c>
      <c r="FC246">
        <v>69.493430000000004</v>
      </c>
      <c r="FD246">
        <v>69.097290000000001</v>
      </c>
      <c r="FE246">
        <v>68.903980000000004</v>
      </c>
      <c r="FF246">
        <v>69.870410000000007</v>
      </c>
      <c r="FG246">
        <v>73.583160000000007</v>
      </c>
      <c r="FH246">
        <v>78.175020000000004</v>
      </c>
      <c r="FI246">
        <v>82.923609999999996</v>
      </c>
      <c r="FJ246">
        <v>86.732439999999997</v>
      </c>
      <c r="FK246">
        <v>89.220179999999999</v>
      </c>
      <c r="FL246">
        <v>90.126159999999999</v>
      </c>
      <c r="FM246">
        <v>90.176169999999999</v>
      </c>
      <c r="FN246">
        <v>89.226050000000001</v>
      </c>
      <c r="FO246">
        <v>87.63203</v>
      </c>
      <c r="FP246">
        <v>84.987139999999997</v>
      </c>
      <c r="FQ246">
        <v>81.660759999999996</v>
      </c>
      <c r="FR246">
        <v>78.698260000000005</v>
      </c>
      <c r="FS246">
        <v>76.756290000000007</v>
      </c>
      <c r="FT246">
        <v>75.353930000000005</v>
      </c>
      <c r="FU246">
        <v>73.787080000000003</v>
      </c>
      <c r="FV246">
        <v>1</v>
      </c>
    </row>
    <row r="247" spans="1:178" x14ac:dyDescent="0.2">
      <c r="A247" t="s">
        <v>216</v>
      </c>
      <c r="B247" t="s">
        <v>231</v>
      </c>
      <c r="C247" t="s">
        <v>240</v>
      </c>
      <c r="D247" t="s">
        <v>42</v>
      </c>
      <c r="E247">
        <v>2016</v>
      </c>
      <c r="F247" t="s">
        <v>229</v>
      </c>
      <c r="G247">
        <v>501</v>
      </c>
      <c r="H247" s="59"/>
      <c r="I247">
        <v>75.464709999999997</v>
      </c>
      <c r="J247">
        <v>540.68979999999999</v>
      </c>
      <c r="K247">
        <v>533.55460000000005</v>
      </c>
      <c r="L247">
        <v>524.31500000000005</v>
      </c>
      <c r="M247">
        <v>526.98940000000005</v>
      </c>
      <c r="N247">
        <v>537.32759999999996</v>
      </c>
      <c r="O247">
        <v>564.07889999999998</v>
      </c>
      <c r="P247">
        <v>584.58510000000001</v>
      </c>
      <c r="Q247">
        <v>600.06539999999995</v>
      </c>
      <c r="R247">
        <v>605.83399999999995</v>
      </c>
      <c r="S247">
        <v>607.75459999999998</v>
      </c>
      <c r="T247">
        <v>615.92740000000003</v>
      </c>
      <c r="U247">
        <v>606.56500000000005</v>
      </c>
      <c r="V247">
        <v>601.4239</v>
      </c>
      <c r="W247">
        <v>596.50930000000005</v>
      </c>
      <c r="X247">
        <v>589.08230000000003</v>
      </c>
      <c r="Y247">
        <v>582.24369999999999</v>
      </c>
      <c r="Z247">
        <v>578.45699999999999</v>
      </c>
      <c r="AA247">
        <v>571.76729999999998</v>
      </c>
      <c r="AB247">
        <v>565.55070000000001</v>
      </c>
      <c r="AC247">
        <v>564.75570000000005</v>
      </c>
      <c r="AD247">
        <v>575.87660000000005</v>
      </c>
      <c r="AE247">
        <v>578.96910000000003</v>
      </c>
      <c r="AF247">
        <v>577.88599999999997</v>
      </c>
      <c r="AG247">
        <v>555.13699999999994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85.612840000000006</v>
      </c>
      <c r="AU247">
        <v>452.22089999999997</v>
      </c>
      <c r="AV247">
        <v>450.52109999999999</v>
      </c>
      <c r="AW247">
        <v>449.0994</v>
      </c>
      <c r="AX247">
        <v>447.85449999999997</v>
      </c>
      <c r="AY247">
        <v>444.09539999999998</v>
      </c>
      <c r="AZ247">
        <v>352.18369999999999</v>
      </c>
      <c r="BA247">
        <v>230.1688</v>
      </c>
      <c r="BB247">
        <v>152.4973</v>
      </c>
      <c r="BC247">
        <v>160.0505</v>
      </c>
      <c r="BD247">
        <v>166.1463</v>
      </c>
      <c r="BE247">
        <v>151.61709999999999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144.2456</v>
      </c>
      <c r="BS247">
        <v>458.46140000000003</v>
      </c>
      <c r="BT247">
        <v>456.2672</v>
      </c>
      <c r="BU247">
        <v>454.92939999999999</v>
      </c>
      <c r="BV247">
        <v>453.5376</v>
      </c>
      <c r="BW247">
        <v>449.96</v>
      </c>
      <c r="BX247">
        <v>357.57049999999998</v>
      </c>
      <c r="BY247">
        <v>236.12889999999999</v>
      </c>
      <c r="BZ247">
        <v>156.86420000000001</v>
      </c>
      <c r="CA247">
        <v>165.48990000000001</v>
      </c>
      <c r="CB247">
        <v>173.00059999999999</v>
      </c>
      <c r="CC247">
        <v>156.46250000000001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184.8544</v>
      </c>
      <c r="CQ247">
        <v>462.7835</v>
      </c>
      <c r="CR247">
        <v>460.24700000000001</v>
      </c>
      <c r="CS247">
        <v>458.96719999999999</v>
      </c>
      <c r="CT247">
        <v>457.47379999999998</v>
      </c>
      <c r="CU247">
        <v>454.02179999999998</v>
      </c>
      <c r="CV247">
        <v>361.30130000000003</v>
      </c>
      <c r="CW247">
        <v>240.2568</v>
      </c>
      <c r="CX247">
        <v>159.8887</v>
      </c>
      <c r="CY247">
        <v>169.25720000000001</v>
      </c>
      <c r="CZ247">
        <v>177.74780000000001</v>
      </c>
      <c r="DA247">
        <v>159.8185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225.4633</v>
      </c>
      <c r="DO247">
        <v>467.10559999999998</v>
      </c>
      <c r="DP247">
        <v>464.22669999999999</v>
      </c>
      <c r="DQ247">
        <v>463.005</v>
      </c>
      <c r="DR247">
        <v>461.40989999999999</v>
      </c>
      <c r="DS247">
        <v>458.08359999999999</v>
      </c>
      <c r="DT247">
        <v>365.03219999999999</v>
      </c>
      <c r="DU247">
        <v>244.38480000000001</v>
      </c>
      <c r="DV247">
        <v>162.91319999999999</v>
      </c>
      <c r="DW247">
        <v>173.02449999999999</v>
      </c>
      <c r="DX247">
        <v>182.49510000000001</v>
      </c>
      <c r="DY247">
        <v>163.17439999999999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284.096</v>
      </c>
      <c r="EM247">
        <v>473.346</v>
      </c>
      <c r="EN247">
        <v>469.97280000000001</v>
      </c>
      <c r="EO247">
        <v>468.8349</v>
      </c>
      <c r="EP247">
        <v>467.09300000000002</v>
      </c>
      <c r="EQ247">
        <v>463.94830000000002</v>
      </c>
      <c r="ER247">
        <v>370.41899999999998</v>
      </c>
      <c r="ES247">
        <v>250.34479999999999</v>
      </c>
      <c r="ET247">
        <v>167.2801</v>
      </c>
      <c r="EU247">
        <v>178.4639</v>
      </c>
      <c r="EV247">
        <v>189.3493</v>
      </c>
      <c r="EW247">
        <v>168.0198</v>
      </c>
      <c r="EX247">
        <v>73.95814</v>
      </c>
      <c r="EY247">
        <v>73.422420000000002</v>
      </c>
      <c r="EZ247">
        <v>72.675420000000003</v>
      </c>
      <c r="FA247">
        <v>71.429950000000005</v>
      </c>
      <c r="FB247">
        <v>70.435850000000002</v>
      </c>
      <c r="FC247">
        <v>69.493430000000004</v>
      </c>
      <c r="FD247">
        <v>69.097290000000001</v>
      </c>
      <c r="FE247">
        <v>68.903980000000004</v>
      </c>
      <c r="FF247">
        <v>69.870410000000007</v>
      </c>
      <c r="FG247">
        <v>73.583160000000007</v>
      </c>
      <c r="FH247">
        <v>78.175020000000004</v>
      </c>
      <c r="FI247">
        <v>82.923609999999996</v>
      </c>
      <c r="FJ247">
        <v>86.732439999999997</v>
      </c>
      <c r="FK247">
        <v>89.220179999999999</v>
      </c>
      <c r="FL247">
        <v>90.126159999999999</v>
      </c>
      <c r="FM247">
        <v>90.176169999999999</v>
      </c>
      <c r="FN247">
        <v>89.226050000000001</v>
      </c>
      <c r="FO247">
        <v>87.63203</v>
      </c>
      <c r="FP247">
        <v>84.987139999999997</v>
      </c>
      <c r="FQ247">
        <v>81.660759999999996</v>
      </c>
      <c r="FR247">
        <v>78.698260000000005</v>
      </c>
      <c r="FS247">
        <v>76.756290000000007</v>
      </c>
      <c r="FT247">
        <v>75.353930000000005</v>
      </c>
      <c r="FU247">
        <v>73.787080000000003</v>
      </c>
      <c r="FV247">
        <v>1</v>
      </c>
    </row>
    <row r="248" spans="1:178" x14ac:dyDescent="0.2">
      <c r="A248" t="s">
        <v>216</v>
      </c>
      <c r="B248" t="s">
        <v>231</v>
      </c>
      <c r="C248" t="s">
        <v>240</v>
      </c>
      <c r="D248" t="s">
        <v>42</v>
      </c>
      <c r="E248">
        <v>2017</v>
      </c>
      <c r="F248" t="s">
        <v>229</v>
      </c>
      <c r="G248">
        <v>487</v>
      </c>
      <c r="H248" s="59"/>
      <c r="I248">
        <v>73.355909999999994</v>
      </c>
      <c r="J248">
        <v>525.58069999999998</v>
      </c>
      <c r="K248">
        <v>518.64490000000001</v>
      </c>
      <c r="L248">
        <v>509.6635</v>
      </c>
      <c r="M248">
        <v>512.26310000000001</v>
      </c>
      <c r="N248">
        <v>522.3125</v>
      </c>
      <c r="O248">
        <v>548.31619999999998</v>
      </c>
      <c r="P248">
        <v>568.24940000000004</v>
      </c>
      <c r="Q248">
        <v>583.29719999999998</v>
      </c>
      <c r="R248">
        <v>588.90449999999998</v>
      </c>
      <c r="S248">
        <v>590.77149999999995</v>
      </c>
      <c r="T248">
        <v>598.71579999999994</v>
      </c>
      <c r="U248">
        <v>589.61509999999998</v>
      </c>
      <c r="V248">
        <v>584.61760000000004</v>
      </c>
      <c r="W248">
        <v>579.84040000000005</v>
      </c>
      <c r="X248">
        <v>572.62090000000001</v>
      </c>
      <c r="Y248">
        <v>565.97339999999997</v>
      </c>
      <c r="Z248">
        <v>562.29250000000002</v>
      </c>
      <c r="AA248">
        <v>555.78980000000001</v>
      </c>
      <c r="AB248">
        <v>549.74689999999998</v>
      </c>
      <c r="AC248">
        <v>548.97410000000002</v>
      </c>
      <c r="AD248">
        <v>559.78420000000006</v>
      </c>
      <c r="AE248">
        <v>562.7903</v>
      </c>
      <c r="AF248">
        <v>561.73749999999995</v>
      </c>
      <c r="AG248">
        <v>539.62419999999997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81.843670000000003</v>
      </c>
      <c r="AU248">
        <v>439.4375</v>
      </c>
      <c r="AV248">
        <v>437.79680000000002</v>
      </c>
      <c r="AW248">
        <v>436.41289999999998</v>
      </c>
      <c r="AX248">
        <v>435.20609999999999</v>
      </c>
      <c r="AY248">
        <v>431.5478</v>
      </c>
      <c r="AZ248">
        <v>342.21570000000003</v>
      </c>
      <c r="BA248">
        <v>223.59700000000001</v>
      </c>
      <c r="BB248">
        <v>148.13329999999999</v>
      </c>
      <c r="BC248">
        <v>155.4503</v>
      </c>
      <c r="BD248">
        <v>161.3426</v>
      </c>
      <c r="BE248">
        <v>147.26650000000001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139.6514</v>
      </c>
      <c r="BS248">
        <v>445.59010000000001</v>
      </c>
      <c r="BT248">
        <v>443.46199999999999</v>
      </c>
      <c r="BU248">
        <v>442.16079999999999</v>
      </c>
      <c r="BV248">
        <v>440.80930000000001</v>
      </c>
      <c r="BW248">
        <v>437.32990000000001</v>
      </c>
      <c r="BX248">
        <v>347.52670000000001</v>
      </c>
      <c r="BY248">
        <v>229.47319999999999</v>
      </c>
      <c r="BZ248">
        <v>152.43879999999999</v>
      </c>
      <c r="CA248">
        <v>160.81309999999999</v>
      </c>
      <c r="CB248">
        <v>168.10040000000001</v>
      </c>
      <c r="CC248">
        <v>152.0438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179.68879999999999</v>
      </c>
      <c r="CQ248">
        <v>449.85140000000001</v>
      </c>
      <c r="CR248">
        <v>447.38580000000002</v>
      </c>
      <c r="CS248">
        <v>446.14179999999999</v>
      </c>
      <c r="CT248">
        <v>444.69</v>
      </c>
      <c r="CU248">
        <v>441.33460000000002</v>
      </c>
      <c r="CV248">
        <v>351.20510000000002</v>
      </c>
      <c r="CW248">
        <v>233.54300000000001</v>
      </c>
      <c r="CX248">
        <v>155.42070000000001</v>
      </c>
      <c r="CY248">
        <v>164.5274</v>
      </c>
      <c r="CZ248">
        <v>172.7808</v>
      </c>
      <c r="DA248">
        <v>155.35249999999999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219.72630000000001</v>
      </c>
      <c r="DO248">
        <v>454.11270000000002</v>
      </c>
      <c r="DP248">
        <v>451.30950000000001</v>
      </c>
      <c r="DQ248">
        <v>450.12270000000001</v>
      </c>
      <c r="DR248">
        <v>448.57080000000002</v>
      </c>
      <c r="DS248">
        <v>445.33920000000001</v>
      </c>
      <c r="DT248">
        <v>354.88350000000003</v>
      </c>
      <c r="DU248">
        <v>237.6129</v>
      </c>
      <c r="DV248">
        <v>158.40270000000001</v>
      </c>
      <c r="DW248">
        <v>168.24170000000001</v>
      </c>
      <c r="DX248">
        <v>177.46129999999999</v>
      </c>
      <c r="DY248">
        <v>158.66120000000001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277.53399999999999</v>
      </c>
      <c r="EM248">
        <v>460.2654</v>
      </c>
      <c r="EN248">
        <v>456.97469999999998</v>
      </c>
      <c r="EO248">
        <v>455.87060000000002</v>
      </c>
      <c r="EP248">
        <v>454.17399999999998</v>
      </c>
      <c r="EQ248">
        <v>451.12130000000002</v>
      </c>
      <c r="ER248">
        <v>360.19439999999997</v>
      </c>
      <c r="ES248">
        <v>243.48910000000001</v>
      </c>
      <c r="ET248">
        <v>162.70820000000001</v>
      </c>
      <c r="EU248">
        <v>173.6046</v>
      </c>
      <c r="EV248">
        <v>184.2191</v>
      </c>
      <c r="EW248">
        <v>163.4384</v>
      </c>
      <c r="EX248">
        <v>73.95814</v>
      </c>
      <c r="EY248">
        <v>73.422420000000002</v>
      </c>
      <c r="EZ248">
        <v>72.675420000000003</v>
      </c>
      <c r="FA248">
        <v>71.429950000000005</v>
      </c>
      <c r="FB248">
        <v>70.435850000000002</v>
      </c>
      <c r="FC248">
        <v>69.493430000000004</v>
      </c>
      <c r="FD248">
        <v>69.097290000000001</v>
      </c>
      <c r="FE248">
        <v>68.903980000000004</v>
      </c>
      <c r="FF248">
        <v>69.870410000000007</v>
      </c>
      <c r="FG248">
        <v>73.583160000000007</v>
      </c>
      <c r="FH248">
        <v>78.175020000000004</v>
      </c>
      <c r="FI248">
        <v>82.923609999999996</v>
      </c>
      <c r="FJ248">
        <v>86.732439999999997</v>
      </c>
      <c r="FK248">
        <v>89.220179999999999</v>
      </c>
      <c r="FL248">
        <v>90.126159999999999</v>
      </c>
      <c r="FM248">
        <v>90.176169999999999</v>
      </c>
      <c r="FN248">
        <v>89.226050000000001</v>
      </c>
      <c r="FO248">
        <v>87.63203</v>
      </c>
      <c r="FP248">
        <v>84.987139999999997</v>
      </c>
      <c r="FQ248">
        <v>81.660759999999996</v>
      </c>
      <c r="FR248">
        <v>78.698260000000005</v>
      </c>
      <c r="FS248">
        <v>76.756290000000007</v>
      </c>
      <c r="FT248">
        <v>75.353930000000005</v>
      </c>
      <c r="FU248">
        <v>73.787080000000003</v>
      </c>
      <c r="FV248">
        <v>1</v>
      </c>
    </row>
    <row r="249" spans="1:178" x14ac:dyDescent="0.2">
      <c r="A249" t="s">
        <v>216</v>
      </c>
      <c r="B249" t="s">
        <v>231</v>
      </c>
      <c r="C249" t="s">
        <v>240</v>
      </c>
      <c r="D249" t="s">
        <v>42</v>
      </c>
      <c r="E249" t="s">
        <v>239</v>
      </c>
      <c r="F249" t="s">
        <v>229</v>
      </c>
      <c r="G249">
        <v>474</v>
      </c>
      <c r="H249" s="59"/>
      <c r="I249">
        <v>71.397739999999999</v>
      </c>
      <c r="J249">
        <v>511.55079999999998</v>
      </c>
      <c r="K249">
        <v>504.80020000000002</v>
      </c>
      <c r="L249">
        <v>496.05849999999998</v>
      </c>
      <c r="M249">
        <v>498.58870000000002</v>
      </c>
      <c r="N249">
        <v>508.36989999999997</v>
      </c>
      <c r="O249">
        <v>533.67939999999999</v>
      </c>
      <c r="P249">
        <v>553.08050000000003</v>
      </c>
      <c r="Q249">
        <v>567.72659999999996</v>
      </c>
      <c r="R249">
        <v>573.18430000000001</v>
      </c>
      <c r="S249">
        <v>575.00139999999999</v>
      </c>
      <c r="T249">
        <v>582.7337</v>
      </c>
      <c r="U249">
        <v>573.8759</v>
      </c>
      <c r="V249">
        <v>569.01179999999999</v>
      </c>
      <c r="W249">
        <v>564.36210000000005</v>
      </c>
      <c r="X249">
        <v>557.33529999999996</v>
      </c>
      <c r="Y249">
        <v>550.86540000000002</v>
      </c>
      <c r="Z249">
        <v>547.28269999999998</v>
      </c>
      <c r="AA249">
        <v>540.95360000000005</v>
      </c>
      <c r="AB249">
        <v>535.072</v>
      </c>
      <c r="AC249">
        <v>534.31979999999999</v>
      </c>
      <c r="AD249">
        <v>544.84130000000005</v>
      </c>
      <c r="AE249">
        <v>547.7672</v>
      </c>
      <c r="AF249">
        <v>546.74239999999998</v>
      </c>
      <c r="AG249">
        <v>525.21939999999995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78.361829999999998</v>
      </c>
      <c r="AU249">
        <v>427.56900000000002</v>
      </c>
      <c r="AV249">
        <v>425.98309999999998</v>
      </c>
      <c r="AW249">
        <v>424.6343</v>
      </c>
      <c r="AX249">
        <v>423.46300000000002</v>
      </c>
      <c r="AY249">
        <v>419.89830000000001</v>
      </c>
      <c r="AZ249">
        <v>332.96140000000003</v>
      </c>
      <c r="BA249">
        <v>217.49639999999999</v>
      </c>
      <c r="BB249">
        <v>144.08240000000001</v>
      </c>
      <c r="BC249">
        <v>151.18029999999999</v>
      </c>
      <c r="BD249">
        <v>156.88399999999999</v>
      </c>
      <c r="BE249">
        <v>143.22819999999999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135.39279999999999</v>
      </c>
      <c r="BS249">
        <v>433.63900000000001</v>
      </c>
      <c r="BT249">
        <v>431.57220000000001</v>
      </c>
      <c r="BU249">
        <v>430.30489999999998</v>
      </c>
      <c r="BV249">
        <v>428.99079999999998</v>
      </c>
      <c r="BW249">
        <v>425.60270000000003</v>
      </c>
      <c r="BX249">
        <v>338.20100000000002</v>
      </c>
      <c r="BY249">
        <v>223.2937</v>
      </c>
      <c r="BZ249">
        <v>148.33000000000001</v>
      </c>
      <c r="CA249">
        <v>156.47110000000001</v>
      </c>
      <c r="CB249">
        <v>163.55109999999999</v>
      </c>
      <c r="CC249">
        <v>147.94130000000001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174.8922</v>
      </c>
      <c r="CQ249">
        <v>437.84300000000002</v>
      </c>
      <c r="CR249">
        <v>435.44319999999999</v>
      </c>
      <c r="CS249">
        <v>434.23239999999998</v>
      </c>
      <c r="CT249">
        <v>432.81950000000001</v>
      </c>
      <c r="CU249">
        <v>429.55360000000002</v>
      </c>
      <c r="CV249">
        <v>341.83</v>
      </c>
      <c r="CW249">
        <v>227.30879999999999</v>
      </c>
      <c r="CX249">
        <v>151.27189999999999</v>
      </c>
      <c r="CY249">
        <v>160.13550000000001</v>
      </c>
      <c r="CZ249">
        <v>168.1686</v>
      </c>
      <c r="DA249">
        <v>151.2055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214.39169999999999</v>
      </c>
      <c r="DO249">
        <v>442.0471</v>
      </c>
      <c r="DP249">
        <v>439.31420000000003</v>
      </c>
      <c r="DQ249">
        <v>438.15989999999999</v>
      </c>
      <c r="DR249">
        <v>436.6481</v>
      </c>
      <c r="DS249">
        <v>433.50439999999998</v>
      </c>
      <c r="DT249">
        <v>345.45890000000003</v>
      </c>
      <c r="DU249">
        <v>231.32400000000001</v>
      </c>
      <c r="DV249">
        <v>154.21379999999999</v>
      </c>
      <c r="DW249">
        <v>163.79990000000001</v>
      </c>
      <c r="DX249">
        <v>172.78620000000001</v>
      </c>
      <c r="DY249">
        <v>154.46969999999999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271.42259999999999</v>
      </c>
      <c r="EM249">
        <v>448.11709999999999</v>
      </c>
      <c r="EN249">
        <v>444.90339999999998</v>
      </c>
      <c r="EO249">
        <v>443.8306</v>
      </c>
      <c r="EP249">
        <v>442.17599999999999</v>
      </c>
      <c r="EQ249">
        <v>439.2088</v>
      </c>
      <c r="ER249">
        <v>350.69850000000002</v>
      </c>
      <c r="ES249">
        <v>237.12129999999999</v>
      </c>
      <c r="ET249">
        <v>158.4614</v>
      </c>
      <c r="EU249">
        <v>169.0907</v>
      </c>
      <c r="EV249">
        <v>179.45320000000001</v>
      </c>
      <c r="EW249">
        <v>159.18279999999999</v>
      </c>
      <c r="EX249">
        <v>73.95814</v>
      </c>
      <c r="EY249">
        <v>73.422420000000002</v>
      </c>
      <c r="EZ249">
        <v>72.675420000000003</v>
      </c>
      <c r="FA249">
        <v>71.429950000000005</v>
      </c>
      <c r="FB249">
        <v>70.435850000000002</v>
      </c>
      <c r="FC249">
        <v>69.493430000000004</v>
      </c>
      <c r="FD249">
        <v>69.097290000000001</v>
      </c>
      <c r="FE249">
        <v>68.903980000000004</v>
      </c>
      <c r="FF249">
        <v>69.870410000000007</v>
      </c>
      <c r="FG249">
        <v>73.583160000000007</v>
      </c>
      <c r="FH249">
        <v>78.175020000000004</v>
      </c>
      <c r="FI249">
        <v>82.923609999999996</v>
      </c>
      <c r="FJ249">
        <v>86.732439999999997</v>
      </c>
      <c r="FK249">
        <v>89.220179999999999</v>
      </c>
      <c r="FL249">
        <v>90.126159999999999</v>
      </c>
      <c r="FM249">
        <v>90.176169999999999</v>
      </c>
      <c r="FN249">
        <v>89.226050000000001</v>
      </c>
      <c r="FO249">
        <v>87.63203</v>
      </c>
      <c r="FP249">
        <v>84.987139999999997</v>
      </c>
      <c r="FQ249">
        <v>81.660759999999996</v>
      </c>
      <c r="FR249">
        <v>78.698260000000005</v>
      </c>
      <c r="FS249">
        <v>76.756290000000007</v>
      </c>
      <c r="FT249">
        <v>75.353930000000005</v>
      </c>
      <c r="FU249">
        <v>73.787080000000003</v>
      </c>
      <c r="FV249">
        <v>1</v>
      </c>
    </row>
    <row r="250" spans="1:178" x14ac:dyDescent="0.2">
      <c r="A250" t="s">
        <v>216</v>
      </c>
      <c r="B250" t="s">
        <v>231</v>
      </c>
      <c r="C250" t="s">
        <v>240</v>
      </c>
      <c r="D250" t="s">
        <v>43</v>
      </c>
      <c r="E250">
        <v>2015</v>
      </c>
      <c r="F250" t="s">
        <v>229</v>
      </c>
      <c r="G250">
        <v>507</v>
      </c>
      <c r="H250" s="59"/>
      <c r="I250">
        <v>76.368480000000005</v>
      </c>
      <c r="J250">
        <v>546.94190000000003</v>
      </c>
      <c r="K250">
        <v>539.29700000000003</v>
      </c>
      <c r="L250">
        <v>529.17989999999998</v>
      </c>
      <c r="M250">
        <v>535.80769999999995</v>
      </c>
      <c r="N250">
        <v>556.16669999999999</v>
      </c>
      <c r="O250">
        <v>587.05619999999999</v>
      </c>
      <c r="P250">
        <v>606.87450000000001</v>
      </c>
      <c r="Q250">
        <v>613.53229999999996</v>
      </c>
      <c r="R250">
        <v>604.42819999999995</v>
      </c>
      <c r="S250">
        <v>600.12090000000001</v>
      </c>
      <c r="T250">
        <v>610.33370000000002</v>
      </c>
      <c r="U250">
        <v>618.61680000000001</v>
      </c>
      <c r="V250">
        <v>612.00819999999999</v>
      </c>
      <c r="W250">
        <v>611.44179999999994</v>
      </c>
      <c r="X250">
        <v>599.04420000000005</v>
      </c>
      <c r="Y250">
        <v>594.22239999999999</v>
      </c>
      <c r="Z250">
        <v>587.68140000000005</v>
      </c>
      <c r="AA250">
        <v>586.39250000000004</v>
      </c>
      <c r="AB250">
        <v>581.71079999999995</v>
      </c>
      <c r="AC250">
        <v>573.82640000000004</v>
      </c>
      <c r="AD250">
        <v>575.26559999999995</v>
      </c>
      <c r="AE250">
        <v>571.23220000000003</v>
      </c>
      <c r="AF250">
        <v>564.61429999999996</v>
      </c>
      <c r="AG250">
        <v>555.99009999999998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-26.062460000000002</v>
      </c>
      <c r="AX250">
        <v>453.5994</v>
      </c>
      <c r="AY250">
        <v>454.11</v>
      </c>
      <c r="AZ250">
        <v>449.21839999999997</v>
      </c>
      <c r="BA250">
        <v>444</v>
      </c>
      <c r="BB250">
        <v>445.77100000000002</v>
      </c>
      <c r="BC250">
        <v>365.14350000000002</v>
      </c>
      <c r="BD250">
        <v>248.547</v>
      </c>
      <c r="BE250">
        <v>-18.566469999999999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105.029</v>
      </c>
      <c r="BV250">
        <v>463.37889999999999</v>
      </c>
      <c r="BW250">
        <v>464.5471</v>
      </c>
      <c r="BX250">
        <v>459.51170000000002</v>
      </c>
      <c r="BY250">
        <v>453.24099999999999</v>
      </c>
      <c r="BZ250">
        <v>456.21190000000001</v>
      </c>
      <c r="CA250">
        <v>373.36329999999998</v>
      </c>
      <c r="CB250">
        <v>256.70850000000002</v>
      </c>
      <c r="CC250">
        <v>88.120080000000002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195.82249999999999</v>
      </c>
      <c r="CT250">
        <v>470.15219999999999</v>
      </c>
      <c r="CU250">
        <v>471.7758</v>
      </c>
      <c r="CV250">
        <v>466.64080000000001</v>
      </c>
      <c r="CW250">
        <v>459.6413</v>
      </c>
      <c r="CX250">
        <v>463.44319999999999</v>
      </c>
      <c r="CY250">
        <v>379.05630000000002</v>
      </c>
      <c r="CZ250">
        <v>262.36110000000002</v>
      </c>
      <c r="DA250">
        <v>162.01089999999999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286.61610000000002</v>
      </c>
      <c r="DR250">
        <v>476.9255</v>
      </c>
      <c r="DS250">
        <v>479.00439999999998</v>
      </c>
      <c r="DT250">
        <v>473.76990000000001</v>
      </c>
      <c r="DU250">
        <v>466.04160000000002</v>
      </c>
      <c r="DV250">
        <v>470.67450000000002</v>
      </c>
      <c r="DW250">
        <v>384.74930000000001</v>
      </c>
      <c r="DX250">
        <v>268.01369999999997</v>
      </c>
      <c r="DY250">
        <v>235.9016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417.70749999999998</v>
      </c>
      <c r="EP250">
        <v>486.70499999999998</v>
      </c>
      <c r="EQ250">
        <v>489.44150000000002</v>
      </c>
      <c r="ER250">
        <v>484.06319999999999</v>
      </c>
      <c r="ES250">
        <v>475.2826</v>
      </c>
      <c r="ET250">
        <v>481.11540000000002</v>
      </c>
      <c r="EU250">
        <v>392.96899999999999</v>
      </c>
      <c r="EV250">
        <v>276.17509999999999</v>
      </c>
      <c r="EW250">
        <v>342.58819999999997</v>
      </c>
      <c r="EX250">
        <v>63.17257</v>
      </c>
      <c r="EY250">
        <v>61.96181</v>
      </c>
      <c r="EZ250">
        <v>61.16798</v>
      </c>
      <c r="FA250">
        <v>60.187159999999999</v>
      </c>
      <c r="FB250">
        <v>59.440730000000002</v>
      </c>
      <c r="FC250">
        <v>58.669690000000003</v>
      </c>
      <c r="FD250">
        <v>58.452759999999998</v>
      </c>
      <c r="FE250">
        <v>58.67062</v>
      </c>
      <c r="FF250">
        <v>60.65419</v>
      </c>
      <c r="FG250">
        <v>64.803629999999998</v>
      </c>
      <c r="FH250">
        <v>70.007320000000007</v>
      </c>
      <c r="FI250">
        <v>74.402339999999995</v>
      </c>
      <c r="FJ250">
        <v>77.402119999999996</v>
      </c>
      <c r="FK250">
        <v>78.980149999999995</v>
      </c>
      <c r="FL250">
        <v>79.982249999999993</v>
      </c>
      <c r="FM250">
        <v>80.050110000000004</v>
      </c>
      <c r="FN250">
        <v>78.736149999999995</v>
      </c>
      <c r="FO250">
        <v>76.364819999999995</v>
      </c>
      <c r="FP250">
        <v>73.703000000000003</v>
      </c>
      <c r="FQ250">
        <v>71.030140000000003</v>
      </c>
      <c r="FR250">
        <v>68.862790000000004</v>
      </c>
      <c r="FS250">
        <v>67.097880000000004</v>
      </c>
      <c r="FT250">
        <v>65.618989999999997</v>
      </c>
      <c r="FU250">
        <v>64.902540000000002</v>
      </c>
      <c r="FV250">
        <v>1</v>
      </c>
    </row>
    <row r="251" spans="1:178" x14ac:dyDescent="0.2">
      <c r="A251" t="s">
        <v>216</v>
      </c>
      <c r="B251" t="s">
        <v>231</v>
      </c>
      <c r="C251" t="s">
        <v>240</v>
      </c>
      <c r="D251" t="s">
        <v>43</v>
      </c>
      <c r="E251">
        <v>2016</v>
      </c>
      <c r="F251" t="s">
        <v>229</v>
      </c>
      <c r="G251">
        <v>494</v>
      </c>
      <c r="H251" s="59"/>
      <c r="I251">
        <v>74.410309999999996</v>
      </c>
      <c r="J251">
        <v>532.91769999999997</v>
      </c>
      <c r="K251">
        <v>525.46889999999996</v>
      </c>
      <c r="L251">
        <v>515.61120000000005</v>
      </c>
      <c r="M251">
        <v>522.06910000000005</v>
      </c>
      <c r="N251">
        <v>541.90610000000004</v>
      </c>
      <c r="O251">
        <v>572.00350000000003</v>
      </c>
      <c r="P251">
        <v>591.31349999999998</v>
      </c>
      <c r="Q251">
        <v>597.80079999999998</v>
      </c>
      <c r="R251">
        <v>588.93010000000004</v>
      </c>
      <c r="S251">
        <v>584.73320000000001</v>
      </c>
      <c r="T251">
        <v>594.68409999999994</v>
      </c>
      <c r="U251">
        <v>602.75480000000005</v>
      </c>
      <c r="V251">
        <v>596.31569999999999</v>
      </c>
      <c r="W251">
        <v>595.76379999999995</v>
      </c>
      <c r="X251">
        <v>583.68409999999994</v>
      </c>
      <c r="Y251">
        <v>578.98599999999999</v>
      </c>
      <c r="Z251">
        <v>572.61260000000004</v>
      </c>
      <c r="AA251">
        <v>571.35680000000002</v>
      </c>
      <c r="AB251">
        <v>566.79520000000002</v>
      </c>
      <c r="AC251">
        <v>559.11289999999997</v>
      </c>
      <c r="AD251">
        <v>560.51530000000002</v>
      </c>
      <c r="AE251">
        <v>556.58529999999996</v>
      </c>
      <c r="AF251">
        <v>550.13699999999994</v>
      </c>
      <c r="AG251">
        <v>541.73389999999995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-28.220389999999998</v>
      </c>
      <c r="AX251">
        <v>441.75779999999997</v>
      </c>
      <c r="AY251">
        <v>442.24119999999999</v>
      </c>
      <c r="AZ251">
        <v>437.47809999999998</v>
      </c>
      <c r="BA251">
        <v>432.4162</v>
      </c>
      <c r="BB251">
        <v>434.11579999999998</v>
      </c>
      <c r="BC251">
        <v>355.60359999999997</v>
      </c>
      <c r="BD251">
        <v>241.99809999999999</v>
      </c>
      <c r="BE251">
        <v>-20.390470000000001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101.1795</v>
      </c>
      <c r="BV251">
        <v>451.41120000000001</v>
      </c>
      <c r="BW251">
        <v>452.54360000000003</v>
      </c>
      <c r="BX251">
        <v>447.6386</v>
      </c>
      <c r="BY251">
        <v>441.53789999999998</v>
      </c>
      <c r="BZ251">
        <v>444.42200000000003</v>
      </c>
      <c r="CA251">
        <v>363.71730000000002</v>
      </c>
      <c r="CB251">
        <v>250.05420000000001</v>
      </c>
      <c r="CC251">
        <v>84.919430000000006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190.8014</v>
      </c>
      <c r="CT251">
        <v>458.09699999999998</v>
      </c>
      <c r="CU251">
        <v>459.67899999999997</v>
      </c>
      <c r="CV251">
        <v>454.67570000000001</v>
      </c>
      <c r="CW251">
        <v>447.85570000000001</v>
      </c>
      <c r="CX251">
        <v>451.56</v>
      </c>
      <c r="CY251">
        <v>369.33690000000001</v>
      </c>
      <c r="CZ251">
        <v>255.63390000000001</v>
      </c>
      <c r="DA251">
        <v>157.85669999999999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280.42340000000002</v>
      </c>
      <c r="DR251">
        <v>464.78289999999998</v>
      </c>
      <c r="DS251">
        <v>466.8143</v>
      </c>
      <c r="DT251">
        <v>461.71280000000002</v>
      </c>
      <c r="DU251">
        <v>454.17340000000002</v>
      </c>
      <c r="DV251">
        <v>458.69799999999998</v>
      </c>
      <c r="DW251">
        <v>374.95639999999997</v>
      </c>
      <c r="DX251">
        <v>261.21350000000001</v>
      </c>
      <c r="DY251">
        <v>230.79409999999999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409.82330000000002</v>
      </c>
      <c r="EP251">
        <v>474.43630000000002</v>
      </c>
      <c r="EQ251">
        <v>477.11669999999998</v>
      </c>
      <c r="ER251">
        <v>471.87329999999997</v>
      </c>
      <c r="ES251">
        <v>463.29509999999999</v>
      </c>
      <c r="ET251">
        <v>469.00420000000003</v>
      </c>
      <c r="EU251">
        <v>383.07010000000002</v>
      </c>
      <c r="EV251">
        <v>269.2697</v>
      </c>
      <c r="EW251">
        <v>336.10390000000001</v>
      </c>
      <c r="EX251">
        <v>63.17257</v>
      </c>
      <c r="EY251">
        <v>61.96181</v>
      </c>
      <c r="EZ251">
        <v>61.16798</v>
      </c>
      <c r="FA251">
        <v>60.187159999999999</v>
      </c>
      <c r="FB251">
        <v>59.440730000000002</v>
      </c>
      <c r="FC251">
        <v>58.669690000000003</v>
      </c>
      <c r="FD251">
        <v>58.452759999999998</v>
      </c>
      <c r="FE251">
        <v>58.670610000000003</v>
      </c>
      <c r="FF251">
        <v>60.65419</v>
      </c>
      <c r="FG251">
        <v>64.803629999999998</v>
      </c>
      <c r="FH251">
        <v>70.007320000000007</v>
      </c>
      <c r="FI251">
        <v>74.402339999999995</v>
      </c>
      <c r="FJ251">
        <v>77.402119999999996</v>
      </c>
      <c r="FK251">
        <v>78.980149999999995</v>
      </c>
      <c r="FL251">
        <v>79.982249999999993</v>
      </c>
      <c r="FM251">
        <v>80.050110000000004</v>
      </c>
      <c r="FN251">
        <v>78.736149999999995</v>
      </c>
      <c r="FO251">
        <v>76.364819999999995</v>
      </c>
      <c r="FP251">
        <v>73.703000000000003</v>
      </c>
      <c r="FQ251">
        <v>71.030140000000003</v>
      </c>
      <c r="FR251">
        <v>68.862790000000004</v>
      </c>
      <c r="FS251">
        <v>67.097880000000004</v>
      </c>
      <c r="FT251">
        <v>65.618989999999997</v>
      </c>
      <c r="FU251">
        <v>64.902540000000002</v>
      </c>
      <c r="FV251">
        <v>1</v>
      </c>
    </row>
    <row r="252" spans="1:178" x14ac:dyDescent="0.2">
      <c r="A252" t="s">
        <v>216</v>
      </c>
      <c r="B252" t="s">
        <v>231</v>
      </c>
      <c r="C252" t="s">
        <v>240</v>
      </c>
      <c r="D252" t="s">
        <v>43</v>
      </c>
      <c r="E252">
        <v>2017</v>
      </c>
      <c r="F252" t="s">
        <v>229</v>
      </c>
      <c r="G252">
        <v>480</v>
      </c>
      <c r="H252" s="59"/>
      <c r="I252">
        <v>72.301509999999993</v>
      </c>
      <c r="J252">
        <v>517.81479999999999</v>
      </c>
      <c r="K252">
        <v>510.577</v>
      </c>
      <c r="L252">
        <v>500.99869999999999</v>
      </c>
      <c r="M252">
        <v>507.27359999999999</v>
      </c>
      <c r="N252">
        <v>526.54840000000002</v>
      </c>
      <c r="O252">
        <v>555.79280000000006</v>
      </c>
      <c r="P252">
        <v>574.5557</v>
      </c>
      <c r="Q252">
        <v>580.85910000000001</v>
      </c>
      <c r="R252">
        <v>572.23969999999997</v>
      </c>
      <c r="S252">
        <v>568.16179999999997</v>
      </c>
      <c r="T252">
        <v>577.83069999999998</v>
      </c>
      <c r="U252">
        <v>585.67269999999996</v>
      </c>
      <c r="V252">
        <v>579.41600000000005</v>
      </c>
      <c r="W252">
        <v>578.87980000000005</v>
      </c>
      <c r="X252">
        <v>567.14250000000004</v>
      </c>
      <c r="Y252">
        <v>562.57749999999999</v>
      </c>
      <c r="Z252">
        <v>556.38480000000004</v>
      </c>
      <c r="AA252">
        <v>555.16459999999995</v>
      </c>
      <c r="AB252">
        <v>550.73220000000003</v>
      </c>
      <c r="AC252">
        <v>543.26760000000002</v>
      </c>
      <c r="AD252">
        <v>544.63019999999995</v>
      </c>
      <c r="AE252">
        <v>540.8116</v>
      </c>
      <c r="AF252">
        <v>534.54600000000005</v>
      </c>
      <c r="AG252">
        <v>526.38120000000004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-30.50187</v>
      </c>
      <c r="AX252">
        <v>429.00850000000003</v>
      </c>
      <c r="AY252">
        <v>429.46269999999998</v>
      </c>
      <c r="AZ252">
        <v>424.83800000000002</v>
      </c>
      <c r="BA252">
        <v>419.9443</v>
      </c>
      <c r="BB252">
        <v>421.56760000000003</v>
      </c>
      <c r="BC252">
        <v>345.33260000000001</v>
      </c>
      <c r="BD252">
        <v>234.94800000000001</v>
      </c>
      <c r="BE252">
        <v>-22.320229999999999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97.051220000000001</v>
      </c>
      <c r="BV252">
        <v>438.52409999999998</v>
      </c>
      <c r="BW252">
        <v>439.61810000000003</v>
      </c>
      <c r="BX252">
        <v>434.8535</v>
      </c>
      <c r="BY252">
        <v>428.9359</v>
      </c>
      <c r="BZ252">
        <v>431.72669999999999</v>
      </c>
      <c r="CA252">
        <v>353.33049999999997</v>
      </c>
      <c r="CB252">
        <v>242.88919999999999</v>
      </c>
      <c r="CC252">
        <v>81.486689999999996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185.39410000000001</v>
      </c>
      <c r="CT252">
        <v>445.11450000000002</v>
      </c>
      <c r="CU252">
        <v>446.65159999999997</v>
      </c>
      <c r="CV252">
        <v>441.79020000000003</v>
      </c>
      <c r="CW252">
        <v>435.16340000000002</v>
      </c>
      <c r="CX252">
        <v>438.76280000000003</v>
      </c>
      <c r="CY252">
        <v>358.8698</v>
      </c>
      <c r="CZ252">
        <v>248.38919999999999</v>
      </c>
      <c r="DA252">
        <v>153.38310000000001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273.73700000000002</v>
      </c>
      <c r="DR252">
        <v>451.70499999999998</v>
      </c>
      <c r="DS252">
        <v>453.68520000000001</v>
      </c>
      <c r="DT252">
        <v>448.72680000000003</v>
      </c>
      <c r="DU252">
        <v>441.39089999999999</v>
      </c>
      <c r="DV252">
        <v>445.7989</v>
      </c>
      <c r="DW252">
        <v>364.4092</v>
      </c>
      <c r="DX252">
        <v>253.88919999999999</v>
      </c>
      <c r="DY252">
        <v>225.27940000000001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401.2901</v>
      </c>
      <c r="EP252">
        <v>461.22059999999999</v>
      </c>
      <c r="EQ252">
        <v>463.84050000000002</v>
      </c>
      <c r="ER252">
        <v>458.7423</v>
      </c>
      <c r="ES252">
        <v>450.38249999999999</v>
      </c>
      <c r="ET252">
        <v>455.95800000000003</v>
      </c>
      <c r="EU252">
        <v>372.40710000000001</v>
      </c>
      <c r="EV252">
        <v>261.8304</v>
      </c>
      <c r="EW252">
        <v>329.08629999999999</v>
      </c>
      <c r="EX252">
        <v>63.17257</v>
      </c>
      <c r="EY252">
        <v>61.96181</v>
      </c>
      <c r="EZ252">
        <v>61.16798</v>
      </c>
      <c r="FA252">
        <v>60.187159999999999</v>
      </c>
      <c r="FB252">
        <v>59.440730000000002</v>
      </c>
      <c r="FC252">
        <v>58.669690000000003</v>
      </c>
      <c r="FD252">
        <v>58.452770000000001</v>
      </c>
      <c r="FE252">
        <v>58.670610000000003</v>
      </c>
      <c r="FF252">
        <v>60.654200000000003</v>
      </c>
      <c r="FG252">
        <v>64.803629999999998</v>
      </c>
      <c r="FH252">
        <v>70.007320000000007</v>
      </c>
      <c r="FI252">
        <v>74.402339999999995</v>
      </c>
      <c r="FJ252">
        <v>77.402119999999996</v>
      </c>
      <c r="FK252">
        <v>78.980149999999995</v>
      </c>
      <c r="FL252">
        <v>79.982249999999993</v>
      </c>
      <c r="FM252">
        <v>80.050110000000004</v>
      </c>
      <c r="FN252">
        <v>78.736149999999995</v>
      </c>
      <c r="FO252">
        <v>76.364819999999995</v>
      </c>
      <c r="FP252">
        <v>73.703000000000003</v>
      </c>
      <c r="FQ252">
        <v>71.030140000000003</v>
      </c>
      <c r="FR252">
        <v>68.862790000000004</v>
      </c>
      <c r="FS252">
        <v>67.097880000000004</v>
      </c>
      <c r="FT252">
        <v>65.618989999999997</v>
      </c>
      <c r="FU252">
        <v>64.902540000000002</v>
      </c>
      <c r="FV252">
        <v>1</v>
      </c>
    </row>
    <row r="253" spans="1:178" x14ac:dyDescent="0.2">
      <c r="A253" t="s">
        <v>216</v>
      </c>
      <c r="B253" t="s">
        <v>231</v>
      </c>
      <c r="C253" t="s">
        <v>240</v>
      </c>
      <c r="D253" t="s">
        <v>43</v>
      </c>
      <c r="E253" t="s">
        <v>239</v>
      </c>
      <c r="F253" t="s">
        <v>229</v>
      </c>
      <c r="G253">
        <v>474</v>
      </c>
      <c r="H253" s="59"/>
      <c r="I253">
        <v>71.397739999999999</v>
      </c>
      <c r="J253">
        <v>511.34210000000002</v>
      </c>
      <c r="K253">
        <v>504.19479999999999</v>
      </c>
      <c r="L253">
        <v>494.73630000000003</v>
      </c>
      <c r="M253">
        <v>500.93270000000001</v>
      </c>
      <c r="N253">
        <v>519.96659999999997</v>
      </c>
      <c r="O253">
        <v>548.84550000000002</v>
      </c>
      <c r="P253">
        <v>567.37369999999999</v>
      </c>
      <c r="Q253">
        <v>573.59829999999999</v>
      </c>
      <c r="R253">
        <v>565.08669999999995</v>
      </c>
      <c r="S253">
        <v>561.0598</v>
      </c>
      <c r="T253">
        <v>570.60789999999997</v>
      </c>
      <c r="U253">
        <v>578.35180000000003</v>
      </c>
      <c r="V253">
        <v>572.17330000000004</v>
      </c>
      <c r="W253">
        <v>571.64380000000006</v>
      </c>
      <c r="X253">
        <v>560.05319999999995</v>
      </c>
      <c r="Y253">
        <v>555.54520000000002</v>
      </c>
      <c r="Z253">
        <v>549.42989999999998</v>
      </c>
      <c r="AA253">
        <v>548.22500000000002</v>
      </c>
      <c r="AB253">
        <v>543.84799999999996</v>
      </c>
      <c r="AC253">
        <v>536.47680000000003</v>
      </c>
      <c r="AD253">
        <v>537.82230000000004</v>
      </c>
      <c r="AE253">
        <v>534.05150000000003</v>
      </c>
      <c r="AF253">
        <v>527.86419999999998</v>
      </c>
      <c r="AG253">
        <v>519.80139999999994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-31.465689999999999</v>
      </c>
      <c r="AX253">
        <v>423.5455</v>
      </c>
      <c r="AY253">
        <v>423.98739999999998</v>
      </c>
      <c r="AZ253">
        <v>419.42189999999999</v>
      </c>
      <c r="BA253">
        <v>414.60019999999997</v>
      </c>
      <c r="BB253">
        <v>416.1909</v>
      </c>
      <c r="BC253">
        <v>340.9316</v>
      </c>
      <c r="BD253">
        <v>231.92740000000001</v>
      </c>
      <c r="BE253">
        <v>-23.135909999999999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95.287689999999998</v>
      </c>
      <c r="BV253">
        <v>433.00150000000002</v>
      </c>
      <c r="BW253">
        <v>434.07900000000001</v>
      </c>
      <c r="BX253">
        <v>429.37459999999999</v>
      </c>
      <c r="BY253">
        <v>423.53530000000001</v>
      </c>
      <c r="BZ253">
        <v>426.28620000000001</v>
      </c>
      <c r="CA253">
        <v>348.87939999999998</v>
      </c>
      <c r="CB253">
        <v>239.81880000000001</v>
      </c>
      <c r="CC253">
        <v>80.020179999999996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183.07669999999999</v>
      </c>
      <c r="CT253">
        <v>439.55059999999997</v>
      </c>
      <c r="CU253">
        <v>441.06849999999997</v>
      </c>
      <c r="CV253">
        <v>436.26780000000002</v>
      </c>
      <c r="CW253">
        <v>429.72379999999998</v>
      </c>
      <c r="CX253">
        <v>433.2783</v>
      </c>
      <c r="CY253">
        <v>354.38400000000001</v>
      </c>
      <c r="CZ253">
        <v>245.2843</v>
      </c>
      <c r="DA253">
        <v>151.4658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270.8657</v>
      </c>
      <c r="DR253">
        <v>446.09969999999998</v>
      </c>
      <c r="DS253">
        <v>448.05790000000002</v>
      </c>
      <c r="DT253">
        <v>443.16090000000003</v>
      </c>
      <c r="DU253">
        <v>435.91239999999999</v>
      </c>
      <c r="DV253">
        <v>440.27030000000002</v>
      </c>
      <c r="DW253">
        <v>359.8886</v>
      </c>
      <c r="DX253">
        <v>250.7499</v>
      </c>
      <c r="DY253">
        <v>222.91139999999999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397.6191</v>
      </c>
      <c r="EP253">
        <v>455.5557</v>
      </c>
      <c r="EQ253">
        <v>458.14960000000002</v>
      </c>
      <c r="ER253">
        <v>453.11360000000002</v>
      </c>
      <c r="ES253">
        <v>444.84750000000003</v>
      </c>
      <c r="ET253">
        <v>450.3657</v>
      </c>
      <c r="EU253">
        <v>367.83629999999999</v>
      </c>
      <c r="EV253">
        <v>258.6413</v>
      </c>
      <c r="EW253">
        <v>326.06740000000002</v>
      </c>
      <c r="EX253">
        <v>63.17257</v>
      </c>
      <c r="EY253">
        <v>61.96181</v>
      </c>
      <c r="EZ253">
        <v>61.16798</v>
      </c>
      <c r="FA253">
        <v>60.187159999999999</v>
      </c>
      <c r="FB253">
        <v>59.440730000000002</v>
      </c>
      <c r="FC253">
        <v>58.669690000000003</v>
      </c>
      <c r="FD253">
        <v>58.452770000000001</v>
      </c>
      <c r="FE253">
        <v>58.670610000000003</v>
      </c>
      <c r="FF253">
        <v>60.65419</v>
      </c>
      <c r="FG253">
        <v>64.803629999999998</v>
      </c>
      <c r="FH253">
        <v>70.007320000000007</v>
      </c>
      <c r="FI253">
        <v>74.402339999999995</v>
      </c>
      <c r="FJ253">
        <v>77.402119999999996</v>
      </c>
      <c r="FK253">
        <v>78.980149999999995</v>
      </c>
      <c r="FL253">
        <v>79.982249999999993</v>
      </c>
      <c r="FM253">
        <v>80.050110000000004</v>
      </c>
      <c r="FN253">
        <v>78.736149999999995</v>
      </c>
      <c r="FO253">
        <v>76.364819999999995</v>
      </c>
      <c r="FP253">
        <v>73.703000000000003</v>
      </c>
      <c r="FQ253">
        <v>71.030140000000003</v>
      </c>
      <c r="FR253">
        <v>68.862790000000004</v>
      </c>
      <c r="FS253">
        <v>67.097880000000004</v>
      </c>
      <c r="FT253">
        <v>65.618989999999997</v>
      </c>
      <c r="FU253">
        <v>64.902540000000002</v>
      </c>
      <c r="FV253">
        <v>1</v>
      </c>
    </row>
    <row r="254" spans="1:178" x14ac:dyDescent="0.2">
      <c r="A254" t="s">
        <v>216</v>
      </c>
      <c r="B254" t="s">
        <v>231</v>
      </c>
      <c r="C254" t="s">
        <v>240</v>
      </c>
      <c r="D254" t="s">
        <v>44</v>
      </c>
      <c r="E254">
        <v>2015</v>
      </c>
      <c r="F254" t="s">
        <v>229</v>
      </c>
      <c r="G254">
        <v>501</v>
      </c>
      <c r="H254" s="59"/>
      <c r="I254">
        <v>75.464709999999997</v>
      </c>
      <c r="J254">
        <v>521.49490000000003</v>
      </c>
      <c r="K254">
        <v>519.27809999999999</v>
      </c>
      <c r="L254">
        <v>510.13619999999997</v>
      </c>
      <c r="M254">
        <v>505.2371</v>
      </c>
      <c r="N254">
        <v>537.46469999999999</v>
      </c>
      <c r="O254">
        <v>560.46140000000003</v>
      </c>
      <c r="P254">
        <v>577.19069999999999</v>
      </c>
      <c r="Q254">
        <v>583.42190000000005</v>
      </c>
      <c r="R254">
        <v>588.05340000000001</v>
      </c>
      <c r="S254">
        <v>568.60040000000004</v>
      </c>
      <c r="T254">
        <v>557.23509999999999</v>
      </c>
      <c r="U254">
        <v>558.33439999999996</v>
      </c>
      <c r="V254">
        <v>568.10619999999994</v>
      </c>
      <c r="W254">
        <v>556.42960000000005</v>
      </c>
      <c r="X254">
        <v>568.56410000000005</v>
      </c>
      <c r="Y254">
        <v>561.41089999999997</v>
      </c>
      <c r="Z254">
        <v>565.23580000000004</v>
      </c>
      <c r="AA254">
        <v>575.38189999999997</v>
      </c>
      <c r="AB254">
        <v>575.10879999999997</v>
      </c>
      <c r="AC254">
        <v>567.96969999999999</v>
      </c>
      <c r="AD254">
        <v>567.85209999999995</v>
      </c>
      <c r="AE254">
        <v>565.37450000000001</v>
      </c>
      <c r="AF254">
        <v>560.1096</v>
      </c>
      <c r="AG254">
        <v>557.976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-137.9931</v>
      </c>
      <c r="AX254">
        <v>426.67959999999999</v>
      </c>
      <c r="AY254">
        <v>431.18920000000003</v>
      </c>
      <c r="AZ254">
        <v>430.11720000000003</v>
      </c>
      <c r="BA254">
        <v>427.18529999999998</v>
      </c>
      <c r="BB254">
        <v>429.12479999999999</v>
      </c>
      <c r="BC254">
        <v>359.45530000000002</v>
      </c>
      <c r="BD254">
        <v>250.51779999999999</v>
      </c>
      <c r="BE254">
        <v>6.4535410000000004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58.567120000000003</v>
      </c>
      <c r="BV254">
        <v>442.0942</v>
      </c>
      <c r="BW254">
        <v>450.79039999999998</v>
      </c>
      <c r="BX254">
        <v>449.94779999999997</v>
      </c>
      <c r="BY254">
        <v>445.28050000000002</v>
      </c>
      <c r="BZ254">
        <v>446.97160000000002</v>
      </c>
      <c r="CA254">
        <v>370.60680000000002</v>
      </c>
      <c r="CB254">
        <v>262.82650000000001</v>
      </c>
      <c r="CC254">
        <v>112.51900000000001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194.70410000000001</v>
      </c>
      <c r="CT254">
        <v>452.77030000000002</v>
      </c>
      <c r="CU254">
        <v>464.36610000000002</v>
      </c>
      <c r="CV254">
        <v>463.6823</v>
      </c>
      <c r="CW254">
        <v>457.81319999999999</v>
      </c>
      <c r="CX254">
        <v>459.33229999999998</v>
      </c>
      <c r="CY254">
        <v>378.33019999999999</v>
      </c>
      <c r="CZ254">
        <v>271.35149999999999</v>
      </c>
      <c r="DA254">
        <v>185.9796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330.84109999999998</v>
      </c>
      <c r="DR254">
        <v>463.44639999999998</v>
      </c>
      <c r="DS254">
        <v>477.9418</v>
      </c>
      <c r="DT254">
        <v>477.4169</v>
      </c>
      <c r="DU254">
        <v>470.34589999999997</v>
      </c>
      <c r="DV254">
        <v>471.69290000000001</v>
      </c>
      <c r="DW254">
        <v>386.05360000000002</v>
      </c>
      <c r="DX254">
        <v>279.87650000000002</v>
      </c>
      <c r="DY254">
        <v>259.4402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527.40129999999999</v>
      </c>
      <c r="EP254">
        <v>478.86099999999999</v>
      </c>
      <c r="EQ254">
        <v>497.54300000000001</v>
      </c>
      <c r="ER254">
        <v>497.24740000000003</v>
      </c>
      <c r="ES254">
        <v>488.44119999999998</v>
      </c>
      <c r="ET254">
        <v>489.53980000000001</v>
      </c>
      <c r="EU254">
        <v>397.20510000000002</v>
      </c>
      <c r="EV254">
        <v>292.18520000000001</v>
      </c>
      <c r="EW254">
        <v>365.50560000000002</v>
      </c>
      <c r="EX254">
        <v>44.840760000000003</v>
      </c>
      <c r="EY254">
        <v>44.025939999999999</v>
      </c>
      <c r="EZ254">
        <v>43.357889999999998</v>
      </c>
      <c r="FA254">
        <v>43.061669999999999</v>
      </c>
      <c r="FB254">
        <v>42.55077</v>
      </c>
      <c r="FC254">
        <v>41.847169999999998</v>
      </c>
      <c r="FD254">
        <v>41.771839999999997</v>
      </c>
      <c r="FE254">
        <v>41.80424</v>
      </c>
      <c r="FF254">
        <v>42.518180000000001</v>
      </c>
      <c r="FG254">
        <v>44.680410000000002</v>
      </c>
      <c r="FH254">
        <v>47.260240000000003</v>
      </c>
      <c r="FI254">
        <v>49.500250000000001</v>
      </c>
      <c r="FJ254">
        <v>50.854379999999999</v>
      </c>
      <c r="FK254">
        <v>51.246209999999998</v>
      </c>
      <c r="FL254">
        <v>51.542200000000001</v>
      </c>
      <c r="FM254">
        <v>51.754130000000004</v>
      </c>
      <c r="FN254">
        <v>51.176290000000002</v>
      </c>
      <c r="FO254">
        <v>49.798200000000001</v>
      </c>
      <c r="FP254">
        <v>48.180520000000001</v>
      </c>
      <c r="FQ254">
        <v>47.232729999999997</v>
      </c>
      <c r="FR254">
        <v>46.347990000000003</v>
      </c>
      <c r="FS254">
        <v>45.443579999999997</v>
      </c>
      <c r="FT254">
        <v>44.908909999999999</v>
      </c>
      <c r="FU254">
        <v>44.446440000000003</v>
      </c>
      <c r="FV254">
        <v>1</v>
      </c>
    </row>
    <row r="255" spans="1:178" x14ac:dyDescent="0.2">
      <c r="A255" t="s">
        <v>216</v>
      </c>
      <c r="B255" t="s">
        <v>231</v>
      </c>
      <c r="C255" t="s">
        <v>240</v>
      </c>
      <c r="D255" t="s">
        <v>44</v>
      </c>
      <c r="E255">
        <v>2016</v>
      </c>
      <c r="F255" t="s">
        <v>229</v>
      </c>
      <c r="G255">
        <v>487</v>
      </c>
      <c r="H255" s="59"/>
      <c r="I255">
        <v>73.355909999999994</v>
      </c>
      <c r="J255">
        <v>506.9221</v>
      </c>
      <c r="K255">
        <v>504.76740000000001</v>
      </c>
      <c r="L255">
        <v>495.8809</v>
      </c>
      <c r="M255">
        <v>491.11869999999999</v>
      </c>
      <c r="N255">
        <v>522.44569999999999</v>
      </c>
      <c r="O255">
        <v>544.7998</v>
      </c>
      <c r="P255">
        <v>561.0616</v>
      </c>
      <c r="Q255">
        <v>567.11869999999999</v>
      </c>
      <c r="R255">
        <v>571.62080000000003</v>
      </c>
      <c r="S255">
        <v>552.71140000000003</v>
      </c>
      <c r="T255">
        <v>541.66359999999997</v>
      </c>
      <c r="U255">
        <v>542.73220000000003</v>
      </c>
      <c r="V255">
        <v>552.23099999999999</v>
      </c>
      <c r="W255">
        <v>540.88059999999996</v>
      </c>
      <c r="X255">
        <v>552.67610000000002</v>
      </c>
      <c r="Y255">
        <v>545.72280000000001</v>
      </c>
      <c r="Z255">
        <v>549.44079999999997</v>
      </c>
      <c r="AA255">
        <v>559.30330000000004</v>
      </c>
      <c r="AB255">
        <v>559.03779999999995</v>
      </c>
      <c r="AC255">
        <v>552.09829999999999</v>
      </c>
      <c r="AD255">
        <v>551.98400000000004</v>
      </c>
      <c r="AE255">
        <v>549.57560000000001</v>
      </c>
      <c r="AF255">
        <v>544.45780000000002</v>
      </c>
      <c r="AG255">
        <v>542.38379999999995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-138.7525</v>
      </c>
      <c r="AX255">
        <v>414.39449999999999</v>
      </c>
      <c r="AY255">
        <v>418.67970000000003</v>
      </c>
      <c r="AZ255">
        <v>417.63229999999999</v>
      </c>
      <c r="BA255">
        <v>414.82310000000001</v>
      </c>
      <c r="BB255">
        <v>416.71420000000001</v>
      </c>
      <c r="BC255">
        <v>349.14879999999999</v>
      </c>
      <c r="BD255">
        <v>243.22829999999999</v>
      </c>
      <c r="BE255">
        <v>3.782645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55.041879999999999</v>
      </c>
      <c r="BV255">
        <v>429.59210000000002</v>
      </c>
      <c r="BW255">
        <v>438.00510000000003</v>
      </c>
      <c r="BX255">
        <v>437.18380000000002</v>
      </c>
      <c r="BY255">
        <v>432.66370000000001</v>
      </c>
      <c r="BZ255">
        <v>434.30990000000003</v>
      </c>
      <c r="CA255">
        <v>360.14330000000001</v>
      </c>
      <c r="CB255">
        <v>255.3638</v>
      </c>
      <c r="CC255">
        <v>108.3556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189.26329999999999</v>
      </c>
      <c r="CT255">
        <v>440.11799999999999</v>
      </c>
      <c r="CU255">
        <v>451.38979999999998</v>
      </c>
      <c r="CV255">
        <v>450.7251</v>
      </c>
      <c r="CW255">
        <v>445.02010000000001</v>
      </c>
      <c r="CX255">
        <v>446.4966</v>
      </c>
      <c r="CY255">
        <v>367.75810000000001</v>
      </c>
      <c r="CZ255">
        <v>263.7688</v>
      </c>
      <c r="DA255">
        <v>180.7826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323.48469999999998</v>
      </c>
      <c r="DR255">
        <v>450.64389999999997</v>
      </c>
      <c r="DS255">
        <v>464.77449999999999</v>
      </c>
      <c r="DT255">
        <v>464.26639999999998</v>
      </c>
      <c r="DU255">
        <v>457.37639999999999</v>
      </c>
      <c r="DV255">
        <v>458.68340000000001</v>
      </c>
      <c r="DW255">
        <v>375.37290000000002</v>
      </c>
      <c r="DX255">
        <v>272.1739</v>
      </c>
      <c r="DY255">
        <v>253.20949999999999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517.27909999999997</v>
      </c>
      <c r="EP255">
        <v>465.84160000000003</v>
      </c>
      <c r="EQ255">
        <v>484.09989999999999</v>
      </c>
      <c r="ER255">
        <v>483.81790000000001</v>
      </c>
      <c r="ES255">
        <v>475.21699999999998</v>
      </c>
      <c r="ET255">
        <v>476.27910000000003</v>
      </c>
      <c r="EU255">
        <v>386.36739999999998</v>
      </c>
      <c r="EV255">
        <v>284.30939999999998</v>
      </c>
      <c r="EW255">
        <v>357.78250000000003</v>
      </c>
      <c r="EX255">
        <v>44.840760000000003</v>
      </c>
      <c r="EY255">
        <v>44.025939999999999</v>
      </c>
      <c r="EZ255">
        <v>43.357889999999998</v>
      </c>
      <c r="FA255">
        <v>43.061669999999999</v>
      </c>
      <c r="FB255">
        <v>42.55077</v>
      </c>
      <c r="FC255">
        <v>41.847169999999998</v>
      </c>
      <c r="FD255">
        <v>41.771839999999997</v>
      </c>
      <c r="FE255">
        <v>41.80424</v>
      </c>
      <c r="FF255">
        <v>42.518180000000001</v>
      </c>
      <c r="FG255">
        <v>44.680410000000002</v>
      </c>
      <c r="FH255">
        <v>47.260240000000003</v>
      </c>
      <c r="FI255">
        <v>49.500250000000001</v>
      </c>
      <c r="FJ255">
        <v>50.854379999999999</v>
      </c>
      <c r="FK255">
        <v>51.246209999999998</v>
      </c>
      <c r="FL255">
        <v>51.542200000000001</v>
      </c>
      <c r="FM255">
        <v>51.754130000000004</v>
      </c>
      <c r="FN255">
        <v>51.176290000000002</v>
      </c>
      <c r="FO255">
        <v>49.798200000000001</v>
      </c>
      <c r="FP255">
        <v>48.180520000000001</v>
      </c>
      <c r="FQ255">
        <v>47.232729999999997</v>
      </c>
      <c r="FR255">
        <v>46.347990000000003</v>
      </c>
      <c r="FS255">
        <v>45.443579999999997</v>
      </c>
      <c r="FT255">
        <v>44.908909999999999</v>
      </c>
      <c r="FU255">
        <v>44.446440000000003</v>
      </c>
      <c r="FV255">
        <v>1</v>
      </c>
    </row>
    <row r="256" spans="1:178" x14ac:dyDescent="0.2">
      <c r="A256" t="s">
        <v>216</v>
      </c>
      <c r="B256" t="s">
        <v>231</v>
      </c>
      <c r="C256" t="s">
        <v>240</v>
      </c>
      <c r="D256" t="s">
        <v>44</v>
      </c>
      <c r="E256">
        <v>2017</v>
      </c>
      <c r="F256" t="s">
        <v>229</v>
      </c>
      <c r="G256">
        <v>474</v>
      </c>
      <c r="H256" s="59"/>
      <c r="I256">
        <v>71.397739999999999</v>
      </c>
      <c r="J256">
        <v>493.3904</v>
      </c>
      <c r="K256">
        <v>491.29309999999998</v>
      </c>
      <c r="L256">
        <v>482.6438</v>
      </c>
      <c r="M256">
        <v>478.00880000000001</v>
      </c>
      <c r="N256">
        <v>508.49950000000001</v>
      </c>
      <c r="O256">
        <v>530.25689999999997</v>
      </c>
      <c r="P256">
        <v>546.08460000000002</v>
      </c>
      <c r="Q256">
        <v>551.98</v>
      </c>
      <c r="R256">
        <v>556.36189999999999</v>
      </c>
      <c r="S256">
        <v>537.95730000000003</v>
      </c>
      <c r="T256">
        <v>527.20450000000005</v>
      </c>
      <c r="U256">
        <v>528.24450000000002</v>
      </c>
      <c r="V256">
        <v>537.48969999999997</v>
      </c>
      <c r="W256">
        <v>526.44230000000005</v>
      </c>
      <c r="X256">
        <v>537.92290000000003</v>
      </c>
      <c r="Y256">
        <v>531.15530000000001</v>
      </c>
      <c r="Z256">
        <v>534.774</v>
      </c>
      <c r="AA256">
        <v>544.37329999999997</v>
      </c>
      <c r="AB256">
        <v>544.11490000000003</v>
      </c>
      <c r="AC256">
        <v>537.3605</v>
      </c>
      <c r="AD256">
        <v>537.24929999999995</v>
      </c>
      <c r="AE256">
        <v>534.90520000000004</v>
      </c>
      <c r="AF256">
        <v>529.92399999999998</v>
      </c>
      <c r="AG256">
        <v>527.90539999999999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-139.39709999999999</v>
      </c>
      <c r="AX256">
        <v>402.99160000000001</v>
      </c>
      <c r="AY256">
        <v>407.06979999999999</v>
      </c>
      <c r="AZ256">
        <v>406.0453</v>
      </c>
      <c r="BA256">
        <v>403.34949999999998</v>
      </c>
      <c r="BB256">
        <v>405.19560000000001</v>
      </c>
      <c r="BC256">
        <v>339.58190000000002</v>
      </c>
      <c r="BD256">
        <v>236.4632</v>
      </c>
      <c r="BE256">
        <v>1.3352109999999999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51.79325</v>
      </c>
      <c r="BV256">
        <v>417.98500000000001</v>
      </c>
      <c r="BW256">
        <v>426.13549999999998</v>
      </c>
      <c r="BX256">
        <v>425.33409999999998</v>
      </c>
      <c r="BY256">
        <v>420.9504</v>
      </c>
      <c r="BZ256">
        <v>422.55489999999998</v>
      </c>
      <c r="CA256">
        <v>350.42869999999999</v>
      </c>
      <c r="CB256">
        <v>248.4357</v>
      </c>
      <c r="CC256">
        <v>104.503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184.21109999999999</v>
      </c>
      <c r="CT256">
        <v>428.36950000000002</v>
      </c>
      <c r="CU256">
        <v>439.34039999999999</v>
      </c>
      <c r="CV256">
        <v>438.69349999999997</v>
      </c>
      <c r="CW256">
        <v>433.14069999999998</v>
      </c>
      <c r="CX256">
        <v>434.5779</v>
      </c>
      <c r="CY256">
        <v>357.94110000000001</v>
      </c>
      <c r="CZ256">
        <v>256.7278</v>
      </c>
      <c r="DA256">
        <v>175.95670000000001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316.62889999999999</v>
      </c>
      <c r="DR256">
        <v>438.75389999999999</v>
      </c>
      <c r="DS256">
        <v>452.54520000000002</v>
      </c>
      <c r="DT256">
        <v>452.05279999999999</v>
      </c>
      <c r="DU256">
        <v>445.33100000000002</v>
      </c>
      <c r="DV256">
        <v>446.60079999999999</v>
      </c>
      <c r="DW256">
        <v>365.45359999999999</v>
      </c>
      <c r="DX256">
        <v>265.01990000000001</v>
      </c>
      <c r="DY256">
        <v>247.41050000000001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507.81920000000002</v>
      </c>
      <c r="EP256">
        <v>453.74740000000003</v>
      </c>
      <c r="EQ256">
        <v>471.61090000000002</v>
      </c>
      <c r="ER256">
        <v>471.34160000000003</v>
      </c>
      <c r="ES256">
        <v>462.93189999999998</v>
      </c>
      <c r="ET256">
        <v>463.96010000000001</v>
      </c>
      <c r="EU256">
        <v>376.30040000000002</v>
      </c>
      <c r="EV256">
        <v>276.9923</v>
      </c>
      <c r="EW256">
        <v>350.57830000000001</v>
      </c>
      <c r="EX256">
        <v>44.840760000000003</v>
      </c>
      <c r="EY256">
        <v>44.025939999999999</v>
      </c>
      <c r="EZ256">
        <v>43.357889999999998</v>
      </c>
      <c r="FA256">
        <v>43.061669999999999</v>
      </c>
      <c r="FB256">
        <v>42.55077</v>
      </c>
      <c r="FC256">
        <v>41.847169999999998</v>
      </c>
      <c r="FD256">
        <v>41.771839999999997</v>
      </c>
      <c r="FE256">
        <v>41.80424</v>
      </c>
      <c r="FF256">
        <v>42.518180000000001</v>
      </c>
      <c r="FG256">
        <v>44.680410000000002</v>
      </c>
      <c r="FH256">
        <v>47.260240000000003</v>
      </c>
      <c r="FI256">
        <v>49.500250000000001</v>
      </c>
      <c r="FJ256">
        <v>50.854379999999999</v>
      </c>
      <c r="FK256">
        <v>51.246209999999998</v>
      </c>
      <c r="FL256">
        <v>51.542200000000001</v>
      </c>
      <c r="FM256">
        <v>51.754130000000004</v>
      </c>
      <c r="FN256">
        <v>51.176290000000002</v>
      </c>
      <c r="FO256">
        <v>49.798200000000001</v>
      </c>
      <c r="FP256">
        <v>48.180520000000001</v>
      </c>
      <c r="FQ256">
        <v>47.232729999999997</v>
      </c>
      <c r="FR256">
        <v>46.347990000000003</v>
      </c>
      <c r="FS256">
        <v>45.443579999999997</v>
      </c>
      <c r="FT256">
        <v>44.908909999999999</v>
      </c>
      <c r="FU256">
        <v>44.446440000000003</v>
      </c>
      <c r="FV256">
        <v>1</v>
      </c>
    </row>
    <row r="257" spans="1:178" x14ac:dyDescent="0.2">
      <c r="A257" t="s">
        <v>216</v>
      </c>
      <c r="B257" t="s">
        <v>231</v>
      </c>
      <c r="C257" t="s">
        <v>240</v>
      </c>
      <c r="D257" t="s">
        <v>44</v>
      </c>
      <c r="E257" t="s">
        <v>239</v>
      </c>
      <c r="F257" t="s">
        <v>229</v>
      </c>
      <c r="G257">
        <v>474</v>
      </c>
      <c r="H257" s="59"/>
      <c r="I257">
        <v>71.397739999999999</v>
      </c>
      <c r="J257">
        <v>493.3904</v>
      </c>
      <c r="K257">
        <v>491.29309999999998</v>
      </c>
      <c r="L257">
        <v>482.6438</v>
      </c>
      <c r="M257">
        <v>478.00880000000001</v>
      </c>
      <c r="N257">
        <v>508.49950000000001</v>
      </c>
      <c r="O257">
        <v>530.25689999999997</v>
      </c>
      <c r="P257">
        <v>546.08460000000002</v>
      </c>
      <c r="Q257">
        <v>551.98</v>
      </c>
      <c r="R257">
        <v>556.36189999999999</v>
      </c>
      <c r="S257">
        <v>537.95730000000003</v>
      </c>
      <c r="T257">
        <v>527.20450000000005</v>
      </c>
      <c r="U257">
        <v>528.24450000000002</v>
      </c>
      <c r="V257">
        <v>537.48969999999997</v>
      </c>
      <c r="W257">
        <v>526.44230000000005</v>
      </c>
      <c r="X257">
        <v>537.92290000000003</v>
      </c>
      <c r="Y257">
        <v>531.15530000000001</v>
      </c>
      <c r="Z257">
        <v>534.774</v>
      </c>
      <c r="AA257">
        <v>544.37329999999997</v>
      </c>
      <c r="AB257">
        <v>544.11490000000003</v>
      </c>
      <c r="AC257">
        <v>537.3605</v>
      </c>
      <c r="AD257">
        <v>537.24929999999995</v>
      </c>
      <c r="AE257">
        <v>534.90520000000004</v>
      </c>
      <c r="AF257">
        <v>529.92399999999998</v>
      </c>
      <c r="AG257">
        <v>527.90539999999999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-139.39709999999999</v>
      </c>
      <c r="AX257">
        <v>402.99160000000001</v>
      </c>
      <c r="AY257">
        <v>407.06979999999999</v>
      </c>
      <c r="AZ257">
        <v>406.0453</v>
      </c>
      <c r="BA257">
        <v>403.34949999999998</v>
      </c>
      <c r="BB257">
        <v>405.19560000000001</v>
      </c>
      <c r="BC257">
        <v>339.58190000000002</v>
      </c>
      <c r="BD257">
        <v>236.4632</v>
      </c>
      <c r="BE257">
        <v>1.3352109999999999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51.79325</v>
      </c>
      <c r="BV257">
        <v>417.98500000000001</v>
      </c>
      <c r="BW257">
        <v>426.13549999999998</v>
      </c>
      <c r="BX257">
        <v>425.33409999999998</v>
      </c>
      <c r="BY257">
        <v>420.9504</v>
      </c>
      <c r="BZ257">
        <v>422.55489999999998</v>
      </c>
      <c r="CA257">
        <v>350.42869999999999</v>
      </c>
      <c r="CB257">
        <v>248.4357</v>
      </c>
      <c r="CC257">
        <v>104.503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184.21109999999999</v>
      </c>
      <c r="CT257">
        <v>428.36950000000002</v>
      </c>
      <c r="CU257">
        <v>439.34039999999999</v>
      </c>
      <c r="CV257">
        <v>438.69349999999997</v>
      </c>
      <c r="CW257">
        <v>433.14069999999998</v>
      </c>
      <c r="CX257">
        <v>434.5779</v>
      </c>
      <c r="CY257">
        <v>357.94110000000001</v>
      </c>
      <c r="CZ257">
        <v>256.7278</v>
      </c>
      <c r="DA257">
        <v>175.95670000000001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316.62889999999999</v>
      </c>
      <c r="DR257">
        <v>438.75389999999999</v>
      </c>
      <c r="DS257">
        <v>452.54520000000002</v>
      </c>
      <c r="DT257">
        <v>452.05279999999999</v>
      </c>
      <c r="DU257">
        <v>445.33100000000002</v>
      </c>
      <c r="DV257">
        <v>446.60079999999999</v>
      </c>
      <c r="DW257">
        <v>365.45359999999999</v>
      </c>
      <c r="DX257">
        <v>265.01990000000001</v>
      </c>
      <c r="DY257">
        <v>247.41050000000001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507.81920000000002</v>
      </c>
      <c r="EP257">
        <v>453.74740000000003</v>
      </c>
      <c r="EQ257">
        <v>471.61090000000002</v>
      </c>
      <c r="ER257">
        <v>471.34160000000003</v>
      </c>
      <c r="ES257">
        <v>462.93189999999998</v>
      </c>
      <c r="ET257">
        <v>463.96010000000001</v>
      </c>
      <c r="EU257">
        <v>376.30040000000002</v>
      </c>
      <c r="EV257">
        <v>276.9923</v>
      </c>
      <c r="EW257">
        <v>350.57830000000001</v>
      </c>
      <c r="EX257">
        <v>44.840760000000003</v>
      </c>
      <c r="EY257">
        <v>44.025939999999999</v>
      </c>
      <c r="EZ257">
        <v>43.357889999999998</v>
      </c>
      <c r="FA257">
        <v>43.061669999999999</v>
      </c>
      <c r="FB257">
        <v>42.55077</v>
      </c>
      <c r="FC257">
        <v>41.847169999999998</v>
      </c>
      <c r="FD257">
        <v>41.771839999999997</v>
      </c>
      <c r="FE257">
        <v>41.80424</v>
      </c>
      <c r="FF257">
        <v>42.518180000000001</v>
      </c>
      <c r="FG257">
        <v>44.680410000000002</v>
      </c>
      <c r="FH257">
        <v>47.260240000000003</v>
      </c>
      <c r="FI257">
        <v>49.500250000000001</v>
      </c>
      <c r="FJ257">
        <v>50.854379999999999</v>
      </c>
      <c r="FK257">
        <v>51.246209999999998</v>
      </c>
      <c r="FL257">
        <v>51.542200000000001</v>
      </c>
      <c r="FM257">
        <v>51.754130000000004</v>
      </c>
      <c r="FN257">
        <v>51.176290000000002</v>
      </c>
      <c r="FO257">
        <v>49.798200000000001</v>
      </c>
      <c r="FP257">
        <v>48.180520000000001</v>
      </c>
      <c r="FQ257">
        <v>47.232729999999997</v>
      </c>
      <c r="FR257">
        <v>46.347990000000003</v>
      </c>
      <c r="FS257">
        <v>45.443579999999997</v>
      </c>
      <c r="FT257">
        <v>44.908909999999999</v>
      </c>
      <c r="FU257">
        <v>44.446440000000003</v>
      </c>
      <c r="FV257">
        <v>1</v>
      </c>
    </row>
    <row r="258" spans="1:178" x14ac:dyDescent="0.2">
      <c r="A258" t="s">
        <v>216</v>
      </c>
      <c r="B258" t="s">
        <v>231</v>
      </c>
      <c r="C258" t="s">
        <v>240</v>
      </c>
      <c r="D258" t="s">
        <v>10</v>
      </c>
      <c r="E258">
        <v>2015</v>
      </c>
      <c r="F258" t="s">
        <v>229</v>
      </c>
      <c r="G258">
        <v>514</v>
      </c>
      <c r="H258" s="59"/>
      <c r="I258">
        <v>77.422870000000003</v>
      </c>
      <c r="J258">
        <v>572.78769999999997</v>
      </c>
      <c r="K258">
        <v>565.63750000000005</v>
      </c>
      <c r="L258">
        <v>558.28139999999996</v>
      </c>
      <c r="M258">
        <v>563.5548</v>
      </c>
      <c r="N258">
        <v>578.24159999999995</v>
      </c>
      <c r="O258">
        <v>605.77739999999994</v>
      </c>
      <c r="P258">
        <v>649.87649999999996</v>
      </c>
      <c r="Q258">
        <v>663.48800000000006</v>
      </c>
      <c r="R258">
        <v>674.22439999999995</v>
      </c>
      <c r="S258">
        <v>678.41780000000006</v>
      </c>
      <c r="T258">
        <v>679.66909999999996</v>
      </c>
      <c r="U258">
        <v>674.09730000000002</v>
      </c>
      <c r="V258">
        <v>667.23410000000001</v>
      </c>
      <c r="W258">
        <v>663.20529999999997</v>
      </c>
      <c r="X258">
        <v>651.60590000000002</v>
      </c>
      <c r="Y258">
        <v>646.04600000000005</v>
      </c>
      <c r="Z258">
        <v>638.20680000000004</v>
      </c>
      <c r="AA258">
        <v>629.70230000000004</v>
      </c>
      <c r="AB258">
        <v>625.17780000000005</v>
      </c>
      <c r="AC258">
        <v>626.34939999999995</v>
      </c>
      <c r="AD258">
        <v>629.48339999999996</v>
      </c>
      <c r="AE258">
        <v>628.50570000000005</v>
      </c>
      <c r="AF258">
        <v>623.25800000000004</v>
      </c>
      <c r="AG258">
        <v>587.23749999999995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-123.2342</v>
      </c>
      <c r="AU258">
        <v>500.4205</v>
      </c>
      <c r="AV258">
        <v>493.71769999999998</v>
      </c>
      <c r="AW258">
        <v>489.98379999999997</v>
      </c>
      <c r="AX258">
        <v>485.13479999999998</v>
      </c>
      <c r="AY258">
        <v>480.24329999999998</v>
      </c>
      <c r="AZ258">
        <v>394.37389999999999</v>
      </c>
      <c r="BA258">
        <v>267.49900000000002</v>
      </c>
      <c r="BB258">
        <v>56.971229999999998</v>
      </c>
      <c r="BC258">
        <v>-53.520090000000003</v>
      </c>
      <c r="BD258">
        <v>-191.42490000000001</v>
      </c>
      <c r="BE258">
        <v>-284.70519999999999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80.260220000000004</v>
      </c>
      <c r="BS258">
        <v>514.24839999999995</v>
      </c>
      <c r="BT258">
        <v>507.01510000000002</v>
      </c>
      <c r="BU258">
        <v>504.61579999999998</v>
      </c>
      <c r="BV258">
        <v>499.83089999999999</v>
      </c>
      <c r="BW258">
        <v>494.82639999999998</v>
      </c>
      <c r="BX258">
        <v>403.14089999999999</v>
      </c>
      <c r="BY258">
        <v>275.57850000000002</v>
      </c>
      <c r="BZ258">
        <v>138.6362</v>
      </c>
      <c r="CA258">
        <v>95.601339999999993</v>
      </c>
      <c r="CB258">
        <v>39.841839999999998</v>
      </c>
      <c r="CC258">
        <v>-20.12433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221.19980000000001</v>
      </c>
      <c r="CQ258">
        <v>523.82550000000003</v>
      </c>
      <c r="CR258">
        <v>516.22490000000005</v>
      </c>
      <c r="CS258">
        <v>514.74980000000005</v>
      </c>
      <c r="CT258">
        <v>510.00940000000003</v>
      </c>
      <c r="CU258">
        <v>504.92649999999998</v>
      </c>
      <c r="CV258">
        <v>409.21280000000002</v>
      </c>
      <c r="CW258">
        <v>281.17439999999999</v>
      </c>
      <c r="CX258">
        <v>195.19720000000001</v>
      </c>
      <c r="CY258">
        <v>198.88239999999999</v>
      </c>
      <c r="CZ258">
        <v>200.01650000000001</v>
      </c>
      <c r="DA258">
        <v>163.12360000000001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362.1395</v>
      </c>
      <c r="DO258">
        <v>533.40260000000001</v>
      </c>
      <c r="DP258">
        <v>525.43460000000005</v>
      </c>
      <c r="DQ258">
        <v>524.88390000000004</v>
      </c>
      <c r="DR258">
        <v>520.18790000000001</v>
      </c>
      <c r="DS258">
        <v>515.02670000000001</v>
      </c>
      <c r="DT258">
        <v>415.28480000000002</v>
      </c>
      <c r="DU258">
        <v>286.77030000000002</v>
      </c>
      <c r="DV258">
        <v>251.75810000000001</v>
      </c>
      <c r="DW258">
        <v>302.16340000000002</v>
      </c>
      <c r="DX258">
        <v>360.19119999999998</v>
      </c>
      <c r="DY258">
        <v>346.37150000000003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565.63390000000004</v>
      </c>
      <c r="EM258">
        <v>547.23050000000001</v>
      </c>
      <c r="EN258">
        <v>538.73199999999997</v>
      </c>
      <c r="EO258">
        <v>539.51580000000001</v>
      </c>
      <c r="EP258">
        <v>534.88400000000001</v>
      </c>
      <c r="EQ258">
        <v>529.60979999999995</v>
      </c>
      <c r="ER258">
        <v>424.05180000000001</v>
      </c>
      <c r="ES258">
        <v>294.84989999999999</v>
      </c>
      <c r="ET258">
        <v>333.42320000000001</v>
      </c>
      <c r="EU258">
        <v>451.28489999999999</v>
      </c>
      <c r="EV258">
        <v>591.4579</v>
      </c>
      <c r="EW258">
        <v>610.95240000000001</v>
      </c>
      <c r="EX258">
        <v>74.908829999999995</v>
      </c>
      <c r="EY258">
        <v>73.897999999999996</v>
      </c>
      <c r="EZ258">
        <v>72.838909999999998</v>
      </c>
      <c r="FA258">
        <v>72.063810000000004</v>
      </c>
      <c r="FB258">
        <v>71.223339999999993</v>
      </c>
      <c r="FC258">
        <v>70.509110000000007</v>
      </c>
      <c r="FD258">
        <v>70.356539999999995</v>
      </c>
      <c r="FE258">
        <v>70.745350000000002</v>
      </c>
      <c r="FF258">
        <v>73.502099999999999</v>
      </c>
      <c r="FG258">
        <v>78.007999999999996</v>
      </c>
      <c r="FH258">
        <v>82.75609</v>
      </c>
      <c r="FI258">
        <v>86.929400000000001</v>
      </c>
      <c r="FJ258">
        <v>90.032749999999993</v>
      </c>
      <c r="FK258">
        <v>92.320369999999997</v>
      </c>
      <c r="FL258">
        <v>93.693650000000005</v>
      </c>
      <c r="FM258">
        <v>94.112949999999998</v>
      </c>
      <c r="FN258">
        <v>94.089230000000001</v>
      </c>
      <c r="FO258">
        <v>93.056929999999994</v>
      </c>
      <c r="FP258">
        <v>91.484700000000004</v>
      </c>
      <c r="FQ258">
        <v>89.090389999999999</v>
      </c>
      <c r="FR258">
        <v>85.514219999999995</v>
      </c>
      <c r="FS258">
        <v>82.233059999999995</v>
      </c>
      <c r="FT258">
        <v>79.951639999999998</v>
      </c>
      <c r="FU258">
        <v>77.760469999999998</v>
      </c>
      <c r="FV258">
        <v>1</v>
      </c>
    </row>
    <row r="259" spans="1:178" x14ac:dyDescent="0.2">
      <c r="A259" t="s">
        <v>216</v>
      </c>
      <c r="B259" t="s">
        <v>231</v>
      </c>
      <c r="C259" t="s">
        <v>240</v>
      </c>
      <c r="D259" t="s">
        <v>10</v>
      </c>
      <c r="E259">
        <v>2016</v>
      </c>
      <c r="F259" t="s">
        <v>229</v>
      </c>
      <c r="G259">
        <v>501</v>
      </c>
      <c r="H259" s="59"/>
      <c r="I259">
        <v>75.464709999999997</v>
      </c>
      <c r="J259">
        <v>558.30089999999996</v>
      </c>
      <c r="K259">
        <v>551.33150000000001</v>
      </c>
      <c r="L259">
        <v>544.16139999999996</v>
      </c>
      <c r="M259">
        <v>549.30150000000003</v>
      </c>
      <c r="N259">
        <v>563.61680000000001</v>
      </c>
      <c r="O259">
        <v>590.45619999999997</v>
      </c>
      <c r="P259">
        <v>633.43989999999997</v>
      </c>
      <c r="Q259">
        <v>646.70719999999994</v>
      </c>
      <c r="R259">
        <v>657.17200000000003</v>
      </c>
      <c r="S259">
        <v>661.25930000000005</v>
      </c>
      <c r="T259">
        <v>662.47910000000002</v>
      </c>
      <c r="U259">
        <v>657.04819999999995</v>
      </c>
      <c r="V259">
        <v>650.35850000000005</v>
      </c>
      <c r="W259">
        <v>646.4316</v>
      </c>
      <c r="X259">
        <v>635.12549999999999</v>
      </c>
      <c r="Y259">
        <v>629.70630000000006</v>
      </c>
      <c r="Z259">
        <v>622.06539999999995</v>
      </c>
      <c r="AA259">
        <v>613.77599999999995</v>
      </c>
      <c r="AB259">
        <v>609.36590000000001</v>
      </c>
      <c r="AC259">
        <v>610.50789999999995</v>
      </c>
      <c r="AD259">
        <v>613.56259999999997</v>
      </c>
      <c r="AE259">
        <v>612.6096</v>
      </c>
      <c r="AF259">
        <v>607.49469999999997</v>
      </c>
      <c r="AG259">
        <v>572.38520000000005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-124.4452</v>
      </c>
      <c r="AU259">
        <v>487.46980000000002</v>
      </c>
      <c r="AV259">
        <v>480.94779999999997</v>
      </c>
      <c r="AW259">
        <v>477.28</v>
      </c>
      <c r="AX259">
        <v>472.5523</v>
      </c>
      <c r="AY259">
        <v>467.7869</v>
      </c>
      <c r="AZ259">
        <v>384.21300000000002</v>
      </c>
      <c r="BA259">
        <v>260.5616</v>
      </c>
      <c r="BB259">
        <v>53.793509999999998</v>
      </c>
      <c r="BC259">
        <v>-55.337890000000002</v>
      </c>
      <c r="BD259">
        <v>-191.50190000000001</v>
      </c>
      <c r="BE259">
        <v>-283.13139999999999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76.459370000000007</v>
      </c>
      <c r="BS259">
        <v>501.12169999999998</v>
      </c>
      <c r="BT259">
        <v>494.07600000000002</v>
      </c>
      <c r="BU259">
        <v>491.72579999999999</v>
      </c>
      <c r="BV259">
        <v>487.06139999999999</v>
      </c>
      <c r="BW259">
        <v>482.18439999999998</v>
      </c>
      <c r="BX259">
        <v>392.86840000000001</v>
      </c>
      <c r="BY259">
        <v>268.53829999999999</v>
      </c>
      <c r="BZ259">
        <v>134.41919999999999</v>
      </c>
      <c r="CA259">
        <v>91.885679999999994</v>
      </c>
      <c r="CB259">
        <v>36.821579999999997</v>
      </c>
      <c r="CC259">
        <v>-21.917850000000001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215.6053</v>
      </c>
      <c r="CQ259">
        <v>510.577</v>
      </c>
      <c r="CR259">
        <v>503.16860000000003</v>
      </c>
      <c r="CS259">
        <v>501.73079999999999</v>
      </c>
      <c r="CT259">
        <v>497.1103</v>
      </c>
      <c r="CU259">
        <v>492.15600000000001</v>
      </c>
      <c r="CV259">
        <v>398.86309999999997</v>
      </c>
      <c r="CW259">
        <v>274.06299999999999</v>
      </c>
      <c r="CX259">
        <v>190.2603</v>
      </c>
      <c r="CY259">
        <v>193.85230000000001</v>
      </c>
      <c r="CZ259">
        <v>194.95769999999999</v>
      </c>
      <c r="DA259">
        <v>158.99789999999999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354.75119999999998</v>
      </c>
      <c r="DO259">
        <v>520.03219999999999</v>
      </c>
      <c r="DP259">
        <v>512.26110000000006</v>
      </c>
      <c r="DQ259">
        <v>511.73590000000002</v>
      </c>
      <c r="DR259">
        <v>507.15929999999997</v>
      </c>
      <c r="DS259">
        <v>502.1277</v>
      </c>
      <c r="DT259">
        <v>404.8578</v>
      </c>
      <c r="DU259">
        <v>279.58760000000001</v>
      </c>
      <c r="DV259">
        <v>246.10140000000001</v>
      </c>
      <c r="DW259">
        <v>295.81889999999999</v>
      </c>
      <c r="DX259">
        <v>353.09379999999999</v>
      </c>
      <c r="DY259">
        <v>339.91359999999997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555.6558</v>
      </c>
      <c r="EM259">
        <v>533.68409999999994</v>
      </c>
      <c r="EN259">
        <v>525.38930000000005</v>
      </c>
      <c r="EO259">
        <v>526.1816</v>
      </c>
      <c r="EP259">
        <v>521.66830000000004</v>
      </c>
      <c r="EQ259">
        <v>516.52509999999995</v>
      </c>
      <c r="ER259">
        <v>413.51319999999998</v>
      </c>
      <c r="ES259">
        <v>287.56439999999998</v>
      </c>
      <c r="ET259">
        <v>326.72710000000001</v>
      </c>
      <c r="EU259">
        <v>443.04239999999999</v>
      </c>
      <c r="EV259">
        <v>581.41729999999995</v>
      </c>
      <c r="EW259">
        <v>601.12720000000002</v>
      </c>
      <c r="EX259">
        <v>74.908829999999995</v>
      </c>
      <c r="EY259">
        <v>73.897999999999996</v>
      </c>
      <c r="EZ259">
        <v>72.838909999999998</v>
      </c>
      <c r="FA259">
        <v>72.063810000000004</v>
      </c>
      <c r="FB259">
        <v>71.223339999999993</v>
      </c>
      <c r="FC259">
        <v>70.509110000000007</v>
      </c>
      <c r="FD259">
        <v>70.356539999999995</v>
      </c>
      <c r="FE259">
        <v>70.745350000000002</v>
      </c>
      <c r="FF259">
        <v>73.502099999999999</v>
      </c>
      <c r="FG259">
        <v>78.007999999999996</v>
      </c>
      <c r="FH259">
        <v>82.75609</v>
      </c>
      <c r="FI259">
        <v>86.929400000000001</v>
      </c>
      <c r="FJ259">
        <v>90.032749999999993</v>
      </c>
      <c r="FK259">
        <v>92.320369999999997</v>
      </c>
      <c r="FL259">
        <v>93.693650000000005</v>
      </c>
      <c r="FM259">
        <v>94.112949999999998</v>
      </c>
      <c r="FN259">
        <v>94.089230000000001</v>
      </c>
      <c r="FO259">
        <v>93.056929999999994</v>
      </c>
      <c r="FP259">
        <v>91.484700000000004</v>
      </c>
      <c r="FQ259">
        <v>89.090389999999999</v>
      </c>
      <c r="FR259">
        <v>85.514219999999995</v>
      </c>
      <c r="FS259">
        <v>82.233059999999995</v>
      </c>
      <c r="FT259">
        <v>79.951639999999998</v>
      </c>
      <c r="FU259">
        <v>77.760469999999998</v>
      </c>
      <c r="FV259">
        <v>1</v>
      </c>
    </row>
    <row r="260" spans="1:178" x14ac:dyDescent="0.2">
      <c r="A260" t="s">
        <v>216</v>
      </c>
      <c r="B260" t="s">
        <v>231</v>
      </c>
      <c r="C260" t="s">
        <v>240</v>
      </c>
      <c r="D260" t="s">
        <v>10</v>
      </c>
      <c r="E260">
        <v>2017</v>
      </c>
      <c r="F260" t="s">
        <v>229</v>
      </c>
      <c r="G260">
        <v>487</v>
      </c>
      <c r="H260" s="59"/>
      <c r="I260">
        <v>73.355909999999994</v>
      </c>
      <c r="J260">
        <v>542.69960000000003</v>
      </c>
      <c r="K260">
        <v>535.92499999999995</v>
      </c>
      <c r="L260">
        <v>528.95529999999997</v>
      </c>
      <c r="M260">
        <v>533.95169999999996</v>
      </c>
      <c r="N260">
        <v>547.86699999999996</v>
      </c>
      <c r="O260">
        <v>573.95640000000003</v>
      </c>
      <c r="P260">
        <v>615.73900000000003</v>
      </c>
      <c r="Q260">
        <v>628.63549999999998</v>
      </c>
      <c r="R260">
        <v>638.80790000000002</v>
      </c>
      <c r="S260">
        <v>642.78110000000004</v>
      </c>
      <c r="T260">
        <v>643.96669999999995</v>
      </c>
      <c r="U260">
        <v>638.6875</v>
      </c>
      <c r="V260">
        <v>632.1848</v>
      </c>
      <c r="W260">
        <v>628.36770000000001</v>
      </c>
      <c r="X260">
        <v>617.37760000000003</v>
      </c>
      <c r="Y260">
        <v>612.10969999999998</v>
      </c>
      <c r="Z260">
        <v>604.68230000000005</v>
      </c>
      <c r="AA260">
        <v>596.62459999999999</v>
      </c>
      <c r="AB260">
        <v>592.33770000000004</v>
      </c>
      <c r="AC260">
        <v>593.44780000000003</v>
      </c>
      <c r="AD260">
        <v>596.4171</v>
      </c>
      <c r="AE260">
        <v>595.49080000000004</v>
      </c>
      <c r="AF260">
        <v>590.51869999999997</v>
      </c>
      <c r="AG260">
        <v>556.3904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-125.68519999999999</v>
      </c>
      <c r="AU260">
        <v>473.5274</v>
      </c>
      <c r="AV260">
        <v>467.19990000000001</v>
      </c>
      <c r="AW260">
        <v>463.6037</v>
      </c>
      <c r="AX260">
        <v>459.00659999999999</v>
      </c>
      <c r="AY260">
        <v>454.37700000000001</v>
      </c>
      <c r="AZ260">
        <v>373.27330000000001</v>
      </c>
      <c r="BA260">
        <v>253.09309999999999</v>
      </c>
      <c r="BB260">
        <v>50.397089999999999</v>
      </c>
      <c r="BC260">
        <v>-57.248539999999998</v>
      </c>
      <c r="BD260">
        <v>-191.5119</v>
      </c>
      <c r="BE260">
        <v>-281.35320000000002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72.392399999999995</v>
      </c>
      <c r="BS260">
        <v>486.98719999999997</v>
      </c>
      <c r="BT260">
        <v>480.14339999999999</v>
      </c>
      <c r="BU260">
        <v>477.84609999999998</v>
      </c>
      <c r="BV260">
        <v>473.31150000000002</v>
      </c>
      <c r="BW260">
        <v>468.5718</v>
      </c>
      <c r="BX260">
        <v>381.80689999999998</v>
      </c>
      <c r="BY260">
        <v>260.95760000000001</v>
      </c>
      <c r="BZ260">
        <v>129.88829999999999</v>
      </c>
      <c r="CA260">
        <v>87.903440000000003</v>
      </c>
      <c r="CB260">
        <v>33.598790000000001</v>
      </c>
      <c r="CC260">
        <v>-23.81522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209.5804</v>
      </c>
      <c r="CQ260">
        <v>496.30939999999998</v>
      </c>
      <c r="CR260">
        <v>489.108</v>
      </c>
      <c r="CS260">
        <v>487.71039999999999</v>
      </c>
      <c r="CT260">
        <v>483.21899999999999</v>
      </c>
      <c r="CU260">
        <v>478.40320000000003</v>
      </c>
      <c r="CV260">
        <v>387.71719999999999</v>
      </c>
      <c r="CW260">
        <v>266.40449999999998</v>
      </c>
      <c r="CX260">
        <v>184.9436</v>
      </c>
      <c r="CY260">
        <v>188.43530000000001</v>
      </c>
      <c r="CZ260">
        <v>189.50980000000001</v>
      </c>
      <c r="DA260">
        <v>154.5548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346.76839999999999</v>
      </c>
      <c r="DO260">
        <v>505.63159999999999</v>
      </c>
      <c r="DP260">
        <v>498.07260000000002</v>
      </c>
      <c r="DQ260">
        <v>497.57470000000001</v>
      </c>
      <c r="DR260">
        <v>493.1266</v>
      </c>
      <c r="DS260">
        <v>488.23450000000003</v>
      </c>
      <c r="DT260">
        <v>393.62759999999997</v>
      </c>
      <c r="DU260">
        <v>271.85149999999999</v>
      </c>
      <c r="DV260">
        <v>239.999</v>
      </c>
      <c r="DW260">
        <v>288.96710000000002</v>
      </c>
      <c r="DX260">
        <v>345.42079999999999</v>
      </c>
      <c r="DY260">
        <v>332.92489999999998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544.846</v>
      </c>
      <c r="EM260">
        <v>519.09130000000005</v>
      </c>
      <c r="EN260">
        <v>511.01600000000002</v>
      </c>
      <c r="EO260">
        <v>511.81720000000001</v>
      </c>
      <c r="EP260">
        <v>507.43150000000003</v>
      </c>
      <c r="EQ260">
        <v>502.42939999999999</v>
      </c>
      <c r="ER260">
        <v>402.16109999999998</v>
      </c>
      <c r="ES260">
        <v>279.71600000000001</v>
      </c>
      <c r="ET260">
        <v>319.49020000000002</v>
      </c>
      <c r="EU260">
        <v>434.11900000000003</v>
      </c>
      <c r="EV260">
        <v>570.53160000000003</v>
      </c>
      <c r="EW260">
        <v>590.46289999999999</v>
      </c>
      <c r="EX260">
        <v>74.908829999999995</v>
      </c>
      <c r="EY260">
        <v>73.897999999999996</v>
      </c>
      <c r="EZ260">
        <v>72.838909999999998</v>
      </c>
      <c r="FA260">
        <v>72.063810000000004</v>
      </c>
      <c r="FB260">
        <v>71.223339999999993</v>
      </c>
      <c r="FC260">
        <v>70.509110000000007</v>
      </c>
      <c r="FD260">
        <v>70.356539999999995</v>
      </c>
      <c r="FE260">
        <v>70.745350000000002</v>
      </c>
      <c r="FF260">
        <v>73.502099999999999</v>
      </c>
      <c r="FG260">
        <v>78.007999999999996</v>
      </c>
      <c r="FH260">
        <v>82.75609</v>
      </c>
      <c r="FI260">
        <v>86.929400000000001</v>
      </c>
      <c r="FJ260">
        <v>90.032749999999993</v>
      </c>
      <c r="FK260">
        <v>92.320369999999997</v>
      </c>
      <c r="FL260">
        <v>93.693650000000005</v>
      </c>
      <c r="FM260">
        <v>94.112949999999998</v>
      </c>
      <c r="FN260">
        <v>94.089230000000001</v>
      </c>
      <c r="FO260">
        <v>93.056929999999994</v>
      </c>
      <c r="FP260">
        <v>91.484700000000004</v>
      </c>
      <c r="FQ260">
        <v>89.090389999999999</v>
      </c>
      <c r="FR260">
        <v>85.514219999999995</v>
      </c>
      <c r="FS260">
        <v>82.233059999999995</v>
      </c>
      <c r="FT260">
        <v>79.951639999999998</v>
      </c>
      <c r="FU260">
        <v>77.760469999999998</v>
      </c>
      <c r="FV260">
        <v>1</v>
      </c>
    </row>
    <row r="261" spans="1:178" x14ac:dyDescent="0.2">
      <c r="A261" t="s">
        <v>216</v>
      </c>
      <c r="B261" t="s">
        <v>231</v>
      </c>
      <c r="C261" t="s">
        <v>240</v>
      </c>
      <c r="D261" t="s">
        <v>10</v>
      </c>
      <c r="E261" t="s">
        <v>239</v>
      </c>
      <c r="F261" t="s">
        <v>229</v>
      </c>
      <c r="G261">
        <v>474</v>
      </c>
      <c r="H261" s="59"/>
      <c r="I261">
        <v>71.397739999999999</v>
      </c>
      <c r="J261">
        <v>528.21280000000002</v>
      </c>
      <c r="K261">
        <v>521.61900000000003</v>
      </c>
      <c r="L261">
        <v>514.83540000000005</v>
      </c>
      <c r="M261">
        <v>519.69839999999999</v>
      </c>
      <c r="N261">
        <v>533.24220000000003</v>
      </c>
      <c r="O261">
        <v>558.63520000000005</v>
      </c>
      <c r="P261">
        <v>599.30240000000003</v>
      </c>
      <c r="Q261">
        <v>611.85469999999998</v>
      </c>
      <c r="R261">
        <v>621.75559999999996</v>
      </c>
      <c r="S261">
        <v>625.62260000000003</v>
      </c>
      <c r="T261">
        <v>626.77660000000003</v>
      </c>
      <c r="U261">
        <v>621.63840000000005</v>
      </c>
      <c r="V261">
        <v>615.30920000000003</v>
      </c>
      <c r="W261">
        <v>611.59410000000003</v>
      </c>
      <c r="X261">
        <v>600.89729999999997</v>
      </c>
      <c r="Y261">
        <v>595.77</v>
      </c>
      <c r="Z261">
        <v>588.54089999999997</v>
      </c>
      <c r="AA261">
        <v>580.69820000000004</v>
      </c>
      <c r="AB261">
        <v>576.5258</v>
      </c>
      <c r="AC261">
        <v>577.60630000000003</v>
      </c>
      <c r="AD261">
        <v>580.49630000000002</v>
      </c>
      <c r="AE261">
        <v>579.59469999999999</v>
      </c>
      <c r="AF261">
        <v>574.75540000000001</v>
      </c>
      <c r="AG261">
        <v>541.53809999999999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-126.7747</v>
      </c>
      <c r="AU261">
        <v>460.58499999999998</v>
      </c>
      <c r="AV261">
        <v>454.43799999999999</v>
      </c>
      <c r="AW261">
        <v>450.90859999999998</v>
      </c>
      <c r="AX261">
        <v>446.43279999999999</v>
      </c>
      <c r="AY261">
        <v>441.92930000000001</v>
      </c>
      <c r="AZ261">
        <v>363.11759999999998</v>
      </c>
      <c r="BA261">
        <v>246.16059999999999</v>
      </c>
      <c r="BB261">
        <v>47.268140000000002</v>
      </c>
      <c r="BC261">
        <v>-58.977319999999999</v>
      </c>
      <c r="BD261">
        <v>-191.45079999999999</v>
      </c>
      <c r="BE261">
        <v>-279.62150000000003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68.641300000000001</v>
      </c>
      <c r="BS261">
        <v>473.8639</v>
      </c>
      <c r="BT261">
        <v>467.20760000000001</v>
      </c>
      <c r="BU261">
        <v>464.9597</v>
      </c>
      <c r="BV261">
        <v>460.5455</v>
      </c>
      <c r="BW261">
        <v>455.93340000000001</v>
      </c>
      <c r="BX261">
        <v>371.53660000000002</v>
      </c>
      <c r="BY261">
        <v>253.9194</v>
      </c>
      <c r="BZ261">
        <v>125.69119999999999</v>
      </c>
      <c r="CA261">
        <v>84.224209999999999</v>
      </c>
      <c r="CB261">
        <v>30.63504</v>
      </c>
      <c r="CC261">
        <v>-25.54411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203.98580000000001</v>
      </c>
      <c r="CQ261">
        <v>483.0609</v>
      </c>
      <c r="CR261">
        <v>476.05169999999998</v>
      </c>
      <c r="CS261">
        <v>474.69150000000002</v>
      </c>
      <c r="CT261">
        <v>470.31990000000002</v>
      </c>
      <c r="CU261">
        <v>465.63260000000002</v>
      </c>
      <c r="CV261">
        <v>377.36750000000001</v>
      </c>
      <c r="CW261">
        <v>259.29309999999998</v>
      </c>
      <c r="CX261">
        <v>180.0067</v>
      </c>
      <c r="CY261">
        <v>183.40520000000001</v>
      </c>
      <c r="CZ261">
        <v>184.45099999999999</v>
      </c>
      <c r="DA261">
        <v>150.42910000000001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339.3304</v>
      </c>
      <c r="DO261">
        <v>492.25779999999997</v>
      </c>
      <c r="DP261">
        <v>484.89580000000001</v>
      </c>
      <c r="DQ261">
        <v>484.42320000000001</v>
      </c>
      <c r="DR261">
        <v>480.09440000000001</v>
      </c>
      <c r="DS261">
        <v>475.33179999999999</v>
      </c>
      <c r="DT261">
        <v>383.19839999999999</v>
      </c>
      <c r="DU261">
        <v>264.6669</v>
      </c>
      <c r="DV261">
        <v>234.32230000000001</v>
      </c>
      <c r="DW261">
        <v>282.58609999999999</v>
      </c>
      <c r="DX261">
        <v>338.267</v>
      </c>
      <c r="DY261">
        <v>326.4024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534.74639999999999</v>
      </c>
      <c r="EM261">
        <v>505.5367</v>
      </c>
      <c r="EN261">
        <v>497.66539999999998</v>
      </c>
      <c r="EO261">
        <v>498.47430000000003</v>
      </c>
      <c r="EP261">
        <v>494.20710000000003</v>
      </c>
      <c r="EQ261">
        <v>489.33600000000001</v>
      </c>
      <c r="ER261">
        <v>391.6173</v>
      </c>
      <c r="ES261">
        <v>272.42570000000001</v>
      </c>
      <c r="ET261">
        <v>312.74540000000002</v>
      </c>
      <c r="EU261">
        <v>425.7876</v>
      </c>
      <c r="EV261">
        <v>560.3528</v>
      </c>
      <c r="EW261">
        <v>580.47979999999995</v>
      </c>
      <c r="EX261">
        <v>74.908829999999995</v>
      </c>
      <c r="EY261">
        <v>73.897999999999996</v>
      </c>
      <c r="EZ261">
        <v>72.838909999999998</v>
      </c>
      <c r="FA261">
        <v>72.063810000000004</v>
      </c>
      <c r="FB261">
        <v>71.223339999999993</v>
      </c>
      <c r="FC261">
        <v>70.509110000000007</v>
      </c>
      <c r="FD261">
        <v>70.356539999999995</v>
      </c>
      <c r="FE261">
        <v>70.745350000000002</v>
      </c>
      <c r="FF261">
        <v>73.502099999999999</v>
      </c>
      <c r="FG261">
        <v>78.007999999999996</v>
      </c>
      <c r="FH261">
        <v>82.75609</v>
      </c>
      <c r="FI261">
        <v>86.929400000000001</v>
      </c>
      <c r="FJ261">
        <v>90.032749999999993</v>
      </c>
      <c r="FK261">
        <v>92.320369999999997</v>
      </c>
      <c r="FL261">
        <v>93.693650000000005</v>
      </c>
      <c r="FM261">
        <v>94.112949999999998</v>
      </c>
      <c r="FN261">
        <v>94.089230000000001</v>
      </c>
      <c r="FO261">
        <v>93.056929999999994</v>
      </c>
      <c r="FP261">
        <v>91.484700000000004</v>
      </c>
      <c r="FQ261">
        <v>89.090389999999999</v>
      </c>
      <c r="FR261">
        <v>85.514219999999995</v>
      </c>
      <c r="FS261">
        <v>82.233059999999995</v>
      </c>
      <c r="FT261">
        <v>79.951639999999998</v>
      </c>
      <c r="FU261">
        <v>77.760469999999998</v>
      </c>
      <c r="FV261">
        <v>1</v>
      </c>
    </row>
    <row r="262" spans="1:178" x14ac:dyDescent="0.2">
      <c r="A262" t="s">
        <v>216</v>
      </c>
      <c r="B262" t="s">
        <v>231</v>
      </c>
      <c r="C262" t="s">
        <v>240</v>
      </c>
      <c r="D262" t="s">
        <v>33</v>
      </c>
      <c r="E262">
        <v>2015</v>
      </c>
      <c r="F262" t="s">
        <v>230</v>
      </c>
      <c r="G262">
        <v>514</v>
      </c>
      <c r="H262" s="59"/>
      <c r="I262">
        <v>77.422870000000003</v>
      </c>
      <c r="J262">
        <v>594.20249999999999</v>
      </c>
      <c r="K262">
        <v>591.72439999999995</v>
      </c>
      <c r="L262">
        <v>579.97059999999999</v>
      </c>
      <c r="M262">
        <v>578.54859999999996</v>
      </c>
      <c r="N262">
        <v>607.78750000000002</v>
      </c>
      <c r="O262">
        <v>632.17079999999999</v>
      </c>
      <c r="P262">
        <v>648.41110000000003</v>
      </c>
      <c r="Q262">
        <v>653.7962</v>
      </c>
      <c r="R262">
        <v>652.6146</v>
      </c>
      <c r="S262">
        <v>636.07370000000003</v>
      </c>
      <c r="T262">
        <v>626.97799999999995</v>
      </c>
      <c r="U262">
        <v>635.72860000000003</v>
      </c>
      <c r="V262">
        <v>644.1567</v>
      </c>
      <c r="W262">
        <v>635.84259999999995</v>
      </c>
      <c r="X262">
        <v>641.19129999999996</v>
      </c>
      <c r="Y262">
        <v>632.64449999999999</v>
      </c>
      <c r="Z262">
        <v>637.70370000000003</v>
      </c>
      <c r="AA262">
        <v>639.69380000000001</v>
      </c>
      <c r="AB262">
        <v>642.7894</v>
      </c>
      <c r="AC262">
        <v>635.00630000000001</v>
      </c>
      <c r="AD262">
        <v>639.31140000000005</v>
      </c>
      <c r="AE262">
        <v>636.08550000000002</v>
      </c>
      <c r="AF262">
        <v>630.69539999999995</v>
      </c>
      <c r="AG262">
        <v>625.80690000000004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-141.33580000000001</v>
      </c>
      <c r="AX262">
        <v>491.8818</v>
      </c>
      <c r="AY262">
        <v>490.89139999999998</v>
      </c>
      <c r="AZ262">
        <v>490.74029999999999</v>
      </c>
      <c r="BA262">
        <v>487.3202</v>
      </c>
      <c r="BB262">
        <v>491.76049999999998</v>
      </c>
      <c r="BC262">
        <v>413.96550000000002</v>
      </c>
      <c r="BD262">
        <v>289.51420000000002</v>
      </c>
      <c r="BE262">
        <v>23.448039999999999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73.438159999999996</v>
      </c>
      <c r="BV262">
        <v>509.36919999999998</v>
      </c>
      <c r="BW262">
        <v>511.18099999999998</v>
      </c>
      <c r="BX262">
        <v>512.95190000000002</v>
      </c>
      <c r="BY262">
        <v>507.48930000000001</v>
      </c>
      <c r="BZ262">
        <v>512.80579999999998</v>
      </c>
      <c r="CA262">
        <v>426.21969999999999</v>
      </c>
      <c r="CB262">
        <v>302.6567</v>
      </c>
      <c r="CC262">
        <v>130.8509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222.18989999999999</v>
      </c>
      <c r="CT262">
        <v>521.48099999999999</v>
      </c>
      <c r="CU262">
        <v>525.23350000000005</v>
      </c>
      <c r="CV262">
        <v>528.3356</v>
      </c>
      <c r="CW262">
        <v>521.45830000000001</v>
      </c>
      <c r="CX262">
        <v>527.3818</v>
      </c>
      <c r="CY262">
        <v>434.70699999999999</v>
      </c>
      <c r="CZ262">
        <v>311.75909999999999</v>
      </c>
      <c r="DA262">
        <v>205.23779999999999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370.94170000000003</v>
      </c>
      <c r="DR262">
        <v>533.59270000000004</v>
      </c>
      <c r="DS262">
        <v>539.28599999999994</v>
      </c>
      <c r="DT262">
        <v>543.71939999999995</v>
      </c>
      <c r="DU262">
        <v>535.42740000000003</v>
      </c>
      <c r="DV262">
        <v>541.95770000000005</v>
      </c>
      <c r="DW262">
        <v>443.1943</v>
      </c>
      <c r="DX262">
        <v>320.86160000000001</v>
      </c>
      <c r="DY262">
        <v>279.62479999999999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585.71559999999999</v>
      </c>
      <c r="EP262">
        <v>551.08010000000002</v>
      </c>
      <c r="EQ262">
        <v>559.57560000000001</v>
      </c>
      <c r="ER262">
        <v>565.93100000000004</v>
      </c>
      <c r="ES262">
        <v>555.59640000000002</v>
      </c>
      <c r="ET262">
        <v>563.00310000000002</v>
      </c>
      <c r="EU262">
        <v>455.44850000000002</v>
      </c>
      <c r="EV262">
        <v>334.00409999999999</v>
      </c>
      <c r="EW262">
        <v>387.02760000000001</v>
      </c>
      <c r="EX262">
        <v>46.646819999999998</v>
      </c>
      <c r="EY262">
        <v>45.730559999999997</v>
      </c>
      <c r="EZ262">
        <v>45.04027</v>
      </c>
      <c r="FA262">
        <v>44.587699999999998</v>
      </c>
      <c r="FB262">
        <v>44.107329999999997</v>
      </c>
      <c r="FC262">
        <v>43.838790000000003</v>
      </c>
      <c r="FD262">
        <v>43.652180000000001</v>
      </c>
      <c r="FE262">
        <v>43.482689999999998</v>
      </c>
      <c r="FF262">
        <v>43.893389999999997</v>
      </c>
      <c r="FG262">
        <v>45.654449999999997</v>
      </c>
      <c r="FH262">
        <v>48.661960000000001</v>
      </c>
      <c r="FI262">
        <v>51.588769999999997</v>
      </c>
      <c r="FJ262">
        <v>53.387160000000002</v>
      </c>
      <c r="FK262">
        <v>54.833440000000003</v>
      </c>
      <c r="FL262">
        <v>55.726869999999998</v>
      </c>
      <c r="FM262">
        <v>56.229469999999999</v>
      </c>
      <c r="FN262">
        <v>56.09666</v>
      </c>
      <c r="FO262">
        <v>54.733339999999998</v>
      </c>
      <c r="FP262">
        <v>52.847200000000001</v>
      </c>
      <c r="FQ262">
        <v>51.448929999999997</v>
      </c>
      <c r="FR262">
        <v>50.324730000000002</v>
      </c>
      <c r="FS262">
        <v>49.325389999999999</v>
      </c>
      <c r="FT262">
        <v>48.5137</v>
      </c>
      <c r="FU262">
        <v>47.619889999999998</v>
      </c>
      <c r="FV262">
        <v>1</v>
      </c>
    </row>
    <row r="263" spans="1:178" x14ac:dyDescent="0.2">
      <c r="A263" t="s">
        <v>216</v>
      </c>
      <c r="B263" t="s">
        <v>231</v>
      </c>
      <c r="C263" t="s">
        <v>240</v>
      </c>
      <c r="D263" t="s">
        <v>33</v>
      </c>
      <c r="E263">
        <v>2016</v>
      </c>
      <c r="F263" t="s">
        <v>230</v>
      </c>
      <c r="G263">
        <v>501</v>
      </c>
      <c r="H263" s="59"/>
      <c r="I263">
        <v>75.464709999999997</v>
      </c>
      <c r="J263">
        <v>579.17409999999995</v>
      </c>
      <c r="K263">
        <v>576.75850000000003</v>
      </c>
      <c r="L263">
        <v>565.3021</v>
      </c>
      <c r="M263">
        <v>563.91600000000005</v>
      </c>
      <c r="N263">
        <v>592.41549999999995</v>
      </c>
      <c r="O263">
        <v>616.18200000000002</v>
      </c>
      <c r="P263">
        <v>632.01160000000004</v>
      </c>
      <c r="Q263">
        <v>637.26049999999998</v>
      </c>
      <c r="R263">
        <v>636.10879999999997</v>
      </c>
      <c r="S263">
        <v>619.98620000000005</v>
      </c>
      <c r="T263">
        <v>611.12059999999997</v>
      </c>
      <c r="U263">
        <v>619.64980000000003</v>
      </c>
      <c r="V263">
        <v>627.86479999999995</v>
      </c>
      <c r="W263">
        <v>619.76089999999999</v>
      </c>
      <c r="X263">
        <v>624.97439999999995</v>
      </c>
      <c r="Y263">
        <v>616.64369999999997</v>
      </c>
      <c r="Z263">
        <v>621.57500000000005</v>
      </c>
      <c r="AA263">
        <v>623.51480000000004</v>
      </c>
      <c r="AB263">
        <v>626.53210000000001</v>
      </c>
      <c r="AC263">
        <v>618.94590000000005</v>
      </c>
      <c r="AD263">
        <v>623.14200000000005</v>
      </c>
      <c r="AE263">
        <v>619.99770000000001</v>
      </c>
      <c r="AF263">
        <v>614.74400000000003</v>
      </c>
      <c r="AG263">
        <v>609.97910000000002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-142.3288</v>
      </c>
      <c r="AX263">
        <v>479.0693</v>
      </c>
      <c r="AY263">
        <v>478.0444</v>
      </c>
      <c r="AZ263">
        <v>477.8562</v>
      </c>
      <c r="BA263">
        <v>474.56599999999997</v>
      </c>
      <c r="BB263">
        <v>478.87540000000001</v>
      </c>
      <c r="BC263">
        <v>403.23489999999998</v>
      </c>
      <c r="BD263">
        <v>281.91230000000002</v>
      </c>
      <c r="BE263">
        <v>20.570820000000001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69.71172</v>
      </c>
      <c r="BV263">
        <v>496.33409999999998</v>
      </c>
      <c r="BW263">
        <v>498.07569999999998</v>
      </c>
      <c r="BX263">
        <v>499.78519999999997</v>
      </c>
      <c r="BY263">
        <v>494.47840000000002</v>
      </c>
      <c r="BZ263">
        <v>499.65289999999999</v>
      </c>
      <c r="CA263">
        <v>415.33319999999998</v>
      </c>
      <c r="CB263">
        <v>294.88760000000002</v>
      </c>
      <c r="CC263">
        <v>126.60680000000001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216.5703</v>
      </c>
      <c r="CT263">
        <v>508.29169999999999</v>
      </c>
      <c r="CU263">
        <v>511.94940000000003</v>
      </c>
      <c r="CV263">
        <v>514.97310000000004</v>
      </c>
      <c r="CW263">
        <v>508.2697</v>
      </c>
      <c r="CX263">
        <v>514.04330000000004</v>
      </c>
      <c r="CY263">
        <v>423.71249999999998</v>
      </c>
      <c r="CZ263">
        <v>303.87419999999997</v>
      </c>
      <c r="DA263">
        <v>200.047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363.4289</v>
      </c>
      <c r="DR263">
        <v>520.24929999999995</v>
      </c>
      <c r="DS263">
        <v>525.82309999999995</v>
      </c>
      <c r="DT263">
        <v>530.16099999999994</v>
      </c>
      <c r="DU263">
        <v>522.06100000000004</v>
      </c>
      <c r="DV263">
        <v>528.43380000000002</v>
      </c>
      <c r="DW263">
        <v>432.0917</v>
      </c>
      <c r="DX263">
        <v>312.86079999999998</v>
      </c>
      <c r="DY263">
        <v>273.48719999999997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575.46939999999995</v>
      </c>
      <c r="EP263">
        <v>537.51419999999996</v>
      </c>
      <c r="EQ263">
        <v>545.85440000000006</v>
      </c>
      <c r="ER263">
        <v>552.09</v>
      </c>
      <c r="ES263">
        <v>541.97329999999999</v>
      </c>
      <c r="ET263">
        <v>549.21130000000005</v>
      </c>
      <c r="EU263">
        <v>444.19</v>
      </c>
      <c r="EV263">
        <v>325.83600000000001</v>
      </c>
      <c r="EW263">
        <v>379.52319999999997</v>
      </c>
      <c r="EX263">
        <v>46.646819999999998</v>
      </c>
      <c r="EY263">
        <v>45.730559999999997</v>
      </c>
      <c r="EZ263">
        <v>45.04027</v>
      </c>
      <c r="FA263">
        <v>44.587699999999998</v>
      </c>
      <c r="FB263">
        <v>44.107329999999997</v>
      </c>
      <c r="FC263">
        <v>43.838790000000003</v>
      </c>
      <c r="FD263">
        <v>43.652180000000001</v>
      </c>
      <c r="FE263">
        <v>43.482689999999998</v>
      </c>
      <c r="FF263">
        <v>43.893389999999997</v>
      </c>
      <c r="FG263">
        <v>45.654449999999997</v>
      </c>
      <c r="FH263">
        <v>48.661960000000001</v>
      </c>
      <c r="FI263">
        <v>51.588760000000001</v>
      </c>
      <c r="FJ263">
        <v>53.387160000000002</v>
      </c>
      <c r="FK263">
        <v>54.833440000000003</v>
      </c>
      <c r="FL263">
        <v>55.726880000000001</v>
      </c>
      <c r="FM263">
        <v>56.229469999999999</v>
      </c>
      <c r="FN263">
        <v>56.09666</v>
      </c>
      <c r="FO263">
        <v>54.733339999999998</v>
      </c>
      <c r="FP263">
        <v>52.847200000000001</v>
      </c>
      <c r="FQ263">
        <v>51.448929999999997</v>
      </c>
      <c r="FR263">
        <v>50.324730000000002</v>
      </c>
      <c r="FS263">
        <v>49.325389999999999</v>
      </c>
      <c r="FT263">
        <v>48.5137</v>
      </c>
      <c r="FU263">
        <v>47.619889999999998</v>
      </c>
      <c r="FV263">
        <v>1</v>
      </c>
    </row>
    <row r="264" spans="1:178" x14ac:dyDescent="0.2">
      <c r="A264" t="s">
        <v>216</v>
      </c>
      <c r="B264" t="s">
        <v>231</v>
      </c>
      <c r="C264" t="s">
        <v>240</v>
      </c>
      <c r="D264" t="s">
        <v>33</v>
      </c>
      <c r="E264">
        <v>2017</v>
      </c>
      <c r="F264" t="s">
        <v>230</v>
      </c>
      <c r="G264">
        <v>487</v>
      </c>
      <c r="H264" s="59"/>
      <c r="I264">
        <v>73.355909999999994</v>
      </c>
      <c r="J264">
        <v>562.9896</v>
      </c>
      <c r="K264">
        <v>560.64149999999995</v>
      </c>
      <c r="L264">
        <v>549.50519999999995</v>
      </c>
      <c r="M264">
        <v>548.15790000000004</v>
      </c>
      <c r="N264">
        <v>575.86099999999999</v>
      </c>
      <c r="O264">
        <v>598.9633</v>
      </c>
      <c r="P264">
        <v>614.35059999999999</v>
      </c>
      <c r="Q264">
        <v>619.45280000000002</v>
      </c>
      <c r="R264">
        <v>618.33330000000001</v>
      </c>
      <c r="S264">
        <v>602.66129999999998</v>
      </c>
      <c r="T264">
        <v>594.04340000000002</v>
      </c>
      <c r="U264">
        <v>602.33420000000001</v>
      </c>
      <c r="V264">
        <v>610.31970000000001</v>
      </c>
      <c r="W264">
        <v>602.44230000000005</v>
      </c>
      <c r="X264">
        <v>607.51009999999997</v>
      </c>
      <c r="Y264">
        <v>599.41219999999998</v>
      </c>
      <c r="Z264">
        <v>604.20569999999998</v>
      </c>
      <c r="AA264">
        <v>606.09119999999996</v>
      </c>
      <c r="AB264">
        <v>609.02419999999995</v>
      </c>
      <c r="AC264">
        <v>601.65</v>
      </c>
      <c r="AD264">
        <v>605.72889999999995</v>
      </c>
      <c r="AE264">
        <v>602.67240000000004</v>
      </c>
      <c r="AF264">
        <v>597.56539999999995</v>
      </c>
      <c r="AG264">
        <v>592.93380000000002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-143.3306</v>
      </c>
      <c r="AX264">
        <v>465.27670000000001</v>
      </c>
      <c r="AY264">
        <v>464.21550000000002</v>
      </c>
      <c r="AZ264">
        <v>463.988</v>
      </c>
      <c r="BA264">
        <v>460.83710000000002</v>
      </c>
      <c r="BB264">
        <v>465.00580000000002</v>
      </c>
      <c r="BC264">
        <v>391.68279999999999</v>
      </c>
      <c r="BD264">
        <v>273.72980000000001</v>
      </c>
      <c r="BE264">
        <v>17.50611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65.726299999999995</v>
      </c>
      <c r="BV264">
        <v>482.29860000000002</v>
      </c>
      <c r="BW264">
        <v>483.96499999999997</v>
      </c>
      <c r="BX264">
        <v>485.60840000000002</v>
      </c>
      <c r="BY264">
        <v>480.46929999999998</v>
      </c>
      <c r="BZ264">
        <v>485.49090000000001</v>
      </c>
      <c r="CA264">
        <v>403.61079999999998</v>
      </c>
      <c r="CB264">
        <v>286.52249999999998</v>
      </c>
      <c r="CC264">
        <v>122.05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210.51840000000001</v>
      </c>
      <c r="CT264">
        <v>494.08800000000002</v>
      </c>
      <c r="CU264">
        <v>497.64339999999999</v>
      </c>
      <c r="CV264">
        <v>500.58260000000001</v>
      </c>
      <c r="CW264">
        <v>494.06650000000002</v>
      </c>
      <c r="CX264">
        <v>499.6789</v>
      </c>
      <c r="CY264">
        <v>411.87220000000002</v>
      </c>
      <c r="CZ264">
        <v>295.3827</v>
      </c>
      <c r="DA264">
        <v>194.45689999999999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355.31060000000002</v>
      </c>
      <c r="DR264">
        <v>505.87729999999999</v>
      </c>
      <c r="DS264">
        <v>511.32190000000003</v>
      </c>
      <c r="DT264">
        <v>515.55679999999995</v>
      </c>
      <c r="DU264">
        <v>507.66370000000001</v>
      </c>
      <c r="DV264">
        <v>513.86680000000001</v>
      </c>
      <c r="DW264">
        <v>420.13350000000003</v>
      </c>
      <c r="DX264">
        <v>304.24279999999999</v>
      </c>
      <c r="DY264">
        <v>266.86369999999999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564.36749999999995</v>
      </c>
      <c r="EP264">
        <v>522.89919999999995</v>
      </c>
      <c r="EQ264">
        <v>531.07140000000004</v>
      </c>
      <c r="ER264">
        <v>537.17719999999997</v>
      </c>
      <c r="ES264">
        <v>527.29600000000005</v>
      </c>
      <c r="ET264">
        <v>534.35199999999998</v>
      </c>
      <c r="EU264">
        <v>432.0616</v>
      </c>
      <c r="EV264">
        <v>317.03550000000001</v>
      </c>
      <c r="EW264">
        <v>371.4076</v>
      </c>
      <c r="EX264">
        <v>46.646819999999998</v>
      </c>
      <c r="EY264">
        <v>45.730559999999997</v>
      </c>
      <c r="EZ264">
        <v>45.04027</v>
      </c>
      <c r="FA264">
        <v>44.587699999999998</v>
      </c>
      <c r="FB264">
        <v>44.107329999999997</v>
      </c>
      <c r="FC264">
        <v>43.838790000000003</v>
      </c>
      <c r="FD264">
        <v>43.652180000000001</v>
      </c>
      <c r="FE264">
        <v>43.482689999999998</v>
      </c>
      <c r="FF264">
        <v>43.893389999999997</v>
      </c>
      <c r="FG264">
        <v>45.654449999999997</v>
      </c>
      <c r="FH264">
        <v>48.661960000000001</v>
      </c>
      <c r="FI264">
        <v>51.588760000000001</v>
      </c>
      <c r="FJ264">
        <v>53.387160000000002</v>
      </c>
      <c r="FK264">
        <v>54.833440000000003</v>
      </c>
      <c r="FL264">
        <v>55.726869999999998</v>
      </c>
      <c r="FM264">
        <v>56.229469999999999</v>
      </c>
      <c r="FN264">
        <v>56.09666</v>
      </c>
      <c r="FO264">
        <v>54.733339999999998</v>
      </c>
      <c r="FP264">
        <v>52.847200000000001</v>
      </c>
      <c r="FQ264">
        <v>51.448929999999997</v>
      </c>
      <c r="FR264">
        <v>50.324730000000002</v>
      </c>
      <c r="FS264">
        <v>49.325389999999999</v>
      </c>
      <c r="FT264">
        <v>48.5137</v>
      </c>
      <c r="FU264">
        <v>47.619889999999998</v>
      </c>
      <c r="FV264">
        <v>1</v>
      </c>
    </row>
    <row r="265" spans="1:178" x14ac:dyDescent="0.2">
      <c r="A265" t="s">
        <v>216</v>
      </c>
      <c r="B265" t="s">
        <v>231</v>
      </c>
      <c r="C265" t="s">
        <v>240</v>
      </c>
      <c r="D265" t="s">
        <v>33</v>
      </c>
      <c r="E265" t="s">
        <v>239</v>
      </c>
      <c r="F265" t="s">
        <v>230</v>
      </c>
      <c r="G265">
        <v>474</v>
      </c>
      <c r="H265" s="59"/>
      <c r="I265">
        <v>71.397739999999999</v>
      </c>
      <c r="J265">
        <v>547.96109999999999</v>
      </c>
      <c r="K265">
        <v>545.67579999999998</v>
      </c>
      <c r="L265">
        <v>534.83669999999995</v>
      </c>
      <c r="M265">
        <v>533.52530000000002</v>
      </c>
      <c r="N265">
        <v>560.48889999999994</v>
      </c>
      <c r="O265">
        <v>582.97460000000001</v>
      </c>
      <c r="P265">
        <v>597.95100000000002</v>
      </c>
      <c r="Q265">
        <v>602.9171</v>
      </c>
      <c r="R265">
        <v>601.82749999999999</v>
      </c>
      <c r="S265">
        <v>586.57380000000001</v>
      </c>
      <c r="T265">
        <v>578.18600000000004</v>
      </c>
      <c r="U265">
        <v>586.25549999999998</v>
      </c>
      <c r="V265">
        <v>594.02779999999996</v>
      </c>
      <c r="W265">
        <v>586.36069999999995</v>
      </c>
      <c r="X265">
        <v>591.29319999999996</v>
      </c>
      <c r="Y265">
        <v>583.41139999999996</v>
      </c>
      <c r="Z265">
        <v>588.077</v>
      </c>
      <c r="AA265">
        <v>589.91219999999998</v>
      </c>
      <c r="AB265">
        <v>592.76689999999996</v>
      </c>
      <c r="AC265">
        <v>585.58950000000004</v>
      </c>
      <c r="AD265">
        <v>589.55949999999996</v>
      </c>
      <c r="AE265">
        <v>586.5847</v>
      </c>
      <c r="AF265">
        <v>581.61400000000003</v>
      </c>
      <c r="AG265">
        <v>577.10599999999999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-144.19540000000001</v>
      </c>
      <c r="AX265">
        <v>452.47460000000001</v>
      </c>
      <c r="AY265">
        <v>451.38060000000002</v>
      </c>
      <c r="AZ265">
        <v>451.11720000000003</v>
      </c>
      <c r="BA265">
        <v>448.09500000000003</v>
      </c>
      <c r="BB265">
        <v>452.13319999999999</v>
      </c>
      <c r="BC265">
        <v>380.95949999999999</v>
      </c>
      <c r="BD265">
        <v>266.13580000000002</v>
      </c>
      <c r="BE265">
        <v>14.693009999999999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62.052329999999998</v>
      </c>
      <c r="BV265">
        <v>469.26780000000002</v>
      </c>
      <c r="BW265">
        <v>470.86470000000003</v>
      </c>
      <c r="BX265">
        <v>472.447</v>
      </c>
      <c r="BY265">
        <v>467.46339999999998</v>
      </c>
      <c r="BZ265">
        <v>472.34309999999999</v>
      </c>
      <c r="CA265">
        <v>392.72730000000001</v>
      </c>
      <c r="CB265">
        <v>278.75659999999999</v>
      </c>
      <c r="CC265">
        <v>117.8322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204.8989</v>
      </c>
      <c r="CT265">
        <v>480.89870000000002</v>
      </c>
      <c r="CU265">
        <v>484.35930000000002</v>
      </c>
      <c r="CV265">
        <v>487.22</v>
      </c>
      <c r="CW265">
        <v>480.87790000000001</v>
      </c>
      <c r="CX265">
        <v>486.34039999999999</v>
      </c>
      <c r="CY265">
        <v>400.8777</v>
      </c>
      <c r="CZ265">
        <v>287.49770000000001</v>
      </c>
      <c r="DA265">
        <v>189.26599999999999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347.74540000000002</v>
      </c>
      <c r="DR265">
        <v>492.52969999999999</v>
      </c>
      <c r="DS265">
        <v>497.85399999999998</v>
      </c>
      <c r="DT265">
        <v>501.99299999999999</v>
      </c>
      <c r="DU265">
        <v>494.29239999999999</v>
      </c>
      <c r="DV265">
        <v>500.33769999999998</v>
      </c>
      <c r="DW265">
        <v>409.02800000000002</v>
      </c>
      <c r="DX265">
        <v>296.23880000000003</v>
      </c>
      <c r="DY265">
        <v>260.69990000000001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553.99310000000003</v>
      </c>
      <c r="EP265">
        <v>509.32279999999997</v>
      </c>
      <c r="EQ265">
        <v>517.33810000000005</v>
      </c>
      <c r="ER265">
        <v>523.3229</v>
      </c>
      <c r="ES265">
        <v>513.66079999999999</v>
      </c>
      <c r="ET265">
        <v>520.54750000000001</v>
      </c>
      <c r="EU265">
        <v>420.79579999999999</v>
      </c>
      <c r="EV265">
        <v>308.8596</v>
      </c>
      <c r="EW265">
        <v>363.83909999999997</v>
      </c>
      <c r="EX265">
        <v>46.646819999999998</v>
      </c>
      <c r="EY265">
        <v>45.730559999999997</v>
      </c>
      <c r="EZ265">
        <v>45.04027</v>
      </c>
      <c r="FA265">
        <v>44.587699999999998</v>
      </c>
      <c r="FB265">
        <v>44.107329999999997</v>
      </c>
      <c r="FC265">
        <v>43.838790000000003</v>
      </c>
      <c r="FD265">
        <v>43.652180000000001</v>
      </c>
      <c r="FE265">
        <v>43.482689999999998</v>
      </c>
      <c r="FF265">
        <v>43.893389999999997</v>
      </c>
      <c r="FG265">
        <v>45.654449999999997</v>
      </c>
      <c r="FH265">
        <v>48.661960000000001</v>
      </c>
      <c r="FI265">
        <v>51.588760000000001</v>
      </c>
      <c r="FJ265">
        <v>53.387160000000002</v>
      </c>
      <c r="FK265">
        <v>54.833440000000003</v>
      </c>
      <c r="FL265">
        <v>55.726869999999998</v>
      </c>
      <c r="FM265">
        <v>56.229469999999999</v>
      </c>
      <c r="FN265">
        <v>56.09666</v>
      </c>
      <c r="FO265">
        <v>54.733339999999998</v>
      </c>
      <c r="FP265">
        <v>52.847200000000001</v>
      </c>
      <c r="FQ265">
        <v>51.448929999999997</v>
      </c>
      <c r="FR265">
        <v>50.324730000000002</v>
      </c>
      <c r="FS265">
        <v>49.325389999999999</v>
      </c>
      <c r="FT265">
        <v>48.5137</v>
      </c>
      <c r="FU265">
        <v>47.619889999999998</v>
      </c>
      <c r="FV265">
        <v>1</v>
      </c>
    </row>
    <row r="266" spans="1:178" x14ac:dyDescent="0.2">
      <c r="A266" t="s">
        <v>216</v>
      </c>
      <c r="B266" t="s">
        <v>231</v>
      </c>
      <c r="C266" t="s">
        <v>240</v>
      </c>
      <c r="D266" t="s">
        <v>34</v>
      </c>
      <c r="E266">
        <v>2015</v>
      </c>
      <c r="F266" t="s">
        <v>230</v>
      </c>
      <c r="G266">
        <v>514</v>
      </c>
      <c r="H266" s="59"/>
      <c r="I266">
        <v>77.422870000000003</v>
      </c>
      <c r="J266">
        <v>587.81709999999998</v>
      </c>
      <c r="K266">
        <v>585.20119999999997</v>
      </c>
      <c r="L266">
        <v>574.24429999999995</v>
      </c>
      <c r="M266">
        <v>574.53380000000004</v>
      </c>
      <c r="N266">
        <v>604.48900000000003</v>
      </c>
      <c r="O266">
        <v>628.86699999999996</v>
      </c>
      <c r="P266">
        <v>645.39430000000004</v>
      </c>
      <c r="Q266">
        <v>655.76729999999998</v>
      </c>
      <c r="R266">
        <v>658.3134</v>
      </c>
      <c r="S266">
        <v>646.15909999999997</v>
      </c>
      <c r="T266">
        <v>638.95050000000003</v>
      </c>
      <c r="U266">
        <v>637.53959999999995</v>
      </c>
      <c r="V266">
        <v>638.93550000000005</v>
      </c>
      <c r="W266">
        <v>632.59410000000003</v>
      </c>
      <c r="X266">
        <v>634.22190000000001</v>
      </c>
      <c r="Y266">
        <v>624.67899999999997</v>
      </c>
      <c r="Z266">
        <v>630.22829999999999</v>
      </c>
      <c r="AA266">
        <v>636.23789999999997</v>
      </c>
      <c r="AB266">
        <v>640.94079999999997</v>
      </c>
      <c r="AC266">
        <v>633.41330000000005</v>
      </c>
      <c r="AD266">
        <v>630.35659999999996</v>
      </c>
      <c r="AE266">
        <v>624.88170000000002</v>
      </c>
      <c r="AF266">
        <v>618.6816</v>
      </c>
      <c r="AG266">
        <v>616.40830000000005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-13.09591</v>
      </c>
      <c r="AX266">
        <v>491.90609999999998</v>
      </c>
      <c r="AY266">
        <v>494.75880000000001</v>
      </c>
      <c r="AZ266">
        <v>497.03919999999999</v>
      </c>
      <c r="BA266">
        <v>493.04059999999998</v>
      </c>
      <c r="BB266">
        <v>492.39400000000001</v>
      </c>
      <c r="BC266">
        <v>406.6481</v>
      </c>
      <c r="BD266">
        <v>279.98910000000001</v>
      </c>
      <c r="BE266">
        <v>5.8278030000000003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118.14749999999999</v>
      </c>
      <c r="BV266">
        <v>504.28199999999998</v>
      </c>
      <c r="BW266">
        <v>510.02620000000002</v>
      </c>
      <c r="BX266">
        <v>513.74369999999999</v>
      </c>
      <c r="BY266">
        <v>508.15480000000002</v>
      </c>
      <c r="BZ266">
        <v>507.05739999999997</v>
      </c>
      <c r="CA266">
        <v>416.07889999999998</v>
      </c>
      <c r="CB266">
        <v>290.04590000000002</v>
      </c>
      <c r="CC266">
        <v>113.23309999999999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209.04640000000001</v>
      </c>
      <c r="CT266">
        <v>512.85339999999997</v>
      </c>
      <c r="CU266">
        <v>520.60029999999995</v>
      </c>
      <c r="CV266">
        <v>525.31320000000005</v>
      </c>
      <c r="CW266">
        <v>518.62289999999996</v>
      </c>
      <c r="CX266">
        <v>517.2133</v>
      </c>
      <c r="CY266">
        <v>422.61070000000001</v>
      </c>
      <c r="CZ266">
        <v>297.01119999999997</v>
      </c>
      <c r="DA266">
        <v>187.6217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299.9452</v>
      </c>
      <c r="DR266">
        <v>521.42489999999998</v>
      </c>
      <c r="DS266">
        <v>531.17449999999997</v>
      </c>
      <c r="DT266">
        <v>536.8827</v>
      </c>
      <c r="DU266">
        <v>529.09090000000003</v>
      </c>
      <c r="DV266">
        <v>527.3691</v>
      </c>
      <c r="DW266">
        <v>429.14240000000001</v>
      </c>
      <c r="DX266">
        <v>303.97660000000002</v>
      </c>
      <c r="DY266">
        <v>262.01029999999997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431.18869999999998</v>
      </c>
      <c r="EP266">
        <v>533.80070000000001</v>
      </c>
      <c r="EQ266">
        <v>546.44190000000003</v>
      </c>
      <c r="ER266">
        <v>553.58720000000005</v>
      </c>
      <c r="ES266">
        <v>544.20510000000002</v>
      </c>
      <c r="ET266">
        <v>542.03250000000003</v>
      </c>
      <c r="EU266">
        <v>438.57319999999999</v>
      </c>
      <c r="EV266">
        <v>314.03339999999997</v>
      </c>
      <c r="EW266">
        <v>369.41559999999998</v>
      </c>
      <c r="EX266">
        <v>49.764679999999998</v>
      </c>
      <c r="EY266">
        <v>49.364699999999999</v>
      </c>
      <c r="EZ266">
        <v>49.027810000000002</v>
      </c>
      <c r="FA266">
        <v>48.67803</v>
      </c>
      <c r="FB266">
        <v>48.099879999999999</v>
      </c>
      <c r="FC266">
        <v>47.799529999999997</v>
      </c>
      <c r="FD266">
        <v>47.61645</v>
      </c>
      <c r="FE266">
        <v>47.530099999999997</v>
      </c>
      <c r="FF266">
        <v>48.041139999999999</v>
      </c>
      <c r="FG266">
        <v>49.77552</v>
      </c>
      <c r="FH266">
        <v>51.759079999999997</v>
      </c>
      <c r="FI266">
        <v>53.54945</v>
      </c>
      <c r="FJ266">
        <v>54.302</v>
      </c>
      <c r="FK266">
        <v>54.492600000000003</v>
      </c>
      <c r="FL266">
        <v>54.52563</v>
      </c>
      <c r="FM266">
        <v>54.03134</v>
      </c>
      <c r="FN266">
        <v>53.858710000000002</v>
      </c>
      <c r="FO266">
        <v>53.141150000000003</v>
      </c>
      <c r="FP266">
        <v>52.026789999999998</v>
      </c>
      <c r="FQ266">
        <v>50.742890000000003</v>
      </c>
      <c r="FR266">
        <v>49.553910000000002</v>
      </c>
      <c r="FS266">
        <v>48.936920000000001</v>
      </c>
      <c r="FT266">
        <v>47.687919999999998</v>
      </c>
      <c r="FU266">
        <v>46.768509999999999</v>
      </c>
      <c r="FV266">
        <v>1</v>
      </c>
    </row>
    <row r="267" spans="1:178" x14ac:dyDescent="0.2">
      <c r="A267" t="s">
        <v>216</v>
      </c>
      <c r="B267" t="s">
        <v>231</v>
      </c>
      <c r="C267" t="s">
        <v>240</v>
      </c>
      <c r="D267" t="s">
        <v>34</v>
      </c>
      <c r="E267">
        <v>2016</v>
      </c>
      <c r="F267" t="s">
        <v>230</v>
      </c>
      <c r="G267">
        <v>501</v>
      </c>
      <c r="H267" s="59"/>
      <c r="I267">
        <v>75.464709999999997</v>
      </c>
      <c r="J267">
        <v>572.95010000000002</v>
      </c>
      <c r="K267">
        <v>570.40039999999999</v>
      </c>
      <c r="L267">
        <v>559.72059999999999</v>
      </c>
      <c r="M267">
        <v>560.0027</v>
      </c>
      <c r="N267">
        <v>589.20039999999995</v>
      </c>
      <c r="O267">
        <v>612.96180000000004</v>
      </c>
      <c r="P267">
        <v>629.07119999999998</v>
      </c>
      <c r="Q267">
        <v>639.18179999999995</v>
      </c>
      <c r="R267">
        <v>641.6635</v>
      </c>
      <c r="S267">
        <v>629.81650000000002</v>
      </c>
      <c r="T267">
        <v>622.7903</v>
      </c>
      <c r="U267">
        <v>621.41499999999996</v>
      </c>
      <c r="V267">
        <v>622.77560000000005</v>
      </c>
      <c r="W267">
        <v>616.59469999999999</v>
      </c>
      <c r="X267">
        <v>618.18129999999996</v>
      </c>
      <c r="Y267">
        <v>608.87969999999996</v>
      </c>
      <c r="Z267">
        <v>614.28869999999995</v>
      </c>
      <c r="AA267">
        <v>620.1463</v>
      </c>
      <c r="AB267">
        <v>624.73019999999997</v>
      </c>
      <c r="AC267">
        <v>617.3931</v>
      </c>
      <c r="AD267">
        <v>614.41369999999995</v>
      </c>
      <c r="AE267">
        <v>609.07730000000004</v>
      </c>
      <c r="AF267">
        <v>603.03399999999999</v>
      </c>
      <c r="AG267">
        <v>600.81820000000005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-15.55588</v>
      </c>
      <c r="AX267">
        <v>479.20179999999999</v>
      </c>
      <c r="AY267">
        <v>481.92070000000001</v>
      </c>
      <c r="AZ267">
        <v>484.11290000000002</v>
      </c>
      <c r="BA267">
        <v>480.24930000000001</v>
      </c>
      <c r="BB267">
        <v>479.62860000000001</v>
      </c>
      <c r="BC267">
        <v>396.16269999999997</v>
      </c>
      <c r="BD267">
        <v>272.69369999999998</v>
      </c>
      <c r="BE267">
        <v>3.3961980000000001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114.01730000000001</v>
      </c>
      <c r="BV267">
        <v>491.42</v>
      </c>
      <c r="BW267">
        <v>496.99380000000002</v>
      </c>
      <c r="BX267">
        <v>500.60480000000001</v>
      </c>
      <c r="BY267">
        <v>495.17110000000002</v>
      </c>
      <c r="BZ267">
        <v>494.10539999999997</v>
      </c>
      <c r="CA267">
        <v>405.4735</v>
      </c>
      <c r="CB267">
        <v>282.62259999999998</v>
      </c>
      <c r="CC267">
        <v>109.4346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203.75919999999999</v>
      </c>
      <c r="CT267">
        <v>499.88240000000002</v>
      </c>
      <c r="CU267">
        <v>507.43340000000001</v>
      </c>
      <c r="CV267">
        <v>512.02700000000004</v>
      </c>
      <c r="CW267">
        <v>505.50599999999997</v>
      </c>
      <c r="CX267">
        <v>504.13200000000001</v>
      </c>
      <c r="CY267">
        <v>411.9221</v>
      </c>
      <c r="CZ267">
        <v>289.49930000000001</v>
      </c>
      <c r="DA267">
        <v>182.87639999999999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293.50119999999998</v>
      </c>
      <c r="DR267">
        <v>508.34480000000002</v>
      </c>
      <c r="DS267">
        <v>517.87300000000005</v>
      </c>
      <c r="DT267">
        <v>523.44929999999999</v>
      </c>
      <c r="DU267">
        <v>515.84079999999994</v>
      </c>
      <c r="DV267">
        <v>514.15859999999998</v>
      </c>
      <c r="DW267">
        <v>418.3707</v>
      </c>
      <c r="DX267">
        <v>296.3759</v>
      </c>
      <c r="DY267">
        <v>256.31819999999999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423.07429999999999</v>
      </c>
      <c r="EP267">
        <v>520.56309999999996</v>
      </c>
      <c r="EQ267">
        <v>532.94600000000003</v>
      </c>
      <c r="ER267">
        <v>539.94119999999998</v>
      </c>
      <c r="ES267">
        <v>530.7627</v>
      </c>
      <c r="ET267">
        <v>528.6354</v>
      </c>
      <c r="EU267">
        <v>427.68150000000003</v>
      </c>
      <c r="EV267">
        <v>306.3048</v>
      </c>
      <c r="EW267">
        <v>362.35660000000001</v>
      </c>
      <c r="EX267">
        <v>49.764679999999998</v>
      </c>
      <c r="EY267">
        <v>49.364699999999999</v>
      </c>
      <c r="EZ267">
        <v>49.027810000000002</v>
      </c>
      <c r="FA267">
        <v>48.67803</v>
      </c>
      <c r="FB267">
        <v>48.099879999999999</v>
      </c>
      <c r="FC267">
        <v>47.799529999999997</v>
      </c>
      <c r="FD267">
        <v>47.61645</v>
      </c>
      <c r="FE267">
        <v>47.530099999999997</v>
      </c>
      <c r="FF267">
        <v>48.041139999999999</v>
      </c>
      <c r="FG267">
        <v>49.77552</v>
      </c>
      <c r="FH267">
        <v>51.759079999999997</v>
      </c>
      <c r="FI267">
        <v>53.549460000000003</v>
      </c>
      <c r="FJ267">
        <v>54.302</v>
      </c>
      <c r="FK267">
        <v>54.492600000000003</v>
      </c>
      <c r="FL267">
        <v>54.52563</v>
      </c>
      <c r="FM267">
        <v>54.03134</v>
      </c>
      <c r="FN267">
        <v>53.858710000000002</v>
      </c>
      <c r="FO267">
        <v>53.141150000000003</v>
      </c>
      <c r="FP267">
        <v>52.026789999999998</v>
      </c>
      <c r="FQ267">
        <v>50.742890000000003</v>
      </c>
      <c r="FR267">
        <v>49.553910000000002</v>
      </c>
      <c r="FS267">
        <v>48.936920000000001</v>
      </c>
      <c r="FT267">
        <v>47.687919999999998</v>
      </c>
      <c r="FU267">
        <v>46.768509999999999</v>
      </c>
      <c r="FV267">
        <v>1</v>
      </c>
    </row>
    <row r="268" spans="1:178" x14ac:dyDescent="0.2">
      <c r="A268" t="s">
        <v>216</v>
      </c>
      <c r="B268" t="s">
        <v>231</v>
      </c>
      <c r="C268" t="s">
        <v>240</v>
      </c>
      <c r="D268" t="s">
        <v>34</v>
      </c>
      <c r="E268">
        <v>2017</v>
      </c>
      <c r="F268" t="s">
        <v>230</v>
      </c>
      <c r="G268">
        <v>487</v>
      </c>
      <c r="H268" s="59"/>
      <c r="I268">
        <v>73.355909999999994</v>
      </c>
      <c r="J268">
        <v>556.93949999999995</v>
      </c>
      <c r="K268">
        <v>554.46109999999999</v>
      </c>
      <c r="L268">
        <v>544.0797</v>
      </c>
      <c r="M268">
        <v>544.35389999999995</v>
      </c>
      <c r="N268">
        <v>572.73569999999995</v>
      </c>
      <c r="O268">
        <v>595.83309999999994</v>
      </c>
      <c r="P268">
        <v>611.4923</v>
      </c>
      <c r="Q268">
        <v>621.32039999999995</v>
      </c>
      <c r="R268">
        <v>623.73270000000002</v>
      </c>
      <c r="S268">
        <v>612.21690000000001</v>
      </c>
      <c r="T268">
        <v>605.38699999999994</v>
      </c>
      <c r="U268">
        <v>604.05020000000002</v>
      </c>
      <c r="V268">
        <v>605.37270000000001</v>
      </c>
      <c r="W268">
        <v>599.36440000000005</v>
      </c>
      <c r="X268">
        <v>600.9067</v>
      </c>
      <c r="Y268">
        <v>591.86509999999998</v>
      </c>
      <c r="Z268">
        <v>597.12289999999996</v>
      </c>
      <c r="AA268">
        <v>602.81679999999994</v>
      </c>
      <c r="AB268">
        <v>607.27269999999999</v>
      </c>
      <c r="AC268">
        <v>600.14059999999995</v>
      </c>
      <c r="AD268">
        <v>597.24440000000004</v>
      </c>
      <c r="AE268">
        <v>592.05719999999997</v>
      </c>
      <c r="AF268">
        <v>586.18269999999995</v>
      </c>
      <c r="AG268">
        <v>584.02890000000002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-18.16375</v>
      </c>
      <c r="AX268">
        <v>465.524</v>
      </c>
      <c r="AY268">
        <v>468.1</v>
      </c>
      <c r="AZ268">
        <v>470.19749999999999</v>
      </c>
      <c r="BA268">
        <v>466.4787</v>
      </c>
      <c r="BB268">
        <v>465.88589999999999</v>
      </c>
      <c r="BC268">
        <v>384.87369999999999</v>
      </c>
      <c r="BD268">
        <v>264.84039999999999</v>
      </c>
      <c r="BE268">
        <v>0.81133710000000003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109.5861</v>
      </c>
      <c r="BV268">
        <v>477.57029999999997</v>
      </c>
      <c r="BW268">
        <v>482.96100000000001</v>
      </c>
      <c r="BX268">
        <v>486.45729999999998</v>
      </c>
      <c r="BY268">
        <v>481.19060000000002</v>
      </c>
      <c r="BZ268">
        <v>480.15899999999999</v>
      </c>
      <c r="CA268">
        <v>394.05340000000001</v>
      </c>
      <c r="CB268">
        <v>274.62950000000001</v>
      </c>
      <c r="CC268">
        <v>105.35760000000001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198.06530000000001</v>
      </c>
      <c r="CT268">
        <v>485.91359999999997</v>
      </c>
      <c r="CU268">
        <v>493.25360000000001</v>
      </c>
      <c r="CV268">
        <v>497.71890000000002</v>
      </c>
      <c r="CW268">
        <v>491.38010000000003</v>
      </c>
      <c r="CX268">
        <v>490.04450000000003</v>
      </c>
      <c r="CY268">
        <v>400.41129999999998</v>
      </c>
      <c r="CZ268">
        <v>281.40949999999998</v>
      </c>
      <c r="DA268">
        <v>177.76609999999999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286.54450000000003</v>
      </c>
      <c r="DR268">
        <v>494.25689999999997</v>
      </c>
      <c r="DS268">
        <v>503.54629999999997</v>
      </c>
      <c r="DT268">
        <v>508.98039999999997</v>
      </c>
      <c r="DU268">
        <v>501.56950000000001</v>
      </c>
      <c r="DV268">
        <v>499.93</v>
      </c>
      <c r="DW268">
        <v>406.76920000000001</v>
      </c>
      <c r="DX268">
        <v>288.18939999999998</v>
      </c>
      <c r="DY268">
        <v>250.17449999999999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414.2944</v>
      </c>
      <c r="EP268">
        <v>506.30329999999998</v>
      </c>
      <c r="EQ268">
        <v>518.40729999999996</v>
      </c>
      <c r="ER268">
        <v>525.24030000000005</v>
      </c>
      <c r="ES268">
        <v>516.28139999999996</v>
      </c>
      <c r="ET268">
        <v>514.20309999999995</v>
      </c>
      <c r="EU268">
        <v>415.94900000000001</v>
      </c>
      <c r="EV268">
        <v>297.9785</v>
      </c>
      <c r="EW268">
        <v>354.7208</v>
      </c>
      <c r="EX268">
        <v>49.764679999999998</v>
      </c>
      <c r="EY268">
        <v>49.364699999999999</v>
      </c>
      <c r="EZ268">
        <v>49.027810000000002</v>
      </c>
      <c r="FA268">
        <v>48.67803</v>
      </c>
      <c r="FB268">
        <v>48.099879999999999</v>
      </c>
      <c r="FC268">
        <v>47.799529999999997</v>
      </c>
      <c r="FD268">
        <v>47.61645</v>
      </c>
      <c r="FE268">
        <v>47.530099999999997</v>
      </c>
      <c r="FF268">
        <v>48.041139999999999</v>
      </c>
      <c r="FG268">
        <v>49.77552</v>
      </c>
      <c r="FH268">
        <v>51.759079999999997</v>
      </c>
      <c r="FI268">
        <v>53.549460000000003</v>
      </c>
      <c r="FJ268">
        <v>54.302</v>
      </c>
      <c r="FK268">
        <v>54.492600000000003</v>
      </c>
      <c r="FL268">
        <v>54.52563</v>
      </c>
      <c r="FM268">
        <v>54.03134</v>
      </c>
      <c r="FN268">
        <v>53.858710000000002</v>
      </c>
      <c r="FO268">
        <v>53.141150000000003</v>
      </c>
      <c r="FP268">
        <v>52.026789999999998</v>
      </c>
      <c r="FQ268">
        <v>50.742890000000003</v>
      </c>
      <c r="FR268">
        <v>49.553910000000002</v>
      </c>
      <c r="FS268">
        <v>48.936920000000001</v>
      </c>
      <c r="FT268">
        <v>47.687919999999998</v>
      </c>
      <c r="FU268">
        <v>46.768509999999999</v>
      </c>
      <c r="FV268">
        <v>1</v>
      </c>
    </row>
    <row r="269" spans="1:178" x14ac:dyDescent="0.2">
      <c r="A269" t="s">
        <v>216</v>
      </c>
      <c r="B269" t="s">
        <v>231</v>
      </c>
      <c r="C269" t="s">
        <v>240</v>
      </c>
      <c r="D269" t="s">
        <v>34</v>
      </c>
      <c r="E269" t="s">
        <v>239</v>
      </c>
      <c r="F269" t="s">
        <v>230</v>
      </c>
      <c r="G269">
        <v>474</v>
      </c>
      <c r="H269" s="59"/>
      <c r="I269">
        <v>71.397739999999999</v>
      </c>
      <c r="J269">
        <v>542.07259999999997</v>
      </c>
      <c r="K269">
        <v>539.66020000000003</v>
      </c>
      <c r="L269">
        <v>529.55600000000004</v>
      </c>
      <c r="M269">
        <v>529.8229</v>
      </c>
      <c r="N269">
        <v>557.44709999999998</v>
      </c>
      <c r="O269">
        <v>579.92790000000002</v>
      </c>
      <c r="P269">
        <v>595.16909999999996</v>
      </c>
      <c r="Q269">
        <v>604.73479999999995</v>
      </c>
      <c r="R269">
        <v>607.08280000000002</v>
      </c>
      <c r="S269">
        <v>595.87429999999995</v>
      </c>
      <c r="T269">
        <v>589.22670000000005</v>
      </c>
      <c r="U269">
        <v>587.92560000000003</v>
      </c>
      <c r="V269">
        <v>589.21280000000002</v>
      </c>
      <c r="W269">
        <v>583.36500000000001</v>
      </c>
      <c r="X269">
        <v>584.86609999999996</v>
      </c>
      <c r="Y269">
        <v>576.06579999999997</v>
      </c>
      <c r="Z269">
        <v>581.18330000000003</v>
      </c>
      <c r="AA269">
        <v>586.72519999999997</v>
      </c>
      <c r="AB269">
        <v>591.06209999999999</v>
      </c>
      <c r="AC269">
        <v>584.12040000000002</v>
      </c>
      <c r="AD269">
        <v>581.30160000000001</v>
      </c>
      <c r="AE269">
        <v>576.25279999999998</v>
      </c>
      <c r="AF269">
        <v>570.53520000000003</v>
      </c>
      <c r="AG269">
        <v>568.43880000000001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-20.545390000000001</v>
      </c>
      <c r="AX269">
        <v>452.82690000000002</v>
      </c>
      <c r="AY269">
        <v>455.27100000000002</v>
      </c>
      <c r="AZ269">
        <v>457.28120000000001</v>
      </c>
      <c r="BA269">
        <v>453.69639999999998</v>
      </c>
      <c r="BB269">
        <v>453.12920000000003</v>
      </c>
      <c r="BC269">
        <v>374.3938</v>
      </c>
      <c r="BD269">
        <v>257.55110000000002</v>
      </c>
      <c r="BE269">
        <v>-1.556163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105.4879</v>
      </c>
      <c r="BV269">
        <v>464.7115</v>
      </c>
      <c r="BW269">
        <v>469.9323</v>
      </c>
      <c r="BX269">
        <v>473.32249999999999</v>
      </c>
      <c r="BY269">
        <v>468.2106</v>
      </c>
      <c r="BZ269">
        <v>467.21050000000002</v>
      </c>
      <c r="CA269">
        <v>383.45030000000003</v>
      </c>
      <c r="CB269">
        <v>267.20870000000002</v>
      </c>
      <c r="CC269">
        <v>101.5853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192.7782</v>
      </c>
      <c r="CT269">
        <v>472.94260000000003</v>
      </c>
      <c r="CU269">
        <v>480.08670000000001</v>
      </c>
      <c r="CV269">
        <v>484.43270000000001</v>
      </c>
      <c r="CW269">
        <v>478.26310000000001</v>
      </c>
      <c r="CX269">
        <v>476.96319999999997</v>
      </c>
      <c r="CY269">
        <v>389.72269999999997</v>
      </c>
      <c r="CZ269">
        <v>273.89749999999998</v>
      </c>
      <c r="DA269">
        <v>173.02080000000001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280.06849999999997</v>
      </c>
      <c r="DR269">
        <v>481.17380000000003</v>
      </c>
      <c r="DS269">
        <v>490.24110000000002</v>
      </c>
      <c r="DT269">
        <v>495.54289999999997</v>
      </c>
      <c r="DU269">
        <v>488.31560000000002</v>
      </c>
      <c r="DV269">
        <v>486.71589999999998</v>
      </c>
      <c r="DW269">
        <v>395.99520000000001</v>
      </c>
      <c r="DX269">
        <v>280.58629999999999</v>
      </c>
      <c r="DY269">
        <v>244.4563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406.10169999999999</v>
      </c>
      <c r="EP269">
        <v>493.05829999999997</v>
      </c>
      <c r="EQ269">
        <v>504.9024</v>
      </c>
      <c r="ER269">
        <v>511.58429999999998</v>
      </c>
      <c r="ES269">
        <v>502.82979999999998</v>
      </c>
      <c r="ET269">
        <v>500.79719999999998</v>
      </c>
      <c r="EU269">
        <v>405.05160000000001</v>
      </c>
      <c r="EV269">
        <v>290.2439</v>
      </c>
      <c r="EW269">
        <v>347.59769999999997</v>
      </c>
      <c r="EX269">
        <v>49.764679999999998</v>
      </c>
      <c r="EY269">
        <v>49.364699999999999</v>
      </c>
      <c r="EZ269">
        <v>49.027810000000002</v>
      </c>
      <c r="FA269">
        <v>48.67803</v>
      </c>
      <c r="FB269">
        <v>48.099879999999999</v>
      </c>
      <c r="FC269">
        <v>47.799529999999997</v>
      </c>
      <c r="FD269">
        <v>47.61645</v>
      </c>
      <c r="FE269">
        <v>47.530099999999997</v>
      </c>
      <c r="FF269">
        <v>48.041139999999999</v>
      </c>
      <c r="FG269">
        <v>49.77552</v>
      </c>
      <c r="FH269">
        <v>51.759079999999997</v>
      </c>
      <c r="FI269">
        <v>53.549460000000003</v>
      </c>
      <c r="FJ269">
        <v>54.302</v>
      </c>
      <c r="FK269">
        <v>54.492600000000003</v>
      </c>
      <c r="FL269">
        <v>54.52563</v>
      </c>
      <c r="FM269">
        <v>54.03134</v>
      </c>
      <c r="FN269">
        <v>53.858710000000002</v>
      </c>
      <c r="FO269">
        <v>53.141150000000003</v>
      </c>
      <c r="FP269">
        <v>52.026789999999998</v>
      </c>
      <c r="FQ269">
        <v>50.742890000000003</v>
      </c>
      <c r="FR269">
        <v>49.553910000000002</v>
      </c>
      <c r="FS269">
        <v>48.936920000000001</v>
      </c>
      <c r="FT269">
        <v>47.687919999999998</v>
      </c>
      <c r="FU269">
        <v>46.768509999999999</v>
      </c>
      <c r="FV269">
        <v>1</v>
      </c>
    </row>
    <row r="270" spans="1:178" x14ac:dyDescent="0.2">
      <c r="A270" t="s">
        <v>216</v>
      </c>
      <c r="B270" t="s">
        <v>231</v>
      </c>
      <c r="C270" t="s">
        <v>240</v>
      </c>
      <c r="D270" t="s">
        <v>35</v>
      </c>
      <c r="E270">
        <v>2015</v>
      </c>
      <c r="F270" t="s">
        <v>230</v>
      </c>
      <c r="G270">
        <v>514</v>
      </c>
      <c r="H270" s="59"/>
      <c r="I270">
        <v>77.422870000000003</v>
      </c>
      <c r="J270">
        <v>626.57579999999996</v>
      </c>
      <c r="K270">
        <v>622.18759999999997</v>
      </c>
      <c r="L270">
        <v>612.49069999999995</v>
      </c>
      <c r="M270">
        <v>611.73929999999996</v>
      </c>
      <c r="N270">
        <v>639.20960000000002</v>
      </c>
      <c r="O270">
        <v>662.05830000000003</v>
      </c>
      <c r="P270">
        <v>678.27650000000006</v>
      </c>
      <c r="Q270">
        <v>684.11569999999995</v>
      </c>
      <c r="R270">
        <v>690.14869999999996</v>
      </c>
      <c r="S270">
        <v>678.00239999999997</v>
      </c>
      <c r="T270">
        <v>674.41279999999995</v>
      </c>
      <c r="U270">
        <v>676.87369999999999</v>
      </c>
      <c r="V270">
        <v>675.76179999999999</v>
      </c>
      <c r="W270">
        <v>673.49929999999995</v>
      </c>
      <c r="X270">
        <v>671.96410000000003</v>
      </c>
      <c r="Y270">
        <v>663.75810000000001</v>
      </c>
      <c r="Z270">
        <v>669.16579999999999</v>
      </c>
      <c r="AA270">
        <v>671.13340000000005</v>
      </c>
      <c r="AB270">
        <v>680.23159999999996</v>
      </c>
      <c r="AC270">
        <v>664.14890000000003</v>
      </c>
      <c r="AD270">
        <v>666.86860000000001</v>
      </c>
      <c r="AE270">
        <v>660.86069999999995</v>
      </c>
      <c r="AF270">
        <v>653.96169999999995</v>
      </c>
      <c r="AG270">
        <v>649.71090000000004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-129.0504</v>
      </c>
      <c r="AX270">
        <v>517.09400000000005</v>
      </c>
      <c r="AY270">
        <v>518.73770000000002</v>
      </c>
      <c r="AZ270">
        <v>521.92190000000005</v>
      </c>
      <c r="BA270">
        <v>510.6671</v>
      </c>
      <c r="BB270">
        <v>513.81539999999995</v>
      </c>
      <c r="BC270">
        <v>422.42059999999998</v>
      </c>
      <c r="BD270">
        <v>306.01139999999998</v>
      </c>
      <c r="BE270">
        <v>41.544849999999997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86.68638</v>
      </c>
      <c r="BV270">
        <v>535.93979999999999</v>
      </c>
      <c r="BW270">
        <v>539.16750000000002</v>
      </c>
      <c r="BX270">
        <v>545.86779999999999</v>
      </c>
      <c r="BY270">
        <v>531.9194</v>
      </c>
      <c r="BZ270">
        <v>535.78470000000004</v>
      </c>
      <c r="CA270">
        <v>440.18060000000003</v>
      </c>
      <c r="CB270">
        <v>321.113</v>
      </c>
      <c r="CC270">
        <v>148.95339999999999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236.10499999999999</v>
      </c>
      <c r="CT270">
        <v>548.99220000000003</v>
      </c>
      <c r="CU270">
        <v>553.31709999999998</v>
      </c>
      <c r="CV270">
        <v>562.45259999999996</v>
      </c>
      <c r="CW270">
        <v>546.63869999999997</v>
      </c>
      <c r="CX270">
        <v>551.00059999999996</v>
      </c>
      <c r="CY270">
        <v>452.4812</v>
      </c>
      <c r="CZ270">
        <v>331.57240000000002</v>
      </c>
      <c r="DA270">
        <v>223.3442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385.52370000000002</v>
      </c>
      <c r="DR270">
        <v>562.04470000000003</v>
      </c>
      <c r="DS270">
        <v>567.46669999999995</v>
      </c>
      <c r="DT270">
        <v>579.03750000000002</v>
      </c>
      <c r="DU270">
        <v>561.35799999999995</v>
      </c>
      <c r="DV270">
        <v>566.2165</v>
      </c>
      <c r="DW270">
        <v>464.78179999999998</v>
      </c>
      <c r="DX270">
        <v>342.0317</v>
      </c>
      <c r="DY270">
        <v>297.73500000000001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601.26049999999998</v>
      </c>
      <c r="EP270">
        <v>580.89049999999997</v>
      </c>
      <c r="EQ270">
        <v>587.89649999999995</v>
      </c>
      <c r="ER270">
        <v>602.98329999999999</v>
      </c>
      <c r="ES270">
        <v>582.61019999999996</v>
      </c>
      <c r="ET270">
        <v>588.18579999999997</v>
      </c>
      <c r="EU270">
        <v>482.54180000000002</v>
      </c>
      <c r="EV270">
        <v>357.13339999999999</v>
      </c>
      <c r="EW270">
        <v>405.14359999999999</v>
      </c>
      <c r="EX270">
        <v>49.320740000000001</v>
      </c>
      <c r="EY270">
        <v>48.29674</v>
      </c>
      <c r="EZ270">
        <v>47.570630000000001</v>
      </c>
      <c r="FA270">
        <v>47.102339999999998</v>
      </c>
      <c r="FB270">
        <v>46.745260000000002</v>
      </c>
      <c r="FC270">
        <v>46.318300000000001</v>
      </c>
      <c r="FD270">
        <v>45.921939999999999</v>
      </c>
      <c r="FE270">
        <v>45.901560000000003</v>
      </c>
      <c r="FF270">
        <v>47.835999999999999</v>
      </c>
      <c r="FG270">
        <v>50.261760000000002</v>
      </c>
      <c r="FH270">
        <v>52.698680000000003</v>
      </c>
      <c r="FI270">
        <v>54.620130000000003</v>
      </c>
      <c r="FJ270">
        <v>55.881590000000003</v>
      </c>
      <c r="FK270">
        <v>56.793109999999999</v>
      </c>
      <c r="FL270">
        <v>57.14378</v>
      </c>
      <c r="FM270">
        <v>57.458860000000001</v>
      </c>
      <c r="FN270">
        <v>57.247019999999999</v>
      </c>
      <c r="FO270">
        <v>56.664810000000003</v>
      </c>
      <c r="FP270">
        <v>55.231160000000003</v>
      </c>
      <c r="FQ270">
        <v>53.289290000000001</v>
      </c>
      <c r="FR270">
        <v>51.929180000000002</v>
      </c>
      <c r="FS270">
        <v>50.738909999999997</v>
      </c>
      <c r="FT270">
        <v>49.818060000000003</v>
      </c>
      <c r="FU270">
        <v>48.948540000000001</v>
      </c>
      <c r="FV270">
        <v>1</v>
      </c>
    </row>
    <row r="271" spans="1:178" x14ac:dyDescent="0.2">
      <c r="A271" t="s">
        <v>216</v>
      </c>
      <c r="B271" t="s">
        <v>231</v>
      </c>
      <c r="C271" t="s">
        <v>240</v>
      </c>
      <c r="D271" t="s">
        <v>35</v>
      </c>
      <c r="E271">
        <v>2016</v>
      </c>
      <c r="F271" t="s">
        <v>230</v>
      </c>
      <c r="G271">
        <v>501</v>
      </c>
      <c r="H271" s="59"/>
      <c r="I271">
        <v>75.464709999999997</v>
      </c>
      <c r="J271">
        <v>610.72860000000003</v>
      </c>
      <c r="K271">
        <v>606.45140000000004</v>
      </c>
      <c r="L271">
        <v>596.99959999999999</v>
      </c>
      <c r="M271">
        <v>596.26729999999998</v>
      </c>
      <c r="N271">
        <v>623.04280000000006</v>
      </c>
      <c r="O271">
        <v>645.31370000000004</v>
      </c>
      <c r="P271">
        <v>661.12159999999994</v>
      </c>
      <c r="Q271">
        <v>666.81320000000005</v>
      </c>
      <c r="R271">
        <v>672.69359999999995</v>
      </c>
      <c r="S271">
        <v>660.85450000000003</v>
      </c>
      <c r="T271">
        <v>657.35569999999996</v>
      </c>
      <c r="U271">
        <v>659.75429999999994</v>
      </c>
      <c r="V271">
        <v>658.67049999999995</v>
      </c>
      <c r="W271">
        <v>656.46529999999996</v>
      </c>
      <c r="X271">
        <v>654.96889999999996</v>
      </c>
      <c r="Y271">
        <v>646.97040000000004</v>
      </c>
      <c r="Z271">
        <v>652.24130000000002</v>
      </c>
      <c r="AA271">
        <v>654.15920000000006</v>
      </c>
      <c r="AB271">
        <v>663.02729999999997</v>
      </c>
      <c r="AC271">
        <v>647.35130000000004</v>
      </c>
      <c r="AD271">
        <v>650.00229999999999</v>
      </c>
      <c r="AE271">
        <v>644.1463</v>
      </c>
      <c r="AF271">
        <v>637.42179999999996</v>
      </c>
      <c r="AG271">
        <v>633.27850000000001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-130.37459999999999</v>
      </c>
      <c r="AX271">
        <v>503.61500000000001</v>
      </c>
      <c r="AY271">
        <v>505.18340000000001</v>
      </c>
      <c r="AZ271">
        <v>508.21230000000003</v>
      </c>
      <c r="BA271">
        <v>497.29939999999999</v>
      </c>
      <c r="BB271">
        <v>500.3528</v>
      </c>
      <c r="BC271">
        <v>411.35910000000001</v>
      </c>
      <c r="BD271">
        <v>297.95069999999998</v>
      </c>
      <c r="BE271">
        <v>38.209829999999997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82.616489999999999</v>
      </c>
      <c r="BV271">
        <v>522.22090000000003</v>
      </c>
      <c r="BW271">
        <v>525.35310000000004</v>
      </c>
      <c r="BX271">
        <v>531.85339999999997</v>
      </c>
      <c r="BY271">
        <v>518.28129999999999</v>
      </c>
      <c r="BZ271">
        <v>522.04250000000002</v>
      </c>
      <c r="CA271">
        <v>428.8931</v>
      </c>
      <c r="CB271">
        <v>312.86009999999999</v>
      </c>
      <c r="CC271">
        <v>144.25139999999999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230.1335</v>
      </c>
      <c r="CT271">
        <v>535.10720000000003</v>
      </c>
      <c r="CU271">
        <v>539.32270000000005</v>
      </c>
      <c r="CV271">
        <v>548.22720000000004</v>
      </c>
      <c r="CW271">
        <v>532.81320000000005</v>
      </c>
      <c r="CX271">
        <v>537.06479999999999</v>
      </c>
      <c r="CY271">
        <v>441.03710000000001</v>
      </c>
      <c r="CZ271">
        <v>323.18630000000002</v>
      </c>
      <c r="DA271">
        <v>217.69540000000001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377.65050000000002</v>
      </c>
      <c r="DR271">
        <v>547.99360000000001</v>
      </c>
      <c r="DS271">
        <v>553.29219999999998</v>
      </c>
      <c r="DT271">
        <v>564.601</v>
      </c>
      <c r="DU271">
        <v>547.3451</v>
      </c>
      <c r="DV271">
        <v>552.08699999999999</v>
      </c>
      <c r="DW271">
        <v>453.18110000000001</v>
      </c>
      <c r="DX271">
        <v>333.51249999999999</v>
      </c>
      <c r="DY271">
        <v>291.1395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590.64170000000001</v>
      </c>
      <c r="EP271">
        <v>566.59950000000003</v>
      </c>
      <c r="EQ271">
        <v>573.46199999999999</v>
      </c>
      <c r="ER271">
        <v>588.24199999999996</v>
      </c>
      <c r="ES271">
        <v>568.327</v>
      </c>
      <c r="ET271">
        <v>573.77670000000001</v>
      </c>
      <c r="EU271">
        <v>470.71510000000001</v>
      </c>
      <c r="EV271">
        <v>348.42200000000003</v>
      </c>
      <c r="EW271">
        <v>397.18099999999998</v>
      </c>
      <c r="EX271">
        <v>49.320740000000001</v>
      </c>
      <c r="EY271">
        <v>48.29674</v>
      </c>
      <c r="EZ271">
        <v>47.570630000000001</v>
      </c>
      <c r="FA271">
        <v>47.102339999999998</v>
      </c>
      <c r="FB271">
        <v>46.745260000000002</v>
      </c>
      <c r="FC271">
        <v>46.318300000000001</v>
      </c>
      <c r="FD271">
        <v>45.921939999999999</v>
      </c>
      <c r="FE271">
        <v>45.901560000000003</v>
      </c>
      <c r="FF271">
        <v>47.835990000000002</v>
      </c>
      <c r="FG271">
        <v>50.261760000000002</v>
      </c>
      <c r="FH271">
        <v>52.698680000000003</v>
      </c>
      <c r="FI271">
        <v>54.620139999999999</v>
      </c>
      <c r="FJ271">
        <v>55.881590000000003</v>
      </c>
      <c r="FK271">
        <v>56.793120000000002</v>
      </c>
      <c r="FL271">
        <v>57.14378</v>
      </c>
      <c r="FM271">
        <v>57.458860000000001</v>
      </c>
      <c r="FN271">
        <v>57.247019999999999</v>
      </c>
      <c r="FO271">
        <v>56.664810000000003</v>
      </c>
      <c r="FP271">
        <v>55.231160000000003</v>
      </c>
      <c r="FQ271">
        <v>53.289299999999997</v>
      </c>
      <c r="FR271">
        <v>51.929180000000002</v>
      </c>
      <c r="FS271">
        <v>50.738909999999997</v>
      </c>
      <c r="FT271">
        <v>49.818060000000003</v>
      </c>
      <c r="FU271">
        <v>48.948540000000001</v>
      </c>
      <c r="FV271">
        <v>1</v>
      </c>
    </row>
    <row r="272" spans="1:178" x14ac:dyDescent="0.2">
      <c r="A272" t="s">
        <v>216</v>
      </c>
      <c r="B272" t="s">
        <v>231</v>
      </c>
      <c r="C272" t="s">
        <v>240</v>
      </c>
      <c r="D272" t="s">
        <v>35</v>
      </c>
      <c r="E272">
        <v>2017</v>
      </c>
      <c r="F272" t="s">
        <v>230</v>
      </c>
      <c r="G272">
        <v>487</v>
      </c>
      <c r="H272" s="59"/>
      <c r="I272">
        <v>73.355909999999994</v>
      </c>
      <c r="J272">
        <v>593.66229999999996</v>
      </c>
      <c r="K272">
        <v>589.50459999999998</v>
      </c>
      <c r="L272">
        <v>580.31700000000001</v>
      </c>
      <c r="M272">
        <v>579.60509999999999</v>
      </c>
      <c r="N272">
        <v>605.63239999999996</v>
      </c>
      <c r="O272">
        <v>627.28089999999997</v>
      </c>
      <c r="P272">
        <v>642.6472</v>
      </c>
      <c r="Q272">
        <v>648.17970000000003</v>
      </c>
      <c r="R272">
        <v>653.89580000000001</v>
      </c>
      <c r="S272">
        <v>642.38750000000005</v>
      </c>
      <c r="T272">
        <v>638.98649999999998</v>
      </c>
      <c r="U272">
        <v>641.31799999999998</v>
      </c>
      <c r="V272">
        <v>640.2645</v>
      </c>
      <c r="W272">
        <v>638.12099999999998</v>
      </c>
      <c r="X272">
        <v>636.66639999999995</v>
      </c>
      <c r="Y272">
        <v>628.89139999999998</v>
      </c>
      <c r="Z272">
        <v>634.01509999999996</v>
      </c>
      <c r="AA272">
        <v>635.87929999999994</v>
      </c>
      <c r="AB272">
        <v>644.49959999999999</v>
      </c>
      <c r="AC272">
        <v>629.26170000000002</v>
      </c>
      <c r="AD272">
        <v>631.83849999999995</v>
      </c>
      <c r="AE272">
        <v>626.14620000000002</v>
      </c>
      <c r="AF272">
        <v>619.6096</v>
      </c>
      <c r="AG272">
        <v>615.58209999999997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-131.7328</v>
      </c>
      <c r="AX272">
        <v>489.10500000000002</v>
      </c>
      <c r="AY272">
        <v>490.59289999999999</v>
      </c>
      <c r="AZ272">
        <v>493.4556</v>
      </c>
      <c r="BA272">
        <v>482.9101</v>
      </c>
      <c r="BB272">
        <v>485.86169999999998</v>
      </c>
      <c r="BC272">
        <v>399.45229999999998</v>
      </c>
      <c r="BD272">
        <v>289.27460000000002</v>
      </c>
      <c r="BE272">
        <v>34.652059999999999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78.261340000000004</v>
      </c>
      <c r="BV272">
        <v>507.44909999999999</v>
      </c>
      <c r="BW272">
        <v>510.47890000000001</v>
      </c>
      <c r="BX272">
        <v>516.76400000000001</v>
      </c>
      <c r="BY272">
        <v>503.5967</v>
      </c>
      <c r="BZ272">
        <v>507.24619999999999</v>
      </c>
      <c r="CA272">
        <v>416.7396</v>
      </c>
      <c r="CB272">
        <v>303.9742</v>
      </c>
      <c r="CC272">
        <v>139.20150000000001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223.70259999999999</v>
      </c>
      <c r="CT272">
        <v>520.15409999999997</v>
      </c>
      <c r="CU272">
        <v>524.2518</v>
      </c>
      <c r="CV272">
        <v>532.90740000000005</v>
      </c>
      <c r="CW272">
        <v>517.92420000000004</v>
      </c>
      <c r="CX272">
        <v>522.05700000000002</v>
      </c>
      <c r="CY272">
        <v>428.71269999999998</v>
      </c>
      <c r="CZ272">
        <v>314.15519999999998</v>
      </c>
      <c r="DA272">
        <v>211.6121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369.14389999999997</v>
      </c>
      <c r="DR272">
        <v>532.85919999999999</v>
      </c>
      <c r="DS272">
        <v>538.02480000000003</v>
      </c>
      <c r="DT272">
        <v>549.05079999999998</v>
      </c>
      <c r="DU272">
        <v>532.25160000000005</v>
      </c>
      <c r="DV272">
        <v>536.86789999999996</v>
      </c>
      <c r="DW272">
        <v>440.6859</v>
      </c>
      <c r="DX272">
        <v>324.33609999999999</v>
      </c>
      <c r="DY272">
        <v>284.02269999999999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579.13800000000003</v>
      </c>
      <c r="EP272">
        <v>551.20320000000004</v>
      </c>
      <c r="EQ272">
        <v>557.91079999999999</v>
      </c>
      <c r="ER272">
        <v>572.35919999999999</v>
      </c>
      <c r="ES272">
        <v>552.93820000000005</v>
      </c>
      <c r="ET272">
        <v>558.25229999999999</v>
      </c>
      <c r="EU272">
        <v>457.97320000000002</v>
      </c>
      <c r="EV272">
        <v>339.03570000000002</v>
      </c>
      <c r="EW272">
        <v>388.57220000000001</v>
      </c>
      <c r="EX272">
        <v>49.320740000000001</v>
      </c>
      <c r="EY272">
        <v>48.29674</v>
      </c>
      <c r="EZ272">
        <v>47.570630000000001</v>
      </c>
      <c r="FA272">
        <v>47.102339999999998</v>
      </c>
      <c r="FB272">
        <v>46.745260000000002</v>
      </c>
      <c r="FC272">
        <v>46.318300000000001</v>
      </c>
      <c r="FD272">
        <v>45.921939999999999</v>
      </c>
      <c r="FE272">
        <v>45.901560000000003</v>
      </c>
      <c r="FF272">
        <v>47.835990000000002</v>
      </c>
      <c r="FG272">
        <v>50.261760000000002</v>
      </c>
      <c r="FH272">
        <v>52.698680000000003</v>
      </c>
      <c r="FI272">
        <v>54.620139999999999</v>
      </c>
      <c r="FJ272">
        <v>55.881590000000003</v>
      </c>
      <c r="FK272">
        <v>56.793120000000002</v>
      </c>
      <c r="FL272">
        <v>57.143790000000003</v>
      </c>
      <c r="FM272">
        <v>57.458869999999997</v>
      </c>
      <c r="FN272">
        <v>57.247019999999999</v>
      </c>
      <c r="FO272">
        <v>56.664810000000003</v>
      </c>
      <c r="FP272">
        <v>55.231160000000003</v>
      </c>
      <c r="FQ272">
        <v>53.289290000000001</v>
      </c>
      <c r="FR272">
        <v>51.929189999999998</v>
      </c>
      <c r="FS272">
        <v>50.738909999999997</v>
      </c>
      <c r="FT272">
        <v>49.818060000000003</v>
      </c>
      <c r="FU272">
        <v>48.948540000000001</v>
      </c>
      <c r="FV272">
        <v>1</v>
      </c>
    </row>
    <row r="273" spans="1:178" x14ac:dyDescent="0.2">
      <c r="A273" t="s">
        <v>216</v>
      </c>
      <c r="B273" t="s">
        <v>231</v>
      </c>
      <c r="C273" t="s">
        <v>240</v>
      </c>
      <c r="D273" t="s">
        <v>35</v>
      </c>
      <c r="E273" t="s">
        <v>239</v>
      </c>
      <c r="F273" t="s">
        <v>230</v>
      </c>
      <c r="G273">
        <v>474</v>
      </c>
      <c r="H273" s="59"/>
      <c r="I273">
        <v>71.397739999999999</v>
      </c>
      <c r="J273">
        <v>577.81510000000003</v>
      </c>
      <c r="K273">
        <v>573.76829999999995</v>
      </c>
      <c r="L273">
        <v>564.82600000000002</v>
      </c>
      <c r="M273">
        <v>564.13310000000001</v>
      </c>
      <c r="N273">
        <v>589.46559999999999</v>
      </c>
      <c r="O273">
        <v>610.53629999999998</v>
      </c>
      <c r="P273">
        <v>625.49239999999998</v>
      </c>
      <c r="Q273">
        <v>630.87710000000004</v>
      </c>
      <c r="R273">
        <v>636.44069999999999</v>
      </c>
      <c r="S273">
        <v>625.2396</v>
      </c>
      <c r="T273">
        <v>621.92930000000001</v>
      </c>
      <c r="U273">
        <v>624.19870000000003</v>
      </c>
      <c r="V273">
        <v>623.17330000000004</v>
      </c>
      <c r="W273">
        <v>621.08690000000001</v>
      </c>
      <c r="X273">
        <v>619.67110000000002</v>
      </c>
      <c r="Y273">
        <v>612.10379999999998</v>
      </c>
      <c r="Z273">
        <v>617.09059999999999</v>
      </c>
      <c r="AA273">
        <v>618.90509999999995</v>
      </c>
      <c r="AB273">
        <v>627.2953</v>
      </c>
      <c r="AC273">
        <v>612.46410000000003</v>
      </c>
      <c r="AD273">
        <v>614.97220000000004</v>
      </c>
      <c r="AE273">
        <v>609.43179999999995</v>
      </c>
      <c r="AF273">
        <v>603.06970000000001</v>
      </c>
      <c r="AG273">
        <v>599.14970000000005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-132.9282</v>
      </c>
      <c r="AX273">
        <v>475.63720000000001</v>
      </c>
      <c r="AY273">
        <v>477.05079999999998</v>
      </c>
      <c r="AZ273">
        <v>479.76029999999997</v>
      </c>
      <c r="BA273">
        <v>469.55509999999998</v>
      </c>
      <c r="BB273">
        <v>472.41219999999998</v>
      </c>
      <c r="BC273">
        <v>388.40140000000002</v>
      </c>
      <c r="BD273">
        <v>281.22289999999998</v>
      </c>
      <c r="BE273">
        <v>31.381139999999998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74.244150000000005</v>
      </c>
      <c r="BV273">
        <v>493.73480000000001</v>
      </c>
      <c r="BW273">
        <v>496.66950000000003</v>
      </c>
      <c r="BX273">
        <v>502.75560000000002</v>
      </c>
      <c r="BY273">
        <v>489.96370000000002</v>
      </c>
      <c r="BZ273">
        <v>493.50940000000003</v>
      </c>
      <c r="CA273">
        <v>405.45639999999997</v>
      </c>
      <c r="CB273">
        <v>295.72500000000002</v>
      </c>
      <c r="CC273">
        <v>134.5257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217.7311</v>
      </c>
      <c r="CT273">
        <v>506.26909999999998</v>
      </c>
      <c r="CU273">
        <v>510.25740000000002</v>
      </c>
      <c r="CV273">
        <v>518.68200000000002</v>
      </c>
      <c r="CW273">
        <v>504.09870000000001</v>
      </c>
      <c r="CX273">
        <v>508.12119999999999</v>
      </c>
      <c r="CY273">
        <v>417.26859999999999</v>
      </c>
      <c r="CZ273">
        <v>305.76909999999998</v>
      </c>
      <c r="DA273">
        <v>205.9633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361.21800000000002</v>
      </c>
      <c r="DR273">
        <v>518.80349999999999</v>
      </c>
      <c r="DS273">
        <v>523.84529999999995</v>
      </c>
      <c r="DT273">
        <v>534.60850000000005</v>
      </c>
      <c r="DU273">
        <v>518.23360000000002</v>
      </c>
      <c r="DV273">
        <v>522.73299999999995</v>
      </c>
      <c r="DW273">
        <v>429.08089999999999</v>
      </c>
      <c r="DX273">
        <v>315.81319999999999</v>
      </c>
      <c r="DY273">
        <v>277.40100000000001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568.3904</v>
      </c>
      <c r="EP273">
        <v>536.90099999999995</v>
      </c>
      <c r="EQ273">
        <v>543.46410000000003</v>
      </c>
      <c r="ER273">
        <v>557.6037</v>
      </c>
      <c r="ES273">
        <v>538.64229999999998</v>
      </c>
      <c r="ET273">
        <v>543.83010000000002</v>
      </c>
      <c r="EU273">
        <v>446.13589999999999</v>
      </c>
      <c r="EV273">
        <v>330.31529999999998</v>
      </c>
      <c r="EW273">
        <v>380.54559999999998</v>
      </c>
      <c r="EX273">
        <v>49.320740000000001</v>
      </c>
      <c r="EY273">
        <v>48.29674</v>
      </c>
      <c r="EZ273">
        <v>47.570630000000001</v>
      </c>
      <c r="FA273">
        <v>47.102339999999998</v>
      </c>
      <c r="FB273">
        <v>46.745260000000002</v>
      </c>
      <c r="FC273">
        <v>46.318300000000001</v>
      </c>
      <c r="FD273">
        <v>45.921939999999999</v>
      </c>
      <c r="FE273">
        <v>45.901560000000003</v>
      </c>
      <c r="FF273">
        <v>47.835990000000002</v>
      </c>
      <c r="FG273">
        <v>50.261760000000002</v>
      </c>
      <c r="FH273">
        <v>52.698680000000003</v>
      </c>
      <c r="FI273">
        <v>54.620130000000003</v>
      </c>
      <c r="FJ273">
        <v>55.881590000000003</v>
      </c>
      <c r="FK273">
        <v>56.793120000000002</v>
      </c>
      <c r="FL273">
        <v>57.143790000000003</v>
      </c>
      <c r="FM273">
        <v>57.458860000000001</v>
      </c>
      <c r="FN273">
        <v>57.247019999999999</v>
      </c>
      <c r="FO273">
        <v>56.664810000000003</v>
      </c>
      <c r="FP273">
        <v>55.23115</v>
      </c>
      <c r="FQ273">
        <v>53.289290000000001</v>
      </c>
      <c r="FR273">
        <v>51.929180000000002</v>
      </c>
      <c r="FS273">
        <v>50.738909999999997</v>
      </c>
      <c r="FT273">
        <v>49.818060000000003</v>
      </c>
      <c r="FU273">
        <v>48.948540000000001</v>
      </c>
      <c r="FV273">
        <v>1</v>
      </c>
    </row>
    <row r="274" spans="1:178" x14ac:dyDescent="0.2">
      <c r="A274" t="s">
        <v>216</v>
      </c>
      <c r="B274" t="s">
        <v>231</v>
      </c>
      <c r="C274" t="s">
        <v>240</v>
      </c>
      <c r="D274" t="s">
        <v>36</v>
      </c>
      <c r="E274">
        <v>2015</v>
      </c>
      <c r="F274" t="s">
        <v>230</v>
      </c>
      <c r="G274">
        <v>514</v>
      </c>
      <c r="H274" s="59"/>
      <c r="I274">
        <v>77.422870000000003</v>
      </c>
      <c r="J274">
        <v>573.96720000000005</v>
      </c>
      <c r="K274">
        <v>567.76329999999996</v>
      </c>
      <c r="L274">
        <v>560.904</v>
      </c>
      <c r="M274">
        <v>564.68949999999995</v>
      </c>
      <c r="N274">
        <v>582.21339999999998</v>
      </c>
      <c r="O274">
        <v>610.88589999999999</v>
      </c>
      <c r="P274">
        <v>630.86959999999999</v>
      </c>
      <c r="Q274">
        <v>631.20870000000002</v>
      </c>
      <c r="R274">
        <v>628.40279999999996</v>
      </c>
      <c r="S274">
        <v>619.43619999999999</v>
      </c>
      <c r="T274">
        <v>630.47699999999998</v>
      </c>
      <c r="U274">
        <v>646.14750000000004</v>
      </c>
      <c r="V274">
        <v>639.21410000000003</v>
      </c>
      <c r="W274">
        <v>640.74860000000001</v>
      </c>
      <c r="X274">
        <v>627.10940000000005</v>
      </c>
      <c r="Y274">
        <v>622.69659999999999</v>
      </c>
      <c r="Z274">
        <v>614.20830000000001</v>
      </c>
      <c r="AA274">
        <v>608.66380000000004</v>
      </c>
      <c r="AB274">
        <v>604.48649999999998</v>
      </c>
      <c r="AC274">
        <v>593.02149999999995</v>
      </c>
      <c r="AD274">
        <v>602.13239999999996</v>
      </c>
      <c r="AE274">
        <v>594.11850000000004</v>
      </c>
      <c r="AF274">
        <v>591.33839999999998</v>
      </c>
      <c r="AG274">
        <v>586.85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-20.17924</v>
      </c>
      <c r="AU274">
        <v>486.59399999999999</v>
      </c>
      <c r="AV274">
        <v>478.99869999999999</v>
      </c>
      <c r="AW274">
        <v>479.18520000000001</v>
      </c>
      <c r="AX274">
        <v>474.83479999999997</v>
      </c>
      <c r="AY274">
        <v>471.27370000000002</v>
      </c>
      <c r="AZ274">
        <v>370.59140000000002</v>
      </c>
      <c r="BA274">
        <v>243.89259999999999</v>
      </c>
      <c r="BB274">
        <v>-952.59939999999995</v>
      </c>
      <c r="BC274">
        <v>-878.85730000000001</v>
      </c>
      <c r="BD274">
        <v>-741.59280000000001</v>
      </c>
      <c r="BE274">
        <v>-645.27790000000005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113.78279999999999</v>
      </c>
      <c r="BS274">
        <v>499.02390000000003</v>
      </c>
      <c r="BT274">
        <v>490.53769999999997</v>
      </c>
      <c r="BU274">
        <v>491.25639999999999</v>
      </c>
      <c r="BV274">
        <v>485.85539999999997</v>
      </c>
      <c r="BW274">
        <v>482.40809999999999</v>
      </c>
      <c r="BX274">
        <v>383.83089999999999</v>
      </c>
      <c r="BY274">
        <v>254.27289999999999</v>
      </c>
      <c r="BZ274">
        <v>-291.46660000000003</v>
      </c>
      <c r="CA274">
        <v>-259.91239999999999</v>
      </c>
      <c r="CB274">
        <v>-200.79839999999999</v>
      </c>
      <c r="CC274">
        <v>-162.02170000000001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206.56440000000001</v>
      </c>
      <c r="CQ274">
        <v>507.63279999999997</v>
      </c>
      <c r="CR274">
        <v>498.52960000000002</v>
      </c>
      <c r="CS274">
        <v>499.61689999999999</v>
      </c>
      <c r="CT274">
        <v>493.48829999999998</v>
      </c>
      <c r="CU274">
        <v>490.11989999999997</v>
      </c>
      <c r="CV274">
        <v>393.00049999999999</v>
      </c>
      <c r="CW274">
        <v>261.4622</v>
      </c>
      <c r="CX274">
        <v>166.43199999999999</v>
      </c>
      <c r="CY274">
        <v>168.767</v>
      </c>
      <c r="CZ274">
        <v>173.7542</v>
      </c>
      <c r="DA274">
        <v>172.68010000000001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299.34609999999998</v>
      </c>
      <c r="DO274">
        <v>516.24180000000001</v>
      </c>
      <c r="DP274">
        <v>506.5215</v>
      </c>
      <c r="DQ274">
        <v>507.97739999999999</v>
      </c>
      <c r="DR274">
        <v>501.12119999999999</v>
      </c>
      <c r="DS274">
        <v>497.83159999999998</v>
      </c>
      <c r="DT274">
        <v>402.17009999999999</v>
      </c>
      <c r="DU274">
        <v>268.65159999999997</v>
      </c>
      <c r="DV274">
        <v>624.3306</v>
      </c>
      <c r="DW274">
        <v>597.44640000000004</v>
      </c>
      <c r="DX274">
        <v>548.30669999999998</v>
      </c>
      <c r="DY274">
        <v>507.38189999999997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433.30810000000002</v>
      </c>
      <c r="EM274">
        <v>528.67169999999999</v>
      </c>
      <c r="EN274">
        <v>518.06050000000005</v>
      </c>
      <c r="EO274">
        <v>520.04859999999996</v>
      </c>
      <c r="EP274">
        <v>512.14189999999996</v>
      </c>
      <c r="EQ274">
        <v>508.96609999999998</v>
      </c>
      <c r="ER274">
        <v>415.40960000000001</v>
      </c>
      <c r="ES274">
        <v>279.03190000000001</v>
      </c>
      <c r="ET274">
        <v>1285.4639999999999</v>
      </c>
      <c r="EU274">
        <v>1216.3910000000001</v>
      </c>
      <c r="EV274">
        <v>1089.1010000000001</v>
      </c>
      <c r="EW274">
        <v>990.63819999999998</v>
      </c>
      <c r="EX274">
        <v>62.794199999999996</v>
      </c>
      <c r="EY274">
        <v>61.60501</v>
      </c>
      <c r="EZ274">
        <v>60.244770000000003</v>
      </c>
      <c r="FA274">
        <v>59.271979999999999</v>
      </c>
      <c r="FB274">
        <v>58.451639999999998</v>
      </c>
      <c r="FC274">
        <v>57.82779</v>
      </c>
      <c r="FD274">
        <v>57.437469999999998</v>
      </c>
      <c r="FE274">
        <v>57.257550000000002</v>
      </c>
      <c r="FF274">
        <v>59.540280000000003</v>
      </c>
      <c r="FG274">
        <v>63.354309999999998</v>
      </c>
      <c r="FH274">
        <v>67.679860000000005</v>
      </c>
      <c r="FI274">
        <v>72.062290000000004</v>
      </c>
      <c r="FJ274">
        <v>75.657229999999998</v>
      </c>
      <c r="FK274">
        <v>78.206729999999993</v>
      </c>
      <c r="FL274">
        <v>79.644580000000005</v>
      </c>
      <c r="FM274">
        <v>80.4666</v>
      </c>
      <c r="FN274">
        <v>80.455979999999997</v>
      </c>
      <c r="FO274">
        <v>80.076679999999996</v>
      </c>
      <c r="FP274">
        <v>78.393969999999996</v>
      </c>
      <c r="FQ274">
        <v>75.504069999999999</v>
      </c>
      <c r="FR274">
        <v>71.740369999999999</v>
      </c>
      <c r="FS274">
        <v>68.930809999999994</v>
      </c>
      <c r="FT274">
        <v>66.793689999999998</v>
      </c>
      <c r="FU274">
        <v>64.632999999999996</v>
      </c>
      <c r="FV274">
        <v>1</v>
      </c>
    </row>
    <row r="275" spans="1:178" x14ac:dyDescent="0.2">
      <c r="A275" t="s">
        <v>216</v>
      </c>
      <c r="B275" t="s">
        <v>231</v>
      </c>
      <c r="C275" t="s">
        <v>240</v>
      </c>
      <c r="D275" t="s">
        <v>36</v>
      </c>
      <c r="E275">
        <v>2016</v>
      </c>
      <c r="F275" t="s">
        <v>230</v>
      </c>
      <c r="G275">
        <v>501</v>
      </c>
      <c r="H275" s="59"/>
      <c r="I275">
        <v>75.464709999999997</v>
      </c>
      <c r="J275">
        <v>559.45050000000003</v>
      </c>
      <c r="K275">
        <v>553.40359999999998</v>
      </c>
      <c r="L275">
        <v>546.71770000000004</v>
      </c>
      <c r="M275">
        <v>550.40740000000005</v>
      </c>
      <c r="N275">
        <v>567.48820000000001</v>
      </c>
      <c r="O275">
        <v>595.43539999999996</v>
      </c>
      <c r="P275">
        <v>614.91380000000004</v>
      </c>
      <c r="Q275">
        <v>615.24429999999995</v>
      </c>
      <c r="R275">
        <v>612.50930000000005</v>
      </c>
      <c r="S275">
        <v>603.76949999999999</v>
      </c>
      <c r="T275">
        <v>614.53110000000004</v>
      </c>
      <c r="U275">
        <v>629.80520000000001</v>
      </c>
      <c r="V275">
        <v>623.04719999999998</v>
      </c>
      <c r="W275">
        <v>624.54280000000006</v>
      </c>
      <c r="X275">
        <v>611.24869999999999</v>
      </c>
      <c r="Y275">
        <v>606.94740000000002</v>
      </c>
      <c r="Z275">
        <v>598.67380000000003</v>
      </c>
      <c r="AA275">
        <v>593.26959999999997</v>
      </c>
      <c r="AB275">
        <v>589.1979</v>
      </c>
      <c r="AC275">
        <v>578.02290000000005</v>
      </c>
      <c r="AD275">
        <v>586.90340000000003</v>
      </c>
      <c r="AE275">
        <v>579.09209999999996</v>
      </c>
      <c r="AF275">
        <v>576.38239999999996</v>
      </c>
      <c r="AG275">
        <v>572.00739999999996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-22.517869999999998</v>
      </c>
      <c r="AU275">
        <v>474.02280000000002</v>
      </c>
      <c r="AV275">
        <v>466.63850000000002</v>
      </c>
      <c r="AW275">
        <v>466.8091</v>
      </c>
      <c r="AX275">
        <v>462.59089999999998</v>
      </c>
      <c r="AY275">
        <v>459.11750000000001</v>
      </c>
      <c r="AZ275">
        <v>360.93689999999998</v>
      </c>
      <c r="BA275">
        <v>237.5034</v>
      </c>
      <c r="BB275">
        <v>-942.56700000000001</v>
      </c>
      <c r="BC275">
        <v>-869.79280000000006</v>
      </c>
      <c r="BD275">
        <v>-734.33780000000002</v>
      </c>
      <c r="BE275">
        <v>-639.23530000000005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109.7392</v>
      </c>
      <c r="BS275">
        <v>486.29450000000003</v>
      </c>
      <c r="BT275">
        <v>478.03070000000002</v>
      </c>
      <c r="BU275">
        <v>478.72660000000002</v>
      </c>
      <c r="BV275">
        <v>473.47140000000002</v>
      </c>
      <c r="BW275">
        <v>470.1103</v>
      </c>
      <c r="BX275">
        <v>374.00790000000001</v>
      </c>
      <c r="BY275">
        <v>247.75149999999999</v>
      </c>
      <c r="BZ275">
        <v>-289.84829999999999</v>
      </c>
      <c r="CA275">
        <v>-258.7251</v>
      </c>
      <c r="CB275">
        <v>-200.42599999999999</v>
      </c>
      <c r="CC275">
        <v>-162.1293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201.34</v>
      </c>
      <c r="CQ275">
        <v>494.79390000000001</v>
      </c>
      <c r="CR275">
        <v>485.92090000000002</v>
      </c>
      <c r="CS275">
        <v>486.98070000000001</v>
      </c>
      <c r="CT275">
        <v>481.00709999999998</v>
      </c>
      <c r="CU275">
        <v>477.72379999999998</v>
      </c>
      <c r="CV275">
        <v>383.06079999999997</v>
      </c>
      <c r="CW275">
        <v>254.8494</v>
      </c>
      <c r="CX275">
        <v>162.2226</v>
      </c>
      <c r="CY275">
        <v>164.49860000000001</v>
      </c>
      <c r="CZ275">
        <v>169.3596</v>
      </c>
      <c r="DA275">
        <v>168.31270000000001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292.9409</v>
      </c>
      <c r="DO275">
        <v>503.29320000000001</v>
      </c>
      <c r="DP275">
        <v>493.81099999999998</v>
      </c>
      <c r="DQ275">
        <v>495.23469999999998</v>
      </c>
      <c r="DR275">
        <v>488.5428</v>
      </c>
      <c r="DS275">
        <v>485.3374</v>
      </c>
      <c r="DT275">
        <v>392.11369999999999</v>
      </c>
      <c r="DU275">
        <v>261.94720000000001</v>
      </c>
      <c r="DV275">
        <v>614.29359999999997</v>
      </c>
      <c r="DW275">
        <v>587.72220000000004</v>
      </c>
      <c r="DX275">
        <v>539.14530000000002</v>
      </c>
      <c r="DY275">
        <v>498.75490000000002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425.1979</v>
      </c>
      <c r="EM275">
        <v>515.56500000000005</v>
      </c>
      <c r="EN275">
        <v>505.20319999999998</v>
      </c>
      <c r="EO275">
        <v>507.15230000000003</v>
      </c>
      <c r="EP275">
        <v>499.42329999999998</v>
      </c>
      <c r="EQ275">
        <v>496.33019999999999</v>
      </c>
      <c r="ER275">
        <v>405.18470000000002</v>
      </c>
      <c r="ES275">
        <v>272.19540000000001</v>
      </c>
      <c r="ET275">
        <v>1267.0119999999999</v>
      </c>
      <c r="EU275">
        <v>1198.79</v>
      </c>
      <c r="EV275">
        <v>1073.057</v>
      </c>
      <c r="EW275">
        <v>975.86080000000004</v>
      </c>
      <c r="EX275">
        <v>62.794199999999996</v>
      </c>
      <c r="EY275">
        <v>61.60501</v>
      </c>
      <c r="EZ275">
        <v>60.244779999999999</v>
      </c>
      <c r="FA275">
        <v>59.271979999999999</v>
      </c>
      <c r="FB275">
        <v>58.451639999999998</v>
      </c>
      <c r="FC275">
        <v>57.82779</v>
      </c>
      <c r="FD275">
        <v>57.437480000000001</v>
      </c>
      <c r="FE275">
        <v>57.257550000000002</v>
      </c>
      <c r="FF275">
        <v>59.540280000000003</v>
      </c>
      <c r="FG275">
        <v>63.354309999999998</v>
      </c>
      <c r="FH275">
        <v>67.679860000000005</v>
      </c>
      <c r="FI275">
        <v>72.062290000000004</v>
      </c>
      <c r="FJ275">
        <v>75.657229999999998</v>
      </c>
      <c r="FK275">
        <v>78.206729999999993</v>
      </c>
      <c r="FL275">
        <v>79.644580000000005</v>
      </c>
      <c r="FM275">
        <v>80.4666</v>
      </c>
      <c r="FN275">
        <v>80.455979999999997</v>
      </c>
      <c r="FO275">
        <v>80.076679999999996</v>
      </c>
      <c r="FP275">
        <v>78.393969999999996</v>
      </c>
      <c r="FQ275">
        <v>75.504069999999999</v>
      </c>
      <c r="FR275">
        <v>71.740369999999999</v>
      </c>
      <c r="FS275">
        <v>68.930809999999994</v>
      </c>
      <c r="FT275">
        <v>66.793689999999998</v>
      </c>
      <c r="FU275">
        <v>64.632999999999996</v>
      </c>
      <c r="FV275">
        <v>1</v>
      </c>
    </row>
    <row r="276" spans="1:178" x14ac:dyDescent="0.2">
      <c r="A276" t="s">
        <v>216</v>
      </c>
      <c r="B276" t="s">
        <v>231</v>
      </c>
      <c r="C276" t="s">
        <v>240</v>
      </c>
      <c r="D276" t="s">
        <v>36</v>
      </c>
      <c r="E276">
        <v>2017</v>
      </c>
      <c r="F276" t="s">
        <v>230</v>
      </c>
      <c r="G276">
        <v>487</v>
      </c>
      <c r="H276" s="59"/>
      <c r="I276">
        <v>73.355909999999994</v>
      </c>
      <c r="J276">
        <v>543.81709999999998</v>
      </c>
      <c r="K276">
        <v>537.93920000000003</v>
      </c>
      <c r="L276">
        <v>531.4402</v>
      </c>
      <c r="M276">
        <v>535.02679999999998</v>
      </c>
      <c r="N276">
        <v>551.63019999999995</v>
      </c>
      <c r="O276">
        <v>578.79650000000004</v>
      </c>
      <c r="P276">
        <v>597.73050000000001</v>
      </c>
      <c r="Q276">
        <v>598.05179999999996</v>
      </c>
      <c r="R276">
        <v>595.39329999999995</v>
      </c>
      <c r="S276">
        <v>586.89769999999999</v>
      </c>
      <c r="T276">
        <v>597.35850000000005</v>
      </c>
      <c r="U276">
        <v>612.20590000000004</v>
      </c>
      <c r="V276">
        <v>605.63670000000002</v>
      </c>
      <c r="W276">
        <v>607.09059999999999</v>
      </c>
      <c r="X276">
        <v>594.16790000000003</v>
      </c>
      <c r="Y276">
        <v>589.98680000000002</v>
      </c>
      <c r="Z276">
        <v>581.94439999999997</v>
      </c>
      <c r="AA276">
        <v>576.69119999999998</v>
      </c>
      <c r="AB276">
        <v>572.73329999999999</v>
      </c>
      <c r="AC276">
        <v>561.87059999999997</v>
      </c>
      <c r="AD276">
        <v>570.50289999999995</v>
      </c>
      <c r="AE276">
        <v>562.90989999999999</v>
      </c>
      <c r="AF276">
        <v>560.27589999999998</v>
      </c>
      <c r="AG276">
        <v>556.02329999999995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-24.994230000000002</v>
      </c>
      <c r="AU276">
        <v>460.48840000000001</v>
      </c>
      <c r="AV276">
        <v>453.33120000000002</v>
      </c>
      <c r="AW276">
        <v>453.4846</v>
      </c>
      <c r="AX276">
        <v>449.40879999999999</v>
      </c>
      <c r="AY276">
        <v>446.02980000000002</v>
      </c>
      <c r="AZ276">
        <v>350.54390000000001</v>
      </c>
      <c r="BA276">
        <v>230.6259</v>
      </c>
      <c r="BB276">
        <v>-931.55470000000003</v>
      </c>
      <c r="BC276">
        <v>-859.83590000000004</v>
      </c>
      <c r="BD276">
        <v>-726.35440000000006</v>
      </c>
      <c r="BE276">
        <v>-632.57560000000001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105.40179999999999</v>
      </c>
      <c r="BS276">
        <v>472.58749999999998</v>
      </c>
      <c r="BT276">
        <v>464.56310000000002</v>
      </c>
      <c r="BU276">
        <v>465.23450000000003</v>
      </c>
      <c r="BV276">
        <v>460.1361</v>
      </c>
      <c r="BW276">
        <v>456.86790000000002</v>
      </c>
      <c r="BX276">
        <v>363.43099999999998</v>
      </c>
      <c r="BY276">
        <v>240.72989999999999</v>
      </c>
      <c r="BZ276">
        <v>-288.0204</v>
      </c>
      <c r="CA276">
        <v>-257.36660000000001</v>
      </c>
      <c r="CB276">
        <v>-199.9554</v>
      </c>
      <c r="CC276">
        <v>-162.18299999999999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195.71379999999999</v>
      </c>
      <c r="CQ276">
        <v>480.96730000000002</v>
      </c>
      <c r="CR276">
        <v>472.34219999999999</v>
      </c>
      <c r="CS276">
        <v>473.37240000000003</v>
      </c>
      <c r="CT276">
        <v>467.56580000000002</v>
      </c>
      <c r="CU276">
        <v>464.37430000000001</v>
      </c>
      <c r="CV276">
        <v>372.35649999999998</v>
      </c>
      <c r="CW276">
        <v>247.7278</v>
      </c>
      <c r="CX276">
        <v>157.68950000000001</v>
      </c>
      <c r="CY276">
        <v>159.90180000000001</v>
      </c>
      <c r="CZ276">
        <v>164.62700000000001</v>
      </c>
      <c r="DA276">
        <v>163.60939999999999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286.02569999999997</v>
      </c>
      <c r="DO276">
        <v>489.34699999999998</v>
      </c>
      <c r="DP276">
        <v>480.12139999999999</v>
      </c>
      <c r="DQ276">
        <v>481.5104</v>
      </c>
      <c r="DR276">
        <v>474.99549999999999</v>
      </c>
      <c r="DS276">
        <v>471.88069999999999</v>
      </c>
      <c r="DT276">
        <v>381.28210000000001</v>
      </c>
      <c r="DU276">
        <v>254.72579999999999</v>
      </c>
      <c r="DV276">
        <v>603.39940000000001</v>
      </c>
      <c r="DW276">
        <v>577.17020000000002</v>
      </c>
      <c r="DX276">
        <v>529.20939999999996</v>
      </c>
      <c r="DY276">
        <v>489.40179999999998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416.42180000000002</v>
      </c>
      <c r="EM276">
        <v>501.4461</v>
      </c>
      <c r="EN276">
        <v>491.35320000000002</v>
      </c>
      <c r="EO276">
        <v>493.26029999999997</v>
      </c>
      <c r="EP276">
        <v>485.72280000000001</v>
      </c>
      <c r="EQ276">
        <v>482.71879999999999</v>
      </c>
      <c r="ER276">
        <v>394.16919999999999</v>
      </c>
      <c r="ES276">
        <v>264.82979999999998</v>
      </c>
      <c r="ET276">
        <v>1246.934</v>
      </c>
      <c r="EU276">
        <v>1179.6400000000001</v>
      </c>
      <c r="EV276">
        <v>1055.6079999999999</v>
      </c>
      <c r="EW276">
        <v>959.79430000000002</v>
      </c>
      <c r="EX276">
        <v>62.79421</v>
      </c>
      <c r="EY276">
        <v>61.60501</v>
      </c>
      <c r="EZ276">
        <v>60.244779999999999</v>
      </c>
      <c r="FA276">
        <v>59.271979999999999</v>
      </c>
      <c r="FB276">
        <v>58.451639999999998</v>
      </c>
      <c r="FC276">
        <v>57.82779</v>
      </c>
      <c r="FD276">
        <v>57.437480000000001</v>
      </c>
      <c r="FE276">
        <v>57.257550000000002</v>
      </c>
      <c r="FF276">
        <v>59.540280000000003</v>
      </c>
      <c r="FG276">
        <v>63.354309999999998</v>
      </c>
      <c r="FH276">
        <v>67.679860000000005</v>
      </c>
      <c r="FI276">
        <v>72.062290000000004</v>
      </c>
      <c r="FJ276">
        <v>75.657229999999998</v>
      </c>
      <c r="FK276">
        <v>78.206729999999993</v>
      </c>
      <c r="FL276">
        <v>79.644580000000005</v>
      </c>
      <c r="FM276">
        <v>80.4666</v>
      </c>
      <c r="FN276">
        <v>80.455979999999997</v>
      </c>
      <c r="FO276">
        <v>80.076679999999996</v>
      </c>
      <c r="FP276">
        <v>78.393969999999996</v>
      </c>
      <c r="FQ276">
        <v>75.504069999999999</v>
      </c>
      <c r="FR276">
        <v>71.740369999999999</v>
      </c>
      <c r="FS276">
        <v>68.930809999999994</v>
      </c>
      <c r="FT276">
        <v>66.793689999999998</v>
      </c>
      <c r="FU276">
        <v>64.632999999999996</v>
      </c>
      <c r="FV276">
        <v>1</v>
      </c>
    </row>
    <row r="277" spans="1:178" x14ac:dyDescent="0.2">
      <c r="A277" t="s">
        <v>216</v>
      </c>
      <c r="B277" t="s">
        <v>231</v>
      </c>
      <c r="C277" t="s">
        <v>240</v>
      </c>
      <c r="D277" t="s">
        <v>36</v>
      </c>
      <c r="E277" t="s">
        <v>239</v>
      </c>
      <c r="F277" t="s">
        <v>230</v>
      </c>
      <c r="G277">
        <v>474</v>
      </c>
      <c r="H277" s="59"/>
      <c r="I277">
        <v>71.397739999999999</v>
      </c>
      <c r="J277">
        <v>529.30050000000006</v>
      </c>
      <c r="K277">
        <v>523.57939999999996</v>
      </c>
      <c r="L277">
        <v>517.25390000000004</v>
      </c>
      <c r="M277">
        <v>520.74480000000005</v>
      </c>
      <c r="N277">
        <v>536.90499999999997</v>
      </c>
      <c r="O277">
        <v>563.34609999999998</v>
      </c>
      <c r="P277">
        <v>581.77470000000005</v>
      </c>
      <c r="Q277">
        <v>582.0874</v>
      </c>
      <c r="R277">
        <v>579.49990000000003</v>
      </c>
      <c r="S277">
        <v>571.23109999999997</v>
      </c>
      <c r="T277">
        <v>581.4126</v>
      </c>
      <c r="U277">
        <v>595.86360000000002</v>
      </c>
      <c r="V277">
        <v>589.46979999999996</v>
      </c>
      <c r="W277">
        <v>590.88490000000002</v>
      </c>
      <c r="X277">
        <v>578.30719999999997</v>
      </c>
      <c r="Y277">
        <v>574.23770000000002</v>
      </c>
      <c r="Z277">
        <v>566.41</v>
      </c>
      <c r="AA277">
        <v>561.29700000000003</v>
      </c>
      <c r="AB277">
        <v>557.44479999999999</v>
      </c>
      <c r="AC277">
        <v>546.87199999999996</v>
      </c>
      <c r="AD277">
        <v>555.27390000000003</v>
      </c>
      <c r="AE277">
        <v>547.88350000000003</v>
      </c>
      <c r="AF277">
        <v>545.31989999999996</v>
      </c>
      <c r="AG277">
        <v>541.1807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-27.25291</v>
      </c>
      <c r="AU277">
        <v>447.92469999999997</v>
      </c>
      <c r="AV277">
        <v>440.97800000000001</v>
      </c>
      <c r="AW277">
        <v>441.11559999999997</v>
      </c>
      <c r="AX277">
        <v>437.17149999999998</v>
      </c>
      <c r="AY277">
        <v>433.8802</v>
      </c>
      <c r="AZ277">
        <v>340.89729999999997</v>
      </c>
      <c r="BA277">
        <v>224.24279999999999</v>
      </c>
      <c r="BB277">
        <v>-921.12760000000003</v>
      </c>
      <c r="BC277">
        <v>-850.40179999999998</v>
      </c>
      <c r="BD277">
        <v>-718.77660000000003</v>
      </c>
      <c r="BE277">
        <v>-626.24440000000004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101.39100000000001</v>
      </c>
      <c r="BS277">
        <v>459.86110000000002</v>
      </c>
      <c r="BT277">
        <v>452.05889999999999</v>
      </c>
      <c r="BU277">
        <v>452.70760000000001</v>
      </c>
      <c r="BV277">
        <v>447.75470000000001</v>
      </c>
      <c r="BW277">
        <v>444.5727</v>
      </c>
      <c r="BX277">
        <v>353.6112</v>
      </c>
      <c r="BY277">
        <v>234.21100000000001</v>
      </c>
      <c r="BZ277">
        <v>-286.24059999999997</v>
      </c>
      <c r="CA277">
        <v>-256.02809999999999</v>
      </c>
      <c r="CB277">
        <v>-199.45089999999999</v>
      </c>
      <c r="CC277">
        <v>-162.17269999999999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190.48939999999999</v>
      </c>
      <c r="CQ277">
        <v>468.12830000000002</v>
      </c>
      <c r="CR277">
        <v>459.73349999999999</v>
      </c>
      <c r="CS277">
        <v>460.7362</v>
      </c>
      <c r="CT277">
        <v>455.08460000000002</v>
      </c>
      <c r="CU277">
        <v>451.97829999999999</v>
      </c>
      <c r="CV277">
        <v>362.41680000000002</v>
      </c>
      <c r="CW277">
        <v>241.11500000000001</v>
      </c>
      <c r="CX277">
        <v>153.48009999999999</v>
      </c>
      <c r="CY277">
        <v>155.63339999999999</v>
      </c>
      <c r="CZ277">
        <v>160.23240000000001</v>
      </c>
      <c r="DA277">
        <v>159.24199999999999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279.58769999999998</v>
      </c>
      <c r="DO277">
        <v>476.39550000000003</v>
      </c>
      <c r="DP277">
        <v>467.40809999999999</v>
      </c>
      <c r="DQ277">
        <v>468.76479999999998</v>
      </c>
      <c r="DR277">
        <v>462.4144</v>
      </c>
      <c r="DS277">
        <v>459.38389999999998</v>
      </c>
      <c r="DT277">
        <v>371.22239999999999</v>
      </c>
      <c r="DU277">
        <v>248.0189</v>
      </c>
      <c r="DV277">
        <v>593.20090000000005</v>
      </c>
      <c r="DW277">
        <v>567.29480000000001</v>
      </c>
      <c r="DX277">
        <v>519.91579999999999</v>
      </c>
      <c r="DY277">
        <v>480.65660000000003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408.23160000000001</v>
      </c>
      <c r="EM277">
        <v>488.33199999999999</v>
      </c>
      <c r="EN277">
        <v>478.48910000000001</v>
      </c>
      <c r="EO277">
        <v>480.35680000000002</v>
      </c>
      <c r="EP277">
        <v>472.99759999999998</v>
      </c>
      <c r="EQ277">
        <v>470.0763</v>
      </c>
      <c r="ER277">
        <v>383.93630000000002</v>
      </c>
      <c r="ES277">
        <v>257.9871</v>
      </c>
      <c r="ET277">
        <v>1228.088</v>
      </c>
      <c r="EU277">
        <v>1161.6690000000001</v>
      </c>
      <c r="EV277">
        <v>1039.241</v>
      </c>
      <c r="EW277">
        <v>944.72829999999999</v>
      </c>
      <c r="EX277">
        <v>62.79421</v>
      </c>
      <c r="EY277">
        <v>61.60501</v>
      </c>
      <c r="EZ277">
        <v>60.244779999999999</v>
      </c>
      <c r="FA277">
        <v>59.271979999999999</v>
      </c>
      <c r="FB277">
        <v>58.451639999999998</v>
      </c>
      <c r="FC277">
        <v>57.82779</v>
      </c>
      <c r="FD277">
        <v>57.437480000000001</v>
      </c>
      <c r="FE277">
        <v>57.257550000000002</v>
      </c>
      <c r="FF277">
        <v>59.540280000000003</v>
      </c>
      <c r="FG277">
        <v>63.354309999999998</v>
      </c>
      <c r="FH277">
        <v>67.679860000000005</v>
      </c>
      <c r="FI277">
        <v>72.062290000000004</v>
      </c>
      <c r="FJ277">
        <v>75.657229999999998</v>
      </c>
      <c r="FK277">
        <v>78.206729999999993</v>
      </c>
      <c r="FL277">
        <v>79.644580000000005</v>
      </c>
      <c r="FM277">
        <v>80.4666</v>
      </c>
      <c r="FN277">
        <v>80.455979999999997</v>
      </c>
      <c r="FO277">
        <v>80.076679999999996</v>
      </c>
      <c r="FP277">
        <v>78.393969999999996</v>
      </c>
      <c r="FQ277">
        <v>75.504069999999999</v>
      </c>
      <c r="FR277">
        <v>71.740369999999999</v>
      </c>
      <c r="FS277">
        <v>68.930809999999994</v>
      </c>
      <c r="FT277">
        <v>66.793689999999998</v>
      </c>
      <c r="FU277">
        <v>64.632999999999996</v>
      </c>
      <c r="FV277">
        <v>1</v>
      </c>
    </row>
    <row r="278" spans="1:178" x14ac:dyDescent="0.2">
      <c r="A278" t="s">
        <v>216</v>
      </c>
      <c r="B278" t="s">
        <v>231</v>
      </c>
      <c r="C278" t="s">
        <v>240</v>
      </c>
      <c r="D278" t="s">
        <v>37</v>
      </c>
      <c r="E278">
        <v>2015</v>
      </c>
      <c r="F278" t="s">
        <v>230</v>
      </c>
      <c r="G278">
        <v>514</v>
      </c>
      <c r="H278" s="59"/>
      <c r="I278">
        <v>77.422870000000003</v>
      </c>
      <c r="J278">
        <v>593.49789999999996</v>
      </c>
      <c r="K278">
        <v>586.89170000000001</v>
      </c>
      <c r="L278">
        <v>582.37819999999999</v>
      </c>
      <c r="M278">
        <v>588.05939999999998</v>
      </c>
      <c r="N278">
        <v>597.85820000000001</v>
      </c>
      <c r="O278">
        <v>627.71420000000001</v>
      </c>
      <c r="P278">
        <v>648.27940000000001</v>
      </c>
      <c r="Q278">
        <v>660.2867</v>
      </c>
      <c r="R278">
        <v>667.10580000000004</v>
      </c>
      <c r="S278">
        <v>665.51199999999994</v>
      </c>
      <c r="T278">
        <v>675.07259999999997</v>
      </c>
      <c r="U278">
        <v>665.39210000000003</v>
      </c>
      <c r="V278">
        <v>658.81150000000002</v>
      </c>
      <c r="W278">
        <v>655.71889999999996</v>
      </c>
      <c r="X278">
        <v>647.62289999999996</v>
      </c>
      <c r="Y278">
        <v>639.52700000000004</v>
      </c>
      <c r="Z278">
        <v>634.15769999999998</v>
      </c>
      <c r="AA278">
        <v>628.00019999999995</v>
      </c>
      <c r="AB278">
        <v>622.38779999999997</v>
      </c>
      <c r="AC278">
        <v>621.7405</v>
      </c>
      <c r="AD278">
        <v>635.40179999999998</v>
      </c>
      <c r="AE278">
        <v>638.12080000000003</v>
      </c>
      <c r="AF278">
        <v>631.18780000000004</v>
      </c>
      <c r="AG278">
        <v>612.62329999999997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13.290850000000001</v>
      </c>
      <c r="AU278">
        <v>503.5446</v>
      </c>
      <c r="AV278">
        <v>500.58550000000002</v>
      </c>
      <c r="AW278">
        <v>498.20670000000001</v>
      </c>
      <c r="AX278">
        <v>494.91320000000002</v>
      </c>
      <c r="AY278">
        <v>491.2611</v>
      </c>
      <c r="AZ278">
        <v>392.60649999999998</v>
      </c>
      <c r="BA278">
        <v>266.98590000000002</v>
      </c>
      <c r="BB278">
        <v>-562.70090000000005</v>
      </c>
      <c r="BC278">
        <v>-724.39469999999994</v>
      </c>
      <c r="BD278">
        <v>-814.40930000000003</v>
      </c>
      <c r="BE278">
        <v>-866.72820000000002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129.69120000000001</v>
      </c>
      <c r="BS278">
        <v>513.20339999999999</v>
      </c>
      <c r="BT278">
        <v>510.0609</v>
      </c>
      <c r="BU278">
        <v>507.78480000000002</v>
      </c>
      <c r="BV278">
        <v>504.47190000000001</v>
      </c>
      <c r="BW278">
        <v>500.8793</v>
      </c>
      <c r="BX278">
        <v>402.21440000000001</v>
      </c>
      <c r="BY278">
        <v>275.27769999999998</v>
      </c>
      <c r="BZ278">
        <v>-116.572</v>
      </c>
      <c r="CA278">
        <v>-176.90430000000001</v>
      </c>
      <c r="CB278">
        <v>-211.72319999999999</v>
      </c>
      <c r="CC278">
        <v>-241.41139999999999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210.3098</v>
      </c>
      <c r="CQ278">
        <v>519.8931</v>
      </c>
      <c r="CR278">
        <v>516.62360000000001</v>
      </c>
      <c r="CS278">
        <v>514.41859999999997</v>
      </c>
      <c r="CT278">
        <v>511.09219999999999</v>
      </c>
      <c r="CU278">
        <v>507.54090000000002</v>
      </c>
      <c r="CV278">
        <v>408.86869999999999</v>
      </c>
      <c r="CW278">
        <v>281.0206</v>
      </c>
      <c r="CX278">
        <v>192.41550000000001</v>
      </c>
      <c r="CY278">
        <v>202.2859</v>
      </c>
      <c r="CZ278">
        <v>205.69540000000001</v>
      </c>
      <c r="DA278">
        <v>191.68100000000001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290.92829999999998</v>
      </c>
      <c r="DO278">
        <v>526.58280000000002</v>
      </c>
      <c r="DP278">
        <v>523.18629999999996</v>
      </c>
      <c r="DQ278">
        <v>521.05240000000003</v>
      </c>
      <c r="DR278">
        <v>517.71259999999995</v>
      </c>
      <c r="DS278">
        <v>514.20240000000001</v>
      </c>
      <c r="DT278">
        <v>415.5231</v>
      </c>
      <c r="DU278">
        <v>286.76339999999999</v>
      </c>
      <c r="DV278">
        <v>501.40300000000002</v>
      </c>
      <c r="DW278">
        <v>581.47609999999997</v>
      </c>
      <c r="DX278">
        <v>623.11400000000003</v>
      </c>
      <c r="DY278">
        <v>624.77350000000001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407.32870000000003</v>
      </c>
      <c r="EM278">
        <v>536.24170000000004</v>
      </c>
      <c r="EN278">
        <v>532.6617</v>
      </c>
      <c r="EO278">
        <v>530.63040000000001</v>
      </c>
      <c r="EP278">
        <v>527.2713</v>
      </c>
      <c r="EQ278">
        <v>523.82060000000001</v>
      </c>
      <c r="ER278">
        <v>425.13099999999997</v>
      </c>
      <c r="ES278">
        <v>295.05520000000001</v>
      </c>
      <c r="ET278">
        <v>947.53189999999995</v>
      </c>
      <c r="EU278">
        <v>1128.9659999999999</v>
      </c>
      <c r="EV278">
        <v>1225.8</v>
      </c>
      <c r="EW278">
        <v>1250.0899999999999</v>
      </c>
      <c r="EX278">
        <v>63.296729999999997</v>
      </c>
      <c r="EY278">
        <v>62.602179999999997</v>
      </c>
      <c r="EZ278">
        <v>61.906170000000003</v>
      </c>
      <c r="FA278">
        <v>61.078980000000001</v>
      </c>
      <c r="FB278">
        <v>60.289140000000003</v>
      </c>
      <c r="FC278">
        <v>59.719189999999998</v>
      </c>
      <c r="FD278">
        <v>59.449550000000002</v>
      </c>
      <c r="FE278">
        <v>59.774160000000002</v>
      </c>
      <c r="FF278">
        <v>61.205480000000001</v>
      </c>
      <c r="FG278">
        <v>64.462540000000004</v>
      </c>
      <c r="FH278">
        <v>68.328130000000002</v>
      </c>
      <c r="FI278">
        <v>72.037450000000007</v>
      </c>
      <c r="FJ278">
        <v>75.703869999999995</v>
      </c>
      <c r="FK278">
        <v>78.361500000000007</v>
      </c>
      <c r="FL278">
        <v>79.82544</v>
      </c>
      <c r="FM278">
        <v>80.558189999999996</v>
      </c>
      <c r="FN278">
        <v>80.668890000000005</v>
      </c>
      <c r="FO278">
        <v>79.528139999999993</v>
      </c>
      <c r="FP278">
        <v>77.457040000000006</v>
      </c>
      <c r="FQ278">
        <v>74.594070000000002</v>
      </c>
      <c r="FR278">
        <v>71.053479999999993</v>
      </c>
      <c r="FS278">
        <v>68.088800000000006</v>
      </c>
      <c r="FT278">
        <v>66.191670000000002</v>
      </c>
      <c r="FU278">
        <v>64.776910000000001</v>
      </c>
      <c r="FV278">
        <v>1</v>
      </c>
    </row>
    <row r="279" spans="1:178" x14ac:dyDescent="0.2">
      <c r="A279" t="s">
        <v>216</v>
      </c>
      <c r="B279" t="s">
        <v>231</v>
      </c>
      <c r="C279" t="s">
        <v>240</v>
      </c>
      <c r="D279" t="s">
        <v>37</v>
      </c>
      <c r="E279">
        <v>2016</v>
      </c>
      <c r="F279" t="s">
        <v>230</v>
      </c>
      <c r="G279">
        <v>501</v>
      </c>
      <c r="H279" s="59"/>
      <c r="I279">
        <v>75.464709999999997</v>
      </c>
      <c r="J279">
        <v>578.48720000000003</v>
      </c>
      <c r="K279">
        <v>572.04819999999995</v>
      </c>
      <c r="L279">
        <v>567.64880000000005</v>
      </c>
      <c r="M279">
        <v>573.18629999999996</v>
      </c>
      <c r="N279">
        <v>582.73720000000003</v>
      </c>
      <c r="O279">
        <v>611.83810000000005</v>
      </c>
      <c r="P279">
        <v>631.88319999999999</v>
      </c>
      <c r="Q279">
        <v>643.58690000000001</v>
      </c>
      <c r="R279">
        <v>650.23350000000005</v>
      </c>
      <c r="S279">
        <v>648.67989999999998</v>
      </c>
      <c r="T279">
        <v>657.99879999999996</v>
      </c>
      <c r="U279">
        <v>648.56309999999996</v>
      </c>
      <c r="V279">
        <v>642.14890000000003</v>
      </c>
      <c r="W279">
        <v>639.13459999999998</v>
      </c>
      <c r="X279">
        <v>631.24329999999998</v>
      </c>
      <c r="Y279">
        <v>623.35220000000004</v>
      </c>
      <c r="Z279">
        <v>618.11869999999999</v>
      </c>
      <c r="AA279">
        <v>612.11689999999999</v>
      </c>
      <c r="AB279">
        <v>606.64639999999997</v>
      </c>
      <c r="AC279">
        <v>606.01549999999997</v>
      </c>
      <c r="AD279">
        <v>619.33140000000003</v>
      </c>
      <c r="AE279">
        <v>621.98159999999996</v>
      </c>
      <c r="AF279">
        <v>615.22389999999996</v>
      </c>
      <c r="AG279">
        <v>597.12900000000002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10.479179999999999</v>
      </c>
      <c r="AU279">
        <v>490.60359999999997</v>
      </c>
      <c r="AV279">
        <v>487.72329999999999</v>
      </c>
      <c r="AW279">
        <v>485.4024</v>
      </c>
      <c r="AX279">
        <v>482.19260000000003</v>
      </c>
      <c r="AY279">
        <v>478.63170000000002</v>
      </c>
      <c r="AZ279">
        <v>382.47239999999999</v>
      </c>
      <c r="BA279">
        <v>260.05700000000002</v>
      </c>
      <c r="BB279">
        <v>-557.95719999999994</v>
      </c>
      <c r="BC279">
        <v>-717.71709999999996</v>
      </c>
      <c r="BD279">
        <v>-806.62900000000002</v>
      </c>
      <c r="BE279">
        <v>-858.10580000000004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125.3981</v>
      </c>
      <c r="BS279">
        <v>500.1395</v>
      </c>
      <c r="BT279">
        <v>497.07810000000001</v>
      </c>
      <c r="BU279">
        <v>494.85860000000002</v>
      </c>
      <c r="BV279">
        <v>491.62970000000001</v>
      </c>
      <c r="BW279">
        <v>488.1275</v>
      </c>
      <c r="BX279">
        <v>391.95800000000003</v>
      </c>
      <c r="BY279">
        <v>268.24329999999998</v>
      </c>
      <c r="BZ279">
        <v>-117.5061</v>
      </c>
      <c r="CA279">
        <v>-177.19460000000001</v>
      </c>
      <c r="CB279">
        <v>-211.6131</v>
      </c>
      <c r="CC279">
        <v>-240.7475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204.9906</v>
      </c>
      <c r="CQ279">
        <v>506.7441</v>
      </c>
      <c r="CR279">
        <v>503.5573</v>
      </c>
      <c r="CS279">
        <v>501.40800000000002</v>
      </c>
      <c r="CT279">
        <v>498.16579999999999</v>
      </c>
      <c r="CU279">
        <v>494.70420000000001</v>
      </c>
      <c r="CV279">
        <v>398.52769999999998</v>
      </c>
      <c r="CW279">
        <v>273.91309999999999</v>
      </c>
      <c r="CX279">
        <v>187.5489</v>
      </c>
      <c r="CY279">
        <v>197.16970000000001</v>
      </c>
      <c r="CZ279">
        <v>200.49299999999999</v>
      </c>
      <c r="DA279">
        <v>186.8331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284.58319999999998</v>
      </c>
      <c r="DO279">
        <v>513.34860000000003</v>
      </c>
      <c r="DP279">
        <v>510.03640000000001</v>
      </c>
      <c r="DQ279">
        <v>507.95729999999998</v>
      </c>
      <c r="DR279">
        <v>504.70179999999999</v>
      </c>
      <c r="DS279">
        <v>501.28100000000001</v>
      </c>
      <c r="DT279">
        <v>405.09739999999999</v>
      </c>
      <c r="DU279">
        <v>279.58280000000002</v>
      </c>
      <c r="DV279">
        <v>492.60399999999998</v>
      </c>
      <c r="DW279">
        <v>571.53390000000002</v>
      </c>
      <c r="DX279">
        <v>612.59910000000002</v>
      </c>
      <c r="DY279">
        <v>614.41359999999997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399.50209999999998</v>
      </c>
      <c r="EM279">
        <v>522.88459999999998</v>
      </c>
      <c r="EN279">
        <v>519.39120000000003</v>
      </c>
      <c r="EO279">
        <v>517.4135</v>
      </c>
      <c r="EP279">
        <v>514.13890000000004</v>
      </c>
      <c r="EQ279">
        <v>510.77679999999998</v>
      </c>
      <c r="ER279">
        <v>414.5829</v>
      </c>
      <c r="ES279">
        <v>287.76909999999998</v>
      </c>
      <c r="ET279">
        <v>933.05510000000004</v>
      </c>
      <c r="EU279">
        <v>1112.057</v>
      </c>
      <c r="EV279">
        <v>1207.615</v>
      </c>
      <c r="EW279">
        <v>1231.7719999999999</v>
      </c>
      <c r="EX279">
        <v>63.296729999999997</v>
      </c>
      <c r="EY279">
        <v>62.602179999999997</v>
      </c>
      <c r="EZ279">
        <v>61.906179999999999</v>
      </c>
      <c r="FA279">
        <v>61.078989999999997</v>
      </c>
      <c r="FB279">
        <v>60.289149999999999</v>
      </c>
      <c r="FC279">
        <v>59.719189999999998</v>
      </c>
      <c r="FD279">
        <v>59.449550000000002</v>
      </c>
      <c r="FE279">
        <v>59.774160000000002</v>
      </c>
      <c r="FF279">
        <v>61.205469999999998</v>
      </c>
      <c r="FG279">
        <v>64.462540000000004</v>
      </c>
      <c r="FH279">
        <v>68.328130000000002</v>
      </c>
      <c r="FI279">
        <v>72.037450000000007</v>
      </c>
      <c r="FJ279">
        <v>75.703869999999995</v>
      </c>
      <c r="FK279">
        <v>78.361500000000007</v>
      </c>
      <c r="FL279">
        <v>79.82544</v>
      </c>
      <c r="FM279">
        <v>80.558189999999996</v>
      </c>
      <c r="FN279">
        <v>80.668890000000005</v>
      </c>
      <c r="FO279">
        <v>79.528139999999993</v>
      </c>
      <c r="FP279">
        <v>77.457040000000006</v>
      </c>
      <c r="FQ279">
        <v>74.594070000000002</v>
      </c>
      <c r="FR279">
        <v>71.053479999999993</v>
      </c>
      <c r="FS279">
        <v>68.088800000000006</v>
      </c>
      <c r="FT279">
        <v>66.191670000000002</v>
      </c>
      <c r="FU279">
        <v>64.776910000000001</v>
      </c>
      <c r="FV279">
        <v>1</v>
      </c>
    </row>
    <row r="280" spans="1:178" x14ac:dyDescent="0.2">
      <c r="A280" t="s">
        <v>216</v>
      </c>
      <c r="B280" t="s">
        <v>231</v>
      </c>
      <c r="C280" t="s">
        <v>240</v>
      </c>
      <c r="D280" t="s">
        <v>37</v>
      </c>
      <c r="E280">
        <v>2017</v>
      </c>
      <c r="F280" t="s">
        <v>230</v>
      </c>
      <c r="G280">
        <v>487</v>
      </c>
      <c r="H280" s="59"/>
      <c r="I280">
        <v>73.355909999999994</v>
      </c>
      <c r="J280">
        <v>562.32190000000003</v>
      </c>
      <c r="K280">
        <v>556.06280000000004</v>
      </c>
      <c r="L280">
        <v>551.78629999999998</v>
      </c>
      <c r="M280">
        <v>557.16920000000005</v>
      </c>
      <c r="N280">
        <v>566.45320000000004</v>
      </c>
      <c r="O280">
        <v>594.74080000000004</v>
      </c>
      <c r="P280">
        <v>614.22580000000005</v>
      </c>
      <c r="Q280">
        <v>625.60239999999999</v>
      </c>
      <c r="R280">
        <v>632.06330000000003</v>
      </c>
      <c r="S280">
        <v>630.55319999999995</v>
      </c>
      <c r="T280">
        <v>639.61159999999995</v>
      </c>
      <c r="U280">
        <v>630.43960000000004</v>
      </c>
      <c r="V280">
        <v>624.2047</v>
      </c>
      <c r="W280">
        <v>621.27449999999999</v>
      </c>
      <c r="X280">
        <v>613.60379999999998</v>
      </c>
      <c r="Y280">
        <v>605.93309999999997</v>
      </c>
      <c r="Z280">
        <v>600.84590000000003</v>
      </c>
      <c r="AA280">
        <v>595.01189999999997</v>
      </c>
      <c r="AB280">
        <v>589.69420000000002</v>
      </c>
      <c r="AC280">
        <v>589.08100000000002</v>
      </c>
      <c r="AD280">
        <v>602.02470000000005</v>
      </c>
      <c r="AE280">
        <v>604.60080000000005</v>
      </c>
      <c r="AF280">
        <v>598.03200000000004</v>
      </c>
      <c r="AG280">
        <v>580.44269999999995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7.4878749999999998</v>
      </c>
      <c r="AU280">
        <v>476.67020000000002</v>
      </c>
      <c r="AV280">
        <v>473.87459999999999</v>
      </c>
      <c r="AW280">
        <v>471.61630000000002</v>
      </c>
      <c r="AX280">
        <v>468.4966</v>
      </c>
      <c r="AY280">
        <v>465.03379999999999</v>
      </c>
      <c r="AZ280">
        <v>371.56180000000001</v>
      </c>
      <c r="BA280">
        <v>252.5977</v>
      </c>
      <c r="BB280">
        <v>-552.70799999999997</v>
      </c>
      <c r="BC280">
        <v>-710.35350000000005</v>
      </c>
      <c r="BD280">
        <v>-798.06039999999996</v>
      </c>
      <c r="BE280">
        <v>-848.62339999999995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120.7898</v>
      </c>
      <c r="BS280">
        <v>486.07190000000003</v>
      </c>
      <c r="BT280">
        <v>483.09780000000001</v>
      </c>
      <c r="BU280">
        <v>480.93939999999998</v>
      </c>
      <c r="BV280">
        <v>477.80079999999998</v>
      </c>
      <c r="BW280">
        <v>474.39589999999998</v>
      </c>
      <c r="BX280">
        <v>380.91390000000001</v>
      </c>
      <c r="BY280">
        <v>260.66879999999998</v>
      </c>
      <c r="BZ280">
        <v>-118.4546</v>
      </c>
      <c r="CA280">
        <v>-177.4366</v>
      </c>
      <c r="CB280">
        <v>-211.417</v>
      </c>
      <c r="CC280">
        <v>-239.95189999999999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199.26240000000001</v>
      </c>
      <c r="CQ280">
        <v>492.58359999999999</v>
      </c>
      <c r="CR280">
        <v>489.48579999999998</v>
      </c>
      <c r="CS280">
        <v>487.39659999999998</v>
      </c>
      <c r="CT280">
        <v>484.245</v>
      </c>
      <c r="CU280">
        <v>480.8802</v>
      </c>
      <c r="CV280">
        <v>387.39120000000003</v>
      </c>
      <c r="CW280">
        <v>266.25880000000001</v>
      </c>
      <c r="CX280">
        <v>182.3081</v>
      </c>
      <c r="CY280">
        <v>191.66</v>
      </c>
      <c r="CZ280">
        <v>194.8904</v>
      </c>
      <c r="DA280">
        <v>181.6122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277.73489999999998</v>
      </c>
      <c r="DO280">
        <v>499.09519999999998</v>
      </c>
      <c r="DP280">
        <v>495.87369999999999</v>
      </c>
      <c r="DQ280">
        <v>493.85379999999998</v>
      </c>
      <c r="DR280">
        <v>490.6891</v>
      </c>
      <c r="DS280">
        <v>487.36439999999999</v>
      </c>
      <c r="DT280">
        <v>393.86840000000001</v>
      </c>
      <c r="DU280">
        <v>271.84879999999998</v>
      </c>
      <c r="DV280">
        <v>483.07069999999999</v>
      </c>
      <c r="DW280">
        <v>560.75649999999996</v>
      </c>
      <c r="DX280">
        <v>601.19780000000003</v>
      </c>
      <c r="DY280">
        <v>603.17619999999999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391.03680000000003</v>
      </c>
      <c r="EM280">
        <v>508.49689999999998</v>
      </c>
      <c r="EN280">
        <v>505.09699999999998</v>
      </c>
      <c r="EO280">
        <v>503.17689999999999</v>
      </c>
      <c r="EP280">
        <v>499.99329999999998</v>
      </c>
      <c r="EQ280">
        <v>496.72660000000002</v>
      </c>
      <c r="ER280">
        <v>403.22050000000002</v>
      </c>
      <c r="ES280">
        <v>279.91980000000001</v>
      </c>
      <c r="ET280">
        <v>917.32410000000004</v>
      </c>
      <c r="EU280">
        <v>1093.673</v>
      </c>
      <c r="EV280">
        <v>1187.8409999999999</v>
      </c>
      <c r="EW280">
        <v>1211.848</v>
      </c>
      <c r="EX280">
        <v>63.296729999999997</v>
      </c>
      <c r="EY280">
        <v>62.602179999999997</v>
      </c>
      <c r="EZ280">
        <v>61.906170000000003</v>
      </c>
      <c r="FA280">
        <v>61.078980000000001</v>
      </c>
      <c r="FB280">
        <v>60.289140000000003</v>
      </c>
      <c r="FC280">
        <v>59.719189999999998</v>
      </c>
      <c r="FD280">
        <v>59.449550000000002</v>
      </c>
      <c r="FE280">
        <v>59.774160000000002</v>
      </c>
      <c r="FF280">
        <v>61.205469999999998</v>
      </c>
      <c r="FG280">
        <v>64.462540000000004</v>
      </c>
      <c r="FH280">
        <v>68.328130000000002</v>
      </c>
      <c r="FI280">
        <v>72.037450000000007</v>
      </c>
      <c r="FJ280">
        <v>75.703869999999995</v>
      </c>
      <c r="FK280">
        <v>78.361500000000007</v>
      </c>
      <c r="FL280">
        <v>79.82544</v>
      </c>
      <c r="FM280">
        <v>80.558189999999996</v>
      </c>
      <c r="FN280">
        <v>80.668890000000005</v>
      </c>
      <c r="FO280">
        <v>79.528139999999993</v>
      </c>
      <c r="FP280">
        <v>77.457040000000006</v>
      </c>
      <c r="FQ280">
        <v>74.594070000000002</v>
      </c>
      <c r="FR280">
        <v>71.053479999999993</v>
      </c>
      <c r="FS280">
        <v>68.088800000000006</v>
      </c>
      <c r="FT280">
        <v>66.191670000000002</v>
      </c>
      <c r="FU280">
        <v>64.776910000000001</v>
      </c>
      <c r="FV280">
        <v>1</v>
      </c>
    </row>
    <row r="281" spans="1:178" x14ac:dyDescent="0.2">
      <c r="A281" t="s">
        <v>216</v>
      </c>
      <c r="B281" t="s">
        <v>231</v>
      </c>
      <c r="C281" t="s">
        <v>240</v>
      </c>
      <c r="D281" t="s">
        <v>37</v>
      </c>
      <c r="E281" t="s">
        <v>239</v>
      </c>
      <c r="F281" t="s">
        <v>230</v>
      </c>
      <c r="G281">
        <v>474</v>
      </c>
      <c r="H281" s="59"/>
      <c r="I281">
        <v>71.397739999999999</v>
      </c>
      <c r="J281">
        <v>547.31129999999996</v>
      </c>
      <c r="K281">
        <v>541.2192</v>
      </c>
      <c r="L281">
        <v>537.05690000000004</v>
      </c>
      <c r="M281">
        <v>542.29610000000002</v>
      </c>
      <c r="N281">
        <v>551.33219999999994</v>
      </c>
      <c r="O281">
        <v>578.86479999999995</v>
      </c>
      <c r="P281">
        <v>597.82960000000003</v>
      </c>
      <c r="Q281">
        <v>608.90250000000003</v>
      </c>
      <c r="R281">
        <v>615.19100000000003</v>
      </c>
      <c r="S281">
        <v>613.72109999999998</v>
      </c>
      <c r="T281">
        <v>622.53779999999995</v>
      </c>
      <c r="U281">
        <v>613.61059999999998</v>
      </c>
      <c r="V281">
        <v>607.5421</v>
      </c>
      <c r="W281">
        <v>604.6902</v>
      </c>
      <c r="X281">
        <v>597.2242</v>
      </c>
      <c r="Y281">
        <v>589.75829999999996</v>
      </c>
      <c r="Z281">
        <v>584.80690000000004</v>
      </c>
      <c r="AA281">
        <v>579.12860000000001</v>
      </c>
      <c r="AB281">
        <v>573.9529</v>
      </c>
      <c r="AC281">
        <v>573.35599999999999</v>
      </c>
      <c r="AD281">
        <v>585.95420000000001</v>
      </c>
      <c r="AE281">
        <v>588.46159999999998</v>
      </c>
      <c r="AF281">
        <v>582.06809999999996</v>
      </c>
      <c r="AG281">
        <v>564.94839999999999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4.7456969999999998</v>
      </c>
      <c r="AU281">
        <v>463.73500000000001</v>
      </c>
      <c r="AV281">
        <v>461.01799999999997</v>
      </c>
      <c r="AW281">
        <v>458.8177</v>
      </c>
      <c r="AX281">
        <v>455.7817</v>
      </c>
      <c r="AY281">
        <v>452.4101</v>
      </c>
      <c r="AZ281">
        <v>361.43349999999998</v>
      </c>
      <c r="BA281">
        <v>245.6738</v>
      </c>
      <c r="BB281">
        <v>-547.6979</v>
      </c>
      <c r="BC281">
        <v>-703.34900000000005</v>
      </c>
      <c r="BD281">
        <v>-789.92010000000005</v>
      </c>
      <c r="BE281">
        <v>-839.62779999999998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116.52509999999999</v>
      </c>
      <c r="BS281">
        <v>473.0104</v>
      </c>
      <c r="BT281">
        <v>470.1173</v>
      </c>
      <c r="BU281">
        <v>468.01560000000001</v>
      </c>
      <c r="BV281">
        <v>464.96100000000001</v>
      </c>
      <c r="BW281">
        <v>461.64640000000003</v>
      </c>
      <c r="BX281">
        <v>370.65989999999999</v>
      </c>
      <c r="BY281">
        <v>253.63640000000001</v>
      </c>
      <c r="BZ281">
        <v>-119.27970000000001</v>
      </c>
      <c r="CA281">
        <v>-177.59309999999999</v>
      </c>
      <c r="CB281">
        <v>-211.15969999999999</v>
      </c>
      <c r="CC281">
        <v>-239.1352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193.94329999999999</v>
      </c>
      <c r="CQ281">
        <v>479.43450000000001</v>
      </c>
      <c r="CR281">
        <v>476.4194</v>
      </c>
      <c r="CS281">
        <v>474.38600000000002</v>
      </c>
      <c r="CT281">
        <v>471.31849999999997</v>
      </c>
      <c r="CU281">
        <v>468.04349999999999</v>
      </c>
      <c r="CV281">
        <v>377.05009999999999</v>
      </c>
      <c r="CW281">
        <v>259.15129999999999</v>
      </c>
      <c r="CX281">
        <v>177.44149999999999</v>
      </c>
      <c r="CY281">
        <v>186.5438</v>
      </c>
      <c r="CZ281">
        <v>189.68799999999999</v>
      </c>
      <c r="DA281">
        <v>176.76419999999999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271.3614</v>
      </c>
      <c r="DO281">
        <v>485.85860000000002</v>
      </c>
      <c r="DP281">
        <v>482.72160000000002</v>
      </c>
      <c r="DQ281">
        <v>480.75639999999999</v>
      </c>
      <c r="DR281">
        <v>477.67599999999999</v>
      </c>
      <c r="DS281">
        <v>474.44060000000002</v>
      </c>
      <c r="DT281">
        <v>383.44029999999998</v>
      </c>
      <c r="DU281">
        <v>264.66609999999997</v>
      </c>
      <c r="DV281">
        <v>474.16269999999997</v>
      </c>
      <c r="DW281">
        <v>550.6807</v>
      </c>
      <c r="DX281">
        <v>590.53570000000002</v>
      </c>
      <c r="DY281">
        <v>592.66359999999997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383.14080000000001</v>
      </c>
      <c r="EM281">
        <v>495.13400000000001</v>
      </c>
      <c r="EN281">
        <v>491.82080000000002</v>
      </c>
      <c r="EO281">
        <v>489.95429999999999</v>
      </c>
      <c r="EP281">
        <v>486.8553</v>
      </c>
      <c r="EQ281">
        <v>483.67700000000002</v>
      </c>
      <c r="ER281">
        <v>392.66680000000002</v>
      </c>
      <c r="ES281">
        <v>272.62880000000001</v>
      </c>
      <c r="ET281">
        <v>902.58090000000004</v>
      </c>
      <c r="EU281">
        <v>1076.4369999999999</v>
      </c>
      <c r="EV281">
        <v>1169.296</v>
      </c>
      <c r="EW281">
        <v>1193.1559999999999</v>
      </c>
      <c r="EX281">
        <v>63.296729999999997</v>
      </c>
      <c r="EY281">
        <v>62.60219</v>
      </c>
      <c r="EZ281">
        <v>61.906179999999999</v>
      </c>
      <c r="FA281">
        <v>61.078989999999997</v>
      </c>
      <c r="FB281">
        <v>60.289149999999999</v>
      </c>
      <c r="FC281">
        <v>59.719189999999998</v>
      </c>
      <c r="FD281">
        <v>59.449550000000002</v>
      </c>
      <c r="FE281">
        <v>59.774160000000002</v>
      </c>
      <c r="FF281">
        <v>61.205469999999998</v>
      </c>
      <c r="FG281">
        <v>64.462540000000004</v>
      </c>
      <c r="FH281">
        <v>68.328130000000002</v>
      </c>
      <c r="FI281">
        <v>72.037450000000007</v>
      </c>
      <c r="FJ281">
        <v>75.703869999999995</v>
      </c>
      <c r="FK281">
        <v>78.361500000000007</v>
      </c>
      <c r="FL281">
        <v>79.82544</v>
      </c>
      <c r="FM281">
        <v>80.558189999999996</v>
      </c>
      <c r="FN281">
        <v>80.668890000000005</v>
      </c>
      <c r="FO281">
        <v>79.528139999999993</v>
      </c>
      <c r="FP281">
        <v>77.457040000000006</v>
      </c>
      <c r="FQ281">
        <v>74.594070000000002</v>
      </c>
      <c r="FR281">
        <v>71.053479999999993</v>
      </c>
      <c r="FS281">
        <v>68.088800000000006</v>
      </c>
      <c r="FT281">
        <v>66.191670000000002</v>
      </c>
      <c r="FU281">
        <v>64.776910000000001</v>
      </c>
      <c r="FV281">
        <v>1</v>
      </c>
    </row>
    <row r="282" spans="1:178" x14ac:dyDescent="0.2">
      <c r="A282" t="s">
        <v>216</v>
      </c>
      <c r="B282" t="s">
        <v>231</v>
      </c>
      <c r="C282" t="s">
        <v>240</v>
      </c>
      <c r="D282" t="s">
        <v>38</v>
      </c>
      <c r="E282">
        <v>2015</v>
      </c>
      <c r="F282" t="s">
        <v>230</v>
      </c>
      <c r="G282">
        <v>514</v>
      </c>
      <c r="H282" s="59"/>
      <c r="I282">
        <v>77.422870000000003</v>
      </c>
      <c r="J282">
        <v>564.6318</v>
      </c>
      <c r="K282">
        <v>559.29250000000002</v>
      </c>
      <c r="L282">
        <v>554.42269999999996</v>
      </c>
      <c r="M282">
        <v>558.17470000000003</v>
      </c>
      <c r="N282">
        <v>573.82529999999997</v>
      </c>
      <c r="O282">
        <v>607.07320000000004</v>
      </c>
      <c r="P282">
        <v>652.86680000000001</v>
      </c>
      <c r="Q282">
        <v>659.60799999999995</v>
      </c>
      <c r="R282">
        <v>669.69309999999996</v>
      </c>
      <c r="S282">
        <v>671.73620000000005</v>
      </c>
      <c r="T282">
        <v>674.6</v>
      </c>
      <c r="U282">
        <v>669.15369999999996</v>
      </c>
      <c r="V282">
        <v>661.36519999999996</v>
      </c>
      <c r="W282">
        <v>658.89840000000004</v>
      </c>
      <c r="X282">
        <v>647.69730000000004</v>
      </c>
      <c r="Y282">
        <v>640.83109999999999</v>
      </c>
      <c r="Z282">
        <v>633.81769999999995</v>
      </c>
      <c r="AA282">
        <v>625.96699999999998</v>
      </c>
      <c r="AB282">
        <v>622.30010000000004</v>
      </c>
      <c r="AC282">
        <v>623.40689999999995</v>
      </c>
      <c r="AD282">
        <v>628.31140000000005</v>
      </c>
      <c r="AE282">
        <v>627.33939999999996</v>
      </c>
      <c r="AF282">
        <v>616.34119999999996</v>
      </c>
      <c r="AG282">
        <v>583.00639999999999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-176.42410000000001</v>
      </c>
      <c r="AU282">
        <v>493.77980000000002</v>
      </c>
      <c r="AV282">
        <v>487.2158</v>
      </c>
      <c r="AW282">
        <v>483.10789999999997</v>
      </c>
      <c r="AX282">
        <v>478.51749999999998</v>
      </c>
      <c r="AY282">
        <v>473.83600000000001</v>
      </c>
      <c r="AZ282">
        <v>388.62329999999997</v>
      </c>
      <c r="BA282">
        <v>266.14280000000002</v>
      </c>
      <c r="BB282">
        <v>-226.44540000000001</v>
      </c>
      <c r="BC282">
        <v>-432.97430000000003</v>
      </c>
      <c r="BD282">
        <v>-635.06370000000004</v>
      </c>
      <c r="BE282">
        <v>-730.97239999999999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58.295990000000003</v>
      </c>
      <c r="BS282">
        <v>509.85169999999999</v>
      </c>
      <c r="BT282">
        <v>502.79950000000002</v>
      </c>
      <c r="BU282">
        <v>499.55509999999998</v>
      </c>
      <c r="BV282">
        <v>495.29820000000001</v>
      </c>
      <c r="BW282">
        <v>490.29140000000001</v>
      </c>
      <c r="BX282">
        <v>399.05040000000002</v>
      </c>
      <c r="BY282">
        <v>275.90949999999998</v>
      </c>
      <c r="BZ282">
        <v>23.172740000000001</v>
      </c>
      <c r="CA282">
        <v>-58.884729999999998</v>
      </c>
      <c r="CB282">
        <v>-143.71879999999999</v>
      </c>
      <c r="CC282">
        <v>-202.8348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220.86240000000001</v>
      </c>
      <c r="CQ282">
        <v>520.98299999999995</v>
      </c>
      <c r="CR282">
        <v>513.59280000000001</v>
      </c>
      <c r="CS282">
        <v>510.94639999999998</v>
      </c>
      <c r="CT282">
        <v>506.9203</v>
      </c>
      <c r="CU282">
        <v>501.68819999999999</v>
      </c>
      <c r="CV282">
        <v>406.2722</v>
      </c>
      <c r="CW282">
        <v>282.6739</v>
      </c>
      <c r="CX282">
        <v>196.0575</v>
      </c>
      <c r="CY282">
        <v>200.20859999999999</v>
      </c>
      <c r="CZ282">
        <v>196.58519999999999</v>
      </c>
      <c r="DA282">
        <v>162.95169999999999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383.4289</v>
      </c>
      <c r="DO282">
        <v>532.11440000000005</v>
      </c>
      <c r="DP282">
        <v>524.38599999999997</v>
      </c>
      <c r="DQ282">
        <v>522.33759999999995</v>
      </c>
      <c r="DR282">
        <v>518.54250000000002</v>
      </c>
      <c r="DS282">
        <v>513.08510000000001</v>
      </c>
      <c r="DT282">
        <v>413.4939</v>
      </c>
      <c r="DU282">
        <v>289.43830000000003</v>
      </c>
      <c r="DV282">
        <v>368.94229999999999</v>
      </c>
      <c r="DW282">
        <v>459.30189999999999</v>
      </c>
      <c r="DX282">
        <v>536.88909999999998</v>
      </c>
      <c r="DY282">
        <v>528.73820000000001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618.149</v>
      </c>
      <c r="EM282">
        <v>548.18619999999999</v>
      </c>
      <c r="EN282">
        <v>539.96979999999996</v>
      </c>
      <c r="EO282">
        <v>538.78489999999999</v>
      </c>
      <c r="EP282">
        <v>535.32309999999995</v>
      </c>
      <c r="EQ282">
        <v>529.54039999999998</v>
      </c>
      <c r="ER282">
        <v>423.92099999999999</v>
      </c>
      <c r="ES282">
        <v>299.20499999999998</v>
      </c>
      <c r="ET282">
        <v>618.56050000000005</v>
      </c>
      <c r="EU282">
        <v>833.39149999999995</v>
      </c>
      <c r="EV282">
        <v>1028.2339999999999</v>
      </c>
      <c r="EW282">
        <v>1056.876</v>
      </c>
      <c r="EX282">
        <v>67.507869999999997</v>
      </c>
      <c r="EY282">
        <v>66.551479999999998</v>
      </c>
      <c r="EZ282">
        <v>65.580039999999997</v>
      </c>
      <c r="FA282">
        <v>64.536529999999999</v>
      </c>
      <c r="FB282">
        <v>63.741889999999998</v>
      </c>
      <c r="FC282">
        <v>63.031820000000003</v>
      </c>
      <c r="FD282">
        <v>62.502510000000001</v>
      </c>
      <c r="FE282">
        <v>63.203290000000003</v>
      </c>
      <c r="FF282">
        <v>65.894260000000003</v>
      </c>
      <c r="FG282">
        <v>70.177779999999998</v>
      </c>
      <c r="FH282">
        <v>75.104969999999994</v>
      </c>
      <c r="FI282">
        <v>79.304040000000001</v>
      </c>
      <c r="FJ282">
        <v>82.105549999999994</v>
      </c>
      <c r="FK282">
        <v>83.779849999999996</v>
      </c>
      <c r="FL282">
        <v>85.396019999999993</v>
      </c>
      <c r="FM282">
        <v>86.216329999999999</v>
      </c>
      <c r="FN282">
        <v>86.706019999999995</v>
      </c>
      <c r="FO282">
        <v>85.984260000000006</v>
      </c>
      <c r="FP282">
        <v>84.662670000000006</v>
      </c>
      <c r="FQ282">
        <v>81.995909999999995</v>
      </c>
      <c r="FR282">
        <v>78.216220000000007</v>
      </c>
      <c r="FS282">
        <v>74.094589999999997</v>
      </c>
      <c r="FT282">
        <v>71.883070000000004</v>
      </c>
      <c r="FU282">
        <v>69.856570000000005</v>
      </c>
      <c r="FV282">
        <v>1</v>
      </c>
    </row>
    <row r="283" spans="1:178" x14ac:dyDescent="0.2">
      <c r="A283" t="s">
        <v>216</v>
      </c>
      <c r="B283" t="s">
        <v>231</v>
      </c>
      <c r="C283" t="s">
        <v>240</v>
      </c>
      <c r="D283" t="s">
        <v>38</v>
      </c>
      <c r="E283">
        <v>2016</v>
      </c>
      <c r="F283" t="s">
        <v>230</v>
      </c>
      <c r="G283">
        <v>501</v>
      </c>
      <c r="H283" s="59"/>
      <c r="I283">
        <v>75.464709999999997</v>
      </c>
      <c r="J283">
        <v>550.35130000000004</v>
      </c>
      <c r="K283">
        <v>545.14700000000005</v>
      </c>
      <c r="L283">
        <v>540.40030000000002</v>
      </c>
      <c r="M283">
        <v>544.05740000000003</v>
      </c>
      <c r="N283">
        <v>559.31230000000005</v>
      </c>
      <c r="O283">
        <v>591.7192</v>
      </c>
      <c r="P283">
        <v>636.3546</v>
      </c>
      <c r="Q283">
        <v>642.92529999999999</v>
      </c>
      <c r="R283">
        <v>652.75530000000003</v>
      </c>
      <c r="S283">
        <v>654.74680000000001</v>
      </c>
      <c r="T283">
        <v>657.53819999999996</v>
      </c>
      <c r="U283">
        <v>652.2296</v>
      </c>
      <c r="V283">
        <v>644.63810000000001</v>
      </c>
      <c r="W283">
        <v>642.23360000000002</v>
      </c>
      <c r="X283">
        <v>631.31590000000006</v>
      </c>
      <c r="Y283">
        <v>624.62339999999995</v>
      </c>
      <c r="Z283">
        <v>617.78729999999996</v>
      </c>
      <c r="AA283">
        <v>610.13520000000005</v>
      </c>
      <c r="AB283">
        <v>606.56100000000004</v>
      </c>
      <c r="AC283">
        <v>607.63980000000004</v>
      </c>
      <c r="AD283">
        <v>612.42020000000002</v>
      </c>
      <c r="AE283">
        <v>611.47280000000001</v>
      </c>
      <c r="AF283">
        <v>600.75279999999998</v>
      </c>
      <c r="AG283">
        <v>568.26110000000006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-176.9539</v>
      </c>
      <c r="AU283">
        <v>480.94940000000003</v>
      </c>
      <c r="AV283">
        <v>474.56180000000001</v>
      </c>
      <c r="AW283">
        <v>470.5394</v>
      </c>
      <c r="AX283">
        <v>466.05810000000002</v>
      </c>
      <c r="AY283">
        <v>461.50189999999998</v>
      </c>
      <c r="AZ283">
        <v>378.57260000000002</v>
      </c>
      <c r="BA283">
        <v>259.20389999999998</v>
      </c>
      <c r="BB283">
        <v>-226.02699999999999</v>
      </c>
      <c r="BC283">
        <v>-429.97949999999997</v>
      </c>
      <c r="BD283">
        <v>-629.45140000000004</v>
      </c>
      <c r="BE283">
        <v>-723.71690000000001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54.778950000000002</v>
      </c>
      <c r="BS283">
        <v>496.81670000000003</v>
      </c>
      <c r="BT283">
        <v>489.94720000000001</v>
      </c>
      <c r="BU283">
        <v>486.77730000000003</v>
      </c>
      <c r="BV283">
        <v>482.62509999999997</v>
      </c>
      <c r="BW283">
        <v>477.74770000000001</v>
      </c>
      <c r="BX283">
        <v>388.86689999999999</v>
      </c>
      <c r="BY283">
        <v>268.84629999999999</v>
      </c>
      <c r="BZ283">
        <v>20.414370000000002</v>
      </c>
      <c r="CA283">
        <v>-60.6509</v>
      </c>
      <c r="CB283">
        <v>-144.35980000000001</v>
      </c>
      <c r="CC283">
        <v>-202.30080000000001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215.2764</v>
      </c>
      <c r="CQ283">
        <v>507.8064</v>
      </c>
      <c r="CR283">
        <v>500.60309999999998</v>
      </c>
      <c r="CS283">
        <v>498.02359999999999</v>
      </c>
      <c r="CT283">
        <v>494.0994</v>
      </c>
      <c r="CU283">
        <v>488.99959999999999</v>
      </c>
      <c r="CV283">
        <v>395.99680000000001</v>
      </c>
      <c r="CW283">
        <v>275.52449999999999</v>
      </c>
      <c r="CX283">
        <v>191.09889999999999</v>
      </c>
      <c r="CY283">
        <v>195.14490000000001</v>
      </c>
      <c r="CZ283">
        <v>191.61320000000001</v>
      </c>
      <c r="DA283">
        <v>158.8304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375.77390000000003</v>
      </c>
      <c r="DO283">
        <v>518.79610000000002</v>
      </c>
      <c r="DP283">
        <v>511.25900000000001</v>
      </c>
      <c r="DQ283">
        <v>509.26990000000001</v>
      </c>
      <c r="DR283">
        <v>505.57369999999997</v>
      </c>
      <c r="DS283">
        <v>500.25150000000002</v>
      </c>
      <c r="DT283">
        <v>403.1266</v>
      </c>
      <c r="DU283">
        <v>282.20280000000002</v>
      </c>
      <c r="DV283">
        <v>361.78339999999997</v>
      </c>
      <c r="DW283">
        <v>450.94080000000002</v>
      </c>
      <c r="DX283">
        <v>527.58609999999999</v>
      </c>
      <c r="DY283">
        <v>519.9615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607.5068</v>
      </c>
      <c r="EM283">
        <v>534.66340000000002</v>
      </c>
      <c r="EN283">
        <v>526.64430000000004</v>
      </c>
      <c r="EO283">
        <v>525.50779999999997</v>
      </c>
      <c r="EP283">
        <v>522.14070000000004</v>
      </c>
      <c r="EQ283">
        <v>516.4973</v>
      </c>
      <c r="ER283">
        <v>413.42099999999999</v>
      </c>
      <c r="ES283">
        <v>291.84519999999998</v>
      </c>
      <c r="ET283">
        <v>608.22469999999998</v>
      </c>
      <c r="EU283">
        <v>820.26930000000004</v>
      </c>
      <c r="EV283">
        <v>1012.678</v>
      </c>
      <c r="EW283">
        <v>1041.3779999999999</v>
      </c>
      <c r="EX283">
        <v>67.507869999999997</v>
      </c>
      <c r="EY283">
        <v>66.551479999999998</v>
      </c>
      <c r="EZ283">
        <v>65.580039999999997</v>
      </c>
      <c r="FA283">
        <v>64.536529999999999</v>
      </c>
      <c r="FB283">
        <v>63.741889999999998</v>
      </c>
      <c r="FC283">
        <v>63.03181</v>
      </c>
      <c r="FD283">
        <v>62.502510000000001</v>
      </c>
      <c r="FE283">
        <v>63.203290000000003</v>
      </c>
      <c r="FF283">
        <v>65.894260000000003</v>
      </c>
      <c r="FG283">
        <v>70.177779999999998</v>
      </c>
      <c r="FH283">
        <v>75.104969999999994</v>
      </c>
      <c r="FI283">
        <v>79.304040000000001</v>
      </c>
      <c r="FJ283">
        <v>82.105549999999994</v>
      </c>
      <c r="FK283">
        <v>83.779849999999996</v>
      </c>
      <c r="FL283">
        <v>85.396019999999993</v>
      </c>
      <c r="FM283">
        <v>86.216329999999999</v>
      </c>
      <c r="FN283">
        <v>86.706019999999995</v>
      </c>
      <c r="FO283">
        <v>85.984260000000006</v>
      </c>
      <c r="FP283">
        <v>84.662670000000006</v>
      </c>
      <c r="FQ283">
        <v>81.995909999999995</v>
      </c>
      <c r="FR283">
        <v>78.216220000000007</v>
      </c>
      <c r="FS283">
        <v>74.094589999999997</v>
      </c>
      <c r="FT283">
        <v>71.883070000000004</v>
      </c>
      <c r="FU283">
        <v>69.856570000000005</v>
      </c>
      <c r="FV283">
        <v>1</v>
      </c>
    </row>
    <row r="284" spans="1:178" x14ac:dyDescent="0.2">
      <c r="A284" t="s">
        <v>216</v>
      </c>
      <c r="B284" t="s">
        <v>231</v>
      </c>
      <c r="C284" t="s">
        <v>240</v>
      </c>
      <c r="D284" t="s">
        <v>38</v>
      </c>
      <c r="E284">
        <v>2017</v>
      </c>
      <c r="F284" t="s">
        <v>230</v>
      </c>
      <c r="G284">
        <v>487</v>
      </c>
      <c r="H284" s="59"/>
      <c r="I284">
        <v>73.355909999999994</v>
      </c>
      <c r="J284">
        <v>534.97220000000004</v>
      </c>
      <c r="K284">
        <v>529.91330000000005</v>
      </c>
      <c r="L284">
        <v>525.29930000000002</v>
      </c>
      <c r="M284">
        <v>528.85419999999999</v>
      </c>
      <c r="N284">
        <v>543.68269999999995</v>
      </c>
      <c r="O284">
        <v>575.18420000000003</v>
      </c>
      <c r="P284">
        <v>618.57230000000004</v>
      </c>
      <c r="Q284">
        <v>624.95939999999996</v>
      </c>
      <c r="R284">
        <v>634.51459999999997</v>
      </c>
      <c r="S284">
        <v>636.45039999999995</v>
      </c>
      <c r="T284">
        <v>639.16390000000001</v>
      </c>
      <c r="U284">
        <v>634.00360000000001</v>
      </c>
      <c r="V284">
        <v>626.62429999999995</v>
      </c>
      <c r="W284">
        <v>624.28700000000003</v>
      </c>
      <c r="X284">
        <v>613.67430000000002</v>
      </c>
      <c r="Y284">
        <v>607.16880000000003</v>
      </c>
      <c r="Z284">
        <v>600.52380000000005</v>
      </c>
      <c r="AA284">
        <v>593.08550000000002</v>
      </c>
      <c r="AB284">
        <v>589.61120000000005</v>
      </c>
      <c r="AC284">
        <v>590.65989999999999</v>
      </c>
      <c r="AD284">
        <v>595.30669999999998</v>
      </c>
      <c r="AE284">
        <v>594.38570000000004</v>
      </c>
      <c r="AF284">
        <v>583.96529999999996</v>
      </c>
      <c r="AG284">
        <v>552.38160000000005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-177.45060000000001</v>
      </c>
      <c r="AU284">
        <v>467.13709999999998</v>
      </c>
      <c r="AV284">
        <v>460.9393</v>
      </c>
      <c r="AW284">
        <v>457.0093</v>
      </c>
      <c r="AX284">
        <v>452.64550000000003</v>
      </c>
      <c r="AY284">
        <v>448.2242</v>
      </c>
      <c r="AZ284">
        <v>367.75200000000001</v>
      </c>
      <c r="BA284">
        <v>251.73419999999999</v>
      </c>
      <c r="BB284">
        <v>-225.49760000000001</v>
      </c>
      <c r="BC284">
        <v>-426.63650000000001</v>
      </c>
      <c r="BD284">
        <v>-623.25260000000003</v>
      </c>
      <c r="BE284">
        <v>-715.73689999999999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51.021590000000003</v>
      </c>
      <c r="BS284">
        <v>482.78120000000001</v>
      </c>
      <c r="BT284">
        <v>476.10820000000001</v>
      </c>
      <c r="BU284">
        <v>473.01870000000002</v>
      </c>
      <c r="BV284">
        <v>468.9794</v>
      </c>
      <c r="BW284">
        <v>464.2414</v>
      </c>
      <c r="BX284">
        <v>377.9015</v>
      </c>
      <c r="BY284">
        <v>261.24090000000001</v>
      </c>
      <c r="BZ284">
        <v>17.475999999999999</v>
      </c>
      <c r="CA284">
        <v>-62.504739999999998</v>
      </c>
      <c r="CB284">
        <v>-144.98670000000001</v>
      </c>
      <c r="CC284">
        <v>-201.65770000000001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209.26070000000001</v>
      </c>
      <c r="CQ284">
        <v>493.61619999999999</v>
      </c>
      <c r="CR284">
        <v>486.61419999999998</v>
      </c>
      <c r="CS284">
        <v>484.10680000000002</v>
      </c>
      <c r="CT284">
        <v>480.29219999999998</v>
      </c>
      <c r="CU284">
        <v>475.33499999999998</v>
      </c>
      <c r="CV284">
        <v>384.93099999999998</v>
      </c>
      <c r="CW284">
        <v>267.82530000000003</v>
      </c>
      <c r="CX284">
        <v>185.75880000000001</v>
      </c>
      <c r="CY284">
        <v>189.6918</v>
      </c>
      <c r="CZ284">
        <v>186.2587</v>
      </c>
      <c r="DA284">
        <v>154.392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367.49979999999999</v>
      </c>
      <c r="DO284">
        <v>504.45119999999997</v>
      </c>
      <c r="DP284">
        <v>497.12009999999998</v>
      </c>
      <c r="DQ284">
        <v>495.19479999999999</v>
      </c>
      <c r="DR284">
        <v>491.60509999999999</v>
      </c>
      <c r="DS284">
        <v>486.42849999999999</v>
      </c>
      <c r="DT284">
        <v>391.96050000000002</v>
      </c>
      <c r="DU284">
        <v>274.40960000000001</v>
      </c>
      <c r="DV284">
        <v>354.04160000000002</v>
      </c>
      <c r="DW284">
        <v>441.88830000000002</v>
      </c>
      <c r="DX284">
        <v>517.50419999999997</v>
      </c>
      <c r="DY284">
        <v>510.44170000000003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0</v>
      </c>
      <c r="EL284">
        <v>595.97199999999998</v>
      </c>
      <c r="EM284">
        <v>520.09529999999995</v>
      </c>
      <c r="EN284">
        <v>512.28899999999999</v>
      </c>
      <c r="EO284">
        <v>511.20420000000001</v>
      </c>
      <c r="EP284">
        <v>507.93900000000002</v>
      </c>
      <c r="EQ284">
        <v>502.44580000000002</v>
      </c>
      <c r="ER284">
        <v>402.11</v>
      </c>
      <c r="ES284">
        <v>283.91629999999998</v>
      </c>
      <c r="ET284">
        <v>597.01520000000005</v>
      </c>
      <c r="EU284">
        <v>806.02</v>
      </c>
      <c r="EV284">
        <v>995.77</v>
      </c>
      <c r="EW284">
        <v>1024.521</v>
      </c>
      <c r="EX284">
        <v>67.507869999999997</v>
      </c>
      <c r="EY284">
        <v>66.551479999999998</v>
      </c>
      <c r="EZ284">
        <v>65.580039999999997</v>
      </c>
      <c r="FA284">
        <v>64.536529999999999</v>
      </c>
      <c r="FB284">
        <v>63.741889999999998</v>
      </c>
      <c r="FC284">
        <v>63.03181</v>
      </c>
      <c r="FD284">
        <v>62.502510000000001</v>
      </c>
      <c r="FE284">
        <v>63.203290000000003</v>
      </c>
      <c r="FF284">
        <v>65.894260000000003</v>
      </c>
      <c r="FG284">
        <v>70.177779999999998</v>
      </c>
      <c r="FH284">
        <v>75.104969999999994</v>
      </c>
      <c r="FI284">
        <v>79.304040000000001</v>
      </c>
      <c r="FJ284">
        <v>82.105549999999994</v>
      </c>
      <c r="FK284">
        <v>83.779849999999996</v>
      </c>
      <c r="FL284">
        <v>85.396019999999993</v>
      </c>
      <c r="FM284">
        <v>86.216329999999999</v>
      </c>
      <c r="FN284">
        <v>86.706019999999995</v>
      </c>
      <c r="FO284">
        <v>85.984260000000006</v>
      </c>
      <c r="FP284">
        <v>84.662670000000006</v>
      </c>
      <c r="FQ284">
        <v>81.995909999999995</v>
      </c>
      <c r="FR284">
        <v>78.216220000000007</v>
      </c>
      <c r="FS284">
        <v>74.094589999999997</v>
      </c>
      <c r="FT284">
        <v>71.883070000000004</v>
      </c>
      <c r="FU284">
        <v>69.856570000000005</v>
      </c>
      <c r="FV284">
        <v>1</v>
      </c>
    </row>
    <row r="285" spans="1:178" x14ac:dyDescent="0.2">
      <c r="A285" t="s">
        <v>216</v>
      </c>
      <c r="B285" t="s">
        <v>231</v>
      </c>
      <c r="C285" t="s">
        <v>240</v>
      </c>
      <c r="D285" t="s">
        <v>38</v>
      </c>
      <c r="E285" t="s">
        <v>239</v>
      </c>
      <c r="F285" t="s">
        <v>230</v>
      </c>
      <c r="G285">
        <v>474</v>
      </c>
      <c r="H285" s="59"/>
      <c r="I285">
        <v>71.397739999999999</v>
      </c>
      <c r="J285">
        <v>520.69159999999999</v>
      </c>
      <c r="K285">
        <v>515.76779999999997</v>
      </c>
      <c r="L285">
        <v>511.27690000000001</v>
      </c>
      <c r="M285">
        <v>514.73699999999997</v>
      </c>
      <c r="N285">
        <v>529.16970000000003</v>
      </c>
      <c r="O285">
        <v>559.83019999999999</v>
      </c>
      <c r="P285">
        <v>602.06010000000003</v>
      </c>
      <c r="Q285">
        <v>608.27670000000001</v>
      </c>
      <c r="R285">
        <v>617.57690000000002</v>
      </c>
      <c r="S285">
        <v>619.46100000000001</v>
      </c>
      <c r="T285">
        <v>622.10199999999998</v>
      </c>
      <c r="U285">
        <v>617.07950000000005</v>
      </c>
      <c r="V285">
        <v>609.89710000000002</v>
      </c>
      <c r="W285">
        <v>607.6223</v>
      </c>
      <c r="X285">
        <v>597.29280000000006</v>
      </c>
      <c r="Y285">
        <v>590.96100000000001</v>
      </c>
      <c r="Z285">
        <v>584.49339999999995</v>
      </c>
      <c r="AA285">
        <v>577.25369999999998</v>
      </c>
      <c r="AB285">
        <v>573.87210000000005</v>
      </c>
      <c r="AC285">
        <v>574.89279999999997</v>
      </c>
      <c r="AD285">
        <v>579.41549999999995</v>
      </c>
      <c r="AE285">
        <v>578.51919999999996</v>
      </c>
      <c r="AF285">
        <v>568.37689999999998</v>
      </c>
      <c r="AG285">
        <v>537.63630000000001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-177.84020000000001</v>
      </c>
      <c r="AU285">
        <v>454.31630000000001</v>
      </c>
      <c r="AV285">
        <v>448.2946</v>
      </c>
      <c r="AW285">
        <v>444.45069999999998</v>
      </c>
      <c r="AX285">
        <v>440.19600000000003</v>
      </c>
      <c r="AY285">
        <v>435.89980000000003</v>
      </c>
      <c r="AZ285">
        <v>357.70749999999998</v>
      </c>
      <c r="BA285">
        <v>244.80109999999999</v>
      </c>
      <c r="BB285">
        <v>-224.93010000000001</v>
      </c>
      <c r="BC285">
        <v>-423.41829999999999</v>
      </c>
      <c r="BD285">
        <v>-617.34690000000001</v>
      </c>
      <c r="BE285">
        <v>-708.16600000000005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47.561889999999998</v>
      </c>
      <c r="BS285">
        <v>469.75020000000001</v>
      </c>
      <c r="BT285">
        <v>463.25970000000001</v>
      </c>
      <c r="BU285">
        <v>460.24489999999997</v>
      </c>
      <c r="BV285">
        <v>456.31049999999999</v>
      </c>
      <c r="BW285">
        <v>451.70190000000002</v>
      </c>
      <c r="BX285">
        <v>367.72059999999999</v>
      </c>
      <c r="BY285">
        <v>254.18010000000001</v>
      </c>
      <c r="BZ285">
        <v>14.77862</v>
      </c>
      <c r="CA285">
        <v>-64.179540000000003</v>
      </c>
      <c r="CB285">
        <v>-145.5077</v>
      </c>
      <c r="CC285">
        <v>-200.99469999999999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203.6747</v>
      </c>
      <c r="CQ285">
        <v>480.43959999999998</v>
      </c>
      <c r="CR285">
        <v>473.62450000000001</v>
      </c>
      <c r="CS285">
        <v>471.18400000000003</v>
      </c>
      <c r="CT285">
        <v>467.47129999999999</v>
      </c>
      <c r="CU285">
        <v>462.6463</v>
      </c>
      <c r="CV285">
        <v>374.65559999999999</v>
      </c>
      <c r="CW285">
        <v>260.67590000000001</v>
      </c>
      <c r="CX285">
        <v>180.80009999999999</v>
      </c>
      <c r="CY285">
        <v>184.62809999999999</v>
      </c>
      <c r="CZ285">
        <v>181.2867</v>
      </c>
      <c r="DA285">
        <v>150.27070000000001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359.78750000000002</v>
      </c>
      <c r="DO285">
        <v>491.12900000000002</v>
      </c>
      <c r="DP285">
        <v>483.98930000000001</v>
      </c>
      <c r="DQ285">
        <v>482.12299999999999</v>
      </c>
      <c r="DR285">
        <v>478.63209999999998</v>
      </c>
      <c r="DS285">
        <v>473.5908</v>
      </c>
      <c r="DT285">
        <v>381.59070000000003</v>
      </c>
      <c r="DU285">
        <v>267.17180000000002</v>
      </c>
      <c r="DV285">
        <v>346.82170000000002</v>
      </c>
      <c r="DW285">
        <v>433.43579999999997</v>
      </c>
      <c r="DX285">
        <v>508.08109999999999</v>
      </c>
      <c r="DY285">
        <v>501.536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585.18960000000004</v>
      </c>
      <c r="EM285">
        <v>506.56279999999998</v>
      </c>
      <c r="EN285">
        <v>498.95429999999999</v>
      </c>
      <c r="EO285">
        <v>497.91730000000001</v>
      </c>
      <c r="EP285">
        <v>494.74650000000003</v>
      </c>
      <c r="EQ285">
        <v>489.3929</v>
      </c>
      <c r="ER285">
        <v>391.60379999999998</v>
      </c>
      <c r="ES285">
        <v>276.55079999999998</v>
      </c>
      <c r="ET285">
        <v>586.53039999999999</v>
      </c>
      <c r="EU285">
        <v>792.67460000000005</v>
      </c>
      <c r="EV285">
        <v>979.9203</v>
      </c>
      <c r="EW285">
        <v>1008.707</v>
      </c>
      <c r="EX285">
        <v>67.507869999999997</v>
      </c>
      <c r="EY285">
        <v>66.551479999999998</v>
      </c>
      <c r="EZ285">
        <v>65.580039999999997</v>
      </c>
      <c r="FA285">
        <v>64.536529999999999</v>
      </c>
      <c r="FB285">
        <v>63.741889999999998</v>
      </c>
      <c r="FC285">
        <v>63.03181</v>
      </c>
      <c r="FD285">
        <v>62.502510000000001</v>
      </c>
      <c r="FE285">
        <v>63.203299999999999</v>
      </c>
      <c r="FF285">
        <v>65.894260000000003</v>
      </c>
      <c r="FG285">
        <v>70.177779999999998</v>
      </c>
      <c r="FH285">
        <v>75.104969999999994</v>
      </c>
      <c r="FI285">
        <v>79.304040000000001</v>
      </c>
      <c r="FJ285">
        <v>82.105549999999994</v>
      </c>
      <c r="FK285">
        <v>83.779849999999996</v>
      </c>
      <c r="FL285">
        <v>85.396019999999993</v>
      </c>
      <c r="FM285">
        <v>86.216329999999999</v>
      </c>
      <c r="FN285">
        <v>86.706019999999995</v>
      </c>
      <c r="FO285">
        <v>85.984260000000006</v>
      </c>
      <c r="FP285">
        <v>84.662670000000006</v>
      </c>
      <c r="FQ285">
        <v>81.995909999999995</v>
      </c>
      <c r="FR285">
        <v>78.216220000000007</v>
      </c>
      <c r="FS285">
        <v>74.094589999999997</v>
      </c>
      <c r="FT285">
        <v>71.883070000000004</v>
      </c>
      <c r="FU285">
        <v>69.856570000000005</v>
      </c>
      <c r="FV285">
        <v>1</v>
      </c>
    </row>
    <row r="286" spans="1:178" x14ac:dyDescent="0.2">
      <c r="A286" t="s">
        <v>216</v>
      </c>
      <c r="B286" t="s">
        <v>231</v>
      </c>
      <c r="C286" t="s">
        <v>240</v>
      </c>
      <c r="D286" t="s">
        <v>39</v>
      </c>
      <c r="E286">
        <v>2015</v>
      </c>
      <c r="F286" t="s">
        <v>230</v>
      </c>
      <c r="G286">
        <v>514</v>
      </c>
      <c r="H286" s="59"/>
      <c r="I286">
        <v>77.422870000000003</v>
      </c>
      <c r="J286">
        <v>569.89959999999996</v>
      </c>
      <c r="K286">
        <v>562.66089999999997</v>
      </c>
      <c r="L286">
        <v>555.81020000000001</v>
      </c>
      <c r="M286">
        <v>557.67859999999996</v>
      </c>
      <c r="N286">
        <v>572.29300000000001</v>
      </c>
      <c r="O286">
        <v>603.46220000000005</v>
      </c>
      <c r="P286">
        <v>648.3569</v>
      </c>
      <c r="Q286">
        <v>661.12180000000001</v>
      </c>
      <c r="R286">
        <v>671.51559999999995</v>
      </c>
      <c r="S286">
        <v>675.6979</v>
      </c>
      <c r="T286">
        <v>676.31309999999996</v>
      </c>
      <c r="U286">
        <v>670.65480000000002</v>
      </c>
      <c r="V286">
        <v>663.2885</v>
      </c>
      <c r="W286">
        <v>660.18489999999997</v>
      </c>
      <c r="X286">
        <v>648.94290000000001</v>
      </c>
      <c r="Y286">
        <v>643.5403</v>
      </c>
      <c r="Z286">
        <v>635.96109999999999</v>
      </c>
      <c r="AA286">
        <v>628.22720000000004</v>
      </c>
      <c r="AB286">
        <v>623.64840000000004</v>
      </c>
      <c r="AC286">
        <v>624.88980000000004</v>
      </c>
      <c r="AD286">
        <v>627.66279999999995</v>
      </c>
      <c r="AE286">
        <v>627.05889999999999</v>
      </c>
      <c r="AF286">
        <v>620.51700000000005</v>
      </c>
      <c r="AG286">
        <v>584.65260000000001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-165.29910000000001</v>
      </c>
      <c r="AU286">
        <v>494.70740000000001</v>
      </c>
      <c r="AV286">
        <v>488.08229999999998</v>
      </c>
      <c r="AW286">
        <v>484.52080000000001</v>
      </c>
      <c r="AX286">
        <v>479.62400000000002</v>
      </c>
      <c r="AY286">
        <v>475.18950000000001</v>
      </c>
      <c r="AZ286">
        <v>389.09300000000002</v>
      </c>
      <c r="BA286">
        <v>263.64069999999998</v>
      </c>
      <c r="BB286">
        <v>180.7296</v>
      </c>
      <c r="BC286">
        <v>127.90949999999999</v>
      </c>
      <c r="BD286">
        <v>-102.0857</v>
      </c>
      <c r="BE286">
        <v>-290.80399999999997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62.239570000000001</v>
      </c>
      <c r="BS286">
        <v>509.95080000000002</v>
      </c>
      <c r="BT286">
        <v>502.92070000000001</v>
      </c>
      <c r="BU286">
        <v>500.69099999999997</v>
      </c>
      <c r="BV286">
        <v>496.05689999999998</v>
      </c>
      <c r="BW286">
        <v>491.43470000000002</v>
      </c>
      <c r="BX286">
        <v>398.75959999999998</v>
      </c>
      <c r="BY286">
        <v>273.36410000000001</v>
      </c>
      <c r="BZ286">
        <v>187.84039999999999</v>
      </c>
      <c r="CA286">
        <v>168.0668</v>
      </c>
      <c r="CB286">
        <v>74.492609999999999</v>
      </c>
      <c r="CC286">
        <v>-23.95234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219.8321</v>
      </c>
      <c r="CQ286">
        <v>520.50840000000005</v>
      </c>
      <c r="CR286">
        <v>513.19780000000003</v>
      </c>
      <c r="CS286">
        <v>511.8904</v>
      </c>
      <c r="CT286">
        <v>507.43819999999999</v>
      </c>
      <c r="CU286">
        <v>502.68610000000001</v>
      </c>
      <c r="CV286">
        <v>405.45460000000003</v>
      </c>
      <c r="CW286">
        <v>280.0985</v>
      </c>
      <c r="CX286">
        <v>192.7653</v>
      </c>
      <c r="CY286">
        <v>195.87960000000001</v>
      </c>
      <c r="CZ286">
        <v>196.7902</v>
      </c>
      <c r="DA286">
        <v>160.8683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377.42469999999997</v>
      </c>
      <c r="DO286">
        <v>531.06590000000006</v>
      </c>
      <c r="DP286">
        <v>523.47490000000005</v>
      </c>
      <c r="DQ286">
        <v>523.08969999999999</v>
      </c>
      <c r="DR286">
        <v>518.81960000000004</v>
      </c>
      <c r="DS286">
        <v>513.93740000000003</v>
      </c>
      <c r="DT286">
        <v>412.14960000000002</v>
      </c>
      <c r="DU286">
        <v>286.8329</v>
      </c>
      <c r="DV286">
        <v>197.6902</v>
      </c>
      <c r="DW286">
        <v>223.69239999999999</v>
      </c>
      <c r="DX286">
        <v>319.08780000000002</v>
      </c>
      <c r="DY286">
        <v>345.68889999999999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604.9633</v>
      </c>
      <c r="EM286">
        <v>546.30930000000001</v>
      </c>
      <c r="EN286">
        <v>538.31330000000003</v>
      </c>
      <c r="EO286">
        <v>539.25990000000002</v>
      </c>
      <c r="EP286">
        <v>535.25239999999997</v>
      </c>
      <c r="EQ286">
        <v>530.18259999999998</v>
      </c>
      <c r="ER286">
        <v>421.81619999999998</v>
      </c>
      <c r="ES286">
        <v>296.55630000000002</v>
      </c>
      <c r="ET286">
        <v>204.80099999999999</v>
      </c>
      <c r="EU286">
        <v>263.84960000000001</v>
      </c>
      <c r="EV286">
        <v>495.66609999999997</v>
      </c>
      <c r="EW286">
        <v>612.54060000000004</v>
      </c>
      <c r="EX286">
        <v>74.527150000000006</v>
      </c>
      <c r="EY286">
        <v>73.526759999999996</v>
      </c>
      <c r="EZ286">
        <v>72.627499999999998</v>
      </c>
      <c r="FA286">
        <v>71.79083</v>
      </c>
      <c r="FB286">
        <v>71.121639999999999</v>
      </c>
      <c r="FC286">
        <v>70.514269999999996</v>
      </c>
      <c r="FD286">
        <v>70.055890000000005</v>
      </c>
      <c r="FE286">
        <v>70.806479999999993</v>
      </c>
      <c r="FF286">
        <v>73.44014</v>
      </c>
      <c r="FG286">
        <v>77.047759999999997</v>
      </c>
      <c r="FH286">
        <v>80.866690000000006</v>
      </c>
      <c r="FI286">
        <v>84.555239999999998</v>
      </c>
      <c r="FJ286">
        <v>87.248130000000003</v>
      </c>
      <c r="FK286">
        <v>88.968789999999998</v>
      </c>
      <c r="FL286">
        <v>90.558539999999994</v>
      </c>
      <c r="FM286">
        <v>91.237849999999995</v>
      </c>
      <c r="FN286">
        <v>90.430210000000002</v>
      </c>
      <c r="FO286">
        <v>89.473150000000004</v>
      </c>
      <c r="FP286">
        <v>88.627619999999993</v>
      </c>
      <c r="FQ286">
        <v>87.170680000000004</v>
      </c>
      <c r="FR286">
        <v>84.556359999999998</v>
      </c>
      <c r="FS286">
        <v>81.017719999999997</v>
      </c>
      <c r="FT286">
        <v>78.839129999999997</v>
      </c>
      <c r="FU286">
        <v>76.673739999999995</v>
      </c>
      <c r="FV286">
        <v>1</v>
      </c>
    </row>
    <row r="287" spans="1:178" x14ac:dyDescent="0.2">
      <c r="A287" t="s">
        <v>216</v>
      </c>
      <c r="B287" t="s">
        <v>231</v>
      </c>
      <c r="C287" t="s">
        <v>240</v>
      </c>
      <c r="D287" t="s">
        <v>39</v>
      </c>
      <c r="E287">
        <v>2016</v>
      </c>
      <c r="F287" t="s">
        <v>230</v>
      </c>
      <c r="G287">
        <v>501</v>
      </c>
      <c r="H287" s="59"/>
      <c r="I287">
        <v>75.464709999999997</v>
      </c>
      <c r="J287">
        <v>555.48580000000004</v>
      </c>
      <c r="K287">
        <v>548.43020000000001</v>
      </c>
      <c r="L287">
        <v>541.7527</v>
      </c>
      <c r="M287">
        <v>543.57389999999998</v>
      </c>
      <c r="N287">
        <v>557.81870000000004</v>
      </c>
      <c r="O287">
        <v>588.19960000000003</v>
      </c>
      <c r="P287">
        <v>631.9588</v>
      </c>
      <c r="Q287">
        <v>644.40089999999998</v>
      </c>
      <c r="R287">
        <v>654.53179999999998</v>
      </c>
      <c r="S287">
        <v>658.60829999999999</v>
      </c>
      <c r="T287">
        <v>659.2079</v>
      </c>
      <c r="U287">
        <v>653.69280000000003</v>
      </c>
      <c r="V287">
        <v>646.5127</v>
      </c>
      <c r="W287">
        <v>643.48770000000002</v>
      </c>
      <c r="X287">
        <v>632.5299</v>
      </c>
      <c r="Y287">
        <v>627.26400000000001</v>
      </c>
      <c r="Z287">
        <v>619.87649999999996</v>
      </c>
      <c r="AA287">
        <v>612.33810000000005</v>
      </c>
      <c r="AB287">
        <v>607.87519999999995</v>
      </c>
      <c r="AC287">
        <v>609.08510000000001</v>
      </c>
      <c r="AD287">
        <v>611.78809999999999</v>
      </c>
      <c r="AE287">
        <v>611.19949999999994</v>
      </c>
      <c r="AF287">
        <v>604.82299999999998</v>
      </c>
      <c r="AG287">
        <v>569.86569999999995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-165.95750000000001</v>
      </c>
      <c r="AU287">
        <v>481.87110000000001</v>
      </c>
      <c r="AV287">
        <v>475.42230000000001</v>
      </c>
      <c r="AW287">
        <v>471.92250000000001</v>
      </c>
      <c r="AX287">
        <v>467.14389999999997</v>
      </c>
      <c r="AY287">
        <v>462.82560000000001</v>
      </c>
      <c r="AZ287">
        <v>379.04649999999998</v>
      </c>
      <c r="BA287">
        <v>256.76589999999999</v>
      </c>
      <c r="BB287">
        <v>176.00739999999999</v>
      </c>
      <c r="BC287">
        <v>123.82040000000001</v>
      </c>
      <c r="BD287">
        <v>-103.2591</v>
      </c>
      <c r="BE287">
        <v>-289.12419999999997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58.685279999999999</v>
      </c>
      <c r="BS287">
        <v>496.9205</v>
      </c>
      <c r="BT287">
        <v>490.07190000000003</v>
      </c>
      <c r="BU287">
        <v>487.88690000000003</v>
      </c>
      <c r="BV287">
        <v>483.36759999999998</v>
      </c>
      <c r="BW287">
        <v>478.86399999999998</v>
      </c>
      <c r="BX287">
        <v>388.59010000000001</v>
      </c>
      <c r="BY287">
        <v>266.36559999999997</v>
      </c>
      <c r="BZ287">
        <v>183.02770000000001</v>
      </c>
      <c r="CA287">
        <v>163.4666</v>
      </c>
      <c r="CB287">
        <v>71.071910000000003</v>
      </c>
      <c r="CC287">
        <v>-25.668790000000001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214.2722</v>
      </c>
      <c r="CQ287">
        <v>507.34370000000001</v>
      </c>
      <c r="CR287">
        <v>500.21809999999999</v>
      </c>
      <c r="CS287">
        <v>498.94369999999998</v>
      </c>
      <c r="CT287">
        <v>494.60419999999999</v>
      </c>
      <c r="CU287">
        <v>489.97219999999999</v>
      </c>
      <c r="CV287">
        <v>395.19990000000001</v>
      </c>
      <c r="CW287">
        <v>273.01429999999999</v>
      </c>
      <c r="CX287">
        <v>187.88990000000001</v>
      </c>
      <c r="CY287">
        <v>190.9254</v>
      </c>
      <c r="CZ287">
        <v>191.81299999999999</v>
      </c>
      <c r="DA287">
        <v>156.7997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369.85910000000001</v>
      </c>
      <c r="DO287">
        <v>517.76689999999996</v>
      </c>
      <c r="DP287">
        <v>510.36439999999999</v>
      </c>
      <c r="DQ287">
        <v>510.00060000000002</v>
      </c>
      <c r="DR287">
        <v>505.84070000000003</v>
      </c>
      <c r="DS287">
        <v>501.0804</v>
      </c>
      <c r="DT287">
        <v>401.8098</v>
      </c>
      <c r="DU287">
        <v>279.66300000000001</v>
      </c>
      <c r="DV287">
        <v>192.75219999999999</v>
      </c>
      <c r="DW287">
        <v>218.38419999999999</v>
      </c>
      <c r="DX287">
        <v>312.55419999999998</v>
      </c>
      <c r="DY287">
        <v>339.2681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594.50189999999998</v>
      </c>
      <c r="EM287">
        <v>532.81629999999996</v>
      </c>
      <c r="EN287">
        <v>525.01400000000001</v>
      </c>
      <c r="EO287">
        <v>525.96489999999994</v>
      </c>
      <c r="EP287">
        <v>522.06439999999998</v>
      </c>
      <c r="EQ287">
        <v>517.11879999999996</v>
      </c>
      <c r="ER287">
        <v>411.35329999999999</v>
      </c>
      <c r="ES287">
        <v>289.2627</v>
      </c>
      <c r="ET287">
        <v>199.77250000000001</v>
      </c>
      <c r="EU287">
        <v>258.03039999999999</v>
      </c>
      <c r="EV287">
        <v>486.8852</v>
      </c>
      <c r="EW287">
        <v>602.72360000000003</v>
      </c>
      <c r="EX287">
        <v>74.527150000000006</v>
      </c>
      <c r="EY287">
        <v>73.526759999999996</v>
      </c>
      <c r="EZ287">
        <v>72.627499999999998</v>
      </c>
      <c r="FA287">
        <v>71.79083</v>
      </c>
      <c r="FB287">
        <v>71.121639999999999</v>
      </c>
      <c r="FC287">
        <v>70.514269999999996</v>
      </c>
      <c r="FD287">
        <v>70.055890000000005</v>
      </c>
      <c r="FE287">
        <v>70.806479999999993</v>
      </c>
      <c r="FF287">
        <v>73.44014</v>
      </c>
      <c r="FG287">
        <v>77.047759999999997</v>
      </c>
      <c r="FH287">
        <v>80.866690000000006</v>
      </c>
      <c r="FI287">
        <v>84.555239999999998</v>
      </c>
      <c r="FJ287">
        <v>87.248130000000003</v>
      </c>
      <c r="FK287">
        <v>88.968789999999998</v>
      </c>
      <c r="FL287">
        <v>90.558539999999994</v>
      </c>
      <c r="FM287">
        <v>91.237849999999995</v>
      </c>
      <c r="FN287">
        <v>90.430210000000002</v>
      </c>
      <c r="FO287">
        <v>89.473150000000004</v>
      </c>
      <c r="FP287">
        <v>88.627619999999993</v>
      </c>
      <c r="FQ287">
        <v>87.170680000000004</v>
      </c>
      <c r="FR287">
        <v>84.556359999999998</v>
      </c>
      <c r="FS287">
        <v>81.017719999999997</v>
      </c>
      <c r="FT287">
        <v>78.839129999999997</v>
      </c>
      <c r="FU287">
        <v>76.673739999999995</v>
      </c>
      <c r="FV287">
        <v>1</v>
      </c>
    </row>
    <row r="288" spans="1:178" x14ac:dyDescent="0.2">
      <c r="A288" t="s">
        <v>216</v>
      </c>
      <c r="B288" t="s">
        <v>231</v>
      </c>
      <c r="C288" t="s">
        <v>240</v>
      </c>
      <c r="D288" t="s">
        <v>39</v>
      </c>
      <c r="E288">
        <v>2017</v>
      </c>
      <c r="F288" t="s">
        <v>230</v>
      </c>
      <c r="G288">
        <v>487</v>
      </c>
      <c r="H288" s="59"/>
      <c r="I288">
        <v>73.355909999999994</v>
      </c>
      <c r="J288">
        <v>539.9633</v>
      </c>
      <c r="K288">
        <v>533.10469999999998</v>
      </c>
      <c r="L288">
        <v>526.61400000000003</v>
      </c>
      <c r="M288">
        <v>528.38419999999996</v>
      </c>
      <c r="N288">
        <v>542.23090000000002</v>
      </c>
      <c r="O288">
        <v>571.76289999999995</v>
      </c>
      <c r="P288">
        <v>614.29930000000002</v>
      </c>
      <c r="Q288">
        <v>626.39369999999997</v>
      </c>
      <c r="R288">
        <v>636.24149999999997</v>
      </c>
      <c r="S288">
        <v>640.20410000000004</v>
      </c>
      <c r="T288">
        <v>640.78700000000003</v>
      </c>
      <c r="U288">
        <v>635.42589999999996</v>
      </c>
      <c r="V288">
        <v>628.44650000000001</v>
      </c>
      <c r="W288">
        <v>625.50599999999997</v>
      </c>
      <c r="X288">
        <v>614.85440000000006</v>
      </c>
      <c r="Y288">
        <v>609.73569999999995</v>
      </c>
      <c r="Z288">
        <v>602.55460000000005</v>
      </c>
      <c r="AA288">
        <v>595.2269</v>
      </c>
      <c r="AB288">
        <v>590.8886</v>
      </c>
      <c r="AC288">
        <v>592.06479999999999</v>
      </c>
      <c r="AD288">
        <v>594.69230000000005</v>
      </c>
      <c r="AE288">
        <v>594.12</v>
      </c>
      <c r="AF288">
        <v>587.92179999999996</v>
      </c>
      <c r="AG288">
        <v>553.94119999999998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-166.5949</v>
      </c>
      <c r="AU288">
        <v>468.0523</v>
      </c>
      <c r="AV288">
        <v>461.79300000000001</v>
      </c>
      <c r="AW288">
        <v>458.36020000000002</v>
      </c>
      <c r="AX288">
        <v>453.709</v>
      </c>
      <c r="AY288">
        <v>449.51580000000001</v>
      </c>
      <c r="AZ288">
        <v>368.2303</v>
      </c>
      <c r="BA288">
        <v>249.36539999999999</v>
      </c>
      <c r="BB288">
        <v>170.92420000000001</v>
      </c>
      <c r="BC288">
        <v>119.4294</v>
      </c>
      <c r="BD288">
        <v>-104.46720000000001</v>
      </c>
      <c r="BE288">
        <v>-287.23129999999998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54.88691</v>
      </c>
      <c r="BS288">
        <v>482.89</v>
      </c>
      <c r="BT288">
        <v>476.23649999999998</v>
      </c>
      <c r="BU288">
        <v>474.09989999999999</v>
      </c>
      <c r="BV288">
        <v>469.7045</v>
      </c>
      <c r="BW288">
        <v>465.32850000000002</v>
      </c>
      <c r="BX288">
        <v>377.63959999999997</v>
      </c>
      <c r="BY288">
        <v>258.83</v>
      </c>
      <c r="BZ288">
        <v>177.84569999999999</v>
      </c>
      <c r="CA288">
        <v>158.51769999999999</v>
      </c>
      <c r="CB288">
        <v>67.410809999999998</v>
      </c>
      <c r="CC288">
        <v>-27.482900000000001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208.28450000000001</v>
      </c>
      <c r="CQ288">
        <v>493.16649999999998</v>
      </c>
      <c r="CR288">
        <v>486.24</v>
      </c>
      <c r="CS288">
        <v>485.00119999999998</v>
      </c>
      <c r="CT288">
        <v>480.78289999999998</v>
      </c>
      <c r="CU288">
        <v>476.28039999999999</v>
      </c>
      <c r="CV288">
        <v>384.15640000000002</v>
      </c>
      <c r="CW288">
        <v>265.3852</v>
      </c>
      <c r="CX288">
        <v>182.6395</v>
      </c>
      <c r="CY288">
        <v>185.59020000000001</v>
      </c>
      <c r="CZ288">
        <v>186.453</v>
      </c>
      <c r="DA288">
        <v>152.41800000000001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361.68220000000002</v>
      </c>
      <c r="DO288">
        <v>503.44299999999998</v>
      </c>
      <c r="DP288">
        <v>496.24349999999998</v>
      </c>
      <c r="DQ288">
        <v>495.90249999999997</v>
      </c>
      <c r="DR288">
        <v>491.86130000000003</v>
      </c>
      <c r="DS288">
        <v>487.23230000000001</v>
      </c>
      <c r="DT288">
        <v>390.67320000000001</v>
      </c>
      <c r="DU288">
        <v>271.94029999999998</v>
      </c>
      <c r="DV288">
        <v>187.4333</v>
      </c>
      <c r="DW288">
        <v>212.6626</v>
      </c>
      <c r="DX288">
        <v>305.49509999999998</v>
      </c>
      <c r="DY288">
        <v>332.31900000000002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583.16399999999999</v>
      </c>
      <c r="EM288">
        <v>518.28060000000005</v>
      </c>
      <c r="EN288">
        <v>510.68700000000001</v>
      </c>
      <c r="EO288">
        <v>511.6422</v>
      </c>
      <c r="EP288">
        <v>507.85680000000002</v>
      </c>
      <c r="EQ288">
        <v>503.04500000000002</v>
      </c>
      <c r="ER288">
        <v>400.08249999999998</v>
      </c>
      <c r="ES288">
        <v>281.4049</v>
      </c>
      <c r="ET288">
        <v>194.35480000000001</v>
      </c>
      <c r="EU288">
        <v>251.7509</v>
      </c>
      <c r="EV288">
        <v>477.37310000000002</v>
      </c>
      <c r="EW288">
        <v>592.06730000000005</v>
      </c>
      <c r="EX288">
        <v>74.527150000000006</v>
      </c>
      <c r="EY288">
        <v>73.526759999999996</v>
      </c>
      <c r="EZ288">
        <v>72.627499999999998</v>
      </c>
      <c r="FA288">
        <v>71.79083</v>
      </c>
      <c r="FB288">
        <v>71.121639999999999</v>
      </c>
      <c r="FC288">
        <v>70.514269999999996</v>
      </c>
      <c r="FD288">
        <v>70.055890000000005</v>
      </c>
      <c r="FE288">
        <v>70.806479999999993</v>
      </c>
      <c r="FF288">
        <v>73.44014</v>
      </c>
      <c r="FG288">
        <v>77.047759999999997</v>
      </c>
      <c r="FH288">
        <v>80.866690000000006</v>
      </c>
      <c r="FI288">
        <v>84.555239999999998</v>
      </c>
      <c r="FJ288">
        <v>87.248130000000003</v>
      </c>
      <c r="FK288">
        <v>88.968789999999998</v>
      </c>
      <c r="FL288">
        <v>90.558539999999994</v>
      </c>
      <c r="FM288">
        <v>91.237849999999995</v>
      </c>
      <c r="FN288">
        <v>90.430210000000002</v>
      </c>
      <c r="FO288">
        <v>89.473150000000004</v>
      </c>
      <c r="FP288">
        <v>88.627619999999993</v>
      </c>
      <c r="FQ288">
        <v>87.170680000000004</v>
      </c>
      <c r="FR288">
        <v>84.556359999999998</v>
      </c>
      <c r="FS288">
        <v>81.017719999999997</v>
      </c>
      <c r="FT288">
        <v>78.839129999999997</v>
      </c>
      <c r="FU288">
        <v>76.673739999999995</v>
      </c>
      <c r="FV288">
        <v>1</v>
      </c>
    </row>
    <row r="289" spans="1:178" x14ac:dyDescent="0.2">
      <c r="A289" t="s">
        <v>216</v>
      </c>
      <c r="B289" t="s">
        <v>231</v>
      </c>
      <c r="C289" t="s">
        <v>240</v>
      </c>
      <c r="D289" t="s">
        <v>39</v>
      </c>
      <c r="E289" t="s">
        <v>239</v>
      </c>
      <c r="F289" t="s">
        <v>230</v>
      </c>
      <c r="G289">
        <v>474</v>
      </c>
      <c r="H289" s="59"/>
      <c r="I289">
        <v>71.397739999999999</v>
      </c>
      <c r="J289">
        <v>525.54939999999999</v>
      </c>
      <c r="K289">
        <v>518.87400000000002</v>
      </c>
      <c r="L289">
        <v>512.55650000000003</v>
      </c>
      <c r="M289">
        <v>514.27949999999998</v>
      </c>
      <c r="N289">
        <v>527.75660000000005</v>
      </c>
      <c r="O289">
        <v>556.50019999999995</v>
      </c>
      <c r="P289">
        <v>597.90110000000004</v>
      </c>
      <c r="Q289">
        <v>609.67269999999996</v>
      </c>
      <c r="R289">
        <v>619.25760000000002</v>
      </c>
      <c r="S289">
        <v>623.11440000000005</v>
      </c>
      <c r="T289">
        <v>623.68179999999995</v>
      </c>
      <c r="U289">
        <v>618.46379999999999</v>
      </c>
      <c r="V289">
        <v>611.67070000000001</v>
      </c>
      <c r="W289">
        <v>608.80870000000004</v>
      </c>
      <c r="X289">
        <v>598.44150000000002</v>
      </c>
      <c r="Y289">
        <v>593.45939999999996</v>
      </c>
      <c r="Z289">
        <v>586.46990000000005</v>
      </c>
      <c r="AA289">
        <v>579.33789999999999</v>
      </c>
      <c r="AB289">
        <v>575.11540000000002</v>
      </c>
      <c r="AC289">
        <v>576.26020000000005</v>
      </c>
      <c r="AD289">
        <v>578.8175</v>
      </c>
      <c r="AE289">
        <v>578.26059999999995</v>
      </c>
      <c r="AF289">
        <v>572.22770000000003</v>
      </c>
      <c r="AG289">
        <v>539.15430000000003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-167.11750000000001</v>
      </c>
      <c r="AU289">
        <v>455.2251</v>
      </c>
      <c r="AV289">
        <v>449.14179999999999</v>
      </c>
      <c r="AW289">
        <v>445.7715</v>
      </c>
      <c r="AX289">
        <v>441.23880000000003</v>
      </c>
      <c r="AY289">
        <v>437.16149999999999</v>
      </c>
      <c r="AZ289">
        <v>358.18959999999998</v>
      </c>
      <c r="BA289">
        <v>242.4965</v>
      </c>
      <c r="BB289">
        <v>166.2062</v>
      </c>
      <c r="BC289">
        <v>115.3643</v>
      </c>
      <c r="BD289">
        <v>-105.5352</v>
      </c>
      <c r="BE289">
        <v>-285.3922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51.388210000000001</v>
      </c>
      <c r="BS289">
        <v>469.86340000000001</v>
      </c>
      <c r="BT289">
        <v>463.39120000000003</v>
      </c>
      <c r="BU289">
        <v>461.29969999999997</v>
      </c>
      <c r="BV289">
        <v>457.01929999999999</v>
      </c>
      <c r="BW289">
        <v>452.76179999999999</v>
      </c>
      <c r="BX289">
        <v>367.47239999999999</v>
      </c>
      <c r="BY289">
        <v>251.8339</v>
      </c>
      <c r="BZ289">
        <v>173.03469999999999</v>
      </c>
      <c r="CA289">
        <v>153.92740000000001</v>
      </c>
      <c r="CB289">
        <v>64.033230000000003</v>
      </c>
      <c r="CC289">
        <v>-29.13419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202.72460000000001</v>
      </c>
      <c r="CQ289">
        <v>480.00189999999998</v>
      </c>
      <c r="CR289">
        <v>473.26029999999997</v>
      </c>
      <c r="CS289">
        <v>472.05450000000002</v>
      </c>
      <c r="CT289">
        <v>467.94889999999998</v>
      </c>
      <c r="CU289">
        <v>463.56650000000002</v>
      </c>
      <c r="CV289">
        <v>373.90170000000001</v>
      </c>
      <c r="CW289">
        <v>258.30099999999999</v>
      </c>
      <c r="CX289">
        <v>177.76410000000001</v>
      </c>
      <c r="CY289">
        <v>180.636</v>
      </c>
      <c r="CZ289">
        <v>181.47579999999999</v>
      </c>
      <c r="DA289">
        <v>148.3494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354.0609</v>
      </c>
      <c r="DO289">
        <v>490.14030000000002</v>
      </c>
      <c r="DP289">
        <v>483.1293</v>
      </c>
      <c r="DQ289">
        <v>482.80930000000001</v>
      </c>
      <c r="DR289">
        <v>478.8784</v>
      </c>
      <c r="DS289">
        <v>474.37119999999999</v>
      </c>
      <c r="DT289">
        <v>380.33100000000002</v>
      </c>
      <c r="DU289">
        <v>264.76799999999997</v>
      </c>
      <c r="DV289">
        <v>182.49350000000001</v>
      </c>
      <c r="DW289">
        <v>207.34469999999999</v>
      </c>
      <c r="DX289">
        <v>298.91840000000002</v>
      </c>
      <c r="DY289">
        <v>325.8329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572.56669999999997</v>
      </c>
      <c r="EM289">
        <v>504.77859999999998</v>
      </c>
      <c r="EN289">
        <v>497.37869999999998</v>
      </c>
      <c r="EO289">
        <v>498.33749999999998</v>
      </c>
      <c r="EP289">
        <v>494.65890000000002</v>
      </c>
      <c r="EQ289">
        <v>489.97149999999999</v>
      </c>
      <c r="ER289">
        <v>389.61380000000003</v>
      </c>
      <c r="ES289">
        <v>274.10539999999997</v>
      </c>
      <c r="ET289">
        <v>189.322</v>
      </c>
      <c r="EU289">
        <v>245.90780000000001</v>
      </c>
      <c r="EV289">
        <v>468.48680000000002</v>
      </c>
      <c r="EW289">
        <v>582.09100000000001</v>
      </c>
      <c r="EX289">
        <v>74.527150000000006</v>
      </c>
      <c r="EY289">
        <v>73.526759999999996</v>
      </c>
      <c r="EZ289">
        <v>72.627499999999998</v>
      </c>
      <c r="FA289">
        <v>71.79083</v>
      </c>
      <c r="FB289">
        <v>71.121639999999999</v>
      </c>
      <c r="FC289">
        <v>70.514269999999996</v>
      </c>
      <c r="FD289">
        <v>70.055890000000005</v>
      </c>
      <c r="FE289">
        <v>70.806479999999993</v>
      </c>
      <c r="FF289">
        <v>73.44014</v>
      </c>
      <c r="FG289">
        <v>77.047759999999997</v>
      </c>
      <c r="FH289">
        <v>80.866690000000006</v>
      </c>
      <c r="FI289">
        <v>84.555239999999998</v>
      </c>
      <c r="FJ289">
        <v>87.248130000000003</v>
      </c>
      <c r="FK289">
        <v>88.968789999999998</v>
      </c>
      <c r="FL289">
        <v>90.558539999999994</v>
      </c>
      <c r="FM289">
        <v>91.237849999999995</v>
      </c>
      <c r="FN289">
        <v>90.430210000000002</v>
      </c>
      <c r="FO289">
        <v>89.473150000000004</v>
      </c>
      <c r="FP289">
        <v>88.627619999999993</v>
      </c>
      <c r="FQ289">
        <v>87.170680000000004</v>
      </c>
      <c r="FR289">
        <v>84.556359999999998</v>
      </c>
      <c r="FS289">
        <v>81.017719999999997</v>
      </c>
      <c r="FT289">
        <v>78.839129999999997</v>
      </c>
      <c r="FU289">
        <v>76.673739999999995</v>
      </c>
      <c r="FV289">
        <v>1</v>
      </c>
    </row>
    <row r="290" spans="1:178" x14ac:dyDescent="0.2">
      <c r="A290" t="s">
        <v>216</v>
      </c>
      <c r="B290" t="s">
        <v>231</v>
      </c>
      <c r="C290" t="s">
        <v>240</v>
      </c>
      <c r="D290" t="s">
        <v>40</v>
      </c>
      <c r="E290">
        <v>2015</v>
      </c>
      <c r="F290" t="s">
        <v>230</v>
      </c>
      <c r="G290">
        <v>514</v>
      </c>
      <c r="H290" s="59"/>
      <c r="I290">
        <v>77.422870000000003</v>
      </c>
      <c r="J290">
        <v>572.41750000000002</v>
      </c>
      <c r="K290">
        <v>566.24659999999994</v>
      </c>
      <c r="L290">
        <v>558.77629999999999</v>
      </c>
      <c r="M290">
        <v>564.67139999999995</v>
      </c>
      <c r="N290">
        <v>579.9991</v>
      </c>
      <c r="O290">
        <v>608.12620000000004</v>
      </c>
      <c r="P290">
        <v>652.42280000000005</v>
      </c>
      <c r="Q290">
        <v>664.47590000000002</v>
      </c>
      <c r="R290">
        <v>675.35069999999996</v>
      </c>
      <c r="S290">
        <v>678.02549999999997</v>
      </c>
      <c r="T290">
        <v>679.51559999999995</v>
      </c>
      <c r="U290">
        <v>674.10029999999995</v>
      </c>
      <c r="V290">
        <v>666.99549999999999</v>
      </c>
      <c r="W290">
        <v>663.34379999999999</v>
      </c>
      <c r="X290">
        <v>651.51279999999997</v>
      </c>
      <c r="Y290">
        <v>645.83079999999995</v>
      </c>
      <c r="Z290">
        <v>638.5145</v>
      </c>
      <c r="AA290">
        <v>630.20190000000002</v>
      </c>
      <c r="AB290">
        <v>625.58979999999997</v>
      </c>
      <c r="AC290">
        <v>626.94889999999998</v>
      </c>
      <c r="AD290">
        <v>631.00729999999999</v>
      </c>
      <c r="AE290">
        <v>630.17690000000005</v>
      </c>
      <c r="AF290">
        <v>623.4511</v>
      </c>
      <c r="AG290">
        <v>587.26089999999999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-127.8167</v>
      </c>
      <c r="AU290">
        <v>500.49160000000001</v>
      </c>
      <c r="AV290">
        <v>493.63709999999998</v>
      </c>
      <c r="AW290">
        <v>490.20870000000002</v>
      </c>
      <c r="AX290">
        <v>485.78579999999999</v>
      </c>
      <c r="AY290">
        <v>480.71800000000002</v>
      </c>
      <c r="AZ290">
        <v>394.8399</v>
      </c>
      <c r="BA290">
        <v>268.92599999999999</v>
      </c>
      <c r="BB290">
        <v>-78.10145</v>
      </c>
      <c r="BC290">
        <v>-190.55189999999999</v>
      </c>
      <c r="BD290">
        <v>-333.58519999999999</v>
      </c>
      <c r="BE290">
        <v>-428.19589999999999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78.480360000000005</v>
      </c>
      <c r="BS290">
        <v>514.43539999999996</v>
      </c>
      <c r="BT290">
        <v>507.05439999999999</v>
      </c>
      <c r="BU290">
        <v>504.7842</v>
      </c>
      <c r="BV290">
        <v>500.5258</v>
      </c>
      <c r="BW290">
        <v>495.32900000000001</v>
      </c>
      <c r="BX290">
        <v>403.82499999999999</v>
      </c>
      <c r="BY290">
        <v>277.23649999999998</v>
      </c>
      <c r="BZ290">
        <v>84.716489999999993</v>
      </c>
      <c r="CA290">
        <v>40.709240000000001</v>
      </c>
      <c r="CB290">
        <v>-17.849219999999999</v>
      </c>
      <c r="CC290">
        <v>-78.090680000000006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221.36109999999999</v>
      </c>
      <c r="CQ290">
        <v>524.09289999999999</v>
      </c>
      <c r="CR290">
        <v>516.34720000000004</v>
      </c>
      <c r="CS290">
        <v>514.87919999999997</v>
      </c>
      <c r="CT290">
        <v>510.7346</v>
      </c>
      <c r="CU290">
        <v>505.4486</v>
      </c>
      <c r="CV290">
        <v>410.048</v>
      </c>
      <c r="CW290">
        <v>282.99239999999998</v>
      </c>
      <c r="CX290">
        <v>197.4837</v>
      </c>
      <c r="CY290">
        <v>200.88</v>
      </c>
      <c r="CZ290">
        <v>200.82859999999999</v>
      </c>
      <c r="DA290">
        <v>164.39109999999999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364.24180000000001</v>
      </c>
      <c r="DO290">
        <v>533.75040000000001</v>
      </c>
      <c r="DP290">
        <v>525.64</v>
      </c>
      <c r="DQ290">
        <v>524.9742</v>
      </c>
      <c r="DR290">
        <v>520.94349999999997</v>
      </c>
      <c r="DS290">
        <v>515.56820000000005</v>
      </c>
      <c r="DT290">
        <v>416.27109999999999</v>
      </c>
      <c r="DU290">
        <v>288.74829999999997</v>
      </c>
      <c r="DV290">
        <v>310.2509</v>
      </c>
      <c r="DW290">
        <v>361.05079999999998</v>
      </c>
      <c r="DX290">
        <v>419.50639999999999</v>
      </c>
      <c r="DY290">
        <v>406.87290000000002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570.53890000000001</v>
      </c>
      <c r="EM290">
        <v>547.69420000000002</v>
      </c>
      <c r="EN290">
        <v>539.05740000000003</v>
      </c>
      <c r="EO290">
        <v>539.54970000000003</v>
      </c>
      <c r="EP290">
        <v>535.68349999999998</v>
      </c>
      <c r="EQ290">
        <v>530.17920000000004</v>
      </c>
      <c r="ER290">
        <v>425.2561</v>
      </c>
      <c r="ES290">
        <v>297.05889999999999</v>
      </c>
      <c r="ET290">
        <v>473.06880000000001</v>
      </c>
      <c r="EU290">
        <v>592.31190000000004</v>
      </c>
      <c r="EV290">
        <v>735.24239999999998</v>
      </c>
      <c r="EW290">
        <v>756.97810000000004</v>
      </c>
      <c r="EX290">
        <v>74.106589999999997</v>
      </c>
      <c r="EY290">
        <v>72.675880000000006</v>
      </c>
      <c r="EZ290">
        <v>71.399090000000001</v>
      </c>
      <c r="FA290">
        <v>70.624700000000004</v>
      </c>
      <c r="FB290">
        <v>69.997079999999997</v>
      </c>
      <c r="FC290">
        <v>69.354389999999995</v>
      </c>
      <c r="FD290">
        <v>69.156880000000001</v>
      </c>
      <c r="FE290">
        <v>68.942269999999994</v>
      </c>
      <c r="FF290">
        <v>71.065119999999993</v>
      </c>
      <c r="FG290">
        <v>75.957599999999999</v>
      </c>
      <c r="FH290">
        <v>81.25282</v>
      </c>
      <c r="FI290">
        <v>85.77225</v>
      </c>
      <c r="FJ290">
        <v>88.990920000000003</v>
      </c>
      <c r="FK290">
        <v>90.950869999999995</v>
      </c>
      <c r="FL290">
        <v>92.419719999999998</v>
      </c>
      <c r="FM290">
        <v>92.994649999999993</v>
      </c>
      <c r="FN290">
        <v>92.79383</v>
      </c>
      <c r="FO290">
        <v>92.001739999999998</v>
      </c>
      <c r="FP290">
        <v>90.201710000000006</v>
      </c>
      <c r="FQ290">
        <v>87.072479999999999</v>
      </c>
      <c r="FR290">
        <v>82.695849999999993</v>
      </c>
      <c r="FS290">
        <v>79.575450000000004</v>
      </c>
      <c r="FT290">
        <v>77.772490000000005</v>
      </c>
      <c r="FU290">
        <v>75.980099999999993</v>
      </c>
      <c r="FV290">
        <v>1</v>
      </c>
    </row>
    <row r="291" spans="1:178" x14ac:dyDescent="0.2">
      <c r="A291" t="s">
        <v>216</v>
      </c>
      <c r="B291" t="s">
        <v>231</v>
      </c>
      <c r="C291" t="s">
        <v>240</v>
      </c>
      <c r="D291" t="s">
        <v>40</v>
      </c>
      <c r="E291">
        <v>2016</v>
      </c>
      <c r="F291" t="s">
        <v>230</v>
      </c>
      <c r="G291">
        <v>501</v>
      </c>
      <c r="H291" s="59"/>
      <c r="I291">
        <v>75.464709999999997</v>
      </c>
      <c r="J291">
        <v>557.94000000000005</v>
      </c>
      <c r="K291">
        <v>551.92520000000002</v>
      </c>
      <c r="L291">
        <v>544.64380000000006</v>
      </c>
      <c r="M291">
        <v>550.38980000000004</v>
      </c>
      <c r="N291">
        <v>565.32979999999998</v>
      </c>
      <c r="O291">
        <v>592.74549999999999</v>
      </c>
      <c r="P291">
        <v>635.92179999999996</v>
      </c>
      <c r="Q291">
        <v>647.66999999999996</v>
      </c>
      <c r="R291">
        <v>658.26980000000003</v>
      </c>
      <c r="S291">
        <v>660.87699999999995</v>
      </c>
      <c r="T291">
        <v>662.32929999999999</v>
      </c>
      <c r="U291">
        <v>657.05100000000004</v>
      </c>
      <c r="V291">
        <v>650.12599999999998</v>
      </c>
      <c r="W291">
        <v>646.56659999999999</v>
      </c>
      <c r="X291">
        <v>635.03489999999999</v>
      </c>
      <c r="Y291">
        <v>629.49659999999994</v>
      </c>
      <c r="Z291">
        <v>622.36519999999996</v>
      </c>
      <c r="AA291">
        <v>614.26300000000003</v>
      </c>
      <c r="AB291">
        <v>609.76750000000004</v>
      </c>
      <c r="AC291">
        <v>611.09220000000005</v>
      </c>
      <c r="AD291">
        <v>615.04790000000003</v>
      </c>
      <c r="AE291">
        <v>614.23850000000004</v>
      </c>
      <c r="AF291">
        <v>607.68290000000002</v>
      </c>
      <c r="AG291">
        <v>572.40800000000002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-128.97139999999999</v>
      </c>
      <c r="AU291">
        <v>487.53660000000002</v>
      </c>
      <c r="AV291">
        <v>480.86680000000001</v>
      </c>
      <c r="AW291">
        <v>477.50040000000001</v>
      </c>
      <c r="AX291">
        <v>473.1859</v>
      </c>
      <c r="AY291">
        <v>468.24900000000002</v>
      </c>
      <c r="AZ291">
        <v>384.66269999999997</v>
      </c>
      <c r="BA291">
        <v>261.94760000000002</v>
      </c>
      <c r="BB291">
        <v>-79.588840000000005</v>
      </c>
      <c r="BC291">
        <v>-190.6508</v>
      </c>
      <c r="BD291">
        <v>-331.86309999999997</v>
      </c>
      <c r="BE291">
        <v>-424.81189999999998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74.70017</v>
      </c>
      <c r="BS291">
        <v>501.303</v>
      </c>
      <c r="BT291">
        <v>494.11340000000001</v>
      </c>
      <c r="BU291">
        <v>491.8904</v>
      </c>
      <c r="BV291">
        <v>487.73829999999998</v>
      </c>
      <c r="BW291">
        <v>482.67410000000001</v>
      </c>
      <c r="BX291">
        <v>393.53339999999997</v>
      </c>
      <c r="BY291">
        <v>270.1524</v>
      </c>
      <c r="BZ291">
        <v>81.156940000000006</v>
      </c>
      <c r="CA291">
        <v>37.667099999999998</v>
      </c>
      <c r="CB291">
        <v>-20.14545</v>
      </c>
      <c r="CC291">
        <v>-79.162400000000005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215.76249999999999</v>
      </c>
      <c r="CQ291">
        <v>510.83760000000001</v>
      </c>
      <c r="CR291">
        <v>503.28789999999998</v>
      </c>
      <c r="CS291">
        <v>501.85700000000003</v>
      </c>
      <c r="CT291">
        <v>497.81720000000001</v>
      </c>
      <c r="CU291">
        <v>492.66489999999999</v>
      </c>
      <c r="CV291">
        <v>399.67720000000003</v>
      </c>
      <c r="CW291">
        <v>275.83510000000001</v>
      </c>
      <c r="CX291">
        <v>192.489</v>
      </c>
      <c r="CY291">
        <v>195.79939999999999</v>
      </c>
      <c r="CZ291">
        <v>195.74930000000001</v>
      </c>
      <c r="DA291">
        <v>160.23339999999999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356.82479999999998</v>
      </c>
      <c r="DO291">
        <v>520.37210000000005</v>
      </c>
      <c r="DP291">
        <v>512.46249999999998</v>
      </c>
      <c r="DQ291">
        <v>511.82350000000002</v>
      </c>
      <c r="DR291">
        <v>507.89620000000002</v>
      </c>
      <c r="DS291">
        <v>502.65559999999999</v>
      </c>
      <c r="DT291">
        <v>405.82100000000003</v>
      </c>
      <c r="DU291">
        <v>281.51769999999999</v>
      </c>
      <c r="DV291">
        <v>303.82100000000003</v>
      </c>
      <c r="DW291">
        <v>353.9316</v>
      </c>
      <c r="DX291">
        <v>411.64400000000001</v>
      </c>
      <c r="DY291">
        <v>399.62909999999999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560.49630000000002</v>
      </c>
      <c r="EM291">
        <v>534.13850000000002</v>
      </c>
      <c r="EN291">
        <v>525.70899999999995</v>
      </c>
      <c r="EO291">
        <v>526.21360000000004</v>
      </c>
      <c r="EP291">
        <v>522.44849999999997</v>
      </c>
      <c r="EQ291">
        <v>517.08069999999998</v>
      </c>
      <c r="ER291">
        <v>414.69170000000003</v>
      </c>
      <c r="ES291">
        <v>289.72250000000003</v>
      </c>
      <c r="ET291">
        <v>464.5668</v>
      </c>
      <c r="EU291">
        <v>582.24950000000001</v>
      </c>
      <c r="EV291">
        <v>723.36170000000004</v>
      </c>
      <c r="EW291">
        <v>745.27859999999998</v>
      </c>
      <c r="EX291">
        <v>74.106589999999997</v>
      </c>
      <c r="EY291">
        <v>72.675880000000006</v>
      </c>
      <c r="EZ291">
        <v>71.399090000000001</v>
      </c>
      <c r="FA291">
        <v>70.624700000000004</v>
      </c>
      <c r="FB291">
        <v>69.997079999999997</v>
      </c>
      <c r="FC291">
        <v>69.354389999999995</v>
      </c>
      <c r="FD291">
        <v>69.156880000000001</v>
      </c>
      <c r="FE291">
        <v>68.942269999999994</v>
      </c>
      <c r="FF291">
        <v>71.065119999999993</v>
      </c>
      <c r="FG291">
        <v>75.957599999999999</v>
      </c>
      <c r="FH291">
        <v>81.25282</v>
      </c>
      <c r="FI291">
        <v>85.77225</v>
      </c>
      <c r="FJ291">
        <v>88.990920000000003</v>
      </c>
      <c r="FK291">
        <v>90.950869999999995</v>
      </c>
      <c r="FL291">
        <v>92.419719999999998</v>
      </c>
      <c r="FM291">
        <v>92.994649999999993</v>
      </c>
      <c r="FN291">
        <v>92.79383</v>
      </c>
      <c r="FO291">
        <v>92.001739999999998</v>
      </c>
      <c r="FP291">
        <v>90.201710000000006</v>
      </c>
      <c r="FQ291">
        <v>87.072479999999999</v>
      </c>
      <c r="FR291">
        <v>82.695849999999993</v>
      </c>
      <c r="FS291">
        <v>79.575450000000004</v>
      </c>
      <c r="FT291">
        <v>77.772490000000005</v>
      </c>
      <c r="FU291">
        <v>75.980099999999993</v>
      </c>
      <c r="FV291">
        <v>1</v>
      </c>
    </row>
    <row r="292" spans="1:178" x14ac:dyDescent="0.2">
      <c r="A292" t="s">
        <v>216</v>
      </c>
      <c r="B292" t="s">
        <v>231</v>
      </c>
      <c r="C292" t="s">
        <v>240</v>
      </c>
      <c r="D292" t="s">
        <v>40</v>
      </c>
      <c r="E292">
        <v>2017</v>
      </c>
      <c r="F292" t="s">
        <v>230</v>
      </c>
      <c r="G292">
        <v>487</v>
      </c>
      <c r="H292" s="59"/>
      <c r="I292">
        <v>73.355909999999994</v>
      </c>
      <c r="J292">
        <v>542.34879999999998</v>
      </c>
      <c r="K292">
        <v>536.50210000000004</v>
      </c>
      <c r="L292">
        <v>529.42430000000002</v>
      </c>
      <c r="M292">
        <v>535.00959999999998</v>
      </c>
      <c r="N292">
        <v>549.53219999999999</v>
      </c>
      <c r="O292">
        <v>576.18179999999995</v>
      </c>
      <c r="P292">
        <v>618.15160000000003</v>
      </c>
      <c r="Q292">
        <v>629.57150000000001</v>
      </c>
      <c r="R292">
        <v>639.87509999999997</v>
      </c>
      <c r="S292">
        <v>642.40930000000003</v>
      </c>
      <c r="T292">
        <v>643.82119999999998</v>
      </c>
      <c r="U292">
        <v>638.69029999999998</v>
      </c>
      <c r="V292">
        <v>631.9588</v>
      </c>
      <c r="W292">
        <v>628.49890000000005</v>
      </c>
      <c r="X292">
        <v>617.2894</v>
      </c>
      <c r="Y292">
        <v>611.90589999999997</v>
      </c>
      <c r="Z292">
        <v>604.97379999999998</v>
      </c>
      <c r="AA292">
        <v>597.09799999999996</v>
      </c>
      <c r="AB292">
        <v>592.72799999999995</v>
      </c>
      <c r="AC292">
        <v>594.01570000000004</v>
      </c>
      <c r="AD292">
        <v>597.86099999999999</v>
      </c>
      <c r="AE292">
        <v>597.07420000000002</v>
      </c>
      <c r="AF292">
        <v>590.70169999999996</v>
      </c>
      <c r="AG292">
        <v>556.4126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-130.1499</v>
      </c>
      <c r="AU292">
        <v>473.58960000000002</v>
      </c>
      <c r="AV292">
        <v>467.11829999999998</v>
      </c>
      <c r="AW292">
        <v>463.81920000000002</v>
      </c>
      <c r="AX292">
        <v>459.62139999999999</v>
      </c>
      <c r="AY292">
        <v>454.8254</v>
      </c>
      <c r="AZ292">
        <v>373.70530000000002</v>
      </c>
      <c r="BA292">
        <v>254.435</v>
      </c>
      <c r="BB292">
        <v>-81.139349999999993</v>
      </c>
      <c r="BC292">
        <v>-190.68450000000001</v>
      </c>
      <c r="BD292">
        <v>-329.90910000000002</v>
      </c>
      <c r="BE292">
        <v>-421.05720000000002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70.655779999999993</v>
      </c>
      <c r="BS292">
        <v>487.16230000000002</v>
      </c>
      <c r="BT292">
        <v>480.17849999999999</v>
      </c>
      <c r="BU292">
        <v>478.00670000000002</v>
      </c>
      <c r="BV292">
        <v>473.96910000000003</v>
      </c>
      <c r="BW292">
        <v>469.04759999999999</v>
      </c>
      <c r="BX292">
        <v>382.45119999999997</v>
      </c>
      <c r="BY292">
        <v>262.52440000000001</v>
      </c>
      <c r="BZ292">
        <v>77.344570000000004</v>
      </c>
      <c r="CA292">
        <v>34.420749999999998</v>
      </c>
      <c r="CB292">
        <v>-22.57762</v>
      </c>
      <c r="CC292">
        <v>-80.2714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209.73320000000001</v>
      </c>
      <c r="CQ292">
        <v>496.56270000000001</v>
      </c>
      <c r="CR292">
        <v>489.22399999999999</v>
      </c>
      <c r="CS292">
        <v>487.83300000000003</v>
      </c>
      <c r="CT292">
        <v>483.90620000000001</v>
      </c>
      <c r="CU292">
        <v>478.89780000000002</v>
      </c>
      <c r="CV292">
        <v>388.50850000000003</v>
      </c>
      <c r="CW292">
        <v>268.12709999999998</v>
      </c>
      <c r="CX292">
        <v>187.11</v>
      </c>
      <c r="CY292">
        <v>190.3279</v>
      </c>
      <c r="CZ292">
        <v>190.2792</v>
      </c>
      <c r="DA292">
        <v>155.75579999999999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348.81049999999999</v>
      </c>
      <c r="DO292">
        <v>505.9631</v>
      </c>
      <c r="DP292">
        <v>498.26940000000002</v>
      </c>
      <c r="DQ292">
        <v>497.65929999999997</v>
      </c>
      <c r="DR292">
        <v>493.8433</v>
      </c>
      <c r="DS292">
        <v>488.74799999999999</v>
      </c>
      <c r="DT292">
        <v>394.5659</v>
      </c>
      <c r="DU292">
        <v>273.72969999999998</v>
      </c>
      <c r="DV292">
        <v>296.87549999999999</v>
      </c>
      <c r="DW292">
        <v>346.23509999999999</v>
      </c>
      <c r="DX292">
        <v>403.1361</v>
      </c>
      <c r="DY292">
        <v>391.78300000000002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549.61620000000005</v>
      </c>
      <c r="EM292">
        <v>519.53579999999999</v>
      </c>
      <c r="EN292">
        <v>511.32960000000003</v>
      </c>
      <c r="EO292">
        <v>511.84690000000001</v>
      </c>
      <c r="EP292">
        <v>508.1909</v>
      </c>
      <c r="EQ292">
        <v>502.9701</v>
      </c>
      <c r="ER292">
        <v>403.31180000000001</v>
      </c>
      <c r="ES292">
        <v>281.81909999999999</v>
      </c>
      <c r="ET292">
        <v>455.35939999999999</v>
      </c>
      <c r="EU292">
        <v>571.34029999999996</v>
      </c>
      <c r="EV292">
        <v>710.46759999999995</v>
      </c>
      <c r="EW292">
        <v>732.56880000000001</v>
      </c>
      <c r="EX292">
        <v>74.106589999999997</v>
      </c>
      <c r="EY292">
        <v>72.675880000000006</v>
      </c>
      <c r="EZ292">
        <v>71.399090000000001</v>
      </c>
      <c r="FA292">
        <v>70.624700000000004</v>
      </c>
      <c r="FB292">
        <v>69.997079999999997</v>
      </c>
      <c r="FC292">
        <v>69.354389999999995</v>
      </c>
      <c r="FD292">
        <v>69.156880000000001</v>
      </c>
      <c r="FE292">
        <v>68.942269999999994</v>
      </c>
      <c r="FF292">
        <v>71.065119999999993</v>
      </c>
      <c r="FG292">
        <v>75.957599999999999</v>
      </c>
      <c r="FH292">
        <v>81.25282</v>
      </c>
      <c r="FI292">
        <v>85.77225</v>
      </c>
      <c r="FJ292">
        <v>88.990920000000003</v>
      </c>
      <c r="FK292">
        <v>90.950869999999995</v>
      </c>
      <c r="FL292">
        <v>92.419719999999998</v>
      </c>
      <c r="FM292">
        <v>92.994649999999993</v>
      </c>
      <c r="FN292">
        <v>92.79383</v>
      </c>
      <c r="FO292">
        <v>92.001739999999998</v>
      </c>
      <c r="FP292">
        <v>90.201710000000006</v>
      </c>
      <c r="FQ292">
        <v>87.072479999999999</v>
      </c>
      <c r="FR292">
        <v>82.695849999999993</v>
      </c>
      <c r="FS292">
        <v>79.575450000000004</v>
      </c>
      <c r="FT292">
        <v>77.772490000000005</v>
      </c>
      <c r="FU292">
        <v>75.980099999999993</v>
      </c>
      <c r="FV292">
        <v>1</v>
      </c>
    </row>
    <row r="293" spans="1:178" x14ac:dyDescent="0.2">
      <c r="A293" t="s">
        <v>216</v>
      </c>
      <c r="B293" t="s">
        <v>231</v>
      </c>
      <c r="C293" t="s">
        <v>240</v>
      </c>
      <c r="D293" t="s">
        <v>40</v>
      </c>
      <c r="E293" t="s">
        <v>239</v>
      </c>
      <c r="F293" t="s">
        <v>230</v>
      </c>
      <c r="G293">
        <v>474</v>
      </c>
      <c r="H293" s="59"/>
      <c r="I293">
        <v>71.397739999999999</v>
      </c>
      <c r="J293">
        <v>527.87130000000002</v>
      </c>
      <c r="K293">
        <v>522.1807</v>
      </c>
      <c r="L293">
        <v>515.29169999999999</v>
      </c>
      <c r="M293">
        <v>520.72810000000004</v>
      </c>
      <c r="N293">
        <v>534.86300000000006</v>
      </c>
      <c r="O293">
        <v>560.80110000000002</v>
      </c>
      <c r="P293">
        <v>601.65060000000005</v>
      </c>
      <c r="Q293">
        <v>612.76570000000004</v>
      </c>
      <c r="R293">
        <v>622.79430000000002</v>
      </c>
      <c r="S293">
        <v>625.26080000000002</v>
      </c>
      <c r="T293">
        <v>626.63490000000002</v>
      </c>
      <c r="U293">
        <v>621.64110000000005</v>
      </c>
      <c r="V293">
        <v>615.08929999999998</v>
      </c>
      <c r="W293">
        <v>611.72170000000006</v>
      </c>
      <c r="X293">
        <v>600.81150000000002</v>
      </c>
      <c r="Y293">
        <v>595.57169999999996</v>
      </c>
      <c r="Z293">
        <v>588.82460000000003</v>
      </c>
      <c r="AA293">
        <v>581.15899999999999</v>
      </c>
      <c r="AB293">
        <v>576.9058</v>
      </c>
      <c r="AC293">
        <v>578.15909999999997</v>
      </c>
      <c r="AD293">
        <v>581.90160000000003</v>
      </c>
      <c r="AE293">
        <v>581.13589999999999</v>
      </c>
      <c r="AF293">
        <v>574.93349999999998</v>
      </c>
      <c r="AG293">
        <v>541.55970000000002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-131.1814</v>
      </c>
      <c r="AU293">
        <v>460.64299999999997</v>
      </c>
      <c r="AV293">
        <v>454.35599999999999</v>
      </c>
      <c r="AW293">
        <v>451.11959999999999</v>
      </c>
      <c r="AX293">
        <v>447.03039999999999</v>
      </c>
      <c r="AY293">
        <v>442.36520000000002</v>
      </c>
      <c r="AZ293">
        <v>363.53339999999997</v>
      </c>
      <c r="BA293">
        <v>247.4616</v>
      </c>
      <c r="BB293">
        <v>-82.529510000000002</v>
      </c>
      <c r="BC293">
        <v>-190.64529999999999</v>
      </c>
      <c r="BD293">
        <v>-327.99849999999998</v>
      </c>
      <c r="BE293">
        <v>-417.46420000000001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66.925960000000003</v>
      </c>
      <c r="BS293">
        <v>474.03339999999997</v>
      </c>
      <c r="BT293">
        <v>467.2407</v>
      </c>
      <c r="BU293">
        <v>465.11649999999997</v>
      </c>
      <c r="BV293">
        <v>461.18520000000001</v>
      </c>
      <c r="BW293">
        <v>456.39620000000002</v>
      </c>
      <c r="BX293">
        <v>372.1617</v>
      </c>
      <c r="BY293">
        <v>255.44229999999999</v>
      </c>
      <c r="BZ293">
        <v>73.824809999999999</v>
      </c>
      <c r="CA293">
        <v>31.435079999999999</v>
      </c>
      <c r="CB293">
        <v>-24.79673</v>
      </c>
      <c r="CC293">
        <v>-81.257599999999996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204.1345</v>
      </c>
      <c r="CQ293">
        <v>483.30739999999997</v>
      </c>
      <c r="CR293">
        <v>476.16460000000001</v>
      </c>
      <c r="CS293">
        <v>474.81079999999997</v>
      </c>
      <c r="CT293">
        <v>470.98880000000003</v>
      </c>
      <c r="CU293">
        <v>466.11399999999998</v>
      </c>
      <c r="CV293">
        <v>378.1377</v>
      </c>
      <c r="CW293">
        <v>260.96969999999999</v>
      </c>
      <c r="CX293">
        <v>182.11529999999999</v>
      </c>
      <c r="CY293">
        <v>185.2473</v>
      </c>
      <c r="CZ293">
        <v>185.19990000000001</v>
      </c>
      <c r="DA293">
        <v>151.59800000000001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341.34309999999999</v>
      </c>
      <c r="DO293">
        <v>492.58150000000001</v>
      </c>
      <c r="DP293">
        <v>485.08850000000001</v>
      </c>
      <c r="DQ293">
        <v>484.505</v>
      </c>
      <c r="DR293">
        <v>480.79239999999999</v>
      </c>
      <c r="DS293">
        <v>475.83190000000002</v>
      </c>
      <c r="DT293">
        <v>384.11369999999999</v>
      </c>
      <c r="DU293">
        <v>266.49700000000001</v>
      </c>
      <c r="DV293">
        <v>290.40589999999997</v>
      </c>
      <c r="DW293">
        <v>339.05950000000001</v>
      </c>
      <c r="DX293">
        <v>395.19650000000001</v>
      </c>
      <c r="DY293">
        <v>384.45370000000003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539.45050000000003</v>
      </c>
      <c r="EM293">
        <v>505.97179999999997</v>
      </c>
      <c r="EN293">
        <v>497.97309999999999</v>
      </c>
      <c r="EO293">
        <v>498.50189999999998</v>
      </c>
      <c r="EP293">
        <v>494.94720000000001</v>
      </c>
      <c r="EQ293">
        <v>489.86290000000002</v>
      </c>
      <c r="ER293">
        <v>392.74200000000002</v>
      </c>
      <c r="ES293">
        <v>274.47770000000003</v>
      </c>
      <c r="ET293">
        <v>446.7602</v>
      </c>
      <c r="EU293">
        <v>561.14</v>
      </c>
      <c r="EV293">
        <v>698.39829999999995</v>
      </c>
      <c r="EW293">
        <v>720.66020000000003</v>
      </c>
      <c r="EX293">
        <v>74.106589999999997</v>
      </c>
      <c r="EY293">
        <v>72.675880000000006</v>
      </c>
      <c r="EZ293">
        <v>71.399090000000001</v>
      </c>
      <c r="FA293">
        <v>70.624700000000004</v>
      </c>
      <c r="FB293">
        <v>69.997079999999997</v>
      </c>
      <c r="FC293">
        <v>69.354389999999995</v>
      </c>
      <c r="FD293">
        <v>69.156880000000001</v>
      </c>
      <c r="FE293">
        <v>68.942269999999994</v>
      </c>
      <c r="FF293">
        <v>71.065119999999993</v>
      </c>
      <c r="FG293">
        <v>75.957599999999999</v>
      </c>
      <c r="FH293">
        <v>81.25282</v>
      </c>
      <c r="FI293">
        <v>85.77225</v>
      </c>
      <c r="FJ293">
        <v>88.990920000000003</v>
      </c>
      <c r="FK293">
        <v>90.950869999999995</v>
      </c>
      <c r="FL293">
        <v>92.419719999999998</v>
      </c>
      <c r="FM293">
        <v>92.994649999999993</v>
      </c>
      <c r="FN293">
        <v>92.79383</v>
      </c>
      <c r="FO293">
        <v>92.001739999999998</v>
      </c>
      <c r="FP293">
        <v>90.201710000000006</v>
      </c>
      <c r="FQ293">
        <v>87.072479999999999</v>
      </c>
      <c r="FR293">
        <v>82.695849999999993</v>
      </c>
      <c r="FS293">
        <v>79.575450000000004</v>
      </c>
      <c r="FT293">
        <v>77.772490000000005</v>
      </c>
      <c r="FU293">
        <v>75.980099999999993</v>
      </c>
      <c r="FV293">
        <v>1</v>
      </c>
    </row>
    <row r="294" spans="1:178" x14ac:dyDescent="0.2">
      <c r="A294" t="s">
        <v>216</v>
      </c>
      <c r="B294" t="s">
        <v>231</v>
      </c>
      <c r="C294" t="s">
        <v>240</v>
      </c>
      <c r="D294" t="s">
        <v>41</v>
      </c>
      <c r="E294">
        <v>2015</v>
      </c>
      <c r="F294" t="s">
        <v>230</v>
      </c>
      <c r="G294">
        <v>514</v>
      </c>
      <c r="H294" s="59"/>
      <c r="I294">
        <v>77.422870000000003</v>
      </c>
      <c r="J294">
        <v>562.79870000000005</v>
      </c>
      <c r="K294">
        <v>556.23940000000005</v>
      </c>
      <c r="L294">
        <v>549.59590000000003</v>
      </c>
      <c r="M294">
        <v>551.92250000000001</v>
      </c>
      <c r="N294">
        <v>566.97950000000003</v>
      </c>
      <c r="O294">
        <v>599.00419999999997</v>
      </c>
      <c r="P294">
        <v>643.63310000000001</v>
      </c>
      <c r="Q294">
        <v>656.13559999999995</v>
      </c>
      <c r="R294">
        <v>667.21360000000004</v>
      </c>
      <c r="S294">
        <v>670.52149999999995</v>
      </c>
      <c r="T294">
        <v>671.85789999999997</v>
      </c>
      <c r="U294">
        <v>665.78970000000004</v>
      </c>
      <c r="V294">
        <v>658.58519999999999</v>
      </c>
      <c r="W294">
        <v>654.18730000000005</v>
      </c>
      <c r="X294">
        <v>643.33249999999998</v>
      </c>
      <c r="Y294">
        <v>637.53240000000005</v>
      </c>
      <c r="Z294">
        <v>630.39369999999997</v>
      </c>
      <c r="AA294">
        <v>621.15970000000004</v>
      </c>
      <c r="AB294">
        <v>616.99530000000004</v>
      </c>
      <c r="AC294">
        <v>618.25210000000004</v>
      </c>
      <c r="AD294">
        <v>621.66980000000001</v>
      </c>
      <c r="AE294">
        <v>620.09529999999995</v>
      </c>
      <c r="AF294">
        <v>613.14070000000004</v>
      </c>
      <c r="AG294">
        <v>577.80849999999998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-221.1508</v>
      </c>
      <c r="AU294">
        <v>486.16140000000001</v>
      </c>
      <c r="AV294">
        <v>480.07960000000003</v>
      </c>
      <c r="AW294">
        <v>476.24900000000002</v>
      </c>
      <c r="AX294">
        <v>471.94069999999999</v>
      </c>
      <c r="AY294">
        <v>466.45119999999997</v>
      </c>
      <c r="AZ294">
        <v>383.63659999999999</v>
      </c>
      <c r="BA294">
        <v>258.9649</v>
      </c>
      <c r="BB294">
        <v>-151.95439999999999</v>
      </c>
      <c r="BC294">
        <v>-264.13819999999998</v>
      </c>
      <c r="BD294">
        <v>-358.76319999999998</v>
      </c>
      <c r="BE294">
        <v>-451.40300000000002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42.623080000000002</v>
      </c>
      <c r="BS294">
        <v>503.68579999999997</v>
      </c>
      <c r="BT294">
        <v>497.11</v>
      </c>
      <c r="BU294">
        <v>494.4597</v>
      </c>
      <c r="BV294">
        <v>490.34109999999998</v>
      </c>
      <c r="BW294">
        <v>484.57220000000001</v>
      </c>
      <c r="BX294">
        <v>394.37529999999998</v>
      </c>
      <c r="BY294">
        <v>269.06889999999999</v>
      </c>
      <c r="BZ294">
        <v>50.6096</v>
      </c>
      <c r="CA294">
        <v>6.5584210000000001</v>
      </c>
      <c r="CB294">
        <v>-32.523380000000003</v>
      </c>
      <c r="CC294">
        <v>-91.508420000000001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225.31209999999999</v>
      </c>
      <c r="CQ294">
        <v>515.82309999999995</v>
      </c>
      <c r="CR294">
        <v>508.90530000000001</v>
      </c>
      <c r="CS294">
        <v>507.07240000000002</v>
      </c>
      <c r="CT294">
        <v>503.08519999999999</v>
      </c>
      <c r="CU294">
        <v>497.12270000000001</v>
      </c>
      <c r="CV294">
        <v>401.81279999999998</v>
      </c>
      <c r="CW294">
        <v>276.06689999999998</v>
      </c>
      <c r="CX294">
        <v>190.90479999999999</v>
      </c>
      <c r="CY294">
        <v>194.042</v>
      </c>
      <c r="CZ294">
        <v>193.42930000000001</v>
      </c>
      <c r="DA294">
        <v>157.7535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408.00110000000001</v>
      </c>
      <c r="DO294">
        <v>527.96040000000005</v>
      </c>
      <c r="DP294">
        <v>520.70050000000003</v>
      </c>
      <c r="DQ294">
        <v>519.68499999999995</v>
      </c>
      <c r="DR294">
        <v>515.82929999999999</v>
      </c>
      <c r="DS294">
        <v>509.67320000000001</v>
      </c>
      <c r="DT294">
        <v>409.25029999999998</v>
      </c>
      <c r="DU294">
        <v>283.06490000000002</v>
      </c>
      <c r="DV294">
        <v>331.2</v>
      </c>
      <c r="DW294">
        <v>381.52569999999997</v>
      </c>
      <c r="DX294">
        <v>419.38200000000001</v>
      </c>
      <c r="DY294">
        <v>407.0154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671.77499999999998</v>
      </c>
      <c r="EM294">
        <v>545.48490000000004</v>
      </c>
      <c r="EN294">
        <v>537.73099999999999</v>
      </c>
      <c r="EO294">
        <v>537.89570000000003</v>
      </c>
      <c r="EP294">
        <v>534.22969999999998</v>
      </c>
      <c r="EQ294">
        <v>527.79430000000002</v>
      </c>
      <c r="ER294">
        <v>419.98899999999998</v>
      </c>
      <c r="ES294">
        <v>293.16899999999998</v>
      </c>
      <c r="ET294">
        <v>533.76400000000001</v>
      </c>
      <c r="EU294">
        <v>652.22220000000004</v>
      </c>
      <c r="EV294">
        <v>745.62170000000003</v>
      </c>
      <c r="EW294">
        <v>766.91</v>
      </c>
      <c r="EX294">
        <v>73.009469999999993</v>
      </c>
      <c r="EY294">
        <v>71.880039999999994</v>
      </c>
      <c r="EZ294">
        <v>70.928430000000006</v>
      </c>
      <c r="FA294">
        <v>70.186980000000005</v>
      </c>
      <c r="FB294">
        <v>69.509680000000003</v>
      </c>
      <c r="FC294">
        <v>68.876369999999994</v>
      </c>
      <c r="FD294">
        <v>68.829120000000003</v>
      </c>
      <c r="FE294">
        <v>68.758170000000007</v>
      </c>
      <c r="FF294">
        <v>70.725819999999999</v>
      </c>
      <c r="FG294">
        <v>75.070459999999997</v>
      </c>
      <c r="FH294">
        <v>80.240549999999999</v>
      </c>
      <c r="FI294">
        <v>84.991579999999999</v>
      </c>
      <c r="FJ294">
        <v>89.071619999999996</v>
      </c>
      <c r="FK294">
        <v>91.591790000000003</v>
      </c>
      <c r="FL294">
        <v>93.031769999999995</v>
      </c>
      <c r="FM294">
        <v>93.396529999999998</v>
      </c>
      <c r="FN294">
        <v>93.105890000000002</v>
      </c>
      <c r="FO294">
        <v>92.099789999999999</v>
      </c>
      <c r="FP294">
        <v>90.461489999999998</v>
      </c>
      <c r="FQ294">
        <v>87.265010000000004</v>
      </c>
      <c r="FR294">
        <v>83.564030000000002</v>
      </c>
      <c r="FS294">
        <v>80.743290000000002</v>
      </c>
      <c r="FT294">
        <v>78.863529999999997</v>
      </c>
      <c r="FU294">
        <v>77.229730000000004</v>
      </c>
      <c r="FV294">
        <v>1</v>
      </c>
    </row>
    <row r="295" spans="1:178" x14ac:dyDescent="0.2">
      <c r="A295" t="s">
        <v>216</v>
      </c>
      <c r="B295" t="s">
        <v>231</v>
      </c>
      <c r="C295" t="s">
        <v>240</v>
      </c>
      <c r="D295" t="s">
        <v>41</v>
      </c>
      <c r="E295">
        <v>2016</v>
      </c>
      <c r="F295" t="s">
        <v>230</v>
      </c>
      <c r="G295">
        <v>501</v>
      </c>
      <c r="H295" s="59"/>
      <c r="I295">
        <v>75.464709999999997</v>
      </c>
      <c r="J295">
        <v>548.56449999999995</v>
      </c>
      <c r="K295">
        <v>542.17110000000002</v>
      </c>
      <c r="L295">
        <v>535.69569999999999</v>
      </c>
      <c r="M295">
        <v>537.96339999999998</v>
      </c>
      <c r="N295">
        <v>552.6395</v>
      </c>
      <c r="O295">
        <v>583.85419999999999</v>
      </c>
      <c r="P295">
        <v>627.35450000000003</v>
      </c>
      <c r="Q295">
        <v>639.54079999999999</v>
      </c>
      <c r="R295">
        <v>650.33860000000004</v>
      </c>
      <c r="S295">
        <v>653.56280000000004</v>
      </c>
      <c r="T295">
        <v>654.86540000000002</v>
      </c>
      <c r="U295">
        <v>648.95060000000001</v>
      </c>
      <c r="V295">
        <v>641.92840000000001</v>
      </c>
      <c r="W295">
        <v>637.64170000000001</v>
      </c>
      <c r="X295">
        <v>627.06140000000005</v>
      </c>
      <c r="Y295">
        <v>621.40800000000002</v>
      </c>
      <c r="Z295">
        <v>614.44979999999998</v>
      </c>
      <c r="AA295">
        <v>605.44939999999997</v>
      </c>
      <c r="AB295">
        <v>601.39030000000002</v>
      </c>
      <c r="AC295">
        <v>602.61540000000002</v>
      </c>
      <c r="AD295">
        <v>605.94669999999996</v>
      </c>
      <c r="AE295">
        <v>604.41200000000003</v>
      </c>
      <c r="AF295">
        <v>597.63319999999999</v>
      </c>
      <c r="AG295">
        <v>563.19470000000001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-221.16730000000001</v>
      </c>
      <c r="AU295">
        <v>473.49279999999999</v>
      </c>
      <c r="AV295">
        <v>467.57530000000003</v>
      </c>
      <c r="AW295">
        <v>463.81650000000002</v>
      </c>
      <c r="AX295">
        <v>459.61309999999997</v>
      </c>
      <c r="AY295">
        <v>454.26839999999999</v>
      </c>
      <c r="AZ295">
        <v>373.7054</v>
      </c>
      <c r="BA295">
        <v>252.2003</v>
      </c>
      <c r="BB295">
        <v>-152.41919999999999</v>
      </c>
      <c r="BC295">
        <v>-263.21460000000002</v>
      </c>
      <c r="BD295">
        <v>-356.6277</v>
      </c>
      <c r="BE295">
        <v>-447.64019999999999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39.249600000000001</v>
      </c>
      <c r="BS295">
        <v>490.79419999999999</v>
      </c>
      <c r="BT295">
        <v>484.38900000000001</v>
      </c>
      <c r="BU295">
        <v>481.79539999999997</v>
      </c>
      <c r="BV295">
        <v>477.77929999999998</v>
      </c>
      <c r="BW295">
        <v>472.15879999999999</v>
      </c>
      <c r="BX295">
        <v>384.3073</v>
      </c>
      <c r="BY295">
        <v>262.17579999999998</v>
      </c>
      <c r="BZ295">
        <v>47.566809999999997</v>
      </c>
      <c r="CA295">
        <v>4.036816</v>
      </c>
      <c r="CB295">
        <v>-34.53989</v>
      </c>
      <c r="CC295">
        <v>-92.325959999999995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219.61349999999999</v>
      </c>
      <c r="CQ295">
        <v>502.77699999999999</v>
      </c>
      <c r="CR295">
        <v>496.03410000000002</v>
      </c>
      <c r="CS295">
        <v>494.24759999999998</v>
      </c>
      <c r="CT295">
        <v>490.3612</v>
      </c>
      <c r="CU295">
        <v>484.5496</v>
      </c>
      <c r="CV295">
        <v>391.65019999999998</v>
      </c>
      <c r="CW295">
        <v>269.0847</v>
      </c>
      <c r="CX295">
        <v>186.07650000000001</v>
      </c>
      <c r="CY295">
        <v>189.1344</v>
      </c>
      <c r="CZ295">
        <v>188.53710000000001</v>
      </c>
      <c r="DA295">
        <v>153.7636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399.97750000000002</v>
      </c>
      <c r="DO295">
        <v>514.75990000000002</v>
      </c>
      <c r="DP295">
        <v>507.67919999999998</v>
      </c>
      <c r="DQ295">
        <v>506.69970000000001</v>
      </c>
      <c r="DR295">
        <v>502.94310000000002</v>
      </c>
      <c r="DS295">
        <v>496.94040000000001</v>
      </c>
      <c r="DT295">
        <v>398.99310000000003</v>
      </c>
      <c r="DU295">
        <v>275.99369999999999</v>
      </c>
      <c r="DV295">
        <v>324.58620000000002</v>
      </c>
      <c r="DW295">
        <v>374.2319</v>
      </c>
      <c r="DX295">
        <v>411.61410000000001</v>
      </c>
      <c r="DY295">
        <v>399.85320000000002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660.39430000000004</v>
      </c>
      <c r="EM295">
        <v>532.06129999999996</v>
      </c>
      <c r="EN295">
        <v>524.49300000000005</v>
      </c>
      <c r="EO295">
        <v>524.67859999999996</v>
      </c>
      <c r="EP295">
        <v>521.10940000000005</v>
      </c>
      <c r="EQ295">
        <v>514.83069999999998</v>
      </c>
      <c r="ER295">
        <v>409.59500000000003</v>
      </c>
      <c r="ES295">
        <v>285.96910000000003</v>
      </c>
      <c r="ET295">
        <v>524.57209999999998</v>
      </c>
      <c r="EU295">
        <v>641.48329999999999</v>
      </c>
      <c r="EV295">
        <v>733.70180000000005</v>
      </c>
      <c r="EW295">
        <v>755.16740000000004</v>
      </c>
      <c r="EX295">
        <v>73.009469999999993</v>
      </c>
      <c r="EY295">
        <v>71.880039999999994</v>
      </c>
      <c r="EZ295">
        <v>70.928430000000006</v>
      </c>
      <c r="FA295">
        <v>70.186980000000005</v>
      </c>
      <c r="FB295">
        <v>69.509680000000003</v>
      </c>
      <c r="FC295">
        <v>68.876369999999994</v>
      </c>
      <c r="FD295">
        <v>68.829120000000003</v>
      </c>
      <c r="FE295">
        <v>68.758170000000007</v>
      </c>
      <c r="FF295">
        <v>70.725819999999999</v>
      </c>
      <c r="FG295">
        <v>75.070459999999997</v>
      </c>
      <c r="FH295">
        <v>80.240549999999999</v>
      </c>
      <c r="FI295">
        <v>84.991579999999999</v>
      </c>
      <c r="FJ295">
        <v>89.071619999999996</v>
      </c>
      <c r="FK295">
        <v>91.591790000000003</v>
      </c>
      <c r="FL295">
        <v>93.031769999999995</v>
      </c>
      <c r="FM295">
        <v>93.396529999999998</v>
      </c>
      <c r="FN295">
        <v>93.105890000000002</v>
      </c>
      <c r="FO295">
        <v>92.099789999999999</v>
      </c>
      <c r="FP295">
        <v>90.461489999999998</v>
      </c>
      <c r="FQ295">
        <v>87.265010000000004</v>
      </c>
      <c r="FR295">
        <v>83.564030000000002</v>
      </c>
      <c r="FS295">
        <v>80.743290000000002</v>
      </c>
      <c r="FT295">
        <v>78.863529999999997</v>
      </c>
      <c r="FU295">
        <v>77.229730000000004</v>
      </c>
      <c r="FV295">
        <v>1</v>
      </c>
    </row>
    <row r="296" spans="1:178" x14ac:dyDescent="0.2">
      <c r="A296" t="s">
        <v>216</v>
      </c>
      <c r="B296" t="s">
        <v>231</v>
      </c>
      <c r="C296" t="s">
        <v>240</v>
      </c>
      <c r="D296" t="s">
        <v>41</v>
      </c>
      <c r="E296">
        <v>2017</v>
      </c>
      <c r="F296" t="s">
        <v>230</v>
      </c>
      <c r="G296">
        <v>487</v>
      </c>
      <c r="H296" s="59"/>
      <c r="I296">
        <v>73.355909999999994</v>
      </c>
      <c r="J296">
        <v>533.23540000000003</v>
      </c>
      <c r="K296">
        <v>527.02059999999994</v>
      </c>
      <c r="L296">
        <v>520.72609999999997</v>
      </c>
      <c r="M296">
        <v>522.93039999999996</v>
      </c>
      <c r="N296">
        <v>537.19650000000001</v>
      </c>
      <c r="O296">
        <v>567.53890000000001</v>
      </c>
      <c r="P296">
        <v>609.82360000000006</v>
      </c>
      <c r="Q296">
        <v>621.6694</v>
      </c>
      <c r="R296">
        <v>632.16539999999998</v>
      </c>
      <c r="S296">
        <v>635.29960000000005</v>
      </c>
      <c r="T296">
        <v>636.56579999999997</v>
      </c>
      <c r="U296">
        <v>630.81629999999996</v>
      </c>
      <c r="V296">
        <v>623.99030000000005</v>
      </c>
      <c r="W296">
        <v>619.82339999999999</v>
      </c>
      <c r="X296">
        <v>609.53880000000004</v>
      </c>
      <c r="Y296">
        <v>604.04330000000004</v>
      </c>
      <c r="Z296">
        <v>597.27959999999996</v>
      </c>
      <c r="AA296">
        <v>588.53060000000005</v>
      </c>
      <c r="AB296">
        <v>584.58500000000004</v>
      </c>
      <c r="AC296">
        <v>585.7758</v>
      </c>
      <c r="AD296">
        <v>589.01400000000001</v>
      </c>
      <c r="AE296">
        <v>587.5222</v>
      </c>
      <c r="AF296">
        <v>580.93290000000002</v>
      </c>
      <c r="AG296">
        <v>547.45669999999996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-221.102</v>
      </c>
      <c r="AU296">
        <v>459.85520000000002</v>
      </c>
      <c r="AV296">
        <v>454.11450000000002</v>
      </c>
      <c r="AW296">
        <v>450.43340000000001</v>
      </c>
      <c r="AX296">
        <v>446.34300000000002</v>
      </c>
      <c r="AY296">
        <v>441.15410000000003</v>
      </c>
      <c r="AZ296">
        <v>363.0136</v>
      </c>
      <c r="BA296">
        <v>244.9186</v>
      </c>
      <c r="BB296">
        <v>-152.85599999999999</v>
      </c>
      <c r="BC296">
        <v>-262.13479999999998</v>
      </c>
      <c r="BD296">
        <v>-354.2251</v>
      </c>
      <c r="BE296">
        <v>-443.47460000000001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35.650599999999997</v>
      </c>
      <c r="BS296">
        <v>476.91309999999999</v>
      </c>
      <c r="BT296">
        <v>470.69159999999999</v>
      </c>
      <c r="BU296">
        <v>468.15929999999997</v>
      </c>
      <c r="BV296">
        <v>464.25369999999998</v>
      </c>
      <c r="BW296">
        <v>458.7928</v>
      </c>
      <c r="BX296">
        <v>373.46629999999999</v>
      </c>
      <c r="BY296">
        <v>254.75360000000001</v>
      </c>
      <c r="BZ296">
        <v>44.316020000000002</v>
      </c>
      <c r="CA296">
        <v>1.3561399999999999</v>
      </c>
      <c r="CB296">
        <v>-36.669469999999997</v>
      </c>
      <c r="CC296">
        <v>-93.16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213.47659999999999</v>
      </c>
      <c r="CQ296">
        <v>488.72739999999999</v>
      </c>
      <c r="CR296">
        <v>482.17290000000003</v>
      </c>
      <c r="CS296">
        <v>480.43619999999999</v>
      </c>
      <c r="CT296">
        <v>476.6585</v>
      </c>
      <c r="CU296">
        <v>471.00920000000002</v>
      </c>
      <c r="CV296">
        <v>380.70589999999999</v>
      </c>
      <c r="CW296">
        <v>261.56540000000001</v>
      </c>
      <c r="CX296">
        <v>180.8767</v>
      </c>
      <c r="CY296">
        <v>183.8492</v>
      </c>
      <c r="CZ296">
        <v>183.26859999999999</v>
      </c>
      <c r="DA296">
        <v>149.46680000000001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391.30270000000002</v>
      </c>
      <c r="DO296">
        <v>500.54160000000002</v>
      </c>
      <c r="DP296">
        <v>493.65410000000003</v>
      </c>
      <c r="DQ296">
        <v>492.71319999999997</v>
      </c>
      <c r="DR296">
        <v>489.0634</v>
      </c>
      <c r="DS296">
        <v>483.22570000000002</v>
      </c>
      <c r="DT296">
        <v>387.94549999999998</v>
      </c>
      <c r="DU296">
        <v>268.37709999999998</v>
      </c>
      <c r="DV296">
        <v>317.43740000000003</v>
      </c>
      <c r="DW296">
        <v>366.34219999999999</v>
      </c>
      <c r="DX296">
        <v>403.20670000000001</v>
      </c>
      <c r="DY296">
        <v>392.09370000000001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648.05520000000001</v>
      </c>
      <c r="EM296">
        <v>517.59950000000003</v>
      </c>
      <c r="EN296">
        <v>510.23129999999998</v>
      </c>
      <c r="EO296">
        <v>510.4391</v>
      </c>
      <c r="EP296">
        <v>506.97399999999999</v>
      </c>
      <c r="EQ296">
        <v>500.86430000000001</v>
      </c>
      <c r="ER296">
        <v>398.39819999999997</v>
      </c>
      <c r="ES296">
        <v>278.2122</v>
      </c>
      <c r="ET296">
        <v>514.60940000000005</v>
      </c>
      <c r="EU296">
        <v>629.83309999999994</v>
      </c>
      <c r="EV296">
        <v>720.76239999999996</v>
      </c>
      <c r="EW296">
        <v>742.40830000000005</v>
      </c>
      <c r="EX296">
        <v>73.009469999999993</v>
      </c>
      <c r="EY296">
        <v>71.880039999999994</v>
      </c>
      <c r="EZ296">
        <v>70.928430000000006</v>
      </c>
      <c r="FA296">
        <v>70.186980000000005</v>
      </c>
      <c r="FB296">
        <v>69.509680000000003</v>
      </c>
      <c r="FC296">
        <v>68.876369999999994</v>
      </c>
      <c r="FD296">
        <v>68.829120000000003</v>
      </c>
      <c r="FE296">
        <v>68.758170000000007</v>
      </c>
      <c r="FF296">
        <v>70.725819999999999</v>
      </c>
      <c r="FG296">
        <v>75.070459999999997</v>
      </c>
      <c r="FH296">
        <v>80.240549999999999</v>
      </c>
      <c r="FI296">
        <v>84.991579999999999</v>
      </c>
      <c r="FJ296">
        <v>89.071619999999996</v>
      </c>
      <c r="FK296">
        <v>91.591790000000003</v>
      </c>
      <c r="FL296">
        <v>93.031769999999995</v>
      </c>
      <c r="FM296">
        <v>93.396529999999998</v>
      </c>
      <c r="FN296">
        <v>93.105890000000002</v>
      </c>
      <c r="FO296">
        <v>92.099789999999999</v>
      </c>
      <c r="FP296">
        <v>90.461489999999998</v>
      </c>
      <c r="FQ296">
        <v>87.265010000000004</v>
      </c>
      <c r="FR296">
        <v>83.564030000000002</v>
      </c>
      <c r="FS296">
        <v>80.743290000000002</v>
      </c>
      <c r="FT296">
        <v>78.863529999999997</v>
      </c>
      <c r="FU296">
        <v>77.229730000000004</v>
      </c>
      <c r="FV296">
        <v>1</v>
      </c>
    </row>
    <row r="297" spans="1:178" x14ac:dyDescent="0.2">
      <c r="A297" t="s">
        <v>216</v>
      </c>
      <c r="B297" t="s">
        <v>231</v>
      </c>
      <c r="C297" t="s">
        <v>240</v>
      </c>
      <c r="D297" t="s">
        <v>41</v>
      </c>
      <c r="E297" t="s">
        <v>239</v>
      </c>
      <c r="F297" t="s">
        <v>230</v>
      </c>
      <c r="G297">
        <v>474</v>
      </c>
      <c r="H297" s="59"/>
      <c r="I297">
        <v>71.397739999999999</v>
      </c>
      <c r="J297">
        <v>519.00120000000004</v>
      </c>
      <c r="K297">
        <v>512.95230000000004</v>
      </c>
      <c r="L297">
        <v>506.82580000000002</v>
      </c>
      <c r="M297">
        <v>508.97129999999999</v>
      </c>
      <c r="N297">
        <v>522.85659999999996</v>
      </c>
      <c r="O297">
        <v>552.38900000000001</v>
      </c>
      <c r="P297">
        <v>593.54489999999998</v>
      </c>
      <c r="Q297">
        <v>605.07449999999994</v>
      </c>
      <c r="R297">
        <v>615.29039999999998</v>
      </c>
      <c r="S297">
        <v>618.34090000000003</v>
      </c>
      <c r="T297">
        <v>619.57320000000004</v>
      </c>
      <c r="U297">
        <v>613.97720000000004</v>
      </c>
      <c r="V297">
        <v>607.33339999999998</v>
      </c>
      <c r="W297">
        <v>603.27779999999996</v>
      </c>
      <c r="X297">
        <v>593.26769999999999</v>
      </c>
      <c r="Y297">
        <v>587.91899999999998</v>
      </c>
      <c r="Z297">
        <v>581.33579999999995</v>
      </c>
      <c r="AA297">
        <v>572.82039999999995</v>
      </c>
      <c r="AB297">
        <v>568.98009999999999</v>
      </c>
      <c r="AC297">
        <v>570.13900000000001</v>
      </c>
      <c r="AD297">
        <v>573.29079999999999</v>
      </c>
      <c r="AE297">
        <v>571.83889999999997</v>
      </c>
      <c r="AF297">
        <v>565.42550000000006</v>
      </c>
      <c r="AG297">
        <v>532.84289999999999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-220.96100000000001</v>
      </c>
      <c r="AU297">
        <v>447.19709999999998</v>
      </c>
      <c r="AV297">
        <v>441.62040000000002</v>
      </c>
      <c r="AW297">
        <v>438.01179999999999</v>
      </c>
      <c r="AX297">
        <v>434.0265</v>
      </c>
      <c r="AY297">
        <v>428.9821</v>
      </c>
      <c r="AZ297">
        <v>353.08870000000002</v>
      </c>
      <c r="BA297">
        <v>238.16</v>
      </c>
      <c r="BB297">
        <v>-153.19980000000001</v>
      </c>
      <c r="BC297">
        <v>-261.04969999999997</v>
      </c>
      <c r="BD297">
        <v>-351.89479999999998</v>
      </c>
      <c r="BE297">
        <v>-439.49689999999998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32.341540000000002</v>
      </c>
      <c r="BS297">
        <v>464.0258</v>
      </c>
      <c r="BT297">
        <v>457.97480000000002</v>
      </c>
      <c r="BU297">
        <v>455.49950000000001</v>
      </c>
      <c r="BV297">
        <v>451.69639999999998</v>
      </c>
      <c r="BW297">
        <v>446.38380000000001</v>
      </c>
      <c r="BX297">
        <v>363.40100000000001</v>
      </c>
      <c r="BY297">
        <v>247.8629</v>
      </c>
      <c r="BZ297">
        <v>41.322710000000001</v>
      </c>
      <c r="CA297">
        <v>-1.0993219999999999</v>
      </c>
      <c r="CB297">
        <v>-38.606270000000002</v>
      </c>
      <c r="CC297">
        <v>-93.889629999999997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207.77809999999999</v>
      </c>
      <c r="CQ297">
        <v>475.68130000000002</v>
      </c>
      <c r="CR297">
        <v>469.30180000000001</v>
      </c>
      <c r="CS297">
        <v>467.61149999999998</v>
      </c>
      <c r="CT297">
        <v>463.93459999999999</v>
      </c>
      <c r="CU297">
        <v>458.43610000000001</v>
      </c>
      <c r="CV297">
        <v>370.54329999999999</v>
      </c>
      <c r="CW297">
        <v>254.5831</v>
      </c>
      <c r="CX297">
        <v>176.04839999999999</v>
      </c>
      <c r="CY297">
        <v>178.94149999999999</v>
      </c>
      <c r="CZ297">
        <v>178.37639999999999</v>
      </c>
      <c r="DA297">
        <v>145.4769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383.21460000000002</v>
      </c>
      <c r="DO297">
        <v>487.33679999999998</v>
      </c>
      <c r="DP297">
        <v>480.62880000000001</v>
      </c>
      <c r="DQ297">
        <v>479.72340000000003</v>
      </c>
      <c r="DR297">
        <v>476.1728</v>
      </c>
      <c r="DS297">
        <v>470.48840000000001</v>
      </c>
      <c r="DT297">
        <v>377.68560000000002</v>
      </c>
      <c r="DU297">
        <v>261.30329999999998</v>
      </c>
      <c r="DV297">
        <v>310.77409999999998</v>
      </c>
      <c r="DW297">
        <v>358.98230000000001</v>
      </c>
      <c r="DX297">
        <v>395.35910000000001</v>
      </c>
      <c r="DY297">
        <v>384.84350000000001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636.51710000000003</v>
      </c>
      <c r="EM297">
        <v>504.16550000000001</v>
      </c>
      <c r="EN297">
        <v>496.98309999999998</v>
      </c>
      <c r="EO297">
        <v>497.21120000000002</v>
      </c>
      <c r="EP297">
        <v>493.84269999999998</v>
      </c>
      <c r="EQ297">
        <v>487.89</v>
      </c>
      <c r="ER297">
        <v>387.99790000000002</v>
      </c>
      <c r="ES297">
        <v>271.00630000000001</v>
      </c>
      <c r="ET297">
        <v>505.29660000000001</v>
      </c>
      <c r="EU297">
        <v>618.93259999999998</v>
      </c>
      <c r="EV297">
        <v>708.64769999999999</v>
      </c>
      <c r="EW297">
        <v>730.45079999999996</v>
      </c>
      <c r="EX297">
        <v>73.009469999999993</v>
      </c>
      <c r="EY297">
        <v>71.880039999999994</v>
      </c>
      <c r="EZ297">
        <v>70.928430000000006</v>
      </c>
      <c r="FA297">
        <v>70.186980000000005</v>
      </c>
      <c r="FB297">
        <v>69.509680000000003</v>
      </c>
      <c r="FC297">
        <v>68.876369999999994</v>
      </c>
      <c r="FD297">
        <v>68.829120000000003</v>
      </c>
      <c r="FE297">
        <v>68.758170000000007</v>
      </c>
      <c r="FF297">
        <v>70.725819999999999</v>
      </c>
      <c r="FG297">
        <v>75.070459999999997</v>
      </c>
      <c r="FH297">
        <v>80.240549999999999</v>
      </c>
      <c r="FI297">
        <v>84.991579999999999</v>
      </c>
      <c r="FJ297">
        <v>89.071619999999996</v>
      </c>
      <c r="FK297">
        <v>91.591790000000003</v>
      </c>
      <c r="FL297">
        <v>93.031769999999995</v>
      </c>
      <c r="FM297">
        <v>93.396529999999998</v>
      </c>
      <c r="FN297">
        <v>93.105890000000002</v>
      </c>
      <c r="FO297">
        <v>92.099789999999999</v>
      </c>
      <c r="FP297">
        <v>90.461489999999998</v>
      </c>
      <c r="FQ297">
        <v>87.265010000000004</v>
      </c>
      <c r="FR297">
        <v>83.564030000000002</v>
      </c>
      <c r="FS297">
        <v>80.743290000000002</v>
      </c>
      <c r="FT297">
        <v>78.863529999999997</v>
      </c>
      <c r="FU297">
        <v>77.229730000000004</v>
      </c>
      <c r="FV297">
        <v>1</v>
      </c>
    </row>
    <row r="298" spans="1:178" x14ac:dyDescent="0.2">
      <c r="A298" t="s">
        <v>216</v>
      </c>
      <c r="B298" t="s">
        <v>231</v>
      </c>
      <c r="C298" t="s">
        <v>240</v>
      </c>
      <c r="D298" t="s">
        <v>42</v>
      </c>
      <c r="E298">
        <v>2015</v>
      </c>
      <c r="F298" t="s">
        <v>230</v>
      </c>
      <c r="G298">
        <v>514</v>
      </c>
      <c r="H298" s="59"/>
      <c r="I298">
        <v>77.422870000000003</v>
      </c>
      <c r="J298">
        <v>549.54489999999998</v>
      </c>
      <c r="K298">
        <v>542.76829999999995</v>
      </c>
      <c r="L298">
        <v>537.30589999999995</v>
      </c>
      <c r="M298">
        <v>542.34799999999996</v>
      </c>
      <c r="N298">
        <v>552.83749999999998</v>
      </c>
      <c r="O298">
        <v>582.9633</v>
      </c>
      <c r="P298">
        <v>603.58389999999997</v>
      </c>
      <c r="Q298">
        <v>615.64390000000003</v>
      </c>
      <c r="R298">
        <v>621.03099999999995</v>
      </c>
      <c r="S298">
        <v>621.19269999999995</v>
      </c>
      <c r="T298">
        <v>629.31129999999996</v>
      </c>
      <c r="U298">
        <v>619.62120000000004</v>
      </c>
      <c r="V298">
        <v>614.60739999999998</v>
      </c>
      <c r="W298">
        <v>611.27850000000001</v>
      </c>
      <c r="X298">
        <v>604.16750000000002</v>
      </c>
      <c r="Y298">
        <v>596.80150000000003</v>
      </c>
      <c r="Z298">
        <v>593.01660000000004</v>
      </c>
      <c r="AA298">
        <v>585.78240000000005</v>
      </c>
      <c r="AB298">
        <v>579.78700000000003</v>
      </c>
      <c r="AC298">
        <v>579.37879999999996</v>
      </c>
      <c r="AD298">
        <v>591.06960000000004</v>
      </c>
      <c r="AE298">
        <v>593.70360000000005</v>
      </c>
      <c r="AF298">
        <v>589.14469999999994</v>
      </c>
      <c r="AG298">
        <v>567.87810000000002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88.570750000000004</v>
      </c>
      <c r="AU298">
        <v>463.99759999999998</v>
      </c>
      <c r="AV298">
        <v>462.62700000000001</v>
      </c>
      <c r="AW298">
        <v>460.89420000000001</v>
      </c>
      <c r="AX298">
        <v>459.39600000000002</v>
      </c>
      <c r="AY298">
        <v>455.15649999999999</v>
      </c>
      <c r="AZ298">
        <v>361.5641</v>
      </c>
      <c r="BA298">
        <v>237.59690000000001</v>
      </c>
      <c r="BB298">
        <v>157.94220000000001</v>
      </c>
      <c r="BC298">
        <v>165.63640000000001</v>
      </c>
      <c r="BD298">
        <v>169.49639999999999</v>
      </c>
      <c r="BE298">
        <v>156.17789999999999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147.94710000000001</v>
      </c>
      <c r="BS298">
        <v>470.51400000000001</v>
      </c>
      <c r="BT298">
        <v>468.63400000000001</v>
      </c>
      <c r="BU298">
        <v>466.91890000000001</v>
      </c>
      <c r="BV298">
        <v>465.3186</v>
      </c>
      <c r="BW298">
        <v>461.15190000000001</v>
      </c>
      <c r="BX298">
        <v>367.06110000000001</v>
      </c>
      <c r="BY298">
        <v>243.68539999999999</v>
      </c>
      <c r="BZ298">
        <v>162.6181</v>
      </c>
      <c r="CA298">
        <v>171.4162</v>
      </c>
      <c r="CB298">
        <v>176.30879999999999</v>
      </c>
      <c r="CC298">
        <v>161.34299999999999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189.071</v>
      </c>
      <c r="CQ298">
        <v>475.02730000000003</v>
      </c>
      <c r="CR298">
        <v>472.7944</v>
      </c>
      <c r="CS298">
        <v>471.0917</v>
      </c>
      <c r="CT298">
        <v>469.42059999999998</v>
      </c>
      <c r="CU298">
        <v>465.30430000000001</v>
      </c>
      <c r="CV298">
        <v>370.86829999999998</v>
      </c>
      <c r="CW298">
        <v>247.90219999999999</v>
      </c>
      <c r="CX298">
        <v>165.85669999999999</v>
      </c>
      <c r="CY298">
        <v>175.41929999999999</v>
      </c>
      <c r="CZ298">
        <v>181.02690000000001</v>
      </c>
      <c r="DA298">
        <v>164.92019999999999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230.19489999999999</v>
      </c>
      <c r="DO298">
        <v>479.54050000000001</v>
      </c>
      <c r="DP298">
        <v>476.95479999999998</v>
      </c>
      <c r="DQ298">
        <v>475.26440000000002</v>
      </c>
      <c r="DR298">
        <v>473.52260000000001</v>
      </c>
      <c r="DS298">
        <v>469.45670000000001</v>
      </c>
      <c r="DT298">
        <v>374.67540000000002</v>
      </c>
      <c r="DU298">
        <v>252.119</v>
      </c>
      <c r="DV298">
        <v>169.09530000000001</v>
      </c>
      <c r="DW298">
        <v>179.42230000000001</v>
      </c>
      <c r="DX298">
        <v>185.74510000000001</v>
      </c>
      <c r="DY298">
        <v>168.4975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289.57130000000001</v>
      </c>
      <c r="EM298">
        <v>486.05689999999998</v>
      </c>
      <c r="EN298">
        <v>482.96179999999998</v>
      </c>
      <c r="EO298">
        <v>481.28910000000002</v>
      </c>
      <c r="EP298">
        <v>479.4452</v>
      </c>
      <c r="EQ298">
        <v>475.45209999999997</v>
      </c>
      <c r="ER298">
        <v>380.17239999999998</v>
      </c>
      <c r="ES298">
        <v>258.20740000000001</v>
      </c>
      <c r="ET298">
        <v>173.7713</v>
      </c>
      <c r="EU298">
        <v>185.2021</v>
      </c>
      <c r="EV298">
        <v>192.5574</v>
      </c>
      <c r="EW298">
        <v>173.6626</v>
      </c>
      <c r="EX298">
        <v>65.434740000000005</v>
      </c>
      <c r="EY298">
        <v>64.372489999999999</v>
      </c>
      <c r="EZ298">
        <v>63.504300000000001</v>
      </c>
      <c r="FA298">
        <v>62.7699</v>
      </c>
      <c r="FB298">
        <v>62.067659999999997</v>
      </c>
      <c r="FC298">
        <v>61.475490000000001</v>
      </c>
      <c r="FD298">
        <v>61.075510000000001</v>
      </c>
      <c r="FE298">
        <v>61.009520000000002</v>
      </c>
      <c r="FF298">
        <v>62.127929999999999</v>
      </c>
      <c r="FG298">
        <v>65.542720000000003</v>
      </c>
      <c r="FH298">
        <v>71.039469999999994</v>
      </c>
      <c r="FI298">
        <v>77.044690000000003</v>
      </c>
      <c r="FJ298">
        <v>82.440290000000005</v>
      </c>
      <c r="FK298">
        <v>85.549459999999996</v>
      </c>
      <c r="FL298">
        <v>86.564340000000001</v>
      </c>
      <c r="FM298">
        <v>87.338750000000005</v>
      </c>
      <c r="FN298">
        <v>87.458730000000003</v>
      </c>
      <c r="FO298">
        <v>86.328689999999995</v>
      </c>
      <c r="FP298">
        <v>83.323769999999996</v>
      </c>
      <c r="FQ298">
        <v>78.557209999999998</v>
      </c>
      <c r="FR298">
        <v>75.268749999999997</v>
      </c>
      <c r="FS298">
        <v>72.747799999999998</v>
      </c>
      <c r="FT298">
        <v>70.617159999999998</v>
      </c>
      <c r="FU298">
        <v>68.985209999999995</v>
      </c>
      <c r="FV298">
        <v>1</v>
      </c>
    </row>
    <row r="299" spans="1:178" x14ac:dyDescent="0.2">
      <c r="A299" t="s">
        <v>216</v>
      </c>
      <c r="B299" t="s">
        <v>231</v>
      </c>
      <c r="C299" t="s">
        <v>240</v>
      </c>
      <c r="D299" t="s">
        <v>42</v>
      </c>
      <c r="E299">
        <v>2016</v>
      </c>
      <c r="F299" t="s">
        <v>230</v>
      </c>
      <c r="G299">
        <v>501</v>
      </c>
      <c r="H299" s="59"/>
      <c r="I299">
        <v>75.464709999999997</v>
      </c>
      <c r="J299">
        <v>535.64589999999998</v>
      </c>
      <c r="K299">
        <v>529.04070000000002</v>
      </c>
      <c r="L299">
        <v>523.7165</v>
      </c>
      <c r="M299">
        <v>528.63099999999997</v>
      </c>
      <c r="N299">
        <v>538.85530000000006</v>
      </c>
      <c r="O299">
        <v>568.21910000000003</v>
      </c>
      <c r="P299">
        <v>588.31809999999996</v>
      </c>
      <c r="Q299">
        <v>600.07320000000004</v>
      </c>
      <c r="R299">
        <v>605.32399999999996</v>
      </c>
      <c r="S299">
        <v>605.48170000000005</v>
      </c>
      <c r="T299">
        <v>613.39480000000003</v>
      </c>
      <c r="U299">
        <v>603.94989999999996</v>
      </c>
      <c r="V299">
        <v>599.06290000000001</v>
      </c>
      <c r="W299">
        <v>595.81809999999996</v>
      </c>
      <c r="X299">
        <v>588.88699999999994</v>
      </c>
      <c r="Y299">
        <v>581.70730000000003</v>
      </c>
      <c r="Z299">
        <v>578.0181</v>
      </c>
      <c r="AA299">
        <v>570.96690000000001</v>
      </c>
      <c r="AB299">
        <v>565.1232</v>
      </c>
      <c r="AC299">
        <v>564.72519999999997</v>
      </c>
      <c r="AD299">
        <v>576.12040000000002</v>
      </c>
      <c r="AE299">
        <v>578.68769999999995</v>
      </c>
      <c r="AF299">
        <v>574.2441</v>
      </c>
      <c r="AG299">
        <v>553.5154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85.067850000000007</v>
      </c>
      <c r="AU299">
        <v>452.12369999999999</v>
      </c>
      <c r="AV299">
        <v>450.79860000000002</v>
      </c>
      <c r="AW299">
        <v>449.10919999999999</v>
      </c>
      <c r="AX299">
        <v>447.65109999999999</v>
      </c>
      <c r="AY299">
        <v>443.5172</v>
      </c>
      <c r="AZ299">
        <v>352.30259999999998</v>
      </c>
      <c r="BA299">
        <v>231.45820000000001</v>
      </c>
      <c r="BB299">
        <v>153.84809999999999</v>
      </c>
      <c r="BC299">
        <v>161.32419999999999</v>
      </c>
      <c r="BD299">
        <v>165.06469999999999</v>
      </c>
      <c r="BE299">
        <v>152.11799999999999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143.68860000000001</v>
      </c>
      <c r="BS299">
        <v>458.55720000000002</v>
      </c>
      <c r="BT299">
        <v>456.72910000000002</v>
      </c>
      <c r="BU299">
        <v>455.0573</v>
      </c>
      <c r="BV299">
        <v>453.49829999999997</v>
      </c>
      <c r="BW299">
        <v>449.43630000000002</v>
      </c>
      <c r="BX299">
        <v>357.7296</v>
      </c>
      <c r="BY299">
        <v>237.4691</v>
      </c>
      <c r="BZ299">
        <v>158.46449999999999</v>
      </c>
      <c r="CA299">
        <v>167.03049999999999</v>
      </c>
      <c r="CB299">
        <v>171.7903</v>
      </c>
      <c r="CC299">
        <v>157.21729999999999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184.28909999999999</v>
      </c>
      <c r="CQ299">
        <v>463.01299999999998</v>
      </c>
      <c r="CR299">
        <v>460.83659999999998</v>
      </c>
      <c r="CS299">
        <v>459.17689999999999</v>
      </c>
      <c r="CT299">
        <v>457.54809999999998</v>
      </c>
      <c r="CU299">
        <v>453.53590000000003</v>
      </c>
      <c r="CV299">
        <v>361.48829999999998</v>
      </c>
      <c r="CW299">
        <v>241.63229999999999</v>
      </c>
      <c r="CX299">
        <v>161.6619</v>
      </c>
      <c r="CY299">
        <v>170.98259999999999</v>
      </c>
      <c r="CZ299">
        <v>176.44839999999999</v>
      </c>
      <c r="DA299">
        <v>160.7491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224.8896</v>
      </c>
      <c r="DO299">
        <v>467.46879999999999</v>
      </c>
      <c r="DP299">
        <v>464.94409999999999</v>
      </c>
      <c r="DQ299">
        <v>463.29649999999998</v>
      </c>
      <c r="DR299">
        <v>461.59789999999998</v>
      </c>
      <c r="DS299">
        <v>457.6354</v>
      </c>
      <c r="DT299">
        <v>365.24700000000001</v>
      </c>
      <c r="DU299">
        <v>245.7954</v>
      </c>
      <c r="DV299">
        <v>164.85929999999999</v>
      </c>
      <c r="DW299">
        <v>174.93469999999999</v>
      </c>
      <c r="DX299">
        <v>181.10659999999999</v>
      </c>
      <c r="DY299">
        <v>164.2809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283.51029999999997</v>
      </c>
      <c r="EM299">
        <v>473.90219999999999</v>
      </c>
      <c r="EN299">
        <v>470.87459999999999</v>
      </c>
      <c r="EO299">
        <v>469.24459999999999</v>
      </c>
      <c r="EP299">
        <v>467.44510000000002</v>
      </c>
      <c r="EQ299">
        <v>463.55450000000002</v>
      </c>
      <c r="ER299">
        <v>370.67410000000001</v>
      </c>
      <c r="ES299">
        <v>251.8064</v>
      </c>
      <c r="ET299">
        <v>169.47579999999999</v>
      </c>
      <c r="EU299">
        <v>180.64089999999999</v>
      </c>
      <c r="EV299">
        <v>187.8322</v>
      </c>
      <c r="EW299">
        <v>169.3802</v>
      </c>
      <c r="EX299">
        <v>65.434740000000005</v>
      </c>
      <c r="EY299">
        <v>64.372489999999999</v>
      </c>
      <c r="EZ299">
        <v>63.504300000000001</v>
      </c>
      <c r="FA299">
        <v>62.7699</v>
      </c>
      <c r="FB299">
        <v>62.067659999999997</v>
      </c>
      <c r="FC299">
        <v>61.475479999999997</v>
      </c>
      <c r="FD299">
        <v>61.075510000000001</v>
      </c>
      <c r="FE299">
        <v>61.009520000000002</v>
      </c>
      <c r="FF299">
        <v>62.127929999999999</v>
      </c>
      <c r="FG299">
        <v>65.542720000000003</v>
      </c>
      <c r="FH299">
        <v>71.039469999999994</v>
      </c>
      <c r="FI299">
        <v>77.044690000000003</v>
      </c>
      <c r="FJ299">
        <v>82.440290000000005</v>
      </c>
      <c r="FK299">
        <v>85.549459999999996</v>
      </c>
      <c r="FL299">
        <v>86.564340000000001</v>
      </c>
      <c r="FM299">
        <v>87.338750000000005</v>
      </c>
      <c r="FN299">
        <v>87.458730000000003</v>
      </c>
      <c r="FO299">
        <v>86.328689999999995</v>
      </c>
      <c r="FP299">
        <v>83.323769999999996</v>
      </c>
      <c r="FQ299">
        <v>78.557209999999998</v>
      </c>
      <c r="FR299">
        <v>75.268749999999997</v>
      </c>
      <c r="FS299">
        <v>72.747799999999998</v>
      </c>
      <c r="FT299">
        <v>70.617159999999998</v>
      </c>
      <c r="FU299">
        <v>68.985209999999995</v>
      </c>
      <c r="FV299">
        <v>1</v>
      </c>
    </row>
    <row r="300" spans="1:178" x14ac:dyDescent="0.2">
      <c r="A300" t="s">
        <v>216</v>
      </c>
      <c r="B300" t="s">
        <v>231</v>
      </c>
      <c r="C300" t="s">
        <v>240</v>
      </c>
      <c r="D300" t="s">
        <v>42</v>
      </c>
      <c r="E300">
        <v>2017</v>
      </c>
      <c r="F300" t="s">
        <v>230</v>
      </c>
      <c r="G300">
        <v>487</v>
      </c>
      <c r="H300" s="59"/>
      <c r="I300">
        <v>73.355909999999994</v>
      </c>
      <c r="J300">
        <v>520.67780000000005</v>
      </c>
      <c r="K300">
        <v>514.25710000000004</v>
      </c>
      <c r="L300">
        <v>509.08170000000001</v>
      </c>
      <c r="M300">
        <v>513.85889999999995</v>
      </c>
      <c r="N300">
        <v>523.79740000000004</v>
      </c>
      <c r="O300">
        <v>552.34069999999997</v>
      </c>
      <c r="P300">
        <v>571.87810000000002</v>
      </c>
      <c r="Q300">
        <v>583.30460000000005</v>
      </c>
      <c r="R300">
        <v>588.40880000000004</v>
      </c>
      <c r="S300">
        <v>588.56200000000001</v>
      </c>
      <c r="T300">
        <v>596.25400000000002</v>
      </c>
      <c r="U300">
        <v>587.07309999999995</v>
      </c>
      <c r="V300">
        <v>582.32259999999997</v>
      </c>
      <c r="W300">
        <v>579.16849999999999</v>
      </c>
      <c r="X300">
        <v>572.43110000000001</v>
      </c>
      <c r="Y300">
        <v>565.452</v>
      </c>
      <c r="Z300">
        <v>561.86590000000001</v>
      </c>
      <c r="AA300">
        <v>555.01179999999999</v>
      </c>
      <c r="AB300">
        <v>549.33130000000006</v>
      </c>
      <c r="AC300">
        <v>548.94449999999995</v>
      </c>
      <c r="AD300">
        <v>560.02120000000002</v>
      </c>
      <c r="AE300">
        <v>562.51679999999999</v>
      </c>
      <c r="AF300">
        <v>558.19740000000002</v>
      </c>
      <c r="AG300">
        <v>538.04790000000003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81.314210000000003</v>
      </c>
      <c r="AU300">
        <v>439.33839999999998</v>
      </c>
      <c r="AV300">
        <v>438.06220000000002</v>
      </c>
      <c r="AW300">
        <v>436.4196</v>
      </c>
      <c r="AX300">
        <v>435.00459999999998</v>
      </c>
      <c r="AY300">
        <v>430.9846</v>
      </c>
      <c r="AZ300">
        <v>342.3304</v>
      </c>
      <c r="BA300">
        <v>224.8492</v>
      </c>
      <c r="BB300">
        <v>149.44049999999999</v>
      </c>
      <c r="BC300">
        <v>156.68219999999999</v>
      </c>
      <c r="BD300">
        <v>160.29419999999999</v>
      </c>
      <c r="BE300">
        <v>147.7475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139.11000000000001</v>
      </c>
      <c r="BS300">
        <v>445.6814</v>
      </c>
      <c r="BT300">
        <v>443.9092</v>
      </c>
      <c r="BU300">
        <v>442.28399999999999</v>
      </c>
      <c r="BV300">
        <v>440.76949999999999</v>
      </c>
      <c r="BW300">
        <v>436.82040000000001</v>
      </c>
      <c r="BX300">
        <v>347.68099999999998</v>
      </c>
      <c r="BY300">
        <v>230.77549999999999</v>
      </c>
      <c r="BZ300">
        <v>153.99199999999999</v>
      </c>
      <c r="CA300">
        <v>162.3081</v>
      </c>
      <c r="CB300">
        <v>166.92519999999999</v>
      </c>
      <c r="CC300">
        <v>152.77510000000001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179.13929999999999</v>
      </c>
      <c r="CQ300">
        <v>450.0745</v>
      </c>
      <c r="CR300">
        <v>447.95890000000003</v>
      </c>
      <c r="CS300">
        <v>446.34559999999999</v>
      </c>
      <c r="CT300">
        <v>444.76229999999998</v>
      </c>
      <c r="CU300">
        <v>440.86219999999997</v>
      </c>
      <c r="CV300">
        <v>351.38690000000003</v>
      </c>
      <c r="CW300">
        <v>234.8801</v>
      </c>
      <c r="CX300">
        <v>157.14439999999999</v>
      </c>
      <c r="CY300">
        <v>166.2046</v>
      </c>
      <c r="CZ300">
        <v>171.51769999999999</v>
      </c>
      <c r="DA300">
        <v>156.25710000000001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219.16849999999999</v>
      </c>
      <c r="DO300">
        <v>454.4676</v>
      </c>
      <c r="DP300">
        <v>452.0086</v>
      </c>
      <c r="DQ300">
        <v>450.40730000000002</v>
      </c>
      <c r="DR300">
        <v>448.75510000000003</v>
      </c>
      <c r="DS300">
        <v>444.90410000000003</v>
      </c>
      <c r="DT300">
        <v>355.09269999999998</v>
      </c>
      <c r="DU300">
        <v>238.9846</v>
      </c>
      <c r="DV300">
        <v>160.29679999999999</v>
      </c>
      <c r="DW300">
        <v>170.1011</v>
      </c>
      <c r="DX300">
        <v>176.1103</v>
      </c>
      <c r="DY300">
        <v>159.73920000000001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276.96440000000001</v>
      </c>
      <c r="EM300">
        <v>460.81049999999999</v>
      </c>
      <c r="EN300">
        <v>457.85570000000001</v>
      </c>
      <c r="EO300">
        <v>456.27159999999998</v>
      </c>
      <c r="EP300">
        <v>454.52010000000001</v>
      </c>
      <c r="EQ300">
        <v>450.73989999999998</v>
      </c>
      <c r="ER300">
        <v>360.4434</v>
      </c>
      <c r="ES300">
        <v>244.911</v>
      </c>
      <c r="ET300">
        <v>164.84829999999999</v>
      </c>
      <c r="EU300">
        <v>175.727</v>
      </c>
      <c r="EV300">
        <v>182.7413</v>
      </c>
      <c r="EW300">
        <v>164.76679999999999</v>
      </c>
      <c r="EX300">
        <v>65.434740000000005</v>
      </c>
      <c r="EY300">
        <v>64.372489999999999</v>
      </c>
      <c r="EZ300">
        <v>63.504300000000001</v>
      </c>
      <c r="FA300">
        <v>62.7699</v>
      </c>
      <c r="FB300">
        <v>62.067659999999997</v>
      </c>
      <c r="FC300">
        <v>61.475479999999997</v>
      </c>
      <c r="FD300">
        <v>61.075510000000001</v>
      </c>
      <c r="FE300">
        <v>61.009520000000002</v>
      </c>
      <c r="FF300">
        <v>62.127929999999999</v>
      </c>
      <c r="FG300">
        <v>65.542720000000003</v>
      </c>
      <c r="FH300">
        <v>71.039469999999994</v>
      </c>
      <c r="FI300">
        <v>77.044690000000003</v>
      </c>
      <c r="FJ300">
        <v>82.440290000000005</v>
      </c>
      <c r="FK300">
        <v>85.549459999999996</v>
      </c>
      <c r="FL300">
        <v>86.564340000000001</v>
      </c>
      <c r="FM300">
        <v>87.338750000000005</v>
      </c>
      <c r="FN300">
        <v>87.458730000000003</v>
      </c>
      <c r="FO300">
        <v>86.328689999999995</v>
      </c>
      <c r="FP300">
        <v>83.323769999999996</v>
      </c>
      <c r="FQ300">
        <v>78.557209999999998</v>
      </c>
      <c r="FR300">
        <v>75.268749999999997</v>
      </c>
      <c r="FS300">
        <v>72.747799999999998</v>
      </c>
      <c r="FT300">
        <v>70.617159999999998</v>
      </c>
      <c r="FU300">
        <v>68.985209999999995</v>
      </c>
      <c r="FV300">
        <v>1</v>
      </c>
    </row>
    <row r="301" spans="1:178" x14ac:dyDescent="0.2">
      <c r="A301" t="s">
        <v>216</v>
      </c>
      <c r="B301" t="s">
        <v>231</v>
      </c>
      <c r="C301" t="s">
        <v>240</v>
      </c>
      <c r="D301" t="s">
        <v>42</v>
      </c>
      <c r="E301" t="s">
        <v>239</v>
      </c>
      <c r="F301" t="s">
        <v>230</v>
      </c>
      <c r="G301">
        <v>474</v>
      </c>
      <c r="H301" s="59"/>
      <c r="I301">
        <v>71.397739999999999</v>
      </c>
      <c r="J301">
        <v>506.77879999999999</v>
      </c>
      <c r="K301">
        <v>500.52949999999998</v>
      </c>
      <c r="L301">
        <v>495.49220000000003</v>
      </c>
      <c r="M301">
        <v>500.14190000000002</v>
      </c>
      <c r="N301">
        <v>509.8152</v>
      </c>
      <c r="O301">
        <v>537.59649999999999</v>
      </c>
      <c r="P301">
        <v>556.61239999999998</v>
      </c>
      <c r="Q301">
        <v>567.73389999999995</v>
      </c>
      <c r="R301">
        <v>572.70169999999996</v>
      </c>
      <c r="S301">
        <v>572.851</v>
      </c>
      <c r="T301">
        <v>580.33759999999995</v>
      </c>
      <c r="U301">
        <v>571.40170000000001</v>
      </c>
      <c r="V301">
        <v>566.77809999999999</v>
      </c>
      <c r="W301">
        <v>563.70820000000003</v>
      </c>
      <c r="X301">
        <v>557.15060000000005</v>
      </c>
      <c r="Y301">
        <v>550.3578</v>
      </c>
      <c r="Z301">
        <v>546.86739999999998</v>
      </c>
      <c r="AA301">
        <v>540.19619999999998</v>
      </c>
      <c r="AB301">
        <v>534.66740000000004</v>
      </c>
      <c r="AC301">
        <v>534.29089999999997</v>
      </c>
      <c r="AD301">
        <v>545.072</v>
      </c>
      <c r="AE301">
        <v>547.50099999999998</v>
      </c>
      <c r="AF301">
        <v>543.29690000000005</v>
      </c>
      <c r="AG301">
        <v>523.68520000000001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77.846760000000003</v>
      </c>
      <c r="AU301">
        <v>427.46839999999997</v>
      </c>
      <c r="AV301">
        <v>426.2373</v>
      </c>
      <c r="AW301">
        <v>424.63819999999998</v>
      </c>
      <c r="AX301">
        <v>423.26319999999998</v>
      </c>
      <c r="AY301">
        <v>419.34890000000001</v>
      </c>
      <c r="AZ301">
        <v>333.07209999999998</v>
      </c>
      <c r="BA301">
        <v>218.7141</v>
      </c>
      <c r="BB301">
        <v>145.3492</v>
      </c>
      <c r="BC301">
        <v>152.37350000000001</v>
      </c>
      <c r="BD301">
        <v>155.8665</v>
      </c>
      <c r="BE301">
        <v>143.69069999999999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134.86600000000001</v>
      </c>
      <c r="BS301">
        <v>433.72609999999997</v>
      </c>
      <c r="BT301">
        <v>432.00580000000002</v>
      </c>
      <c r="BU301">
        <v>430.42380000000003</v>
      </c>
      <c r="BV301">
        <v>428.95069999999998</v>
      </c>
      <c r="BW301">
        <v>425.10629999999998</v>
      </c>
      <c r="BX301">
        <v>338.35090000000002</v>
      </c>
      <c r="BY301">
        <v>224.5608</v>
      </c>
      <c r="BZ301">
        <v>149.83959999999999</v>
      </c>
      <c r="CA301">
        <v>157.9238</v>
      </c>
      <c r="CB301">
        <v>162.4084</v>
      </c>
      <c r="CC301">
        <v>148.6507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174.35730000000001</v>
      </c>
      <c r="CQ301">
        <v>438.06020000000001</v>
      </c>
      <c r="CR301">
        <v>436.00110000000001</v>
      </c>
      <c r="CS301">
        <v>434.43079999999998</v>
      </c>
      <c r="CT301">
        <v>432.88979999999998</v>
      </c>
      <c r="CU301">
        <v>429.09379999999999</v>
      </c>
      <c r="CV301">
        <v>342.00689999999997</v>
      </c>
      <c r="CW301">
        <v>228.61019999999999</v>
      </c>
      <c r="CX301">
        <v>152.9496</v>
      </c>
      <c r="CY301">
        <v>161.7679</v>
      </c>
      <c r="CZ301">
        <v>166.9392</v>
      </c>
      <c r="DA301">
        <v>152.08600000000001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213.84870000000001</v>
      </c>
      <c r="DO301">
        <v>442.39420000000001</v>
      </c>
      <c r="DP301">
        <v>439.99630000000002</v>
      </c>
      <c r="DQ301">
        <v>438.43790000000001</v>
      </c>
      <c r="DR301">
        <v>436.82900000000001</v>
      </c>
      <c r="DS301">
        <v>433.08139999999997</v>
      </c>
      <c r="DT301">
        <v>345.66300000000001</v>
      </c>
      <c r="DU301">
        <v>232.65960000000001</v>
      </c>
      <c r="DV301">
        <v>156.05959999999999</v>
      </c>
      <c r="DW301">
        <v>165.6121</v>
      </c>
      <c r="DX301">
        <v>171.4701</v>
      </c>
      <c r="DY301">
        <v>155.5213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270.86790000000002</v>
      </c>
      <c r="EM301">
        <v>448.65190000000001</v>
      </c>
      <c r="EN301">
        <v>445.76490000000001</v>
      </c>
      <c r="EO301">
        <v>444.2235</v>
      </c>
      <c r="EP301">
        <v>442.51639999999998</v>
      </c>
      <c r="EQ301">
        <v>438.83879999999999</v>
      </c>
      <c r="ER301">
        <v>350.94170000000003</v>
      </c>
      <c r="ES301">
        <v>238.50630000000001</v>
      </c>
      <c r="ET301">
        <v>160.55000000000001</v>
      </c>
      <c r="EU301">
        <v>171.16239999999999</v>
      </c>
      <c r="EV301">
        <v>178.012</v>
      </c>
      <c r="EW301">
        <v>160.4813</v>
      </c>
      <c r="EX301">
        <v>65.434740000000005</v>
      </c>
      <c r="EY301">
        <v>64.372489999999999</v>
      </c>
      <c r="EZ301">
        <v>63.504300000000001</v>
      </c>
      <c r="FA301">
        <v>62.7699</v>
      </c>
      <c r="FB301">
        <v>62.067659999999997</v>
      </c>
      <c r="FC301">
        <v>61.475479999999997</v>
      </c>
      <c r="FD301">
        <v>61.075510000000001</v>
      </c>
      <c r="FE301">
        <v>61.009520000000002</v>
      </c>
      <c r="FF301">
        <v>62.127929999999999</v>
      </c>
      <c r="FG301">
        <v>65.542720000000003</v>
      </c>
      <c r="FH301">
        <v>71.039469999999994</v>
      </c>
      <c r="FI301">
        <v>77.044690000000003</v>
      </c>
      <c r="FJ301">
        <v>82.440290000000005</v>
      </c>
      <c r="FK301">
        <v>85.549459999999996</v>
      </c>
      <c r="FL301">
        <v>86.564340000000001</v>
      </c>
      <c r="FM301">
        <v>87.338750000000005</v>
      </c>
      <c r="FN301">
        <v>87.458730000000003</v>
      </c>
      <c r="FO301">
        <v>86.328689999999995</v>
      </c>
      <c r="FP301">
        <v>83.323769999999996</v>
      </c>
      <c r="FQ301">
        <v>78.557209999999998</v>
      </c>
      <c r="FR301">
        <v>75.268749999999997</v>
      </c>
      <c r="FS301">
        <v>72.747799999999998</v>
      </c>
      <c r="FT301">
        <v>70.617159999999998</v>
      </c>
      <c r="FU301">
        <v>68.985209999999995</v>
      </c>
      <c r="FV301">
        <v>1</v>
      </c>
    </row>
    <row r="302" spans="1:178" x14ac:dyDescent="0.2">
      <c r="A302" t="s">
        <v>216</v>
      </c>
      <c r="B302" t="s">
        <v>231</v>
      </c>
      <c r="C302" t="s">
        <v>240</v>
      </c>
      <c r="D302" t="s">
        <v>43</v>
      </c>
      <c r="E302">
        <v>2015</v>
      </c>
      <c r="F302" t="s">
        <v>230</v>
      </c>
      <c r="G302">
        <v>507</v>
      </c>
      <c r="H302" s="59"/>
      <c r="I302">
        <v>76.368480000000005</v>
      </c>
      <c r="J302">
        <v>542.97860000000003</v>
      </c>
      <c r="K302">
        <v>534.59199999999998</v>
      </c>
      <c r="L302">
        <v>527.69920000000002</v>
      </c>
      <c r="M302">
        <v>531.86469999999997</v>
      </c>
      <c r="N302">
        <v>551.72910000000002</v>
      </c>
      <c r="O302">
        <v>579.56240000000003</v>
      </c>
      <c r="P302">
        <v>598.01</v>
      </c>
      <c r="Q302">
        <v>601.5471</v>
      </c>
      <c r="R302">
        <v>596.29780000000005</v>
      </c>
      <c r="S302">
        <v>598.03290000000004</v>
      </c>
      <c r="T302">
        <v>605.6816</v>
      </c>
      <c r="U302">
        <v>611.36839999999995</v>
      </c>
      <c r="V302">
        <v>604.95370000000003</v>
      </c>
      <c r="W302">
        <v>604.37369999999999</v>
      </c>
      <c r="X302">
        <v>592.24130000000002</v>
      </c>
      <c r="Y302">
        <v>586.82209999999998</v>
      </c>
      <c r="Z302">
        <v>578.82060000000001</v>
      </c>
      <c r="AA302">
        <v>578.45339999999999</v>
      </c>
      <c r="AB302">
        <v>573.61980000000005</v>
      </c>
      <c r="AC302">
        <v>569.96370000000002</v>
      </c>
      <c r="AD302">
        <v>572.67539999999997</v>
      </c>
      <c r="AE302">
        <v>571.25599999999997</v>
      </c>
      <c r="AF302">
        <v>563.04349999999999</v>
      </c>
      <c r="AG302">
        <v>554.35860000000002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-37.101379999999999</v>
      </c>
      <c r="AX302">
        <v>447.31200000000001</v>
      </c>
      <c r="AY302">
        <v>448.60910000000001</v>
      </c>
      <c r="AZ302">
        <v>443.3655</v>
      </c>
      <c r="BA302">
        <v>440.32310000000001</v>
      </c>
      <c r="BB302">
        <v>442.90550000000002</v>
      </c>
      <c r="BC302">
        <v>369.08980000000003</v>
      </c>
      <c r="BD302">
        <v>250.41120000000001</v>
      </c>
      <c r="BE302">
        <v>161.25489999999999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99.650589999999994</v>
      </c>
      <c r="BV302">
        <v>457.04070000000002</v>
      </c>
      <c r="BW302">
        <v>458.92790000000002</v>
      </c>
      <c r="BX302">
        <v>453.73579999999998</v>
      </c>
      <c r="BY302">
        <v>450.6995</v>
      </c>
      <c r="BZ302">
        <v>454.50139999999999</v>
      </c>
      <c r="CA302">
        <v>376.8134</v>
      </c>
      <c r="CB302">
        <v>259.18049999999999</v>
      </c>
      <c r="CC302">
        <v>163.53120000000001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194.3646</v>
      </c>
      <c r="CT302">
        <v>463.77879999999999</v>
      </c>
      <c r="CU302">
        <v>466.07479999999998</v>
      </c>
      <c r="CV302">
        <v>460.91820000000001</v>
      </c>
      <c r="CW302">
        <v>457.8861</v>
      </c>
      <c r="CX302">
        <v>462.53269999999998</v>
      </c>
      <c r="CY302">
        <v>382.1628</v>
      </c>
      <c r="CZ302">
        <v>265.25420000000003</v>
      </c>
      <c r="DA302">
        <v>165.1078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289.07859999999999</v>
      </c>
      <c r="DR302">
        <v>470.51690000000002</v>
      </c>
      <c r="DS302">
        <v>473.22160000000002</v>
      </c>
      <c r="DT302">
        <v>468.10059999999999</v>
      </c>
      <c r="DU302">
        <v>465.07279999999997</v>
      </c>
      <c r="DV302">
        <v>470.56400000000002</v>
      </c>
      <c r="DW302">
        <v>387.51220000000001</v>
      </c>
      <c r="DX302">
        <v>271.32780000000002</v>
      </c>
      <c r="DY302">
        <v>166.68430000000001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425.8306</v>
      </c>
      <c r="EP302">
        <v>480.24560000000002</v>
      </c>
      <c r="EQ302">
        <v>483.54050000000001</v>
      </c>
      <c r="ER302">
        <v>478.47089999999997</v>
      </c>
      <c r="ES302">
        <v>475.44920000000002</v>
      </c>
      <c r="ET302">
        <v>482.15989999999999</v>
      </c>
      <c r="EU302">
        <v>395.23590000000002</v>
      </c>
      <c r="EV302">
        <v>280.09710000000001</v>
      </c>
      <c r="EW302">
        <v>168.9606</v>
      </c>
      <c r="EX302">
        <v>58.652239999999999</v>
      </c>
      <c r="EY302">
        <v>57.667470000000002</v>
      </c>
      <c r="EZ302">
        <v>57.181449999999998</v>
      </c>
      <c r="FA302">
        <v>56.562339999999999</v>
      </c>
      <c r="FB302">
        <v>55.610059999999997</v>
      </c>
      <c r="FC302">
        <v>55.04392</v>
      </c>
      <c r="FD302">
        <v>55.229640000000003</v>
      </c>
      <c r="FE302">
        <v>55.010429999999999</v>
      </c>
      <c r="FF302">
        <v>57.735259999999997</v>
      </c>
      <c r="FG302">
        <v>61.286430000000003</v>
      </c>
      <c r="FH302">
        <v>65.810969999999998</v>
      </c>
      <c r="FI302">
        <v>70.41377</v>
      </c>
      <c r="FJ302">
        <v>73.104990000000001</v>
      </c>
      <c r="FK302">
        <v>74.669889999999995</v>
      </c>
      <c r="FL302">
        <v>75.712329999999994</v>
      </c>
      <c r="FM302">
        <v>75.631969999999995</v>
      </c>
      <c r="FN302">
        <v>73.846069999999997</v>
      </c>
      <c r="FO302">
        <v>70.961839999999995</v>
      </c>
      <c r="FP302">
        <v>67.856909999999999</v>
      </c>
      <c r="FQ302">
        <v>65.56</v>
      </c>
      <c r="FR302">
        <v>63.985469999999999</v>
      </c>
      <c r="FS302">
        <v>62.949930000000002</v>
      </c>
      <c r="FT302">
        <v>62.02901</v>
      </c>
      <c r="FU302">
        <v>61.208590000000001</v>
      </c>
      <c r="FV302">
        <v>1</v>
      </c>
    </row>
    <row r="303" spans="1:178" x14ac:dyDescent="0.2">
      <c r="A303" t="s">
        <v>216</v>
      </c>
      <c r="B303" t="s">
        <v>231</v>
      </c>
      <c r="C303" t="s">
        <v>240</v>
      </c>
      <c r="D303" t="s">
        <v>43</v>
      </c>
      <c r="E303">
        <v>2016</v>
      </c>
      <c r="F303" t="s">
        <v>230</v>
      </c>
      <c r="G303">
        <v>494</v>
      </c>
      <c r="H303" s="59"/>
      <c r="I303">
        <v>74.410309999999996</v>
      </c>
      <c r="J303">
        <v>529.05600000000004</v>
      </c>
      <c r="K303">
        <v>520.8845</v>
      </c>
      <c r="L303">
        <v>514.16849999999999</v>
      </c>
      <c r="M303">
        <v>518.22720000000004</v>
      </c>
      <c r="N303">
        <v>537.58230000000003</v>
      </c>
      <c r="O303">
        <v>564.70180000000005</v>
      </c>
      <c r="P303">
        <v>582.67650000000003</v>
      </c>
      <c r="Q303">
        <v>586.12279999999998</v>
      </c>
      <c r="R303">
        <v>581.00810000000001</v>
      </c>
      <c r="S303">
        <v>582.69870000000003</v>
      </c>
      <c r="T303">
        <v>590.15139999999997</v>
      </c>
      <c r="U303">
        <v>595.69230000000005</v>
      </c>
      <c r="V303">
        <v>589.44209999999998</v>
      </c>
      <c r="W303">
        <v>588.87699999999995</v>
      </c>
      <c r="X303">
        <v>577.05560000000003</v>
      </c>
      <c r="Y303">
        <v>571.77530000000002</v>
      </c>
      <c r="Z303">
        <v>563.97900000000004</v>
      </c>
      <c r="AA303">
        <v>563.62130000000002</v>
      </c>
      <c r="AB303">
        <v>558.91160000000002</v>
      </c>
      <c r="AC303">
        <v>555.34929999999997</v>
      </c>
      <c r="AD303">
        <v>557.9914</v>
      </c>
      <c r="AE303">
        <v>556.60850000000005</v>
      </c>
      <c r="AF303">
        <v>548.60640000000001</v>
      </c>
      <c r="AG303">
        <v>540.14430000000004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-39.098300000000002</v>
      </c>
      <c r="AX303">
        <v>435.63279999999997</v>
      </c>
      <c r="AY303">
        <v>436.88380000000001</v>
      </c>
      <c r="AZ303">
        <v>431.77359999999999</v>
      </c>
      <c r="BA303">
        <v>428.80900000000003</v>
      </c>
      <c r="BB303">
        <v>431.29899999999998</v>
      </c>
      <c r="BC303">
        <v>359.45940000000002</v>
      </c>
      <c r="BD303">
        <v>243.8014</v>
      </c>
      <c r="BE303">
        <v>157.0711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95.889049999999997</v>
      </c>
      <c r="BV303">
        <v>445.23590000000002</v>
      </c>
      <c r="BW303">
        <v>447.06950000000001</v>
      </c>
      <c r="BX303">
        <v>442.01</v>
      </c>
      <c r="BY303">
        <v>439.05149999999998</v>
      </c>
      <c r="BZ303">
        <v>442.74520000000001</v>
      </c>
      <c r="CA303">
        <v>367.08339999999998</v>
      </c>
      <c r="CB303">
        <v>252.45750000000001</v>
      </c>
      <c r="CC303">
        <v>159.31800000000001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189.3809</v>
      </c>
      <c r="CT303">
        <v>451.88709999999998</v>
      </c>
      <c r="CU303">
        <v>454.1241</v>
      </c>
      <c r="CV303">
        <v>449.09980000000002</v>
      </c>
      <c r="CW303">
        <v>446.14550000000003</v>
      </c>
      <c r="CX303">
        <v>450.67290000000003</v>
      </c>
      <c r="CY303">
        <v>372.36380000000003</v>
      </c>
      <c r="CZ303">
        <v>258.45280000000002</v>
      </c>
      <c r="DA303">
        <v>160.87430000000001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282.87270000000001</v>
      </c>
      <c r="DR303">
        <v>458.53820000000002</v>
      </c>
      <c r="DS303">
        <v>461.17869999999999</v>
      </c>
      <c r="DT303">
        <v>456.18950000000001</v>
      </c>
      <c r="DU303">
        <v>453.23939999999999</v>
      </c>
      <c r="DV303">
        <v>458.60059999999999</v>
      </c>
      <c r="DW303">
        <v>377.64420000000001</v>
      </c>
      <c r="DX303">
        <v>264.44799999999998</v>
      </c>
      <c r="DY303">
        <v>162.43049999999999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417.86009999999999</v>
      </c>
      <c r="EP303">
        <v>468.14139999999998</v>
      </c>
      <c r="EQ303">
        <v>471.36450000000002</v>
      </c>
      <c r="ER303">
        <v>466.42599999999999</v>
      </c>
      <c r="ES303">
        <v>463.4819</v>
      </c>
      <c r="ET303">
        <v>470.04689999999999</v>
      </c>
      <c r="EU303">
        <v>385.26819999999998</v>
      </c>
      <c r="EV303">
        <v>273.10419999999999</v>
      </c>
      <c r="EW303">
        <v>164.67740000000001</v>
      </c>
      <c r="EX303">
        <v>58.652239999999999</v>
      </c>
      <c r="EY303">
        <v>57.667470000000002</v>
      </c>
      <c r="EZ303">
        <v>57.181449999999998</v>
      </c>
      <c r="FA303">
        <v>56.562339999999999</v>
      </c>
      <c r="FB303">
        <v>55.610059999999997</v>
      </c>
      <c r="FC303">
        <v>55.04392</v>
      </c>
      <c r="FD303">
        <v>55.229640000000003</v>
      </c>
      <c r="FE303">
        <v>55.010429999999999</v>
      </c>
      <c r="FF303">
        <v>57.735259999999997</v>
      </c>
      <c r="FG303">
        <v>61.286430000000003</v>
      </c>
      <c r="FH303">
        <v>65.810969999999998</v>
      </c>
      <c r="FI303">
        <v>70.41377</v>
      </c>
      <c r="FJ303">
        <v>73.104990000000001</v>
      </c>
      <c r="FK303">
        <v>74.669889999999995</v>
      </c>
      <c r="FL303">
        <v>75.712329999999994</v>
      </c>
      <c r="FM303">
        <v>75.631969999999995</v>
      </c>
      <c r="FN303">
        <v>73.846069999999997</v>
      </c>
      <c r="FO303">
        <v>70.961839999999995</v>
      </c>
      <c r="FP303">
        <v>67.856909999999999</v>
      </c>
      <c r="FQ303">
        <v>65.56</v>
      </c>
      <c r="FR303">
        <v>63.985469999999999</v>
      </c>
      <c r="FS303">
        <v>62.949930000000002</v>
      </c>
      <c r="FT303">
        <v>62.029020000000003</v>
      </c>
      <c r="FU303">
        <v>61.208599999999997</v>
      </c>
      <c r="FV303">
        <v>1</v>
      </c>
    </row>
    <row r="304" spans="1:178" x14ac:dyDescent="0.2">
      <c r="A304" t="s">
        <v>216</v>
      </c>
      <c r="B304" t="s">
        <v>231</v>
      </c>
      <c r="C304" t="s">
        <v>240</v>
      </c>
      <c r="D304" t="s">
        <v>43</v>
      </c>
      <c r="E304">
        <v>2017</v>
      </c>
      <c r="F304" t="s">
        <v>230</v>
      </c>
      <c r="G304">
        <v>480</v>
      </c>
      <c r="H304" s="59"/>
      <c r="I304">
        <v>72.301509999999993</v>
      </c>
      <c r="J304">
        <v>514.0625</v>
      </c>
      <c r="K304">
        <v>506.12259999999998</v>
      </c>
      <c r="L304">
        <v>499.59690000000001</v>
      </c>
      <c r="M304">
        <v>503.54059999999998</v>
      </c>
      <c r="N304">
        <v>522.34709999999995</v>
      </c>
      <c r="O304">
        <v>548.69809999999995</v>
      </c>
      <c r="P304">
        <v>566.16330000000005</v>
      </c>
      <c r="Q304">
        <v>569.51199999999994</v>
      </c>
      <c r="R304">
        <v>564.54229999999995</v>
      </c>
      <c r="S304">
        <v>566.18499999999995</v>
      </c>
      <c r="T304">
        <v>573.42650000000003</v>
      </c>
      <c r="U304">
        <v>578.81039999999996</v>
      </c>
      <c r="V304">
        <v>572.73720000000003</v>
      </c>
      <c r="W304">
        <v>572.18820000000005</v>
      </c>
      <c r="X304">
        <v>560.70180000000005</v>
      </c>
      <c r="Y304">
        <v>555.57119999999998</v>
      </c>
      <c r="Z304">
        <v>547.99580000000003</v>
      </c>
      <c r="AA304">
        <v>547.64819999999997</v>
      </c>
      <c r="AB304">
        <v>543.072</v>
      </c>
      <c r="AC304">
        <v>539.61069999999995</v>
      </c>
      <c r="AD304">
        <v>542.17790000000002</v>
      </c>
      <c r="AE304">
        <v>540.83410000000003</v>
      </c>
      <c r="AF304">
        <v>533.05889999999999</v>
      </c>
      <c r="AG304">
        <v>524.83659999999998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-41.204549999999998</v>
      </c>
      <c r="AX304">
        <v>423.0582</v>
      </c>
      <c r="AY304">
        <v>424.26</v>
      </c>
      <c r="AZ304">
        <v>419.29329999999999</v>
      </c>
      <c r="BA304">
        <v>416.41269999999997</v>
      </c>
      <c r="BB304">
        <v>418.80329999999998</v>
      </c>
      <c r="BC304">
        <v>349.09070000000003</v>
      </c>
      <c r="BD304">
        <v>236.6859</v>
      </c>
      <c r="BE304">
        <v>152.56620000000001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91.856290000000001</v>
      </c>
      <c r="BV304">
        <v>432.52429999999998</v>
      </c>
      <c r="BW304">
        <v>434.30029999999999</v>
      </c>
      <c r="BX304">
        <v>429.38369999999998</v>
      </c>
      <c r="BY304">
        <v>426.50900000000001</v>
      </c>
      <c r="BZ304">
        <v>430.08629999999999</v>
      </c>
      <c r="CA304">
        <v>356.60599999999999</v>
      </c>
      <c r="CB304">
        <v>245.21850000000001</v>
      </c>
      <c r="CC304">
        <v>154.78110000000001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184.0138</v>
      </c>
      <c r="CT304">
        <v>439.08049999999997</v>
      </c>
      <c r="CU304">
        <v>441.25420000000003</v>
      </c>
      <c r="CV304">
        <v>436.3723</v>
      </c>
      <c r="CW304">
        <v>433.50170000000003</v>
      </c>
      <c r="CX304">
        <v>437.9008</v>
      </c>
      <c r="CY304">
        <v>361.81099999999998</v>
      </c>
      <c r="CZ304">
        <v>251.12819999999999</v>
      </c>
      <c r="DA304">
        <v>156.3151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276.17140000000001</v>
      </c>
      <c r="DR304">
        <v>445.63670000000002</v>
      </c>
      <c r="DS304">
        <v>448.20819999999998</v>
      </c>
      <c r="DT304">
        <v>443.36079999999998</v>
      </c>
      <c r="DU304">
        <v>440.49439999999998</v>
      </c>
      <c r="DV304">
        <v>445.71530000000001</v>
      </c>
      <c r="DW304">
        <v>367.01600000000002</v>
      </c>
      <c r="DX304">
        <v>257.0378</v>
      </c>
      <c r="DY304">
        <v>157.84909999999999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409.23219999999998</v>
      </c>
      <c r="EP304">
        <v>455.1028</v>
      </c>
      <c r="EQ304">
        <v>458.24849999999998</v>
      </c>
      <c r="ER304">
        <v>453.45119999999997</v>
      </c>
      <c r="ES304">
        <v>450.59070000000003</v>
      </c>
      <c r="ET304">
        <v>456.99829999999997</v>
      </c>
      <c r="EU304">
        <v>374.53120000000001</v>
      </c>
      <c r="EV304">
        <v>265.57049999999998</v>
      </c>
      <c r="EW304">
        <v>160.06389999999999</v>
      </c>
      <c r="EX304">
        <v>58.652239999999999</v>
      </c>
      <c r="EY304">
        <v>57.667470000000002</v>
      </c>
      <c r="EZ304">
        <v>57.181449999999998</v>
      </c>
      <c r="FA304">
        <v>56.562339999999999</v>
      </c>
      <c r="FB304">
        <v>55.610059999999997</v>
      </c>
      <c r="FC304">
        <v>55.04392</v>
      </c>
      <c r="FD304">
        <v>55.229640000000003</v>
      </c>
      <c r="FE304">
        <v>55.010429999999999</v>
      </c>
      <c r="FF304">
        <v>57.735259999999997</v>
      </c>
      <c r="FG304">
        <v>61.286439999999999</v>
      </c>
      <c r="FH304">
        <v>65.810969999999998</v>
      </c>
      <c r="FI304">
        <v>70.41377</v>
      </c>
      <c r="FJ304">
        <v>73.104990000000001</v>
      </c>
      <c r="FK304">
        <v>74.669889999999995</v>
      </c>
      <c r="FL304">
        <v>75.712329999999994</v>
      </c>
      <c r="FM304">
        <v>75.631969999999995</v>
      </c>
      <c r="FN304">
        <v>73.846069999999997</v>
      </c>
      <c r="FO304">
        <v>70.961839999999995</v>
      </c>
      <c r="FP304">
        <v>67.856909999999999</v>
      </c>
      <c r="FQ304">
        <v>65.56</v>
      </c>
      <c r="FR304">
        <v>63.985469999999999</v>
      </c>
      <c r="FS304">
        <v>62.949930000000002</v>
      </c>
      <c r="FT304">
        <v>62.029020000000003</v>
      </c>
      <c r="FU304">
        <v>61.208590000000001</v>
      </c>
      <c r="FV304">
        <v>1</v>
      </c>
    </row>
    <row r="305" spans="1:178" x14ac:dyDescent="0.2">
      <c r="A305" t="s">
        <v>216</v>
      </c>
      <c r="B305" t="s">
        <v>231</v>
      </c>
      <c r="C305" t="s">
        <v>240</v>
      </c>
      <c r="D305" t="s">
        <v>43</v>
      </c>
      <c r="E305" t="s">
        <v>239</v>
      </c>
      <c r="F305" t="s">
        <v>230</v>
      </c>
      <c r="G305">
        <v>474</v>
      </c>
      <c r="H305" s="59"/>
      <c r="I305">
        <v>71.397739999999999</v>
      </c>
      <c r="J305">
        <v>507.63670000000002</v>
      </c>
      <c r="K305">
        <v>499.79610000000002</v>
      </c>
      <c r="L305">
        <v>493.3519</v>
      </c>
      <c r="M305">
        <v>497.24630000000002</v>
      </c>
      <c r="N305">
        <v>515.81780000000003</v>
      </c>
      <c r="O305">
        <v>541.83939999999996</v>
      </c>
      <c r="P305">
        <v>559.08630000000005</v>
      </c>
      <c r="Q305">
        <v>562.3931</v>
      </c>
      <c r="R305">
        <v>557.4855</v>
      </c>
      <c r="S305">
        <v>559.10770000000002</v>
      </c>
      <c r="T305">
        <v>566.2586</v>
      </c>
      <c r="U305">
        <v>571.5752</v>
      </c>
      <c r="V305">
        <v>565.57809999999995</v>
      </c>
      <c r="W305">
        <v>565.03579999999999</v>
      </c>
      <c r="X305">
        <v>553.69299999999998</v>
      </c>
      <c r="Y305">
        <v>548.62649999999996</v>
      </c>
      <c r="Z305">
        <v>541.14589999999998</v>
      </c>
      <c r="AA305">
        <v>540.80259999999998</v>
      </c>
      <c r="AB305">
        <v>536.28359999999998</v>
      </c>
      <c r="AC305">
        <v>532.8655</v>
      </c>
      <c r="AD305">
        <v>535.40060000000005</v>
      </c>
      <c r="AE305">
        <v>534.07370000000003</v>
      </c>
      <c r="AF305">
        <v>526.39570000000003</v>
      </c>
      <c r="AG305">
        <v>518.27610000000004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-42.092680000000001</v>
      </c>
      <c r="AX305">
        <v>417.67020000000002</v>
      </c>
      <c r="AY305">
        <v>418.85079999999999</v>
      </c>
      <c r="AZ305">
        <v>413.94569999999999</v>
      </c>
      <c r="BA305">
        <v>411.101</v>
      </c>
      <c r="BB305">
        <v>413.44929999999999</v>
      </c>
      <c r="BC305">
        <v>344.64789999999999</v>
      </c>
      <c r="BD305">
        <v>233.63730000000001</v>
      </c>
      <c r="BE305">
        <v>150.63579999999999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90.133920000000003</v>
      </c>
      <c r="BV305">
        <v>427.07690000000002</v>
      </c>
      <c r="BW305">
        <v>428.82819999999998</v>
      </c>
      <c r="BX305">
        <v>423.97289999999998</v>
      </c>
      <c r="BY305">
        <v>421.13400000000001</v>
      </c>
      <c r="BZ305">
        <v>424.66149999999999</v>
      </c>
      <c r="CA305">
        <v>352.11590000000001</v>
      </c>
      <c r="CB305">
        <v>242.1165</v>
      </c>
      <c r="CC305">
        <v>152.83670000000001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181.71369999999999</v>
      </c>
      <c r="CT305">
        <v>433.59199999999998</v>
      </c>
      <c r="CU305">
        <v>435.73860000000002</v>
      </c>
      <c r="CV305">
        <v>430.91759999999999</v>
      </c>
      <c r="CW305">
        <v>428.0829</v>
      </c>
      <c r="CX305">
        <v>432.42700000000002</v>
      </c>
      <c r="CY305">
        <v>357.28829999999999</v>
      </c>
      <c r="CZ305">
        <v>247.98910000000001</v>
      </c>
      <c r="DA305">
        <v>154.36109999999999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273.29340000000002</v>
      </c>
      <c r="DR305">
        <v>440.1071</v>
      </c>
      <c r="DS305">
        <v>442.64890000000003</v>
      </c>
      <c r="DT305">
        <v>437.8623</v>
      </c>
      <c r="DU305">
        <v>435.0317</v>
      </c>
      <c r="DV305">
        <v>440.19260000000003</v>
      </c>
      <c r="DW305">
        <v>362.46069999999997</v>
      </c>
      <c r="DX305">
        <v>253.86170000000001</v>
      </c>
      <c r="DY305">
        <v>155.88550000000001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405.52</v>
      </c>
      <c r="EP305">
        <v>449.51389999999998</v>
      </c>
      <c r="EQ305">
        <v>452.62630000000001</v>
      </c>
      <c r="ER305">
        <v>447.8895</v>
      </c>
      <c r="ES305">
        <v>445.06479999999999</v>
      </c>
      <c r="ET305">
        <v>451.40480000000002</v>
      </c>
      <c r="EU305">
        <v>369.92880000000002</v>
      </c>
      <c r="EV305">
        <v>262.3408</v>
      </c>
      <c r="EW305">
        <v>158.0865</v>
      </c>
      <c r="EX305">
        <v>58.652239999999999</v>
      </c>
      <c r="EY305">
        <v>57.667470000000002</v>
      </c>
      <c r="EZ305">
        <v>57.181449999999998</v>
      </c>
      <c r="FA305">
        <v>56.562339999999999</v>
      </c>
      <c r="FB305">
        <v>55.610059999999997</v>
      </c>
      <c r="FC305">
        <v>55.04392</v>
      </c>
      <c r="FD305">
        <v>55.229640000000003</v>
      </c>
      <c r="FE305">
        <v>55.010429999999999</v>
      </c>
      <c r="FF305">
        <v>57.735259999999997</v>
      </c>
      <c r="FG305">
        <v>61.286430000000003</v>
      </c>
      <c r="FH305">
        <v>65.810969999999998</v>
      </c>
      <c r="FI305">
        <v>70.41377</v>
      </c>
      <c r="FJ305">
        <v>73.104990000000001</v>
      </c>
      <c r="FK305">
        <v>74.669889999999995</v>
      </c>
      <c r="FL305">
        <v>75.712329999999994</v>
      </c>
      <c r="FM305">
        <v>75.631969999999995</v>
      </c>
      <c r="FN305">
        <v>73.846069999999997</v>
      </c>
      <c r="FO305">
        <v>70.961839999999995</v>
      </c>
      <c r="FP305">
        <v>67.856909999999999</v>
      </c>
      <c r="FQ305">
        <v>65.56</v>
      </c>
      <c r="FR305">
        <v>63.985469999999999</v>
      </c>
      <c r="FS305">
        <v>62.949939999999998</v>
      </c>
      <c r="FT305">
        <v>62.029020000000003</v>
      </c>
      <c r="FU305">
        <v>61.208590000000001</v>
      </c>
      <c r="FV305">
        <v>1</v>
      </c>
    </row>
    <row r="306" spans="1:178" x14ac:dyDescent="0.2">
      <c r="A306" t="s">
        <v>216</v>
      </c>
      <c r="B306" t="s">
        <v>231</v>
      </c>
      <c r="C306" t="s">
        <v>240</v>
      </c>
      <c r="D306" t="s">
        <v>44</v>
      </c>
      <c r="E306">
        <v>2015</v>
      </c>
      <c r="F306" t="s">
        <v>230</v>
      </c>
      <c r="G306">
        <v>501</v>
      </c>
      <c r="H306" s="59"/>
      <c r="I306">
        <v>75.464709999999997</v>
      </c>
      <c r="J306">
        <v>494.07619999999997</v>
      </c>
      <c r="K306">
        <v>489.73860000000002</v>
      </c>
      <c r="L306">
        <v>482.15120000000002</v>
      </c>
      <c r="M306">
        <v>481.07069999999999</v>
      </c>
      <c r="N306">
        <v>505.40269999999998</v>
      </c>
      <c r="O306">
        <v>527.99519999999995</v>
      </c>
      <c r="P306">
        <v>543.4366</v>
      </c>
      <c r="Q306">
        <v>546.9443</v>
      </c>
      <c r="R306">
        <v>546.05100000000004</v>
      </c>
      <c r="S306">
        <v>539.53620000000001</v>
      </c>
      <c r="T306">
        <v>544.01819999999998</v>
      </c>
      <c r="U306">
        <v>556.41899999999998</v>
      </c>
      <c r="V306">
        <v>549.7953</v>
      </c>
      <c r="W306">
        <v>550.27739999999994</v>
      </c>
      <c r="X306">
        <v>537.87959999999998</v>
      </c>
      <c r="Y306">
        <v>530.83190000000002</v>
      </c>
      <c r="Z306">
        <v>532.60360000000003</v>
      </c>
      <c r="AA306">
        <v>530.82280000000003</v>
      </c>
      <c r="AB306">
        <v>533.61860000000001</v>
      </c>
      <c r="AC306">
        <v>528.32140000000004</v>
      </c>
      <c r="AD306">
        <v>526.90160000000003</v>
      </c>
      <c r="AE306">
        <v>518.69460000000004</v>
      </c>
      <c r="AF306">
        <v>510.57310000000001</v>
      </c>
      <c r="AG306">
        <v>507.12619999999998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-55.522199999999998</v>
      </c>
      <c r="AX306">
        <v>402.37479999999999</v>
      </c>
      <c r="AY306">
        <v>402.01929999999999</v>
      </c>
      <c r="AZ306">
        <v>398.9742</v>
      </c>
      <c r="BA306">
        <v>396.90910000000002</v>
      </c>
      <c r="BB306">
        <v>398.7115</v>
      </c>
      <c r="BC306">
        <v>326.18810000000002</v>
      </c>
      <c r="BD306">
        <v>221.3784</v>
      </c>
      <c r="BE306">
        <v>-25.338789999999999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78.679159999999996</v>
      </c>
      <c r="BV306">
        <v>414.40910000000002</v>
      </c>
      <c r="BW306">
        <v>414.72829999999999</v>
      </c>
      <c r="BX306">
        <v>414.68060000000003</v>
      </c>
      <c r="BY306">
        <v>411.25200000000001</v>
      </c>
      <c r="BZ306">
        <v>412.25400000000002</v>
      </c>
      <c r="CA306">
        <v>334.66550000000001</v>
      </c>
      <c r="CB306">
        <v>230.91210000000001</v>
      </c>
      <c r="CC306">
        <v>80.721980000000002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171.6266</v>
      </c>
      <c r="CT306">
        <v>422.74400000000003</v>
      </c>
      <c r="CU306">
        <v>423.53050000000002</v>
      </c>
      <c r="CV306">
        <v>425.55889999999999</v>
      </c>
      <c r="CW306">
        <v>421.1859</v>
      </c>
      <c r="CX306">
        <v>421.63350000000003</v>
      </c>
      <c r="CY306">
        <v>340.5369</v>
      </c>
      <c r="CZ306">
        <v>237.51519999999999</v>
      </c>
      <c r="DA306">
        <v>154.17930000000001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264.57409999999999</v>
      </c>
      <c r="DR306">
        <v>431.0788</v>
      </c>
      <c r="DS306">
        <v>432.33260000000001</v>
      </c>
      <c r="DT306">
        <v>436.43720000000002</v>
      </c>
      <c r="DU306">
        <v>431.1198</v>
      </c>
      <c r="DV306">
        <v>431.0129</v>
      </c>
      <c r="DW306">
        <v>346.4083</v>
      </c>
      <c r="DX306">
        <v>244.1182</v>
      </c>
      <c r="DY306">
        <v>227.63669999999999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398.77539999999999</v>
      </c>
      <c r="EP306">
        <v>443.11309999999997</v>
      </c>
      <c r="EQ306">
        <v>445.04160000000002</v>
      </c>
      <c r="ER306">
        <v>452.14359999999999</v>
      </c>
      <c r="ES306">
        <v>445.46280000000002</v>
      </c>
      <c r="ET306">
        <v>444.55540000000002</v>
      </c>
      <c r="EU306">
        <v>354.88569999999999</v>
      </c>
      <c r="EV306">
        <v>253.65190000000001</v>
      </c>
      <c r="EW306">
        <v>333.69740000000002</v>
      </c>
      <c r="EX306">
        <v>50.74409</v>
      </c>
      <c r="EY306">
        <v>50.042409999999997</v>
      </c>
      <c r="EZ306">
        <v>49.336750000000002</v>
      </c>
      <c r="FA306">
        <v>48.824010000000001</v>
      </c>
      <c r="FB306">
        <v>48.213259999999998</v>
      </c>
      <c r="FC306">
        <v>47.665649999999999</v>
      </c>
      <c r="FD306">
        <v>47.420229999999997</v>
      </c>
      <c r="FE306">
        <v>47.277769999999997</v>
      </c>
      <c r="FF306">
        <v>47.95646</v>
      </c>
      <c r="FG306">
        <v>51.040660000000003</v>
      </c>
      <c r="FH306">
        <v>54.650449999999999</v>
      </c>
      <c r="FI306">
        <v>57.760489999999997</v>
      </c>
      <c r="FJ306">
        <v>59.94088</v>
      </c>
      <c r="FK306">
        <v>61.093539999999997</v>
      </c>
      <c r="FL306">
        <v>61.826810000000002</v>
      </c>
      <c r="FM306">
        <v>62.062959999999997</v>
      </c>
      <c r="FN306">
        <v>61.483150000000002</v>
      </c>
      <c r="FO306">
        <v>59.373899999999999</v>
      </c>
      <c r="FP306">
        <v>56.592399999999998</v>
      </c>
      <c r="FQ306">
        <v>54.429479999999998</v>
      </c>
      <c r="FR306">
        <v>52.740200000000002</v>
      </c>
      <c r="FS306">
        <v>50.948129999999999</v>
      </c>
      <c r="FT306">
        <v>49.368499999999997</v>
      </c>
      <c r="FU306">
        <v>48.02111</v>
      </c>
      <c r="FV306">
        <v>1</v>
      </c>
    </row>
    <row r="307" spans="1:178" x14ac:dyDescent="0.2">
      <c r="A307" t="s">
        <v>216</v>
      </c>
      <c r="B307" t="s">
        <v>231</v>
      </c>
      <c r="C307" t="s">
        <v>240</v>
      </c>
      <c r="D307" t="s">
        <v>44</v>
      </c>
      <c r="E307">
        <v>2016</v>
      </c>
      <c r="F307" t="s">
        <v>230</v>
      </c>
      <c r="G307">
        <v>487</v>
      </c>
      <c r="H307" s="59"/>
      <c r="I307">
        <v>73.355909999999994</v>
      </c>
      <c r="J307">
        <v>480.2697</v>
      </c>
      <c r="K307">
        <v>476.05329999999998</v>
      </c>
      <c r="L307">
        <v>468.67790000000002</v>
      </c>
      <c r="M307">
        <v>467.62759999999997</v>
      </c>
      <c r="N307">
        <v>491.27960000000002</v>
      </c>
      <c r="O307">
        <v>513.24090000000001</v>
      </c>
      <c r="P307">
        <v>528.25070000000005</v>
      </c>
      <c r="Q307">
        <v>531.66039999999998</v>
      </c>
      <c r="R307">
        <v>530.7921</v>
      </c>
      <c r="S307">
        <v>524.45939999999996</v>
      </c>
      <c r="T307">
        <v>528.81610000000001</v>
      </c>
      <c r="U307">
        <v>540.87040000000002</v>
      </c>
      <c r="V307">
        <v>534.43179999999995</v>
      </c>
      <c r="W307">
        <v>534.90039999999999</v>
      </c>
      <c r="X307">
        <v>522.84900000000005</v>
      </c>
      <c r="Y307">
        <v>515.99829999999997</v>
      </c>
      <c r="Z307">
        <v>517.72050000000002</v>
      </c>
      <c r="AA307">
        <v>515.98940000000005</v>
      </c>
      <c r="AB307">
        <v>518.70709999999997</v>
      </c>
      <c r="AC307">
        <v>513.55790000000002</v>
      </c>
      <c r="AD307">
        <v>512.17780000000005</v>
      </c>
      <c r="AE307">
        <v>504.20010000000002</v>
      </c>
      <c r="AF307">
        <v>496.30549999999999</v>
      </c>
      <c r="AG307">
        <v>492.95499999999998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-57.121940000000002</v>
      </c>
      <c r="AX307">
        <v>390.84829999999999</v>
      </c>
      <c r="AY307">
        <v>390.48680000000002</v>
      </c>
      <c r="AZ307">
        <v>387.45639999999997</v>
      </c>
      <c r="BA307">
        <v>385.48099999999999</v>
      </c>
      <c r="BB307">
        <v>387.25189999999998</v>
      </c>
      <c r="BC307">
        <v>316.87400000000002</v>
      </c>
      <c r="BD307">
        <v>214.9683</v>
      </c>
      <c r="BE307">
        <v>-27.121189999999999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75.191069999999996</v>
      </c>
      <c r="BV307">
        <v>402.71319999999997</v>
      </c>
      <c r="BW307">
        <v>403.017</v>
      </c>
      <c r="BX307">
        <v>402.9418</v>
      </c>
      <c r="BY307">
        <v>399.62209999999999</v>
      </c>
      <c r="BZ307">
        <v>400.60379999999998</v>
      </c>
      <c r="CA307">
        <v>325.2321</v>
      </c>
      <c r="CB307">
        <v>224.36789999999999</v>
      </c>
      <c r="CC307">
        <v>77.447190000000006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166.83070000000001</v>
      </c>
      <c r="CT307">
        <v>410.93079999999998</v>
      </c>
      <c r="CU307">
        <v>411.69529999999997</v>
      </c>
      <c r="CV307">
        <v>413.66699999999997</v>
      </c>
      <c r="CW307">
        <v>409.4162</v>
      </c>
      <c r="CX307">
        <v>409.85129999999998</v>
      </c>
      <c r="CY307">
        <v>331.02089999999998</v>
      </c>
      <c r="CZ307">
        <v>230.87799999999999</v>
      </c>
      <c r="DA307">
        <v>149.87090000000001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258.47019999999998</v>
      </c>
      <c r="DR307">
        <v>419.14830000000001</v>
      </c>
      <c r="DS307">
        <v>420.37360000000001</v>
      </c>
      <c r="DT307">
        <v>424.3922</v>
      </c>
      <c r="DU307">
        <v>419.21030000000002</v>
      </c>
      <c r="DV307">
        <v>419.09879999999998</v>
      </c>
      <c r="DW307">
        <v>336.80970000000002</v>
      </c>
      <c r="DX307">
        <v>237.38810000000001</v>
      </c>
      <c r="DY307">
        <v>222.29470000000001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390.7833</v>
      </c>
      <c r="EP307">
        <v>431.01319999999998</v>
      </c>
      <c r="EQ307">
        <v>432.90370000000001</v>
      </c>
      <c r="ER307">
        <v>439.8777</v>
      </c>
      <c r="ES307">
        <v>433.35149999999999</v>
      </c>
      <c r="ET307">
        <v>432.45069999999998</v>
      </c>
      <c r="EU307">
        <v>345.1678</v>
      </c>
      <c r="EV307">
        <v>246.7877</v>
      </c>
      <c r="EW307">
        <v>326.863</v>
      </c>
      <c r="EX307">
        <v>50.74409</v>
      </c>
      <c r="EY307">
        <v>50.042409999999997</v>
      </c>
      <c r="EZ307">
        <v>49.336750000000002</v>
      </c>
      <c r="FA307">
        <v>48.824010000000001</v>
      </c>
      <c r="FB307">
        <v>48.213259999999998</v>
      </c>
      <c r="FC307">
        <v>47.665649999999999</v>
      </c>
      <c r="FD307">
        <v>47.420229999999997</v>
      </c>
      <c r="FE307">
        <v>47.277769999999997</v>
      </c>
      <c r="FF307">
        <v>47.95646</v>
      </c>
      <c r="FG307">
        <v>51.040660000000003</v>
      </c>
      <c r="FH307">
        <v>54.650449999999999</v>
      </c>
      <c r="FI307">
        <v>57.760489999999997</v>
      </c>
      <c r="FJ307">
        <v>59.94088</v>
      </c>
      <c r="FK307">
        <v>61.093539999999997</v>
      </c>
      <c r="FL307">
        <v>61.826810000000002</v>
      </c>
      <c r="FM307">
        <v>62.062959999999997</v>
      </c>
      <c r="FN307">
        <v>61.483150000000002</v>
      </c>
      <c r="FO307">
        <v>59.373899999999999</v>
      </c>
      <c r="FP307">
        <v>56.592399999999998</v>
      </c>
      <c r="FQ307">
        <v>54.429479999999998</v>
      </c>
      <c r="FR307">
        <v>52.740200000000002</v>
      </c>
      <c r="FS307">
        <v>50.948129999999999</v>
      </c>
      <c r="FT307">
        <v>49.368499999999997</v>
      </c>
      <c r="FU307">
        <v>48.02111</v>
      </c>
      <c r="FV307">
        <v>1</v>
      </c>
    </row>
    <row r="308" spans="1:178" x14ac:dyDescent="0.2">
      <c r="A308" t="s">
        <v>216</v>
      </c>
      <c r="B308" t="s">
        <v>231</v>
      </c>
      <c r="C308" t="s">
        <v>240</v>
      </c>
      <c r="D308" t="s">
        <v>44</v>
      </c>
      <c r="E308">
        <v>2017</v>
      </c>
      <c r="F308" t="s">
        <v>230</v>
      </c>
      <c r="G308">
        <v>474</v>
      </c>
      <c r="H308" s="59"/>
      <c r="I308">
        <v>71.397739999999999</v>
      </c>
      <c r="J308">
        <v>467.44929999999999</v>
      </c>
      <c r="K308">
        <v>463.34550000000002</v>
      </c>
      <c r="L308">
        <v>456.16699999999997</v>
      </c>
      <c r="M308">
        <v>455.14479999999998</v>
      </c>
      <c r="N308">
        <v>478.16539999999998</v>
      </c>
      <c r="O308">
        <v>499.54039999999998</v>
      </c>
      <c r="P308">
        <v>514.14959999999996</v>
      </c>
      <c r="Q308">
        <v>517.46820000000002</v>
      </c>
      <c r="R308">
        <v>516.62310000000002</v>
      </c>
      <c r="S308">
        <v>510.45940000000002</v>
      </c>
      <c r="T308">
        <v>514.69979999999998</v>
      </c>
      <c r="U308">
        <v>526.43240000000003</v>
      </c>
      <c r="V308">
        <v>520.16560000000004</v>
      </c>
      <c r="W308">
        <v>520.62180000000001</v>
      </c>
      <c r="X308">
        <v>508.89210000000003</v>
      </c>
      <c r="Y308">
        <v>502.2242</v>
      </c>
      <c r="Z308">
        <v>503.90039999999999</v>
      </c>
      <c r="AA308">
        <v>502.21550000000002</v>
      </c>
      <c r="AB308">
        <v>504.86070000000001</v>
      </c>
      <c r="AC308">
        <v>499.84890000000001</v>
      </c>
      <c r="AD308">
        <v>498.50569999999999</v>
      </c>
      <c r="AE308">
        <v>490.74099999999999</v>
      </c>
      <c r="AF308">
        <v>483.05720000000002</v>
      </c>
      <c r="AG308">
        <v>479.79610000000002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-58.566000000000003</v>
      </c>
      <c r="AX308">
        <v>380.14870000000002</v>
      </c>
      <c r="AY308">
        <v>379.78199999999998</v>
      </c>
      <c r="AZ308">
        <v>376.76609999999999</v>
      </c>
      <c r="BA308">
        <v>374.87360000000001</v>
      </c>
      <c r="BB308">
        <v>376.61500000000001</v>
      </c>
      <c r="BC308">
        <v>308.2278</v>
      </c>
      <c r="BD308">
        <v>209.01900000000001</v>
      </c>
      <c r="BE308">
        <v>-28.743539999999999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71.969080000000005</v>
      </c>
      <c r="BV308">
        <v>391.85419999999999</v>
      </c>
      <c r="BW308">
        <v>392.1438</v>
      </c>
      <c r="BX308">
        <v>392.04349999999999</v>
      </c>
      <c r="BY308">
        <v>388.82470000000001</v>
      </c>
      <c r="BZ308">
        <v>389.78739999999999</v>
      </c>
      <c r="CA308">
        <v>316.47359999999998</v>
      </c>
      <c r="CB308">
        <v>218.29230000000001</v>
      </c>
      <c r="CC308">
        <v>74.419719999999998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162.37729999999999</v>
      </c>
      <c r="CT308">
        <v>399.96140000000003</v>
      </c>
      <c r="CU308">
        <v>400.70549999999997</v>
      </c>
      <c r="CV308">
        <v>402.62459999999999</v>
      </c>
      <c r="CW308">
        <v>398.48719999999997</v>
      </c>
      <c r="CX308">
        <v>398.91070000000002</v>
      </c>
      <c r="CY308">
        <v>322.18459999999999</v>
      </c>
      <c r="CZ308">
        <v>224.7149</v>
      </c>
      <c r="DA308">
        <v>145.87029999999999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252.78550000000001</v>
      </c>
      <c r="DR308">
        <v>408.06849999999997</v>
      </c>
      <c r="DS308">
        <v>409.2672</v>
      </c>
      <c r="DT308">
        <v>413.20569999999998</v>
      </c>
      <c r="DU308">
        <v>408.1497</v>
      </c>
      <c r="DV308">
        <v>408.03390000000002</v>
      </c>
      <c r="DW308">
        <v>327.8956</v>
      </c>
      <c r="DX308">
        <v>231.13759999999999</v>
      </c>
      <c r="DY308">
        <v>217.32079999999999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383.32060000000001</v>
      </c>
      <c r="EP308">
        <v>419.774</v>
      </c>
      <c r="EQ308">
        <v>421.62889999999999</v>
      </c>
      <c r="ER308">
        <v>428.483</v>
      </c>
      <c r="ES308">
        <v>422.10090000000002</v>
      </c>
      <c r="ET308">
        <v>421.20639999999997</v>
      </c>
      <c r="EU308">
        <v>336.14139999999998</v>
      </c>
      <c r="EV308">
        <v>240.4109</v>
      </c>
      <c r="EW308">
        <v>320.48410000000001</v>
      </c>
      <c r="EX308">
        <v>50.74409</v>
      </c>
      <c r="EY308">
        <v>50.042409999999997</v>
      </c>
      <c r="EZ308">
        <v>49.336750000000002</v>
      </c>
      <c r="FA308">
        <v>48.824010000000001</v>
      </c>
      <c r="FB308">
        <v>48.213259999999998</v>
      </c>
      <c r="FC308">
        <v>47.665649999999999</v>
      </c>
      <c r="FD308">
        <v>47.420229999999997</v>
      </c>
      <c r="FE308">
        <v>47.277769999999997</v>
      </c>
      <c r="FF308">
        <v>47.95646</v>
      </c>
      <c r="FG308">
        <v>51.040660000000003</v>
      </c>
      <c r="FH308">
        <v>54.650449999999999</v>
      </c>
      <c r="FI308">
        <v>57.760489999999997</v>
      </c>
      <c r="FJ308">
        <v>59.94088</v>
      </c>
      <c r="FK308">
        <v>61.093539999999997</v>
      </c>
      <c r="FL308">
        <v>61.826810000000002</v>
      </c>
      <c r="FM308">
        <v>62.062959999999997</v>
      </c>
      <c r="FN308">
        <v>61.483150000000002</v>
      </c>
      <c r="FO308">
        <v>59.373899999999999</v>
      </c>
      <c r="FP308">
        <v>56.592399999999998</v>
      </c>
      <c r="FQ308">
        <v>54.429479999999998</v>
      </c>
      <c r="FR308">
        <v>52.740200000000002</v>
      </c>
      <c r="FS308">
        <v>50.948129999999999</v>
      </c>
      <c r="FT308">
        <v>49.368499999999997</v>
      </c>
      <c r="FU308">
        <v>48.02111</v>
      </c>
      <c r="FV308">
        <v>1</v>
      </c>
    </row>
    <row r="309" spans="1:178" x14ac:dyDescent="0.2">
      <c r="A309" t="s">
        <v>216</v>
      </c>
      <c r="B309" t="s">
        <v>231</v>
      </c>
      <c r="C309" t="s">
        <v>240</v>
      </c>
      <c r="D309" t="s">
        <v>44</v>
      </c>
      <c r="E309" t="s">
        <v>239</v>
      </c>
      <c r="F309" t="s">
        <v>230</v>
      </c>
      <c r="G309">
        <v>474</v>
      </c>
      <c r="H309" s="59"/>
      <c r="I309">
        <v>71.397739999999999</v>
      </c>
      <c r="J309">
        <v>467.44929999999999</v>
      </c>
      <c r="K309">
        <v>463.34550000000002</v>
      </c>
      <c r="L309">
        <v>456.16699999999997</v>
      </c>
      <c r="M309">
        <v>455.14479999999998</v>
      </c>
      <c r="N309">
        <v>478.16539999999998</v>
      </c>
      <c r="O309">
        <v>499.54039999999998</v>
      </c>
      <c r="P309">
        <v>514.14959999999996</v>
      </c>
      <c r="Q309">
        <v>517.46820000000002</v>
      </c>
      <c r="R309">
        <v>516.62310000000002</v>
      </c>
      <c r="S309">
        <v>510.45940000000002</v>
      </c>
      <c r="T309">
        <v>514.69979999999998</v>
      </c>
      <c r="U309">
        <v>526.43240000000003</v>
      </c>
      <c r="V309">
        <v>520.16560000000004</v>
      </c>
      <c r="W309">
        <v>520.62180000000001</v>
      </c>
      <c r="X309">
        <v>508.89210000000003</v>
      </c>
      <c r="Y309">
        <v>502.2242</v>
      </c>
      <c r="Z309">
        <v>503.90039999999999</v>
      </c>
      <c r="AA309">
        <v>502.21550000000002</v>
      </c>
      <c r="AB309">
        <v>504.86070000000001</v>
      </c>
      <c r="AC309">
        <v>499.84890000000001</v>
      </c>
      <c r="AD309">
        <v>498.50569999999999</v>
      </c>
      <c r="AE309">
        <v>490.74099999999999</v>
      </c>
      <c r="AF309">
        <v>483.05720000000002</v>
      </c>
      <c r="AG309">
        <v>479.79610000000002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-58.566000000000003</v>
      </c>
      <c r="AX309">
        <v>380.14870000000002</v>
      </c>
      <c r="AY309">
        <v>379.78199999999998</v>
      </c>
      <c r="AZ309">
        <v>376.76609999999999</v>
      </c>
      <c r="BA309">
        <v>374.87360000000001</v>
      </c>
      <c r="BB309">
        <v>376.61500000000001</v>
      </c>
      <c r="BC309">
        <v>308.2278</v>
      </c>
      <c r="BD309">
        <v>209.01900000000001</v>
      </c>
      <c r="BE309">
        <v>-28.743539999999999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71.969080000000005</v>
      </c>
      <c r="BV309">
        <v>391.85419999999999</v>
      </c>
      <c r="BW309">
        <v>392.1438</v>
      </c>
      <c r="BX309">
        <v>392.04349999999999</v>
      </c>
      <c r="BY309">
        <v>388.82470000000001</v>
      </c>
      <c r="BZ309">
        <v>389.78739999999999</v>
      </c>
      <c r="CA309">
        <v>316.47359999999998</v>
      </c>
      <c r="CB309">
        <v>218.29230000000001</v>
      </c>
      <c r="CC309">
        <v>74.419719999999998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162.37729999999999</v>
      </c>
      <c r="CT309">
        <v>399.96140000000003</v>
      </c>
      <c r="CU309">
        <v>400.70549999999997</v>
      </c>
      <c r="CV309">
        <v>402.62459999999999</v>
      </c>
      <c r="CW309">
        <v>398.48719999999997</v>
      </c>
      <c r="CX309">
        <v>398.91070000000002</v>
      </c>
      <c r="CY309">
        <v>322.18459999999999</v>
      </c>
      <c r="CZ309">
        <v>224.7149</v>
      </c>
      <c r="DA309">
        <v>145.87029999999999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252.78550000000001</v>
      </c>
      <c r="DR309">
        <v>408.06849999999997</v>
      </c>
      <c r="DS309">
        <v>409.2672</v>
      </c>
      <c r="DT309">
        <v>413.20569999999998</v>
      </c>
      <c r="DU309">
        <v>408.1497</v>
      </c>
      <c r="DV309">
        <v>408.03390000000002</v>
      </c>
      <c r="DW309">
        <v>327.8956</v>
      </c>
      <c r="DX309">
        <v>231.13759999999999</v>
      </c>
      <c r="DY309">
        <v>217.32079999999999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383.32060000000001</v>
      </c>
      <c r="EP309">
        <v>419.774</v>
      </c>
      <c r="EQ309">
        <v>421.62889999999999</v>
      </c>
      <c r="ER309">
        <v>428.483</v>
      </c>
      <c r="ES309">
        <v>422.10090000000002</v>
      </c>
      <c r="ET309">
        <v>421.20639999999997</v>
      </c>
      <c r="EU309">
        <v>336.14139999999998</v>
      </c>
      <c r="EV309">
        <v>240.4109</v>
      </c>
      <c r="EW309">
        <v>320.48410000000001</v>
      </c>
      <c r="EX309">
        <v>50.74409</v>
      </c>
      <c r="EY309">
        <v>50.042409999999997</v>
      </c>
      <c r="EZ309">
        <v>49.336750000000002</v>
      </c>
      <c r="FA309">
        <v>48.824010000000001</v>
      </c>
      <c r="FB309">
        <v>48.213259999999998</v>
      </c>
      <c r="FC309">
        <v>47.665649999999999</v>
      </c>
      <c r="FD309">
        <v>47.420229999999997</v>
      </c>
      <c r="FE309">
        <v>47.277769999999997</v>
      </c>
      <c r="FF309">
        <v>47.95646</v>
      </c>
      <c r="FG309">
        <v>51.040660000000003</v>
      </c>
      <c r="FH309">
        <v>54.650449999999999</v>
      </c>
      <c r="FI309">
        <v>57.760489999999997</v>
      </c>
      <c r="FJ309">
        <v>59.94088</v>
      </c>
      <c r="FK309">
        <v>61.093539999999997</v>
      </c>
      <c r="FL309">
        <v>61.826810000000002</v>
      </c>
      <c r="FM309">
        <v>62.062959999999997</v>
      </c>
      <c r="FN309">
        <v>61.483150000000002</v>
      </c>
      <c r="FO309">
        <v>59.373899999999999</v>
      </c>
      <c r="FP309">
        <v>56.592399999999998</v>
      </c>
      <c r="FQ309">
        <v>54.429479999999998</v>
      </c>
      <c r="FR309">
        <v>52.740200000000002</v>
      </c>
      <c r="FS309">
        <v>50.948129999999999</v>
      </c>
      <c r="FT309">
        <v>49.368499999999997</v>
      </c>
      <c r="FU309">
        <v>48.02111</v>
      </c>
      <c r="FV309">
        <v>1</v>
      </c>
    </row>
    <row r="310" spans="1:178" x14ac:dyDescent="0.2">
      <c r="A310" t="s">
        <v>216</v>
      </c>
      <c r="B310" t="s">
        <v>231</v>
      </c>
      <c r="C310" t="s">
        <v>240</v>
      </c>
      <c r="D310" t="s">
        <v>10</v>
      </c>
      <c r="E310">
        <v>2015</v>
      </c>
      <c r="F310" t="s">
        <v>230</v>
      </c>
      <c r="G310">
        <v>514</v>
      </c>
      <c r="H310" s="59"/>
      <c r="I310">
        <v>77.422870000000003</v>
      </c>
      <c r="J310">
        <v>571.78210000000001</v>
      </c>
      <c r="K310">
        <v>565.47540000000004</v>
      </c>
      <c r="L310">
        <v>559.19169999999997</v>
      </c>
      <c r="M310">
        <v>564.45339999999999</v>
      </c>
      <c r="N310">
        <v>579.23050000000001</v>
      </c>
      <c r="O310">
        <v>608.19240000000002</v>
      </c>
      <c r="P310">
        <v>653.58159999999998</v>
      </c>
      <c r="Q310">
        <v>664.69560000000001</v>
      </c>
      <c r="R310">
        <v>675.19560000000001</v>
      </c>
      <c r="S310">
        <v>678.47159999999997</v>
      </c>
      <c r="T310">
        <v>679.74839999999995</v>
      </c>
      <c r="U310">
        <v>674.47339999999997</v>
      </c>
      <c r="V310">
        <v>666.7473</v>
      </c>
      <c r="W310">
        <v>663.54179999999997</v>
      </c>
      <c r="X310">
        <v>651.91210000000001</v>
      </c>
      <c r="Y310">
        <v>646.06920000000002</v>
      </c>
      <c r="Z310">
        <v>638.66390000000001</v>
      </c>
      <c r="AA310">
        <v>630.57759999999996</v>
      </c>
      <c r="AB310">
        <v>626.21780000000001</v>
      </c>
      <c r="AC310">
        <v>627.49670000000003</v>
      </c>
      <c r="AD310">
        <v>631.09590000000003</v>
      </c>
      <c r="AE310">
        <v>630.18179999999995</v>
      </c>
      <c r="AF310">
        <v>622.37369999999999</v>
      </c>
      <c r="AG310">
        <v>587.72360000000003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-129.8262</v>
      </c>
      <c r="AU310">
        <v>500.85399999999998</v>
      </c>
      <c r="AV310">
        <v>494.09699999999998</v>
      </c>
      <c r="AW310">
        <v>490.51639999999998</v>
      </c>
      <c r="AX310">
        <v>485.88959999999997</v>
      </c>
      <c r="AY310">
        <v>481.09739999999999</v>
      </c>
      <c r="AZ310">
        <v>395.27229999999997</v>
      </c>
      <c r="BA310">
        <v>269.5813</v>
      </c>
      <c r="BB310">
        <v>-77.662989999999994</v>
      </c>
      <c r="BC310">
        <v>-190.2124</v>
      </c>
      <c r="BD310">
        <v>-334.06619999999998</v>
      </c>
      <c r="BE310">
        <v>-475.6148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77.885900000000007</v>
      </c>
      <c r="BS310">
        <v>515.0829</v>
      </c>
      <c r="BT310">
        <v>507.80169999999998</v>
      </c>
      <c r="BU310">
        <v>505.34530000000001</v>
      </c>
      <c r="BV310">
        <v>500.89429999999999</v>
      </c>
      <c r="BW310">
        <v>495.90350000000001</v>
      </c>
      <c r="BX310">
        <v>404.4873</v>
      </c>
      <c r="BY310">
        <v>278.01960000000003</v>
      </c>
      <c r="BZ310">
        <v>85.158600000000007</v>
      </c>
      <c r="CA310">
        <v>41.050579999999997</v>
      </c>
      <c r="CB310">
        <v>-18.331710000000001</v>
      </c>
      <c r="CC310">
        <v>-97.000569999999996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221.7466</v>
      </c>
      <c r="CQ310">
        <v>524.93769999999995</v>
      </c>
      <c r="CR310">
        <v>517.29349999999999</v>
      </c>
      <c r="CS310">
        <v>515.61580000000004</v>
      </c>
      <c r="CT310">
        <v>511.28660000000002</v>
      </c>
      <c r="CU310">
        <v>506.15809999999999</v>
      </c>
      <c r="CV310">
        <v>410.86959999999999</v>
      </c>
      <c r="CW310">
        <v>283.86380000000003</v>
      </c>
      <c r="CX310">
        <v>197.92830000000001</v>
      </c>
      <c r="CY310">
        <v>201.2226</v>
      </c>
      <c r="CZ310">
        <v>200.345</v>
      </c>
      <c r="DA310">
        <v>165.22649999999999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365.60739999999998</v>
      </c>
      <c r="DO310">
        <v>534.79259999999999</v>
      </c>
      <c r="DP310">
        <v>526.78530000000001</v>
      </c>
      <c r="DQ310">
        <v>525.88620000000003</v>
      </c>
      <c r="DR310">
        <v>521.67880000000002</v>
      </c>
      <c r="DS310">
        <v>516.41279999999995</v>
      </c>
      <c r="DT310">
        <v>417.25189999999998</v>
      </c>
      <c r="DU310">
        <v>289.7081</v>
      </c>
      <c r="DV310">
        <v>310.69810000000001</v>
      </c>
      <c r="DW310">
        <v>361.3947</v>
      </c>
      <c r="DX310">
        <v>419.02179999999998</v>
      </c>
      <c r="DY310">
        <v>427.45359999999999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573.31949999999995</v>
      </c>
      <c r="EM310">
        <v>549.02149999999995</v>
      </c>
      <c r="EN310">
        <v>540.49009999999998</v>
      </c>
      <c r="EO310">
        <v>540.71510000000001</v>
      </c>
      <c r="EP310">
        <v>536.68370000000004</v>
      </c>
      <c r="EQ310">
        <v>531.21889999999996</v>
      </c>
      <c r="ER310">
        <v>426.46690000000001</v>
      </c>
      <c r="ES310">
        <v>298.1463</v>
      </c>
      <c r="ET310">
        <v>473.5197</v>
      </c>
      <c r="EU310">
        <v>592.6576</v>
      </c>
      <c r="EV310">
        <v>734.75630000000001</v>
      </c>
      <c r="EW310">
        <v>806.06769999999995</v>
      </c>
      <c r="EX310">
        <v>72.318569999999994</v>
      </c>
      <c r="EY310">
        <v>71.183899999999994</v>
      </c>
      <c r="EZ310">
        <v>70.151610000000005</v>
      </c>
      <c r="FA310">
        <v>69.315179999999998</v>
      </c>
      <c r="FB310">
        <v>68.617689999999996</v>
      </c>
      <c r="FC310">
        <v>67.953310000000002</v>
      </c>
      <c r="FD310">
        <v>67.63794</v>
      </c>
      <c r="FE310">
        <v>67.926599999999993</v>
      </c>
      <c r="FF310">
        <v>70.288939999999997</v>
      </c>
      <c r="FG310">
        <v>74.577029999999993</v>
      </c>
      <c r="FH310">
        <v>79.377539999999996</v>
      </c>
      <c r="FI310">
        <v>83.666460000000001</v>
      </c>
      <c r="FJ310">
        <v>86.857939999999999</v>
      </c>
      <c r="FK310">
        <v>88.824169999999995</v>
      </c>
      <c r="FL310">
        <v>90.352279999999993</v>
      </c>
      <c r="FM310">
        <v>90.961010000000002</v>
      </c>
      <c r="FN310">
        <v>90.748699999999999</v>
      </c>
      <c r="FO310">
        <v>89.881110000000007</v>
      </c>
      <c r="FP310">
        <v>88.483599999999996</v>
      </c>
      <c r="FQ310">
        <v>85.880979999999994</v>
      </c>
      <c r="FR310">
        <v>82.275989999999993</v>
      </c>
      <c r="FS310">
        <v>78.883570000000006</v>
      </c>
      <c r="FT310">
        <v>76.863640000000004</v>
      </c>
      <c r="FU310">
        <v>74.960440000000006</v>
      </c>
      <c r="FV310">
        <v>1</v>
      </c>
    </row>
    <row r="311" spans="1:178" x14ac:dyDescent="0.2">
      <c r="A311" t="s">
        <v>216</v>
      </c>
      <c r="B311" t="s">
        <v>231</v>
      </c>
      <c r="C311" t="s">
        <v>240</v>
      </c>
      <c r="D311" t="s">
        <v>10</v>
      </c>
      <c r="E311">
        <v>2016</v>
      </c>
      <c r="F311" t="s">
        <v>230</v>
      </c>
      <c r="G311">
        <v>501</v>
      </c>
      <c r="H311" s="59"/>
      <c r="I311">
        <v>75.464709999999997</v>
      </c>
      <c r="J311">
        <v>557.32069999999999</v>
      </c>
      <c r="K311">
        <v>551.17349999999999</v>
      </c>
      <c r="L311">
        <v>545.04870000000005</v>
      </c>
      <c r="M311">
        <v>550.17729999999995</v>
      </c>
      <c r="N311">
        <v>564.58069999999998</v>
      </c>
      <c r="O311">
        <v>592.81010000000003</v>
      </c>
      <c r="P311">
        <v>637.05129999999997</v>
      </c>
      <c r="Q311">
        <v>647.88419999999996</v>
      </c>
      <c r="R311">
        <v>658.11860000000001</v>
      </c>
      <c r="S311">
        <v>661.31179999999995</v>
      </c>
      <c r="T311">
        <v>662.55629999999996</v>
      </c>
      <c r="U311">
        <v>657.41470000000004</v>
      </c>
      <c r="V311">
        <v>649.88400000000001</v>
      </c>
      <c r="W311">
        <v>646.75959999999998</v>
      </c>
      <c r="X311">
        <v>635.42409999999995</v>
      </c>
      <c r="Y311">
        <v>629.72889999999995</v>
      </c>
      <c r="Z311">
        <v>622.51089999999999</v>
      </c>
      <c r="AA311">
        <v>614.62919999999997</v>
      </c>
      <c r="AB311">
        <v>610.37959999999998</v>
      </c>
      <c r="AC311">
        <v>611.62620000000004</v>
      </c>
      <c r="AD311">
        <v>615.13430000000005</v>
      </c>
      <c r="AE311">
        <v>614.24329999999998</v>
      </c>
      <c r="AF311">
        <v>606.6327</v>
      </c>
      <c r="AG311">
        <v>572.85889999999995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-130.96010000000001</v>
      </c>
      <c r="AU311">
        <v>487.88389999999998</v>
      </c>
      <c r="AV311">
        <v>481.30889999999999</v>
      </c>
      <c r="AW311">
        <v>477.79500000000002</v>
      </c>
      <c r="AX311">
        <v>473.28140000000002</v>
      </c>
      <c r="AY311">
        <v>468.61470000000003</v>
      </c>
      <c r="AZ311">
        <v>385.07920000000001</v>
      </c>
      <c r="BA311">
        <v>262.58359999999999</v>
      </c>
      <c r="BB311">
        <v>-79.161540000000002</v>
      </c>
      <c r="BC311">
        <v>-190.31989999999999</v>
      </c>
      <c r="BD311">
        <v>-332.33190000000002</v>
      </c>
      <c r="BE311">
        <v>-471.63780000000003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74.108410000000006</v>
      </c>
      <c r="BS311">
        <v>501.9316</v>
      </c>
      <c r="BT311">
        <v>494.83920000000001</v>
      </c>
      <c r="BU311">
        <v>492.43520000000001</v>
      </c>
      <c r="BV311">
        <v>488.09519999999998</v>
      </c>
      <c r="BW311">
        <v>483.23239999999998</v>
      </c>
      <c r="BX311">
        <v>394.17689999999999</v>
      </c>
      <c r="BY311">
        <v>270.91449999999998</v>
      </c>
      <c r="BZ311">
        <v>81.587829999999997</v>
      </c>
      <c r="CA311">
        <v>37.999789999999997</v>
      </c>
      <c r="CB311">
        <v>-20.615729999999999</v>
      </c>
      <c r="CC311">
        <v>-97.842119999999994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216.13829999999999</v>
      </c>
      <c r="CQ311">
        <v>511.66109999999998</v>
      </c>
      <c r="CR311">
        <v>504.21019999999999</v>
      </c>
      <c r="CS311">
        <v>502.57490000000001</v>
      </c>
      <c r="CT311">
        <v>498.35520000000002</v>
      </c>
      <c r="CU311">
        <v>493.35649999999998</v>
      </c>
      <c r="CV311">
        <v>400.47800000000001</v>
      </c>
      <c r="CW311">
        <v>276.68439999999998</v>
      </c>
      <c r="CX311">
        <v>192.92230000000001</v>
      </c>
      <c r="CY311">
        <v>196.13329999999999</v>
      </c>
      <c r="CZ311">
        <v>195.27789999999999</v>
      </c>
      <c r="DA311">
        <v>161.04759999999999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358.16809999999998</v>
      </c>
      <c r="DO311">
        <v>521.39059999999995</v>
      </c>
      <c r="DP311">
        <v>513.58130000000006</v>
      </c>
      <c r="DQ311">
        <v>512.71469999999999</v>
      </c>
      <c r="DR311">
        <v>508.61520000000002</v>
      </c>
      <c r="DS311">
        <v>503.48070000000001</v>
      </c>
      <c r="DT311">
        <v>406.77910000000003</v>
      </c>
      <c r="DU311">
        <v>282.45429999999999</v>
      </c>
      <c r="DV311">
        <v>304.25689999999997</v>
      </c>
      <c r="DW311">
        <v>354.26679999999999</v>
      </c>
      <c r="DX311">
        <v>411.17160000000001</v>
      </c>
      <c r="DY311">
        <v>419.93729999999999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563.23659999999995</v>
      </c>
      <c r="EM311">
        <v>535.4384</v>
      </c>
      <c r="EN311">
        <v>527.11159999999995</v>
      </c>
      <c r="EO311">
        <v>527.35479999999995</v>
      </c>
      <c r="EP311">
        <v>523.42899999999997</v>
      </c>
      <c r="EQ311">
        <v>518.09829999999999</v>
      </c>
      <c r="ER311">
        <v>415.8768</v>
      </c>
      <c r="ES311">
        <v>290.7851</v>
      </c>
      <c r="ET311">
        <v>465.00619999999998</v>
      </c>
      <c r="EU311">
        <v>582.5865</v>
      </c>
      <c r="EV311">
        <v>722.88779999999997</v>
      </c>
      <c r="EW311">
        <v>793.73299999999995</v>
      </c>
      <c r="EX311">
        <v>72.318569999999994</v>
      </c>
      <c r="EY311">
        <v>71.183899999999994</v>
      </c>
      <c r="EZ311">
        <v>70.151610000000005</v>
      </c>
      <c r="FA311">
        <v>69.315179999999998</v>
      </c>
      <c r="FB311">
        <v>68.617689999999996</v>
      </c>
      <c r="FC311">
        <v>67.953310000000002</v>
      </c>
      <c r="FD311">
        <v>67.63794</v>
      </c>
      <c r="FE311">
        <v>67.926599999999993</v>
      </c>
      <c r="FF311">
        <v>70.288939999999997</v>
      </c>
      <c r="FG311">
        <v>74.577029999999993</v>
      </c>
      <c r="FH311">
        <v>79.377539999999996</v>
      </c>
      <c r="FI311">
        <v>83.666460000000001</v>
      </c>
      <c r="FJ311">
        <v>86.857939999999999</v>
      </c>
      <c r="FK311">
        <v>88.824169999999995</v>
      </c>
      <c r="FL311">
        <v>90.352279999999993</v>
      </c>
      <c r="FM311">
        <v>90.961010000000002</v>
      </c>
      <c r="FN311">
        <v>90.748699999999999</v>
      </c>
      <c r="FO311">
        <v>89.881110000000007</v>
      </c>
      <c r="FP311">
        <v>88.483599999999996</v>
      </c>
      <c r="FQ311">
        <v>85.880979999999994</v>
      </c>
      <c r="FR311">
        <v>82.275989999999993</v>
      </c>
      <c r="FS311">
        <v>78.883570000000006</v>
      </c>
      <c r="FT311">
        <v>76.863640000000004</v>
      </c>
      <c r="FU311">
        <v>74.960440000000006</v>
      </c>
      <c r="FV311">
        <v>1</v>
      </c>
    </row>
    <row r="312" spans="1:178" x14ac:dyDescent="0.2">
      <c r="A312" t="s">
        <v>216</v>
      </c>
      <c r="B312" t="s">
        <v>231</v>
      </c>
      <c r="C312" t="s">
        <v>240</v>
      </c>
      <c r="D312" t="s">
        <v>10</v>
      </c>
      <c r="E312">
        <v>2017</v>
      </c>
      <c r="F312" t="s">
        <v>230</v>
      </c>
      <c r="G312">
        <v>487</v>
      </c>
      <c r="H312" s="59"/>
      <c r="I312">
        <v>73.355909999999994</v>
      </c>
      <c r="J312">
        <v>541.74689999999998</v>
      </c>
      <c r="K312">
        <v>535.77139999999997</v>
      </c>
      <c r="L312">
        <v>529.81780000000003</v>
      </c>
      <c r="M312">
        <v>534.80309999999997</v>
      </c>
      <c r="N312">
        <v>548.80399999999997</v>
      </c>
      <c r="O312">
        <v>576.24459999999999</v>
      </c>
      <c r="P312">
        <v>619.24950000000001</v>
      </c>
      <c r="Q312">
        <v>629.77970000000005</v>
      </c>
      <c r="R312">
        <v>639.72810000000004</v>
      </c>
      <c r="S312">
        <v>642.83199999999999</v>
      </c>
      <c r="T312">
        <v>644.04179999999997</v>
      </c>
      <c r="U312">
        <v>639.04390000000001</v>
      </c>
      <c r="V312">
        <v>631.72360000000003</v>
      </c>
      <c r="W312">
        <v>628.68650000000002</v>
      </c>
      <c r="X312">
        <v>617.66769999999997</v>
      </c>
      <c r="Y312">
        <v>612.13170000000002</v>
      </c>
      <c r="Z312">
        <v>605.11540000000002</v>
      </c>
      <c r="AA312">
        <v>597.45389999999998</v>
      </c>
      <c r="AB312">
        <v>593.32309999999995</v>
      </c>
      <c r="AC312">
        <v>594.53489999999999</v>
      </c>
      <c r="AD312">
        <v>597.94489999999996</v>
      </c>
      <c r="AE312">
        <v>597.07889999999998</v>
      </c>
      <c r="AF312">
        <v>589.68089999999995</v>
      </c>
      <c r="AG312">
        <v>556.85090000000002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-132.11580000000001</v>
      </c>
      <c r="AU312">
        <v>473.9205</v>
      </c>
      <c r="AV312">
        <v>467.54149999999998</v>
      </c>
      <c r="AW312">
        <v>464.09969999999998</v>
      </c>
      <c r="AX312">
        <v>459.7081</v>
      </c>
      <c r="AY312">
        <v>455.1764</v>
      </c>
      <c r="AZ312">
        <v>374.10489999999999</v>
      </c>
      <c r="BA312">
        <v>255.0504</v>
      </c>
      <c r="BB312">
        <v>-80.724069999999998</v>
      </c>
      <c r="BC312">
        <v>-190.3629</v>
      </c>
      <c r="BD312">
        <v>-330.36470000000003</v>
      </c>
      <c r="BE312">
        <v>-467.23559999999998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70.067139999999995</v>
      </c>
      <c r="BS312">
        <v>487.7706</v>
      </c>
      <c r="BT312">
        <v>480.88139999999999</v>
      </c>
      <c r="BU312">
        <v>478.53379999999999</v>
      </c>
      <c r="BV312">
        <v>474.31349999999998</v>
      </c>
      <c r="BW312">
        <v>469.58839999999998</v>
      </c>
      <c r="BX312">
        <v>383.07459999999998</v>
      </c>
      <c r="BY312">
        <v>263.26400000000001</v>
      </c>
      <c r="BZ312">
        <v>77.763379999999998</v>
      </c>
      <c r="CA312">
        <v>34.744109999999999</v>
      </c>
      <c r="CB312">
        <v>-23.034739999999999</v>
      </c>
      <c r="CC312">
        <v>-98.699610000000007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210.0985</v>
      </c>
      <c r="CQ312">
        <v>497.36320000000001</v>
      </c>
      <c r="CR312">
        <v>490.12049999999999</v>
      </c>
      <c r="CS312">
        <v>488.53089999999997</v>
      </c>
      <c r="CT312">
        <v>484.42910000000001</v>
      </c>
      <c r="CU312">
        <v>479.57010000000002</v>
      </c>
      <c r="CV312">
        <v>389.28699999999998</v>
      </c>
      <c r="CW312">
        <v>268.95269999999999</v>
      </c>
      <c r="CX312">
        <v>187.53129999999999</v>
      </c>
      <c r="CY312">
        <v>190.6525</v>
      </c>
      <c r="CZ312">
        <v>189.8211</v>
      </c>
      <c r="DA312">
        <v>156.54730000000001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350.12979999999999</v>
      </c>
      <c r="DO312">
        <v>506.95569999999998</v>
      </c>
      <c r="DP312">
        <v>499.35969999999998</v>
      </c>
      <c r="DQ312">
        <v>498.52800000000002</v>
      </c>
      <c r="DR312">
        <v>494.54469999999998</v>
      </c>
      <c r="DS312">
        <v>489.55180000000001</v>
      </c>
      <c r="DT312">
        <v>395.49939999999998</v>
      </c>
      <c r="DU312">
        <v>274.64139999999998</v>
      </c>
      <c r="DV312">
        <v>297.29919999999998</v>
      </c>
      <c r="DW312">
        <v>346.56099999999998</v>
      </c>
      <c r="DX312">
        <v>402.67689999999999</v>
      </c>
      <c r="DY312">
        <v>411.79419999999999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552.31280000000004</v>
      </c>
      <c r="EM312">
        <v>520.80579999999998</v>
      </c>
      <c r="EN312">
        <v>512.69960000000003</v>
      </c>
      <c r="EO312">
        <v>512.96220000000005</v>
      </c>
      <c r="EP312">
        <v>509.15010000000001</v>
      </c>
      <c r="EQ312">
        <v>503.96370000000002</v>
      </c>
      <c r="ER312">
        <v>404.46910000000003</v>
      </c>
      <c r="ES312">
        <v>282.85500000000002</v>
      </c>
      <c r="ET312">
        <v>455.7867</v>
      </c>
      <c r="EU312">
        <v>571.66800000000001</v>
      </c>
      <c r="EV312">
        <v>710.00689999999997</v>
      </c>
      <c r="EW312">
        <v>780.33010000000002</v>
      </c>
      <c r="EX312">
        <v>72.318569999999994</v>
      </c>
      <c r="EY312">
        <v>71.183899999999994</v>
      </c>
      <c r="EZ312">
        <v>70.151610000000005</v>
      </c>
      <c r="FA312">
        <v>69.315179999999998</v>
      </c>
      <c r="FB312">
        <v>68.617689999999996</v>
      </c>
      <c r="FC312">
        <v>67.953310000000002</v>
      </c>
      <c r="FD312">
        <v>67.63794</v>
      </c>
      <c r="FE312">
        <v>67.926599999999993</v>
      </c>
      <c r="FF312">
        <v>70.288939999999997</v>
      </c>
      <c r="FG312">
        <v>74.577029999999993</v>
      </c>
      <c r="FH312">
        <v>79.377539999999996</v>
      </c>
      <c r="FI312">
        <v>83.666460000000001</v>
      </c>
      <c r="FJ312">
        <v>86.857939999999999</v>
      </c>
      <c r="FK312">
        <v>88.824169999999995</v>
      </c>
      <c r="FL312">
        <v>90.352279999999993</v>
      </c>
      <c r="FM312">
        <v>90.961010000000002</v>
      </c>
      <c r="FN312">
        <v>90.748699999999999</v>
      </c>
      <c r="FO312">
        <v>89.881110000000007</v>
      </c>
      <c r="FP312">
        <v>88.483599999999996</v>
      </c>
      <c r="FQ312">
        <v>85.880979999999994</v>
      </c>
      <c r="FR312">
        <v>82.275989999999993</v>
      </c>
      <c r="FS312">
        <v>78.883570000000006</v>
      </c>
      <c r="FT312">
        <v>76.863640000000004</v>
      </c>
      <c r="FU312">
        <v>74.960440000000006</v>
      </c>
      <c r="FV312">
        <v>1</v>
      </c>
    </row>
    <row r="313" spans="1:178" x14ac:dyDescent="0.2">
      <c r="A313" t="s">
        <v>216</v>
      </c>
      <c r="B313" t="s">
        <v>231</v>
      </c>
      <c r="C313" t="s">
        <v>240</v>
      </c>
      <c r="D313" t="s">
        <v>10</v>
      </c>
      <c r="E313" t="s">
        <v>239</v>
      </c>
      <c r="F313" t="s">
        <v>230</v>
      </c>
      <c r="G313">
        <v>474</v>
      </c>
      <c r="H313" s="59"/>
      <c r="I313">
        <v>71.397739999999999</v>
      </c>
      <c r="J313">
        <v>527.28549999999996</v>
      </c>
      <c r="K313">
        <v>521.46950000000004</v>
      </c>
      <c r="L313">
        <v>515.6748</v>
      </c>
      <c r="M313">
        <v>520.52700000000004</v>
      </c>
      <c r="N313">
        <v>534.15419999999995</v>
      </c>
      <c r="O313">
        <v>560.8623</v>
      </c>
      <c r="P313">
        <v>602.7192</v>
      </c>
      <c r="Q313">
        <v>612.9683</v>
      </c>
      <c r="R313">
        <v>622.65110000000004</v>
      </c>
      <c r="S313">
        <v>625.67219999999998</v>
      </c>
      <c r="T313">
        <v>626.84969999999998</v>
      </c>
      <c r="U313">
        <v>621.98519999999996</v>
      </c>
      <c r="V313">
        <v>614.86040000000003</v>
      </c>
      <c r="W313">
        <v>611.90440000000001</v>
      </c>
      <c r="X313">
        <v>601.17960000000005</v>
      </c>
      <c r="Y313">
        <v>595.79139999999995</v>
      </c>
      <c r="Z313">
        <v>588.96249999999998</v>
      </c>
      <c r="AA313">
        <v>581.50540000000001</v>
      </c>
      <c r="AB313">
        <v>577.48490000000004</v>
      </c>
      <c r="AC313">
        <v>578.66430000000003</v>
      </c>
      <c r="AD313">
        <v>581.98339999999996</v>
      </c>
      <c r="AE313">
        <v>581.1404</v>
      </c>
      <c r="AF313">
        <v>573.93989999999997</v>
      </c>
      <c r="AG313">
        <v>541.98630000000003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-133.1258</v>
      </c>
      <c r="AU313">
        <v>460.95890000000003</v>
      </c>
      <c r="AV313">
        <v>454.76150000000001</v>
      </c>
      <c r="AW313">
        <v>451.38709999999998</v>
      </c>
      <c r="AX313">
        <v>447.10890000000001</v>
      </c>
      <c r="AY313">
        <v>442.70249999999999</v>
      </c>
      <c r="AZ313">
        <v>363.91719999999998</v>
      </c>
      <c r="BA313">
        <v>248.05779999999999</v>
      </c>
      <c r="BB313">
        <v>-82.125420000000005</v>
      </c>
      <c r="BC313">
        <v>-190.3323</v>
      </c>
      <c r="BD313">
        <v>-328.44189999999998</v>
      </c>
      <c r="BE313">
        <v>-463.03250000000003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66.340410000000006</v>
      </c>
      <c r="BS313">
        <v>474.62290000000002</v>
      </c>
      <c r="BT313">
        <v>467.92219999999998</v>
      </c>
      <c r="BU313">
        <v>465.62729999999999</v>
      </c>
      <c r="BV313">
        <v>461.51799999999997</v>
      </c>
      <c r="BW313">
        <v>456.92079999999999</v>
      </c>
      <c r="BX313">
        <v>372.76639999999998</v>
      </c>
      <c r="BY313">
        <v>256.161</v>
      </c>
      <c r="BZ313">
        <v>74.232399999999998</v>
      </c>
      <c r="CA313">
        <v>31.749829999999999</v>
      </c>
      <c r="CB313">
        <v>-25.241620000000001</v>
      </c>
      <c r="CC313">
        <v>-99.448660000000004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204.49010000000001</v>
      </c>
      <c r="CQ313">
        <v>484.0865</v>
      </c>
      <c r="CR313">
        <v>477.03719999999998</v>
      </c>
      <c r="CS313">
        <v>475.49009999999998</v>
      </c>
      <c r="CT313">
        <v>471.49770000000001</v>
      </c>
      <c r="CU313">
        <v>466.76839999999999</v>
      </c>
      <c r="CV313">
        <v>378.8954</v>
      </c>
      <c r="CW313">
        <v>261.77330000000001</v>
      </c>
      <c r="CX313">
        <v>182.52529999999999</v>
      </c>
      <c r="CY313">
        <v>185.5633</v>
      </c>
      <c r="CZ313">
        <v>184.75399999999999</v>
      </c>
      <c r="DA313">
        <v>152.36840000000001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342.63979999999998</v>
      </c>
      <c r="DO313">
        <v>493.55020000000002</v>
      </c>
      <c r="DP313">
        <v>486.15230000000003</v>
      </c>
      <c r="DQ313">
        <v>485.3528</v>
      </c>
      <c r="DR313">
        <v>481.47739999999999</v>
      </c>
      <c r="DS313">
        <v>476.61599999999999</v>
      </c>
      <c r="DT313">
        <v>385.02429999999998</v>
      </c>
      <c r="DU313">
        <v>267.38549999999998</v>
      </c>
      <c r="DV313">
        <v>290.81830000000002</v>
      </c>
      <c r="DW313">
        <v>339.37670000000003</v>
      </c>
      <c r="DX313">
        <v>394.74959999999999</v>
      </c>
      <c r="DY313">
        <v>404.18549999999999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542.10599999999999</v>
      </c>
      <c r="EM313">
        <v>507.21420000000001</v>
      </c>
      <c r="EN313">
        <v>499.31290000000001</v>
      </c>
      <c r="EO313">
        <v>499.59300000000002</v>
      </c>
      <c r="EP313">
        <v>495.88659999999999</v>
      </c>
      <c r="EQ313">
        <v>490.83429999999998</v>
      </c>
      <c r="ER313">
        <v>393.87349999999998</v>
      </c>
      <c r="ES313">
        <v>275.48880000000003</v>
      </c>
      <c r="ET313">
        <v>447.17610000000002</v>
      </c>
      <c r="EU313">
        <v>561.45889999999997</v>
      </c>
      <c r="EV313">
        <v>697.94989999999996</v>
      </c>
      <c r="EW313">
        <v>767.76930000000004</v>
      </c>
      <c r="EX313">
        <v>72.318569999999994</v>
      </c>
      <c r="EY313">
        <v>71.183899999999994</v>
      </c>
      <c r="EZ313">
        <v>70.151610000000005</v>
      </c>
      <c r="FA313">
        <v>69.315179999999998</v>
      </c>
      <c r="FB313">
        <v>68.617689999999996</v>
      </c>
      <c r="FC313">
        <v>67.953310000000002</v>
      </c>
      <c r="FD313">
        <v>67.63794</v>
      </c>
      <c r="FE313">
        <v>67.926599999999993</v>
      </c>
      <c r="FF313">
        <v>70.288939999999997</v>
      </c>
      <c r="FG313">
        <v>74.577029999999993</v>
      </c>
      <c r="FH313">
        <v>79.377539999999996</v>
      </c>
      <c r="FI313">
        <v>83.666460000000001</v>
      </c>
      <c r="FJ313">
        <v>86.857939999999999</v>
      </c>
      <c r="FK313">
        <v>88.824169999999995</v>
      </c>
      <c r="FL313">
        <v>90.352279999999993</v>
      </c>
      <c r="FM313">
        <v>90.961010000000002</v>
      </c>
      <c r="FN313">
        <v>90.748699999999999</v>
      </c>
      <c r="FO313">
        <v>89.881110000000007</v>
      </c>
      <c r="FP313">
        <v>88.483599999999996</v>
      </c>
      <c r="FQ313">
        <v>85.880979999999994</v>
      </c>
      <c r="FR313">
        <v>82.275989999999993</v>
      </c>
      <c r="FS313">
        <v>78.883570000000006</v>
      </c>
      <c r="FT313">
        <v>76.863640000000004</v>
      </c>
      <c r="FU313">
        <v>74.960440000000006</v>
      </c>
      <c r="FV313">
        <v>1</v>
      </c>
    </row>
    <row r="314" spans="1:178" x14ac:dyDescent="0.2">
      <c r="A314" t="s">
        <v>216</v>
      </c>
      <c r="B314" t="s">
        <v>231</v>
      </c>
      <c r="C314" t="s">
        <v>240</v>
      </c>
      <c r="D314" t="s">
        <v>33</v>
      </c>
      <c r="E314">
        <v>2015</v>
      </c>
      <c r="F314" t="s">
        <v>227</v>
      </c>
      <c r="G314">
        <v>514</v>
      </c>
      <c r="H314" s="59"/>
      <c r="I314">
        <v>77.422870000000003</v>
      </c>
      <c r="J314">
        <v>600.98009999999999</v>
      </c>
      <c r="K314">
        <v>599.48689999999999</v>
      </c>
      <c r="L314">
        <v>590.45839999999998</v>
      </c>
      <c r="M314">
        <v>586.73609999999996</v>
      </c>
      <c r="N314">
        <v>617.37310000000002</v>
      </c>
      <c r="O314">
        <v>641.47820000000002</v>
      </c>
      <c r="P314">
        <v>657.55399999999997</v>
      </c>
      <c r="Q314">
        <v>662.5856</v>
      </c>
      <c r="R314">
        <v>664.13670000000002</v>
      </c>
      <c r="S314">
        <v>649.91409999999996</v>
      </c>
      <c r="T314">
        <v>636.81299999999999</v>
      </c>
      <c r="U314">
        <v>637.72410000000002</v>
      </c>
      <c r="V314">
        <v>651.45929999999998</v>
      </c>
      <c r="W314">
        <v>641.75890000000004</v>
      </c>
      <c r="X314">
        <v>648.93460000000005</v>
      </c>
      <c r="Y314">
        <v>641.29</v>
      </c>
      <c r="Z314">
        <v>646.06020000000001</v>
      </c>
      <c r="AA314">
        <v>651.66160000000002</v>
      </c>
      <c r="AB314">
        <v>647.66769999999997</v>
      </c>
      <c r="AC314">
        <v>647.30349999999999</v>
      </c>
      <c r="AD314">
        <v>645.90909999999997</v>
      </c>
      <c r="AE314">
        <v>642.70939999999996</v>
      </c>
      <c r="AF314">
        <v>637.51009999999997</v>
      </c>
      <c r="AG314">
        <v>636.7509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-165.83789999999999</v>
      </c>
      <c r="AX314">
        <v>497.57679999999999</v>
      </c>
      <c r="AY314">
        <v>497.83150000000001</v>
      </c>
      <c r="AZ314">
        <v>494.99919999999997</v>
      </c>
      <c r="BA314">
        <v>497.66289999999998</v>
      </c>
      <c r="BB314">
        <v>499.34710000000001</v>
      </c>
      <c r="BC314">
        <v>419.58940000000001</v>
      </c>
      <c r="BD314">
        <v>294.47039999999998</v>
      </c>
      <c r="BE314">
        <v>28.990580000000001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67.589340000000007</v>
      </c>
      <c r="BV314">
        <v>515.86360000000002</v>
      </c>
      <c r="BW314">
        <v>520.12189999999998</v>
      </c>
      <c r="BX314">
        <v>516.4221</v>
      </c>
      <c r="BY314">
        <v>518.32500000000005</v>
      </c>
      <c r="BZ314">
        <v>519.18880000000001</v>
      </c>
      <c r="CA314">
        <v>431.95530000000002</v>
      </c>
      <c r="CB314">
        <v>307.90800000000002</v>
      </c>
      <c r="CC314">
        <v>136.39869999999999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229.2603</v>
      </c>
      <c r="CT314">
        <v>528.52909999999997</v>
      </c>
      <c r="CU314">
        <v>535.56020000000001</v>
      </c>
      <c r="CV314">
        <v>531.2595</v>
      </c>
      <c r="CW314">
        <v>532.63549999999998</v>
      </c>
      <c r="CX314">
        <v>532.93100000000004</v>
      </c>
      <c r="CY314">
        <v>440.51990000000001</v>
      </c>
      <c r="CZ314">
        <v>317.21480000000003</v>
      </c>
      <c r="DA314">
        <v>210.7893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390.93130000000002</v>
      </c>
      <c r="DR314">
        <v>541.19449999999995</v>
      </c>
      <c r="DS314">
        <v>550.99850000000004</v>
      </c>
      <c r="DT314">
        <v>546.09690000000001</v>
      </c>
      <c r="DU314">
        <v>546.94600000000003</v>
      </c>
      <c r="DV314">
        <v>546.67330000000004</v>
      </c>
      <c r="DW314">
        <v>449.08449999999999</v>
      </c>
      <c r="DX314">
        <v>326.52170000000001</v>
      </c>
      <c r="DY314">
        <v>285.1798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624.35860000000002</v>
      </c>
      <c r="EP314">
        <v>559.48130000000003</v>
      </c>
      <c r="EQ314">
        <v>573.28890000000001</v>
      </c>
      <c r="ER314">
        <v>567.51969999999994</v>
      </c>
      <c r="ES314">
        <v>567.60810000000004</v>
      </c>
      <c r="ET314">
        <v>566.51499999999999</v>
      </c>
      <c r="EU314">
        <v>461.4504</v>
      </c>
      <c r="EV314">
        <v>339.95929999999998</v>
      </c>
      <c r="EW314">
        <v>392.58800000000002</v>
      </c>
      <c r="EX314">
        <v>45.242040000000003</v>
      </c>
      <c r="EY314">
        <v>44.455019999999998</v>
      </c>
      <c r="EZ314">
        <v>43.581580000000002</v>
      </c>
      <c r="FA314">
        <v>42.96884</v>
      </c>
      <c r="FB314">
        <v>42.662669999999999</v>
      </c>
      <c r="FC314">
        <v>42.248759999999997</v>
      </c>
      <c r="FD314">
        <v>42.046390000000002</v>
      </c>
      <c r="FE314">
        <v>41.824680000000001</v>
      </c>
      <c r="FF314">
        <v>42.388030000000001</v>
      </c>
      <c r="FG314">
        <v>44.676600000000001</v>
      </c>
      <c r="FH314">
        <v>47.259520000000002</v>
      </c>
      <c r="FI314">
        <v>49.4724</v>
      </c>
      <c r="FJ314">
        <v>51.424720000000001</v>
      </c>
      <c r="FK314">
        <v>52.255960000000002</v>
      </c>
      <c r="FL314">
        <v>52.694769999999998</v>
      </c>
      <c r="FM314">
        <v>52.560960000000001</v>
      </c>
      <c r="FN314">
        <v>51.498899999999999</v>
      </c>
      <c r="FO314">
        <v>50.098880000000001</v>
      </c>
      <c r="FP314">
        <v>48.027500000000003</v>
      </c>
      <c r="FQ314">
        <v>46.582979999999999</v>
      </c>
      <c r="FR314">
        <v>45.51914</v>
      </c>
      <c r="FS314">
        <v>44.830010000000001</v>
      </c>
      <c r="FT314">
        <v>44.124510000000001</v>
      </c>
      <c r="FU314">
        <v>43.386200000000002</v>
      </c>
      <c r="FV314">
        <v>1</v>
      </c>
    </row>
    <row r="315" spans="1:178" x14ac:dyDescent="0.2">
      <c r="A315" t="s">
        <v>216</v>
      </c>
      <c r="B315" t="s">
        <v>231</v>
      </c>
      <c r="C315" t="s">
        <v>240</v>
      </c>
      <c r="D315" t="s">
        <v>33</v>
      </c>
      <c r="E315">
        <v>2016</v>
      </c>
      <c r="F315" t="s">
        <v>227</v>
      </c>
      <c r="G315">
        <v>501</v>
      </c>
      <c r="H315" s="59"/>
      <c r="I315">
        <v>75.464709999999997</v>
      </c>
      <c r="J315">
        <v>585.78020000000004</v>
      </c>
      <c r="K315">
        <v>584.32479999999998</v>
      </c>
      <c r="L315">
        <v>575.52470000000005</v>
      </c>
      <c r="M315">
        <v>571.89649999999995</v>
      </c>
      <c r="N315">
        <v>601.7586</v>
      </c>
      <c r="O315">
        <v>625.25400000000002</v>
      </c>
      <c r="P315">
        <v>640.92330000000004</v>
      </c>
      <c r="Q315">
        <v>645.82759999999996</v>
      </c>
      <c r="R315">
        <v>647.33950000000004</v>
      </c>
      <c r="S315">
        <v>633.47659999999996</v>
      </c>
      <c r="T315">
        <v>620.70680000000004</v>
      </c>
      <c r="U315">
        <v>621.59490000000005</v>
      </c>
      <c r="V315">
        <v>634.98270000000002</v>
      </c>
      <c r="W315">
        <v>625.52760000000001</v>
      </c>
      <c r="X315">
        <v>632.52189999999996</v>
      </c>
      <c r="Y315">
        <v>625.07060000000001</v>
      </c>
      <c r="Z315">
        <v>629.7201</v>
      </c>
      <c r="AA315">
        <v>635.17989999999998</v>
      </c>
      <c r="AB315">
        <v>631.28700000000003</v>
      </c>
      <c r="AC315">
        <v>630.93209999999999</v>
      </c>
      <c r="AD315">
        <v>629.57280000000003</v>
      </c>
      <c r="AE315">
        <v>626.45410000000004</v>
      </c>
      <c r="AF315">
        <v>621.38639999999998</v>
      </c>
      <c r="AG315">
        <v>620.64620000000002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-166.6079</v>
      </c>
      <c r="AX315">
        <v>484.60329999999999</v>
      </c>
      <c r="AY315">
        <v>484.76639999999998</v>
      </c>
      <c r="AZ315">
        <v>482.02409999999998</v>
      </c>
      <c r="BA315">
        <v>484.63659999999999</v>
      </c>
      <c r="BB315">
        <v>486.29570000000001</v>
      </c>
      <c r="BC315">
        <v>408.71420000000001</v>
      </c>
      <c r="BD315">
        <v>286.73689999999999</v>
      </c>
      <c r="BE315">
        <v>25.97308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63.848509999999997</v>
      </c>
      <c r="BV315">
        <v>502.6574</v>
      </c>
      <c r="BW315">
        <v>506.7731</v>
      </c>
      <c r="BX315">
        <v>503.17430000000002</v>
      </c>
      <c r="BY315">
        <v>505.03570000000002</v>
      </c>
      <c r="BZ315">
        <v>505.88479999999998</v>
      </c>
      <c r="CA315">
        <v>420.9228</v>
      </c>
      <c r="CB315">
        <v>300.00349999999997</v>
      </c>
      <c r="CC315">
        <v>132.01429999999999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223.46190000000001</v>
      </c>
      <c r="CT315">
        <v>515.16160000000002</v>
      </c>
      <c r="CU315">
        <v>522.01499999999999</v>
      </c>
      <c r="CV315">
        <v>517.8229</v>
      </c>
      <c r="CW315">
        <v>519.16409999999996</v>
      </c>
      <c r="CX315">
        <v>519.45219999999995</v>
      </c>
      <c r="CY315">
        <v>429.3784</v>
      </c>
      <c r="CZ315">
        <v>309.19189999999998</v>
      </c>
      <c r="DA315">
        <v>205.458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383.07530000000003</v>
      </c>
      <c r="DR315">
        <v>527.66579999999999</v>
      </c>
      <c r="DS315">
        <v>537.2568</v>
      </c>
      <c r="DT315">
        <v>532.47149999999999</v>
      </c>
      <c r="DU315">
        <v>533.29250000000002</v>
      </c>
      <c r="DV315">
        <v>533.01959999999997</v>
      </c>
      <c r="DW315">
        <v>437.834</v>
      </c>
      <c r="DX315">
        <v>318.38029999999998</v>
      </c>
      <c r="DY315">
        <v>278.90179999999998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613.5317</v>
      </c>
      <c r="EP315">
        <v>545.71990000000005</v>
      </c>
      <c r="EQ315">
        <v>559.26350000000002</v>
      </c>
      <c r="ER315">
        <v>553.62170000000003</v>
      </c>
      <c r="ES315">
        <v>553.69169999999997</v>
      </c>
      <c r="ET315">
        <v>552.6087</v>
      </c>
      <c r="EU315">
        <v>450.04250000000002</v>
      </c>
      <c r="EV315">
        <v>331.64690000000002</v>
      </c>
      <c r="EW315">
        <v>384.94299999999998</v>
      </c>
      <c r="EX315">
        <v>45.242040000000003</v>
      </c>
      <c r="EY315">
        <v>44.455019999999998</v>
      </c>
      <c r="EZ315">
        <v>43.581580000000002</v>
      </c>
      <c r="FA315">
        <v>42.96884</v>
      </c>
      <c r="FB315">
        <v>42.662669999999999</v>
      </c>
      <c r="FC315">
        <v>42.248759999999997</v>
      </c>
      <c r="FD315">
        <v>42.046390000000002</v>
      </c>
      <c r="FE315">
        <v>41.824680000000001</v>
      </c>
      <c r="FF315">
        <v>42.388030000000001</v>
      </c>
      <c r="FG315">
        <v>44.676600000000001</v>
      </c>
      <c r="FH315">
        <v>47.259520000000002</v>
      </c>
      <c r="FI315">
        <v>49.4724</v>
      </c>
      <c r="FJ315">
        <v>51.424720000000001</v>
      </c>
      <c r="FK315">
        <v>52.255949999999999</v>
      </c>
      <c r="FL315">
        <v>52.694769999999998</v>
      </c>
      <c r="FM315">
        <v>52.560960000000001</v>
      </c>
      <c r="FN315">
        <v>51.498899999999999</v>
      </c>
      <c r="FO315">
        <v>50.098880000000001</v>
      </c>
      <c r="FP315">
        <v>48.027500000000003</v>
      </c>
      <c r="FQ315">
        <v>46.582979999999999</v>
      </c>
      <c r="FR315">
        <v>45.51914</v>
      </c>
      <c r="FS315">
        <v>44.830010000000001</v>
      </c>
      <c r="FT315">
        <v>44.124510000000001</v>
      </c>
      <c r="FU315">
        <v>43.386200000000002</v>
      </c>
      <c r="FV315">
        <v>1</v>
      </c>
    </row>
    <row r="316" spans="1:178" x14ac:dyDescent="0.2">
      <c r="A316" t="s">
        <v>216</v>
      </c>
      <c r="B316" t="s">
        <v>231</v>
      </c>
      <c r="C316" t="s">
        <v>240</v>
      </c>
      <c r="D316" t="s">
        <v>33</v>
      </c>
      <c r="E316">
        <v>2017</v>
      </c>
      <c r="F316" t="s">
        <v>227</v>
      </c>
      <c r="G316">
        <v>487</v>
      </c>
      <c r="H316" s="59"/>
      <c r="I316">
        <v>73.355909999999994</v>
      </c>
      <c r="J316">
        <v>569.41110000000003</v>
      </c>
      <c r="K316">
        <v>567.99630000000002</v>
      </c>
      <c r="L316">
        <v>559.44209999999998</v>
      </c>
      <c r="M316">
        <v>555.9153</v>
      </c>
      <c r="N316">
        <v>584.94309999999996</v>
      </c>
      <c r="O316">
        <v>607.78189999999995</v>
      </c>
      <c r="P316">
        <v>623.01319999999998</v>
      </c>
      <c r="Q316">
        <v>627.78060000000005</v>
      </c>
      <c r="R316">
        <v>629.25009999999997</v>
      </c>
      <c r="S316">
        <v>615.77470000000005</v>
      </c>
      <c r="T316">
        <v>603.36180000000002</v>
      </c>
      <c r="U316">
        <v>604.22500000000002</v>
      </c>
      <c r="V316">
        <v>617.23860000000002</v>
      </c>
      <c r="W316">
        <v>608.04780000000005</v>
      </c>
      <c r="X316">
        <v>614.84659999999997</v>
      </c>
      <c r="Y316">
        <v>607.60360000000003</v>
      </c>
      <c r="Z316">
        <v>612.1232</v>
      </c>
      <c r="AA316">
        <v>617.43039999999996</v>
      </c>
      <c r="AB316">
        <v>613.6463</v>
      </c>
      <c r="AC316">
        <v>613.30119999999999</v>
      </c>
      <c r="AD316">
        <v>611.98</v>
      </c>
      <c r="AE316">
        <v>608.94839999999999</v>
      </c>
      <c r="AF316">
        <v>604.0222</v>
      </c>
      <c r="AG316">
        <v>603.30290000000002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-167.36369999999999</v>
      </c>
      <c r="AX316">
        <v>470.63749999999999</v>
      </c>
      <c r="AY316">
        <v>470.70330000000001</v>
      </c>
      <c r="AZ316">
        <v>468.05779999999999</v>
      </c>
      <c r="BA316">
        <v>470.61489999999998</v>
      </c>
      <c r="BB316">
        <v>472.24669999999998</v>
      </c>
      <c r="BC316">
        <v>397.00639999999999</v>
      </c>
      <c r="BD316">
        <v>278.4128</v>
      </c>
      <c r="BE316">
        <v>22.757249999999999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59.849989999999998</v>
      </c>
      <c r="BV316">
        <v>488.43759999999997</v>
      </c>
      <c r="BW316">
        <v>492.40039999999999</v>
      </c>
      <c r="BX316">
        <v>488.91039999999998</v>
      </c>
      <c r="BY316">
        <v>490.72699999999998</v>
      </c>
      <c r="BZ316">
        <v>491.56020000000001</v>
      </c>
      <c r="CA316">
        <v>409.04309999999998</v>
      </c>
      <c r="CB316">
        <v>291.49270000000001</v>
      </c>
      <c r="CC316">
        <v>127.30629999999999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217.2175</v>
      </c>
      <c r="CT316">
        <v>500.76589999999999</v>
      </c>
      <c r="CU316">
        <v>507.42770000000002</v>
      </c>
      <c r="CV316">
        <v>503.3528</v>
      </c>
      <c r="CW316">
        <v>504.65660000000003</v>
      </c>
      <c r="CX316">
        <v>504.9366</v>
      </c>
      <c r="CY316">
        <v>417.37979999999999</v>
      </c>
      <c r="CZ316">
        <v>300.55180000000001</v>
      </c>
      <c r="DA316">
        <v>199.7167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374.58499999999998</v>
      </c>
      <c r="DR316">
        <v>513.09410000000003</v>
      </c>
      <c r="DS316">
        <v>522.45500000000004</v>
      </c>
      <c r="DT316">
        <v>517.7953</v>
      </c>
      <c r="DU316">
        <v>518.58619999999996</v>
      </c>
      <c r="DV316">
        <v>518.31299999999999</v>
      </c>
      <c r="DW316">
        <v>425.71640000000002</v>
      </c>
      <c r="DX316">
        <v>309.61090000000002</v>
      </c>
      <c r="DY316">
        <v>272.12700000000001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601.79859999999996</v>
      </c>
      <c r="EP316">
        <v>530.89419999999996</v>
      </c>
      <c r="EQ316">
        <v>544.15219999999999</v>
      </c>
      <c r="ER316">
        <v>538.64790000000005</v>
      </c>
      <c r="ES316">
        <v>538.69820000000004</v>
      </c>
      <c r="ET316">
        <v>537.62660000000005</v>
      </c>
      <c r="EU316">
        <v>437.75310000000002</v>
      </c>
      <c r="EV316">
        <v>322.69080000000002</v>
      </c>
      <c r="EW316">
        <v>376.67610000000002</v>
      </c>
      <c r="EX316">
        <v>45.242040000000003</v>
      </c>
      <c r="EY316">
        <v>44.455019999999998</v>
      </c>
      <c r="EZ316">
        <v>43.581580000000002</v>
      </c>
      <c r="FA316">
        <v>42.96884</v>
      </c>
      <c r="FB316">
        <v>42.662669999999999</v>
      </c>
      <c r="FC316">
        <v>42.248759999999997</v>
      </c>
      <c r="FD316">
        <v>42.046390000000002</v>
      </c>
      <c r="FE316">
        <v>41.824680000000001</v>
      </c>
      <c r="FF316">
        <v>42.388030000000001</v>
      </c>
      <c r="FG316">
        <v>44.676600000000001</v>
      </c>
      <c r="FH316">
        <v>47.259520000000002</v>
      </c>
      <c r="FI316">
        <v>49.4724</v>
      </c>
      <c r="FJ316">
        <v>51.424720000000001</v>
      </c>
      <c r="FK316">
        <v>52.255949999999999</v>
      </c>
      <c r="FL316">
        <v>52.694769999999998</v>
      </c>
      <c r="FM316">
        <v>52.560960000000001</v>
      </c>
      <c r="FN316">
        <v>51.498899999999999</v>
      </c>
      <c r="FO316">
        <v>50.098880000000001</v>
      </c>
      <c r="FP316">
        <v>48.027500000000003</v>
      </c>
      <c r="FQ316">
        <v>46.582979999999999</v>
      </c>
      <c r="FR316">
        <v>45.51914</v>
      </c>
      <c r="FS316">
        <v>44.830010000000001</v>
      </c>
      <c r="FT316">
        <v>44.124510000000001</v>
      </c>
      <c r="FU316">
        <v>43.386200000000002</v>
      </c>
      <c r="FV316">
        <v>1</v>
      </c>
    </row>
    <row r="317" spans="1:178" x14ac:dyDescent="0.2">
      <c r="A317" t="s">
        <v>216</v>
      </c>
      <c r="B317" t="s">
        <v>231</v>
      </c>
      <c r="C317" t="s">
        <v>240</v>
      </c>
      <c r="D317" t="s">
        <v>33</v>
      </c>
      <c r="E317" t="s">
        <v>239</v>
      </c>
      <c r="F317" t="s">
        <v>227</v>
      </c>
      <c r="G317">
        <v>474</v>
      </c>
      <c r="H317" s="59"/>
      <c r="I317">
        <v>71.397739999999999</v>
      </c>
      <c r="J317">
        <v>554.21119999999996</v>
      </c>
      <c r="K317">
        <v>552.83420000000001</v>
      </c>
      <c r="L317">
        <v>544.50840000000005</v>
      </c>
      <c r="M317">
        <v>541.07569999999998</v>
      </c>
      <c r="N317">
        <v>569.32860000000005</v>
      </c>
      <c r="O317">
        <v>591.55769999999995</v>
      </c>
      <c r="P317">
        <v>606.38250000000005</v>
      </c>
      <c r="Q317">
        <v>611.02260000000001</v>
      </c>
      <c r="R317">
        <v>612.4529</v>
      </c>
      <c r="S317">
        <v>599.33709999999996</v>
      </c>
      <c r="T317">
        <v>587.25559999999996</v>
      </c>
      <c r="U317">
        <v>588.09580000000005</v>
      </c>
      <c r="V317">
        <v>600.76210000000003</v>
      </c>
      <c r="W317">
        <v>591.81650000000002</v>
      </c>
      <c r="X317">
        <v>598.43389999999999</v>
      </c>
      <c r="Y317">
        <v>591.38419999999996</v>
      </c>
      <c r="Z317">
        <v>595.78309999999999</v>
      </c>
      <c r="AA317">
        <v>600.94870000000003</v>
      </c>
      <c r="AB317">
        <v>597.26559999999995</v>
      </c>
      <c r="AC317">
        <v>596.92970000000003</v>
      </c>
      <c r="AD317">
        <v>595.64369999999997</v>
      </c>
      <c r="AE317">
        <v>592.69309999999996</v>
      </c>
      <c r="AF317">
        <v>587.89840000000004</v>
      </c>
      <c r="AG317">
        <v>587.19820000000004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-167.99440000000001</v>
      </c>
      <c r="AX317">
        <v>457.67489999999998</v>
      </c>
      <c r="AY317">
        <v>457.6515</v>
      </c>
      <c r="AZ317">
        <v>455.09550000000002</v>
      </c>
      <c r="BA317">
        <v>457.601</v>
      </c>
      <c r="BB317">
        <v>459.20710000000003</v>
      </c>
      <c r="BC317">
        <v>386.1386</v>
      </c>
      <c r="BD317">
        <v>270.68729999999999</v>
      </c>
      <c r="BE317">
        <v>19.803879999999999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56.166170000000001</v>
      </c>
      <c r="BV317">
        <v>475.23579999999998</v>
      </c>
      <c r="BW317">
        <v>479.05700000000002</v>
      </c>
      <c r="BX317">
        <v>475.66789999999997</v>
      </c>
      <c r="BY317">
        <v>477.44279999999998</v>
      </c>
      <c r="BZ317">
        <v>478.2611</v>
      </c>
      <c r="CA317">
        <v>398.0136</v>
      </c>
      <c r="CB317">
        <v>283.5915</v>
      </c>
      <c r="CC317">
        <v>122.9481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211.41909999999999</v>
      </c>
      <c r="CT317">
        <v>487.39839999999998</v>
      </c>
      <c r="CU317">
        <v>493.88240000000002</v>
      </c>
      <c r="CV317">
        <v>489.91629999999998</v>
      </c>
      <c r="CW317">
        <v>491.18520000000001</v>
      </c>
      <c r="CX317">
        <v>491.45780000000002</v>
      </c>
      <c r="CY317">
        <v>406.23820000000001</v>
      </c>
      <c r="CZ317">
        <v>292.52879999999999</v>
      </c>
      <c r="DA317">
        <v>194.3854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366.67200000000003</v>
      </c>
      <c r="DR317">
        <v>499.56099999999998</v>
      </c>
      <c r="DS317">
        <v>508.70780000000002</v>
      </c>
      <c r="DT317">
        <v>504.16469999999998</v>
      </c>
      <c r="DU317">
        <v>504.92759999999998</v>
      </c>
      <c r="DV317">
        <v>504.65449999999998</v>
      </c>
      <c r="DW317">
        <v>414.46280000000002</v>
      </c>
      <c r="DX317">
        <v>301.46620000000001</v>
      </c>
      <c r="DY317">
        <v>265.82279999999997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590.83249999999998</v>
      </c>
      <c r="EP317">
        <v>517.12189999999998</v>
      </c>
      <c r="EQ317">
        <v>530.11329999999998</v>
      </c>
      <c r="ER317">
        <v>524.73710000000005</v>
      </c>
      <c r="ES317">
        <v>524.76949999999999</v>
      </c>
      <c r="ET317">
        <v>523.70849999999996</v>
      </c>
      <c r="EU317">
        <v>426.33789999999999</v>
      </c>
      <c r="EV317">
        <v>314.37040000000002</v>
      </c>
      <c r="EW317">
        <v>368.96699999999998</v>
      </c>
      <c r="EX317">
        <v>45.242040000000003</v>
      </c>
      <c r="EY317">
        <v>44.455019999999998</v>
      </c>
      <c r="EZ317">
        <v>43.581580000000002</v>
      </c>
      <c r="FA317">
        <v>42.96884</v>
      </c>
      <c r="FB317">
        <v>42.662669999999999</v>
      </c>
      <c r="FC317">
        <v>42.248759999999997</v>
      </c>
      <c r="FD317">
        <v>42.046390000000002</v>
      </c>
      <c r="FE317">
        <v>41.824680000000001</v>
      </c>
      <c r="FF317">
        <v>42.388030000000001</v>
      </c>
      <c r="FG317">
        <v>44.676600000000001</v>
      </c>
      <c r="FH317">
        <v>47.259520000000002</v>
      </c>
      <c r="FI317">
        <v>49.4724</v>
      </c>
      <c r="FJ317">
        <v>51.424720000000001</v>
      </c>
      <c r="FK317">
        <v>52.255949999999999</v>
      </c>
      <c r="FL317">
        <v>52.694769999999998</v>
      </c>
      <c r="FM317">
        <v>52.560960000000001</v>
      </c>
      <c r="FN317">
        <v>51.498899999999999</v>
      </c>
      <c r="FO317">
        <v>50.098880000000001</v>
      </c>
      <c r="FP317">
        <v>48.027500000000003</v>
      </c>
      <c r="FQ317">
        <v>46.582979999999999</v>
      </c>
      <c r="FR317">
        <v>45.51914</v>
      </c>
      <c r="FS317">
        <v>44.830010000000001</v>
      </c>
      <c r="FT317">
        <v>44.124510000000001</v>
      </c>
      <c r="FU317">
        <v>43.386200000000002</v>
      </c>
      <c r="FV317">
        <v>1</v>
      </c>
    </row>
    <row r="318" spans="1:178" x14ac:dyDescent="0.2">
      <c r="A318" t="s">
        <v>216</v>
      </c>
      <c r="B318" t="s">
        <v>231</v>
      </c>
      <c r="C318" t="s">
        <v>240</v>
      </c>
      <c r="D318" t="s">
        <v>34</v>
      </c>
      <c r="E318">
        <v>2015</v>
      </c>
      <c r="F318" t="s">
        <v>227</v>
      </c>
      <c r="G318">
        <v>514</v>
      </c>
      <c r="H318" s="59"/>
      <c r="I318">
        <v>77.422870000000003</v>
      </c>
      <c r="J318">
        <v>575.96619999999996</v>
      </c>
      <c r="K318">
        <v>570.09310000000005</v>
      </c>
      <c r="L318">
        <v>559.79579999999999</v>
      </c>
      <c r="M318">
        <v>561.95249999999999</v>
      </c>
      <c r="N318">
        <v>586.0498</v>
      </c>
      <c r="O318">
        <v>611.50319999999999</v>
      </c>
      <c r="P318">
        <v>626.60419999999999</v>
      </c>
      <c r="Q318">
        <v>637.99649999999997</v>
      </c>
      <c r="R318">
        <v>638.71280000000002</v>
      </c>
      <c r="S318">
        <v>629.61670000000004</v>
      </c>
      <c r="T318">
        <v>626.37300000000005</v>
      </c>
      <c r="U318">
        <v>626.5489</v>
      </c>
      <c r="V318">
        <v>624.13120000000004</v>
      </c>
      <c r="W318">
        <v>610.89919999999995</v>
      </c>
      <c r="X318">
        <v>615.94140000000004</v>
      </c>
      <c r="Y318">
        <v>607.37660000000005</v>
      </c>
      <c r="Z318">
        <v>606.76859999999999</v>
      </c>
      <c r="AA318">
        <v>609.65219999999999</v>
      </c>
      <c r="AB318">
        <v>607.92430000000002</v>
      </c>
      <c r="AC318">
        <v>609.85059999999999</v>
      </c>
      <c r="AD318">
        <v>608.24289999999996</v>
      </c>
      <c r="AE318">
        <v>602.87649999999996</v>
      </c>
      <c r="AF318">
        <v>598.32180000000005</v>
      </c>
      <c r="AG318">
        <v>592.45979999999997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60.694270000000003</v>
      </c>
      <c r="AX318">
        <v>474.63389999999998</v>
      </c>
      <c r="AY318">
        <v>476.49810000000002</v>
      </c>
      <c r="AZ318">
        <v>472.3295</v>
      </c>
      <c r="BA318">
        <v>474.9033</v>
      </c>
      <c r="BB318">
        <v>476.4547</v>
      </c>
      <c r="BC318">
        <v>391.77710000000002</v>
      </c>
      <c r="BD318">
        <v>267.1191</v>
      </c>
      <c r="BE318">
        <v>-9.3660440000000005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140.0384</v>
      </c>
      <c r="BV318">
        <v>484.03550000000001</v>
      </c>
      <c r="BW318">
        <v>487.93049999999999</v>
      </c>
      <c r="BX318">
        <v>485.25580000000002</v>
      </c>
      <c r="BY318">
        <v>487.61869999999999</v>
      </c>
      <c r="BZ318">
        <v>488.46550000000002</v>
      </c>
      <c r="CA318">
        <v>399.78469999999999</v>
      </c>
      <c r="CB318">
        <v>276.38580000000002</v>
      </c>
      <c r="CC318">
        <v>98.034499999999994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194.99189999999999</v>
      </c>
      <c r="CT318">
        <v>490.54700000000003</v>
      </c>
      <c r="CU318">
        <v>495.84870000000001</v>
      </c>
      <c r="CV318">
        <v>494.20839999999998</v>
      </c>
      <c r="CW318">
        <v>496.42540000000002</v>
      </c>
      <c r="CX318">
        <v>496.7842</v>
      </c>
      <c r="CY318">
        <v>405.33069999999998</v>
      </c>
      <c r="CZ318">
        <v>282.80380000000002</v>
      </c>
      <c r="DA318">
        <v>172.41980000000001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249.94540000000001</v>
      </c>
      <c r="DR318">
        <v>497.05849999999998</v>
      </c>
      <c r="DS318">
        <v>503.76679999999999</v>
      </c>
      <c r="DT318">
        <v>503.16109999999998</v>
      </c>
      <c r="DU318">
        <v>505.2321</v>
      </c>
      <c r="DV318">
        <v>505.10289999999998</v>
      </c>
      <c r="DW318">
        <v>410.8768</v>
      </c>
      <c r="DX318">
        <v>289.22179999999997</v>
      </c>
      <c r="DY318">
        <v>246.80510000000001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329.28960000000001</v>
      </c>
      <c r="EP318">
        <v>506.46010000000001</v>
      </c>
      <c r="EQ318">
        <v>515.19929999999999</v>
      </c>
      <c r="ER318">
        <v>516.08730000000003</v>
      </c>
      <c r="ES318">
        <v>517.94759999999997</v>
      </c>
      <c r="ET318">
        <v>517.11369999999999</v>
      </c>
      <c r="EU318">
        <v>418.88440000000003</v>
      </c>
      <c r="EV318">
        <v>298.48849999999999</v>
      </c>
      <c r="EW318">
        <v>354.2056</v>
      </c>
      <c r="EX318">
        <v>52.042960000000001</v>
      </c>
      <c r="EY318">
        <v>51.735570000000003</v>
      </c>
      <c r="EZ318">
        <v>51.066540000000003</v>
      </c>
      <c r="FA318">
        <v>50.691800000000001</v>
      </c>
      <c r="FB318">
        <v>50.579009999999997</v>
      </c>
      <c r="FC318">
        <v>49.763219999999997</v>
      </c>
      <c r="FD318">
        <v>48.827979999999997</v>
      </c>
      <c r="FE318">
        <v>49.186689999999999</v>
      </c>
      <c r="FF318">
        <v>50.271000000000001</v>
      </c>
      <c r="FG318">
        <v>52.41245</v>
      </c>
      <c r="FH318">
        <v>54.611519999999999</v>
      </c>
      <c r="FI318">
        <v>56.017569999999999</v>
      </c>
      <c r="FJ318">
        <v>57.488729999999997</v>
      </c>
      <c r="FK318">
        <v>59.042720000000003</v>
      </c>
      <c r="FL318">
        <v>60.010150000000003</v>
      </c>
      <c r="FM318">
        <v>60.305039999999998</v>
      </c>
      <c r="FN318">
        <v>59.533929999999998</v>
      </c>
      <c r="FO318">
        <v>58.885809999999999</v>
      </c>
      <c r="FP318">
        <v>57.08643</v>
      </c>
      <c r="FQ318">
        <v>55.340910000000001</v>
      </c>
      <c r="FR318">
        <v>53.991819999999997</v>
      </c>
      <c r="FS318">
        <v>52.627000000000002</v>
      </c>
      <c r="FT318">
        <v>51.83466</v>
      </c>
      <c r="FU318">
        <v>50.917439999999999</v>
      </c>
      <c r="FV318">
        <v>1</v>
      </c>
    </row>
    <row r="319" spans="1:178" x14ac:dyDescent="0.2">
      <c r="A319" t="s">
        <v>216</v>
      </c>
      <c r="B319" t="s">
        <v>231</v>
      </c>
      <c r="C319" t="s">
        <v>240</v>
      </c>
      <c r="D319" t="s">
        <v>34</v>
      </c>
      <c r="E319">
        <v>2016</v>
      </c>
      <c r="F319" t="s">
        <v>227</v>
      </c>
      <c r="G319">
        <v>501</v>
      </c>
      <c r="H319" s="59"/>
      <c r="I319">
        <v>75.464709999999997</v>
      </c>
      <c r="J319">
        <v>561.399</v>
      </c>
      <c r="K319">
        <v>555.67439999999999</v>
      </c>
      <c r="L319">
        <v>545.63750000000005</v>
      </c>
      <c r="M319">
        <v>547.73969999999997</v>
      </c>
      <c r="N319">
        <v>571.22749999999996</v>
      </c>
      <c r="O319">
        <v>596.03710000000001</v>
      </c>
      <c r="P319">
        <v>610.75620000000004</v>
      </c>
      <c r="Q319">
        <v>621.86040000000003</v>
      </c>
      <c r="R319">
        <v>622.55849999999998</v>
      </c>
      <c r="S319">
        <v>613.69259999999997</v>
      </c>
      <c r="T319">
        <v>610.53089999999997</v>
      </c>
      <c r="U319">
        <v>610.70230000000004</v>
      </c>
      <c r="V319">
        <v>608.34580000000005</v>
      </c>
      <c r="W319">
        <v>595.44839999999999</v>
      </c>
      <c r="X319">
        <v>600.36310000000003</v>
      </c>
      <c r="Y319">
        <v>592.01499999999999</v>
      </c>
      <c r="Z319">
        <v>591.42229999999995</v>
      </c>
      <c r="AA319">
        <v>594.23299999999995</v>
      </c>
      <c r="AB319">
        <v>592.54870000000005</v>
      </c>
      <c r="AC319">
        <v>594.42639999999994</v>
      </c>
      <c r="AD319">
        <v>592.85929999999996</v>
      </c>
      <c r="AE319">
        <v>587.62869999999998</v>
      </c>
      <c r="AF319">
        <v>583.18910000000005</v>
      </c>
      <c r="AG319">
        <v>577.47529999999995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57.471769999999999</v>
      </c>
      <c r="AX319">
        <v>462.42959999999999</v>
      </c>
      <c r="AY319">
        <v>464.20339999999999</v>
      </c>
      <c r="AZ319">
        <v>460.10849999999999</v>
      </c>
      <c r="BA319">
        <v>462.62169999999998</v>
      </c>
      <c r="BB319">
        <v>464.14890000000003</v>
      </c>
      <c r="BC319">
        <v>381.69799999999998</v>
      </c>
      <c r="BD319">
        <v>260.16609999999997</v>
      </c>
      <c r="BE319">
        <v>-11.41329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135.80609999999999</v>
      </c>
      <c r="BV319">
        <v>471.7115</v>
      </c>
      <c r="BW319">
        <v>475.49040000000002</v>
      </c>
      <c r="BX319">
        <v>472.87029999999999</v>
      </c>
      <c r="BY319">
        <v>475.17529999999999</v>
      </c>
      <c r="BZ319">
        <v>476.0068</v>
      </c>
      <c r="CA319">
        <v>389.6037</v>
      </c>
      <c r="CB319">
        <v>269.31479999999999</v>
      </c>
      <c r="CC319">
        <v>94.620379999999997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190.06020000000001</v>
      </c>
      <c r="CT319">
        <v>478.14019999999999</v>
      </c>
      <c r="CU319">
        <v>483.30770000000001</v>
      </c>
      <c r="CV319">
        <v>481.709</v>
      </c>
      <c r="CW319">
        <v>483.86989999999997</v>
      </c>
      <c r="CX319">
        <v>484.21960000000001</v>
      </c>
      <c r="CY319">
        <v>395.07920000000001</v>
      </c>
      <c r="CZ319">
        <v>275.65120000000002</v>
      </c>
      <c r="DA319">
        <v>168.059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244.3143</v>
      </c>
      <c r="DR319">
        <v>484.56880000000001</v>
      </c>
      <c r="DS319">
        <v>491.12509999999997</v>
      </c>
      <c r="DT319">
        <v>490.5478</v>
      </c>
      <c r="DU319">
        <v>492.56450000000001</v>
      </c>
      <c r="DV319">
        <v>492.43239999999997</v>
      </c>
      <c r="DW319">
        <v>400.55459999999999</v>
      </c>
      <c r="DX319">
        <v>281.98750000000001</v>
      </c>
      <c r="DY319">
        <v>241.49760000000001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322.64870000000002</v>
      </c>
      <c r="EP319">
        <v>493.85079999999999</v>
      </c>
      <c r="EQ319">
        <v>502.41199999999998</v>
      </c>
      <c r="ER319">
        <v>503.30950000000001</v>
      </c>
      <c r="ES319">
        <v>505.1182</v>
      </c>
      <c r="ET319">
        <v>504.29039999999998</v>
      </c>
      <c r="EU319">
        <v>408.46030000000002</v>
      </c>
      <c r="EV319">
        <v>291.13630000000001</v>
      </c>
      <c r="EW319">
        <v>347.53129999999999</v>
      </c>
      <c r="EX319">
        <v>52.042960000000001</v>
      </c>
      <c r="EY319">
        <v>51.735570000000003</v>
      </c>
      <c r="EZ319">
        <v>51.066540000000003</v>
      </c>
      <c r="FA319">
        <v>50.691800000000001</v>
      </c>
      <c r="FB319">
        <v>50.579009999999997</v>
      </c>
      <c r="FC319">
        <v>49.763219999999997</v>
      </c>
      <c r="FD319">
        <v>48.827979999999997</v>
      </c>
      <c r="FE319">
        <v>49.186689999999999</v>
      </c>
      <c r="FF319">
        <v>50.271000000000001</v>
      </c>
      <c r="FG319">
        <v>52.41245</v>
      </c>
      <c r="FH319">
        <v>54.611519999999999</v>
      </c>
      <c r="FI319">
        <v>56.017580000000002</v>
      </c>
      <c r="FJ319">
        <v>57.488729999999997</v>
      </c>
      <c r="FK319">
        <v>59.042720000000003</v>
      </c>
      <c r="FL319">
        <v>60.010150000000003</v>
      </c>
      <c r="FM319">
        <v>60.305050000000001</v>
      </c>
      <c r="FN319">
        <v>59.533929999999998</v>
      </c>
      <c r="FO319">
        <v>58.885809999999999</v>
      </c>
      <c r="FP319">
        <v>57.08643</v>
      </c>
      <c r="FQ319">
        <v>55.340910000000001</v>
      </c>
      <c r="FR319">
        <v>53.991810000000001</v>
      </c>
      <c r="FS319">
        <v>52.627000000000002</v>
      </c>
      <c r="FT319">
        <v>51.83466</v>
      </c>
      <c r="FU319">
        <v>50.917439999999999</v>
      </c>
      <c r="FV319">
        <v>1</v>
      </c>
    </row>
    <row r="320" spans="1:178" x14ac:dyDescent="0.2">
      <c r="A320" t="s">
        <v>216</v>
      </c>
      <c r="B320" t="s">
        <v>231</v>
      </c>
      <c r="C320" t="s">
        <v>240</v>
      </c>
      <c r="D320" t="s">
        <v>34</v>
      </c>
      <c r="E320">
        <v>2017</v>
      </c>
      <c r="F320" t="s">
        <v>227</v>
      </c>
      <c r="G320">
        <v>487</v>
      </c>
      <c r="H320" s="59"/>
      <c r="I320">
        <v>73.355909999999994</v>
      </c>
      <c r="J320">
        <v>545.71119999999996</v>
      </c>
      <c r="K320">
        <v>540.14660000000003</v>
      </c>
      <c r="L320">
        <v>530.39020000000005</v>
      </c>
      <c r="M320">
        <v>532.43359999999996</v>
      </c>
      <c r="N320">
        <v>555.26509999999996</v>
      </c>
      <c r="O320">
        <v>579.38139999999999</v>
      </c>
      <c r="P320">
        <v>593.68910000000005</v>
      </c>
      <c r="Q320">
        <v>604.48310000000004</v>
      </c>
      <c r="R320">
        <v>605.1617</v>
      </c>
      <c r="S320">
        <v>596.54349999999999</v>
      </c>
      <c r="T320">
        <v>593.47019999999998</v>
      </c>
      <c r="U320">
        <v>593.63679999999999</v>
      </c>
      <c r="V320">
        <v>591.34609999999998</v>
      </c>
      <c r="W320">
        <v>578.80909999999994</v>
      </c>
      <c r="X320">
        <v>583.5865</v>
      </c>
      <c r="Y320">
        <v>575.47159999999997</v>
      </c>
      <c r="Z320">
        <v>574.89559999999994</v>
      </c>
      <c r="AA320">
        <v>577.6277</v>
      </c>
      <c r="AB320">
        <v>575.9905</v>
      </c>
      <c r="AC320">
        <v>577.81569999999999</v>
      </c>
      <c r="AD320">
        <v>576.29240000000004</v>
      </c>
      <c r="AE320">
        <v>571.2079</v>
      </c>
      <c r="AF320">
        <v>566.89250000000004</v>
      </c>
      <c r="AG320">
        <v>561.3383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54.026359999999997</v>
      </c>
      <c r="AX320">
        <v>449.2894</v>
      </c>
      <c r="AY320">
        <v>450.96660000000003</v>
      </c>
      <c r="AZ320">
        <v>446.95150000000001</v>
      </c>
      <c r="BA320">
        <v>449.39929999999998</v>
      </c>
      <c r="BB320">
        <v>450.90019999999998</v>
      </c>
      <c r="BC320">
        <v>370.84620000000001</v>
      </c>
      <c r="BD320">
        <v>252.68119999999999</v>
      </c>
      <c r="BE320">
        <v>-13.58419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131.2585</v>
      </c>
      <c r="BV320">
        <v>458.44080000000002</v>
      </c>
      <c r="BW320">
        <v>462.09480000000002</v>
      </c>
      <c r="BX320">
        <v>459.53370000000001</v>
      </c>
      <c r="BY320">
        <v>461.77629999999999</v>
      </c>
      <c r="BZ320">
        <v>462.59129999999999</v>
      </c>
      <c r="CA320">
        <v>378.64060000000001</v>
      </c>
      <c r="CB320">
        <v>261.70119999999997</v>
      </c>
      <c r="CC320">
        <v>90.957480000000004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184.7492</v>
      </c>
      <c r="CT320">
        <v>464.779</v>
      </c>
      <c r="CU320">
        <v>469.8021</v>
      </c>
      <c r="CV320">
        <v>468.24810000000002</v>
      </c>
      <c r="CW320">
        <v>470.34859999999998</v>
      </c>
      <c r="CX320">
        <v>470.68849999999998</v>
      </c>
      <c r="CY320">
        <v>384.03899999999999</v>
      </c>
      <c r="CZ320">
        <v>267.94839999999999</v>
      </c>
      <c r="DA320">
        <v>163.36269999999999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238.23990000000001</v>
      </c>
      <c r="DR320">
        <v>471.11720000000003</v>
      </c>
      <c r="DS320">
        <v>477.5095</v>
      </c>
      <c r="DT320">
        <v>476.96249999999998</v>
      </c>
      <c r="DU320">
        <v>478.92090000000002</v>
      </c>
      <c r="DV320">
        <v>478.78579999999999</v>
      </c>
      <c r="DW320">
        <v>389.43740000000003</v>
      </c>
      <c r="DX320">
        <v>274.19560000000001</v>
      </c>
      <c r="DY320">
        <v>235.768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315.47199999999998</v>
      </c>
      <c r="EP320">
        <v>480.26850000000002</v>
      </c>
      <c r="EQ320">
        <v>488.63760000000002</v>
      </c>
      <c r="ER320">
        <v>489.5446</v>
      </c>
      <c r="ES320">
        <v>491.29790000000003</v>
      </c>
      <c r="ET320">
        <v>490.4769</v>
      </c>
      <c r="EU320">
        <v>397.2319</v>
      </c>
      <c r="EV320">
        <v>283.21550000000002</v>
      </c>
      <c r="EW320">
        <v>340.30959999999999</v>
      </c>
      <c r="EX320">
        <v>52.042960000000001</v>
      </c>
      <c r="EY320">
        <v>51.735570000000003</v>
      </c>
      <c r="EZ320">
        <v>51.066540000000003</v>
      </c>
      <c r="FA320">
        <v>50.691800000000001</v>
      </c>
      <c r="FB320">
        <v>50.579009999999997</v>
      </c>
      <c r="FC320">
        <v>49.763219999999997</v>
      </c>
      <c r="FD320">
        <v>48.827979999999997</v>
      </c>
      <c r="FE320">
        <v>49.186689999999999</v>
      </c>
      <c r="FF320">
        <v>50.271000000000001</v>
      </c>
      <c r="FG320">
        <v>52.41245</v>
      </c>
      <c r="FH320">
        <v>54.611519999999999</v>
      </c>
      <c r="FI320">
        <v>56.017580000000002</v>
      </c>
      <c r="FJ320">
        <v>57.488729999999997</v>
      </c>
      <c r="FK320">
        <v>59.042720000000003</v>
      </c>
      <c r="FL320">
        <v>60.010159999999999</v>
      </c>
      <c r="FM320">
        <v>60.305039999999998</v>
      </c>
      <c r="FN320">
        <v>59.533929999999998</v>
      </c>
      <c r="FO320">
        <v>58.885809999999999</v>
      </c>
      <c r="FP320">
        <v>57.08643</v>
      </c>
      <c r="FQ320">
        <v>55.340910000000001</v>
      </c>
      <c r="FR320">
        <v>53.991810000000001</v>
      </c>
      <c r="FS320">
        <v>52.627000000000002</v>
      </c>
      <c r="FT320">
        <v>51.83466</v>
      </c>
      <c r="FU320">
        <v>50.917439999999999</v>
      </c>
      <c r="FV320">
        <v>1</v>
      </c>
    </row>
    <row r="321" spans="1:178" x14ac:dyDescent="0.2">
      <c r="A321" t="s">
        <v>216</v>
      </c>
      <c r="B321" t="s">
        <v>231</v>
      </c>
      <c r="C321" t="s">
        <v>240</v>
      </c>
      <c r="D321" t="s">
        <v>34</v>
      </c>
      <c r="E321" t="s">
        <v>239</v>
      </c>
      <c r="F321" t="s">
        <v>227</v>
      </c>
      <c r="G321">
        <v>474</v>
      </c>
      <c r="H321" s="59"/>
      <c r="I321">
        <v>71.397739999999999</v>
      </c>
      <c r="J321">
        <v>531.14390000000003</v>
      </c>
      <c r="K321">
        <v>525.72789999999998</v>
      </c>
      <c r="L321">
        <v>516.2319</v>
      </c>
      <c r="M321">
        <v>518.22080000000005</v>
      </c>
      <c r="N321">
        <v>540.44280000000003</v>
      </c>
      <c r="O321">
        <v>563.91539999999998</v>
      </c>
      <c r="P321">
        <v>577.84119999999996</v>
      </c>
      <c r="Q321">
        <v>588.34699999999998</v>
      </c>
      <c r="R321">
        <v>589.00739999999996</v>
      </c>
      <c r="S321">
        <v>580.61929999999995</v>
      </c>
      <c r="T321">
        <v>577.62810000000002</v>
      </c>
      <c r="U321">
        <v>577.79020000000003</v>
      </c>
      <c r="V321">
        <v>575.5607</v>
      </c>
      <c r="W321">
        <v>563.35839999999996</v>
      </c>
      <c r="X321">
        <v>568.00819999999999</v>
      </c>
      <c r="Y321">
        <v>560.11</v>
      </c>
      <c r="Z321">
        <v>559.54930000000002</v>
      </c>
      <c r="AA321">
        <v>562.20849999999996</v>
      </c>
      <c r="AB321">
        <v>560.61500000000001</v>
      </c>
      <c r="AC321">
        <v>562.39139999999998</v>
      </c>
      <c r="AD321">
        <v>560.90880000000004</v>
      </c>
      <c r="AE321">
        <v>555.96010000000001</v>
      </c>
      <c r="AF321">
        <v>551.75980000000004</v>
      </c>
      <c r="AG321">
        <v>546.35389999999995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50.851230000000001</v>
      </c>
      <c r="AX321">
        <v>437.09070000000003</v>
      </c>
      <c r="AY321">
        <v>438.67880000000002</v>
      </c>
      <c r="AZ321">
        <v>434.73829999999998</v>
      </c>
      <c r="BA321">
        <v>437.12529999999998</v>
      </c>
      <c r="BB321">
        <v>438.60149999999999</v>
      </c>
      <c r="BC321">
        <v>360.77190000000002</v>
      </c>
      <c r="BD321">
        <v>245.7337</v>
      </c>
      <c r="BE321">
        <v>-15.56733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127.0455</v>
      </c>
      <c r="BV321">
        <v>446.1191</v>
      </c>
      <c r="BW321">
        <v>449.6574</v>
      </c>
      <c r="BX321">
        <v>447.15140000000002</v>
      </c>
      <c r="BY321">
        <v>449.33600000000001</v>
      </c>
      <c r="BZ321">
        <v>450.13549999999998</v>
      </c>
      <c r="CA321">
        <v>368.46159999999998</v>
      </c>
      <c r="CB321">
        <v>254.63249999999999</v>
      </c>
      <c r="CC321">
        <v>87.569580000000002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179.8175</v>
      </c>
      <c r="CT321">
        <v>452.37209999999999</v>
      </c>
      <c r="CU321">
        <v>457.26119999999997</v>
      </c>
      <c r="CV321">
        <v>455.74869999999999</v>
      </c>
      <c r="CW321">
        <v>457.79309999999998</v>
      </c>
      <c r="CX321">
        <v>458.12400000000002</v>
      </c>
      <c r="CY321">
        <v>373.78750000000002</v>
      </c>
      <c r="CZ321">
        <v>260.79570000000001</v>
      </c>
      <c r="DA321">
        <v>159.00190000000001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232.58940000000001</v>
      </c>
      <c r="DR321">
        <v>458.62520000000001</v>
      </c>
      <c r="DS321">
        <v>464.86500000000001</v>
      </c>
      <c r="DT321">
        <v>464.34589999999997</v>
      </c>
      <c r="DU321">
        <v>466.25020000000001</v>
      </c>
      <c r="DV321">
        <v>466.11239999999998</v>
      </c>
      <c r="DW321">
        <v>379.11329999999998</v>
      </c>
      <c r="DX321">
        <v>266.959</v>
      </c>
      <c r="DY321">
        <v>230.4342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308.78370000000001</v>
      </c>
      <c r="EP321">
        <v>467.65350000000001</v>
      </c>
      <c r="EQ321">
        <v>475.84359999999998</v>
      </c>
      <c r="ER321">
        <v>476.75900000000001</v>
      </c>
      <c r="ES321">
        <v>478.46080000000001</v>
      </c>
      <c r="ET321">
        <v>477.64640000000003</v>
      </c>
      <c r="EU321">
        <v>386.80309999999997</v>
      </c>
      <c r="EV321">
        <v>275.85770000000002</v>
      </c>
      <c r="EW321">
        <v>333.5711</v>
      </c>
      <c r="EX321">
        <v>52.042960000000001</v>
      </c>
      <c r="EY321">
        <v>51.735570000000003</v>
      </c>
      <c r="EZ321">
        <v>51.066540000000003</v>
      </c>
      <c r="FA321">
        <v>50.691800000000001</v>
      </c>
      <c r="FB321">
        <v>50.579009999999997</v>
      </c>
      <c r="FC321">
        <v>49.763219999999997</v>
      </c>
      <c r="FD321">
        <v>48.827979999999997</v>
      </c>
      <c r="FE321">
        <v>49.186689999999999</v>
      </c>
      <c r="FF321">
        <v>50.271000000000001</v>
      </c>
      <c r="FG321">
        <v>52.41245</v>
      </c>
      <c r="FH321">
        <v>54.611519999999999</v>
      </c>
      <c r="FI321">
        <v>56.017580000000002</v>
      </c>
      <c r="FJ321">
        <v>57.488729999999997</v>
      </c>
      <c r="FK321">
        <v>59.042720000000003</v>
      </c>
      <c r="FL321">
        <v>60.010150000000003</v>
      </c>
      <c r="FM321">
        <v>60.305039999999998</v>
      </c>
      <c r="FN321">
        <v>59.533929999999998</v>
      </c>
      <c r="FO321">
        <v>58.885809999999999</v>
      </c>
      <c r="FP321">
        <v>57.08643</v>
      </c>
      <c r="FQ321">
        <v>55.340910000000001</v>
      </c>
      <c r="FR321">
        <v>53.991810000000001</v>
      </c>
      <c r="FS321">
        <v>52.627000000000002</v>
      </c>
      <c r="FT321">
        <v>51.83466</v>
      </c>
      <c r="FU321">
        <v>50.917439999999999</v>
      </c>
      <c r="FV321">
        <v>1</v>
      </c>
    </row>
    <row r="322" spans="1:178" x14ac:dyDescent="0.2">
      <c r="A322" t="s">
        <v>216</v>
      </c>
      <c r="B322" t="s">
        <v>231</v>
      </c>
      <c r="C322" t="s">
        <v>240</v>
      </c>
      <c r="D322" t="s">
        <v>35</v>
      </c>
      <c r="E322">
        <v>2015</v>
      </c>
      <c r="F322" t="s">
        <v>227</v>
      </c>
      <c r="G322">
        <v>514</v>
      </c>
      <c r="H322" s="59"/>
      <c r="I322">
        <v>77.422870000000003</v>
      </c>
      <c r="J322">
        <v>597.45309999999995</v>
      </c>
      <c r="K322">
        <v>589.4769</v>
      </c>
      <c r="L322">
        <v>579.88570000000004</v>
      </c>
      <c r="M322">
        <v>586.33529999999996</v>
      </c>
      <c r="N322">
        <v>605.74969999999996</v>
      </c>
      <c r="O322">
        <v>635.19320000000005</v>
      </c>
      <c r="P322">
        <v>655.74980000000005</v>
      </c>
      <c r="Q322">
        <v>661.48080000000004</v>
      </c>
      <c r="R322">
        <v>643.05050000000006</v>
      </c>
      <c r="S322">
        <v>643.85329999999999</v>
      </c>
      <c r="T322">
        <v>651.1069</v>
      </c>
      <c r="U322">
        <v>660.9067</v>
      </c>
      <c r="V322">
        <v>656.75229999999999</v>
      </c>
      <c r="W322">
        <v>654.96979999999996</v>
      </c>
      <c r="X322">
        <v>644.48040000000003</v>
      </c>
      <c r="Y322">
        <v>639.03589999999997</v>
      </c>
      <c r="Z322">
        <v>633.13570000000004</v>
      </c>
      <c r="AA322">
        <v>631.86699999999996</v>
      </c>
      <c r="AB322">
        <v>627.29290000000003</v>
      </c>
      <c r="AC322">
        <v>619.78689999999995</v>
      </c>
      <c r="AD322">
        <v>625.9982</v>
      </c>
      <c r="AE322">
        <v>619.50689999999997</v>
      </c>
      <c r="AF322">
        <v>617.81740000000002</v>
      </c>
      <c r="AG322">
        <v>613.02319999999997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-68.862219999999994</v>
      </c>
      <c r="AX322">
        <v>488.81470000000002</v>
      </c>
      <c r="AY322">
        <v>488.90589999999997</v>
      </c>
      <c r="AZ322">
        <v>484.95119999999997</v>
      </c>
      <c r="BA322">
        <v>481.32150000000001</v>
      </c>
      <c r="BB322">
        <v>487.28379999999999</v>
      </c>
      <c r="BC322">
        <v>389.47219999999999</v>
      </c>
      <c r="BD322">
        <v>281.13069999999999</v>
      </c>
      <c r="BE322">
        <v>17.578379999999999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100.8951</v>
      </c>
      <c r="BV322">
        <v>502.64139999999998</v>
      </c>
      <c r="BW322">
        <v>503.19409999999999</v>
      </c>
      <c r="BX322">
        <v>498.9828</v>
      </c>
      <c r="BY322">
        <v>493.45260000000002</v>
      </c>
      <c r="BZ322">
        <v>501.11270000000002</v>
      </c>
      <c r="CA322">
        <v>405.84269999999998</v>
      </c>
      <c r="CB322">
        <v>293.928</v>
      </c>
      <c r="CC322">
        <v>125.01260000000001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218.46850000000001</v>
      </c>
      <c r="CT322">
        <v>512.21770000000004</v>
      </c>
      <c r="CU322">
        <v>513.09010000000001</v>
      </c>
      <c r="CV322">
        <v>508.70100000000002</v>
      </c>
      <c r="CW322">
        <v>501.85449999999997</v>
      </c>
      <c r="CX322">
        <v>510.69060000000002</v>
      </c>
      <c r="CY322">
        <v>417.18079999999998</v>
      </c>
      <c r="CZ322">
        <v>302.79140000000001</v>
      </c>
      <c r="DA322">
        <v>199.4212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336.04180000000002</v>
      </c>
      <c r="DR322">
        <v>521.79390000000001</v>
      </c>
      <c r="DS322">
        <v>522.98609999999996</v>
      </c>
      <c r="DT322">
        <v>518.41920000000005</v>
      </c>
      <c r="DU322">
        <v>510.25650000000002</v>
      </c>
      <c r="DV322">
        <v>520.26850000000002</v>
      </c>
      <c r="DW322">
        <v>428.51900000000001</v>
      </c>
      <c r="DX322">
        <v>311.65480000000002</v>
      </c>
      <c r="DY322">
        <v>273.82990000000001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505.79910000000001</v>
      </c>
      <c r="EP322">
        <v>535.62049999999999</v>
      </c>
      <c r="EQ322">
        <v>537.27440000000001</v>
      </c>
      <c r="ER322">
        <v>532.45069999999998</v>
      </c>
      <c r="ES322">
        <v>522.38760000000002</v>
      </c>
      <c r="ET322">
        <v>534.09739999999999</v>
      </c>
      <c r="EU322">
        <v>444.88940000000002</v>
      </c>
      <c r="EV322">
        <v>324.4522</v>
      </c>
      <c r="EW322">
        <v>381.26409999999998</v>
      </c>
      <c r="EX322">
        <v>60.871969999999997</v>
      </c>
      <c r="EY322">
        <v>59.270699999999998</v>
      </c>
      <c r="EZ322">
        <v>58.073230000000002</v>
      </c>
      <c r="FA322">
        <v>57.307549999999999</v>
      </c>
      <c r="FB322">
        <v>56.630940000000002</v>
      </c>
      <c r="FC322">
        <v>55.939590000000003</v>
      </c>
      <c r="FD322">
        <v>55.595280000000002</v>
      </c>
      <c r="FE322">
        <v>55.631419999999999</v>
      </c>
      <c r="FF322">
        <v>56.757109999999997</v>
      </c>
      <c r="FG322">
        <v>60.416249999999998</v>
      </c>
      <c r="FH322">
        <v>64.952889999999996</v>
      </c>
      <c r="FI322">
        <v>69.453900000000004</v>
      </c>
      <c r="FJ322">
        <v>73.133510000000001</v>
      </c>
      <c r="FK322">
        <v>75.090800000000002</v>
      </c>
      <c r="FL322">
        <v>76.074879999999993</v>
      </c>
      <c r="FM322">
        <v>76.752330000000001</v>
      </c>
      <c r="FN322">
        <v>76.879260000000002</v>
      </c>
      <c r="FO322">
        <v>75.771140000000003</v>
      </c>
      <c r="FP322">
        <v>73.856499999999997</v>
      </c>
      <c r="FQ322">
        <v>71.081249999999997</v>
      </c>
      <c r="FR322">
        <v>67.904979999999995</v>
      </c>
      <c r="FS322">
        <v>65.261150000000001</v>
      </c>
      <c r="FT322">
        <v>62.954439999999998</v>
      </c>
      <c r="FU322">
        <v>60.881860000000003</v>
      </c>
      <c r="FV322">
        <v>1</v>
      </c>
    </row>
    <row r="323" spans="1:178" x14ac:dyDescent="0.2">
      <c r="A323" t="s">
        <v>216</v>
      </c>
      <c r="B323" t="s">
        <v>231</v>
      </c>
      <c r="C323" t="s">
        <v>240</v>
      </c>
      <c r="D323" t="s">
        <v>35</v>
      </c>
      <c r="E323">
        <v>2016</v>
      </c>
      <c r="F323" t="s">
        <v>227</v>
      </c>
      <c r="G323">
        <v>501</v>
      </c>
      <c r="H323" s="59"/>
      <c r="I323">
        <v>75.464709999999997</v>
      </c>
      <c r="J323">
        <v>582.34249999999997</v>
      </c>
      <c r="K323">
        <v>574.56790000000001</v>
      </c>
      <c r="L323">
        <v>565.21929999999998</v>
      </c>
      <c r="M323">
        <v>571.50580000000002</v>
      </c>
      <c r="N323">
        <v>590.42909999999995</v>
      </c>
      <c r="O323">
        <v>619.12789999999995</v>
      </c>
      <c r="P323">
        <v>639.16470000000004</v>
      </c>
      <c r="Q323">
        <v>644.75070000000005</v>
      </c>
      <c r="R323">
        <v>626.78660000000002</v>
      </c>
      <c r="S323">
        <v>627.56899999999996</v>
      </c>
      <c r="T323">
        <v>634.63919999999996</v>
      </c>
      <c r="U323">
        <v>644.19119999999998</v>
      </c>
      <c r="V323">
        <v>640.14179999999999</v>
      </c>
      <c r="W323">
        <v>638.40440000000001</v>
      </c>
      <c r="X323">
        <v>628.18039999999996</v>
      </c>
      <c r="Y323">
        <v>622.87350000000004</v>
      </c>
      <c r="Z323">
        <v>617.12249999999995</v>
      </c>
      <c r="AA323">
        <v>615.88589999999999</v>
      </c>
      <c r="AB323">
        <v>611.42759999999998</v>
      </c>
      <c r="AC323">
        <v>604.11130000000003</v>
      </c>
      <c r="AD323">
        <v>610.16560000000004</v>
      </c>
      <c r="AE323">
        <v>603.83839999999998</v>
      </c>
      <c r="AF323">
        <v>602.19169999999997</v>
      </c>
      <c r="AG323">
        <v>597.51869999999997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-70.730860000000007</v>
      </c>
      <c r="AX323">
        <v>476.15769999999998</v>
      </c>
      <c r="AY323">
        <v>476.23669999999998</v>
      </c>
      <c r="AZ323">
        <v>472.38749999999999</v>
      </c>
      <c r="BA323">
        <v>468.89</v>
      </c>
      <c r="BB323">
        <v>474.6653</v>
      </c>
      <c r="BC323">
        <v>379.27359999999999</v>
      </c>
      <c r="BD323">
        <v>273.7482</v>
      </c>
      <c r="BE323">
        <v>14.84896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96.865949999999998</v>
      </c>
      <c r="BV323">
        <v>489.80829999999997</v>
      </c>
      <c r="BW323">
        <v>490.34309999999999</v>
      </c>
      <c r="BX323">
        <v>486.2405</v>
      </c>
      <c r="BY323">
        <v>480.86669999999998</v>
      </c>
      <c r="BZ323">
        <v>488.31830000000002</v>
      </c>
      <c r="CA323">
        <v>395.4357</v>
      </c>
      <c r="CB323">
        <v>286.3827</v>
      </c>
      <c r="CC323">
        <v>120.91589999999999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212.94300000000001</v>
      </c>
      <c r="CT323">
        <v>499.26280000000003</v>
      </c>
      <c r="CU323">
        <v>500.11320000000001</v>
      </c>
      <c r="CV323">
        <v>495.83499999999998</v>
      </c>
      <c r="CW323">
        <v>489.1617</v>
      </c>
      <c r="CX323">
        <v>497.77429999999998</v>
      </c>
      <c r="CY323">
        <v>406.62950000000001</v>
      </c>
      <c r="CZ323">
        <v>295.13330000000002</v>
      </c>
      <c r="DA323">
        <v>194.3775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329.02</v>
      </c>
      <c r="DR323">
        <v>508.71719999999999</v>
      </c>
      <c r="DS323">
        <v>509.88330000000002</v>
      </c>
      <c r="DT323">
        <v>505.42950000000002</v>
      </c>
      <c r="DU323">
        <v>497.45670000000001</v>
      </c>
      <c r="DV323">
        <v>507.2303</v>
      </c>
      <c r="DW323">
        <v>417.82339999999999</v>
      </c>
      <c r="DX323">
        <v>303.88389999999998</v>
      </c>
      <c r="DY323">
        <v>267.83909999999997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496.61689999999999</v>
      </c>
      <c r="EP323">
        <v>522.36779999999999</v>
      </c>
      <c r="EQ323">
        <v>523.98969999999997</v>
      </c>
      <c r="ER323">
        <v>519.28250000000003</v>
      </c>
      <c r="ES323">
        <v>509.43340000000001</v>
      </c>
      <c r="ET323">
        <v>520.88319999999999</v>
      </c>
      <c r="EU323">
        <v>433.9855</v>
      </c>
      <c r="EV323">
        <v>316.51839999999999</v>
      </c>
      <c r="EW323">
        <v>373.90600000000001</v>
      </c>
      <c r="EX323">
        <v>60.871969999999997</v>
      </c>
      <c r="EY323">
        <v>59.270699999999998</v>
      </c>
      <c r="EZ323">
        <v>58.073219999999999</v>
      </c>
      <c r="FA323">
        <v>57.307549999999999</v>
      </c>
      <c r="FB323">
        <v>56.630940000000002</v>
      </c>
      <c r="FC323">
        <v>55.939590000000003</v>
      </c>
      <c r="FD323">
        <v>55.595289999999999</v>
      </c>
      <c r="FE323">
        <v>55.631419999999999</v>
      </c>
      <c r="FF323">
        <v>56.757100000000001</v>
      </c>
      <c r="FG323">
        <v>60.416249999999998</v>
      </c>
      <c r="FH323">
        <v>64.952889999999996</v>
      </c>
      <c r="FI323">
        <v>69.453900000000004</v>
      </c>
      <c r="FJ323">
        <v>73.133510000000001</v>
      </c>
      <c r="FK323">
        <v>75.090800000000002</v>
      </c>
      <c r="FL323">
        <v>76.074879999999993</v>
      </c>
      <c r="FM323">
        <v>76.752330000000001</v>
      </c>
      <c r="FN323">
        <v>76.879260000000002</v>
      </c>
      <c r="FO323">
        <v>75.771140000000003</v>
      </c>
      <c r="FP323">
        <v>73.856499999999997</v>
      </c>
      <c r="FQ323">
        <v>71.081249999999997</v>
      </c>
      <c r="FR323">
        <v>67.904979999999995</v>
      </c>
      <c r="FS323">
        <v>65.261150000000001</v>
      </c>
      <c r="FT323">
        <v>62.954439999999998</v>
      </c>
      <c r="FU323">
        <v>60.881860000000003</v>
      </c>
      <c r="FV323">
        <v>1</v>
      </c>
    </row>
    <row r="324" spans="1:178" x14ac:dyDescent="0.2">
      <c r="A324" t="s">
        <v>216</v>
      </c>
      <c r="B324" t="s">
        <v>231</v>
      </c>
      <c r="C324" t="s">
        <v>240</v>
      </c>
      <c r="D324" t="s">
        <v>35</v>
      </c>
      <c r="E324">
        <v>2017</v>
      </c>
      <c r="F324" t="s">
        <v>227</v>
      </c>
      <c r="G324">
        <v>487</v>
      </c>
      <c r="H324" s="59"/>
      <c r="I324">
        <v>73.355909999999994</v>
      </c>
      <c r="J324">
        <v>566.06939999999997</v>
      </c>
      <c r="K324">
        <v>558.51210000000003</v>
      </c>
      <c r="L324">
        <v>549.42470000000003</v>
      </c>
      <c r="M324">
        <v>555.53560000000004</v>
      </c>
      <c r="N324">
        <v>573.93020000000001</v>
      </c>
      <c r="O324">
        <v>601.827</v>
      </c>
      <c r="P324">
        <v>621.30380000000002</v>
      </c>
      <c r="Q324">
        <v>626.73379999999997</v>
      </c>
      <c r="R324">
        <v>609.27149999999995</v>
      </c>
      <c r="S324">
        <v>610.03219999999999</v>
      </c>
      <c r="T324">
        <v>616.90470000000005</v>
      </c>
      <c r="U324">
        <v>626.18979999999999</v>
      </c>
      <c r="V324">
        <v>622.25360000000001</v>
      </c>
      <c r="W324">
        <v>620.56479999999999</v>
      </c>
      <c r="X324">
        <v>610.62639999999999</v>
      </c>
      <c r="Y324">
        <v>605.46789999999999</v>
      </c>
      <c r="Z324">
        <v>599.87760000000003</v>
      </c>
      <c r="AA324">
        <v>598.67550000000006</v>
      </c>
      <c r="AB324">
        <v>594.34169999999995</v>
      </c>
      <c r="AC324">
        <v>587.23</v>
      </c>
      <c r="AD324">
        <v>593.11509999999998</v>
      </c>
      <c r="AE324">
        <v>586.96469999999999</v>
      </c>
      <c r="AF324">
        <v>585.36400000000003</v>
      </c>
      <c r="AG324">
        <v>580.82159999999999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-72.689769999999996</v>
      </c>
      <c r="AX324">
        <v>462.53140000000002</v>
      </c>
      <c r="AY324">
        <v>462.59739999999999</v>
      </c>
      <c r="AZ324">
        <v>458.86180000000002</v>
      </c>
      <c r="BA324">
        <v>455.50599999999997</v>
      </c>
      <c r="BB324">
        <v>461.08069999999998</v>
      </c>
      <c r="BC324">
        <v>368.29559999999998</v>
      </c>
      <c r="BD324">
        <v>265.80189999999999</v>
      </c>
      <c r="BE324">
        <v>11.9434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92.548770000000005</v>
      </c>
      <c r="BV324">
        <v>475.98989999999998</v>
      </c>
      <c r="BW324">
        <v>476.50540000000001</v>
      </c>
      <c r="BX324">
        <v>472.51979999999998</v>
      </c>
      <c r="BY324">
        <v>467.31420000000003</v>
      </c>
      <c r="BZ324">
        <v>474.54149999999998</v>
      </c>
      <c r="CA324">
        <v>384.2303</v>
      </c>
      <c r="CB324">
        <v>278.2586</v>
      </c>
      <c r="CC324">
        <v>116.5179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206.99250000000001</v>
      </c>
      <c r="CT324">
        <v>485.31130000000002</v>
      </c>
      <c r="CU324">
        <v>486.13799999999998</v>
      </c>
      <c r="CV324">
        <v>481.97930000000002</v>
      </c>
      <c r="CW324">
        <v>475.49250000000001</v>
      </c>
      <c r="CX324">
        <v>483.86439999999999</v>
      </c>
      <c r="CY324">
        <v>395.26670000000001</v>
      </c>
      <c r="CZ324">
        <v>286.88600000000002</v>
      </c>
      <c r="DA324">
        <v>188.94579999999999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321.43619999999999</v>
      </c>
      <c r="DR324">
        <v>494.6327</v>
      </c>
      <c r="DS324">
        <v>495.7706</v>
      </c>
      <c r="DT324">
        <v>491.43880000000001</v>
      </c>
      <c r="DU324">
        <v>483.67079999999999</v>
      </c>
      <c r="DV324">
        <v>493.18740000000003</v>
      </c>
      <c r="DW324">
        <v>406.303</v>
      </c>
      <c r="DX324">
        <v>295.51350000000002</v>
      </c>
      <c r="DY324">
        <v>261.37369999999999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486.67469999999997</v>
      </c>
      <c r="EP324">
        <v>508.09120000000001</v>
      </c>
      <c r="EQ324">
        <v>509.67849999999999</v>
      </c>
      <c r="ER324">
        <v>505.09690000000001</v>
      </c>
      <c r="ES324">
        <v>495.47899999999998</v>
      </c>
      <c r="ET324">
        <v>506.64819999999997</v>
      </c>
      <c r="EU324">
        <v>422.23770000000002</v>
      </c>
      <c r="EV324">
        <v>307.97019999999998</v>
      </c>
      <c r="EW324">
        <v>365.94819999999999</v>
      </c>
      <c r="EX324">
        <v>60.871969999999997</v>
      </c>
      <c r="EY324">
        <v>59.270699999999998</v>
      </c>
      <c r="EZ324">
        <v>58.073219999999999</v>
      </c>
      <c r="FA324">
        <v>57.307549999999999</v>
      </c>
      <c r="FB324">
        <v>56.630940000000002</v>
      </c>
      <c r="FC324">
        <v>55.939590000000003</v>
      </c>
      <c r="FD324">
        <v>55.595289999999999</v>
      </c>
      <c r="FE324">
        <v>55.631419999999999</v>
      </c>
      <c r="FF324">
        <v>56.757100000000001</v>
      </c>
      <c r="FG324">
        <v>60.416249999999998</v>
      </c>
      <c r="FH324">
        <v>64.952889999999996</v>
      </c>
      <c r="FI324">
        <v>69.453900000000004</v>
      </c>
      <c r="FJ324">
        <v>73.133510000000001</v>
      </c>
      <c r="FK324">
        <v>75.090800000000002</v>
      </c>
      <c r="FL324">
        <v>76.074879999999993</v>
      </c>
      <c r="FM324">
        <v>76.752330000000001</v>
      </c>
      <c r="FN324">
        <v>76.879260000000002</v>
      </c>
      <c r="FO324">
        <v>75.771140000000003</v>
      </c>
      <c r="FP324">
        <v>73.856499999999997</v>
      </c>
      <c r="FQ324">
        <v>71.081249999999997</v>
      </c>
      <c r="FR324">
        <v>67.904979999999995</v>
      </c>
      <c r="FS324">
        <v>65.261150000000001</v>
      </c>
      <c r="FT324">
        <v>62.954439999999998</v>
      </c>
      <c r="FU324">
        <v>60.881860000000003</v>
      </c>
      <c r="FV324">
        <v>1</v>
      </c>
    </row>
    <row r="325" spans="1:178" x14ac:dyDescent="0.2">
      <c r="A325" t="s">
        <v>216</v>
      </c>
      <c r="B325" t="s">
        <v>231</v>
      </c>
      <c r="C325" t="s">
        <v>240</v>
      </c>
      <c r="D325" t="s">
        <v>35</v>
      </c>
      <c r="E325" t="s">
        <v>239</v>
      </c>
      <c r="F325" t="s">
        <v>227</v>
      </c>
      <c r="G325">
        <v>474</v>
      </c>
      <c r="H325" s="59"/>
      <c r="I325">
        <v>71.397739999999999</v>
      </c>
      <c r="J325">
        <v>550.95870000000002</v>
      </c>
      <c r="K325">
        <v>543.60310000000004</v>
      </c>
      <c r="L325">
        <v>534.75840000000005</v>
      </c>
      <c r="M325">
        <v>540.70609999999999</v>
      </c>
      <c r="N325">
        <v>558.6096</v>
      </c>
      <c r="O325">
        <v>585.76179999999999</v>
      </c>
      <c r="P325">
        <v>604.71870000000001</v>
      </c>
      <c r="Q325">
        <v>610.00369999999998</v>
      </c>
      <c r="R325">
        <v>593.00760000000002</v>
      </c>
      <c r="S325">
        <v>593.74789999999996</v>
      </c>
      <c r="T325">
        <v>600.43709999999999</v>
      </c>
      <c r="U325">
        <v>609.47429999999997</v>
      </c>
      <c r="V325">
        <v>605.6431</v>
      </c>
      <c r="W325">
        <v>603.99940000000004</v>
      </c>
      <c r="X325">
        <v>594.32629999999995</v>
      </c>
      <c r="Y325">
        <v>589.30550000000005</v>
      </c>
      <c r="Z325">
        <v>583.86440000000005</v>
      </c>
      <c r="AA325">
        <v>582.69449999999995</v>
      </c>
      <c r="AB325">
        <v>578.47630000000004</v>
      </c>
      <c r="AC325">
        <v>571.55439999999999</v>
      </c>
      <c r="AD325">
        <v>577.28240000000005</v>
      </c>
      <c r="AE325">
        <v>571.29629999999997</v>
      </c>
      <c r="AF325">
        <v>569.73829999999998</v>
      </c>
      <c r="AG325">
        <v>565.31709999999998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-74.457049999999995</v>
      </c>
      <c r="AX325">
        <v>449.88249999999999</v>
      </c>
      <c r="AY325">
        <v>449.93680000000001</v>
      </c>
      <c r="AZ325">
        <v>446.30650000000003</v>
      </c>
      <c r="BA325">
        <v>443.08179999999999</v>
      </c>
      <c r="BB325">
        <v>448.47059999999999</v>
      </c>
      <c r="BC325">
        <v>358.10680000000002</v>
      </c>
      <c r="BD325">
        <v>258.4271</v>
      </c>
      <c r="BE325">
        <v>9.2780939999999994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88.561130000000006</v>
      </c>
      <c r="BV325">
        <v>463.16030000000001</v>
      </c>
      <c r="BW325">
        <v>463.65780000000001</v>
      </c>
      <c r="BX325">
        <v>459.78100000000001</v>
      </c>
      <c r="BY325">
        <v>454.73129999999998</v>
      </c>
      <c r="BZ325">
        <v>461.75049999999999</v>
      </c>
      <c r="CA325">
        <v>373.82740000000001</v>
      </c>
      <c r="CB325">
        <v>270.71640000000002</v>
      </c>
      <c r="CC325">
        <v>112.4474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201.46700000000001</v>
      </c>
      <c r="CT325">
        <v>472.35640000000001</v>
      </c>
      <c r="CU325">
        <v>473.161</v>
      </c>
      <c r="CV325">
        <v>469.11340000000001</v>
      </c>
      <c r="CW325">
        <v>462.79969999999997</v>
      </c>
      <c r="CX325">
        <v>470.94819999999999</v>
      </c>
      <c r="CY325">
        <v>384.71539999999999</v>
      </c>
      <c r="CZ325">
        <v>279.22789999999998</v>
      </c>
      <c r="DA325">
        <v>183.90209999999999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314.37290000000002</v>
      </c>
      <c r="DR325">
        <v>481.55250000000001</v>
      </c>
      <c r="DS325">
        <v>482.66410000000002</v>
      </c>
      <c r="DT325">
        <v>478.44580000000002</v>
      </c>
      <c r="DU325">
        <v>470.86810000000003</v>
      </c>
      <c r="DV325">
        <v>480.14580000000001</v>
      </c>
      <c r="DW325">
        <v>395.60340000000002</v>
      </c>
      <c r="DX325">
        <v>287.73939999999999</v>
      </c>
      <c r="DY325">
        <v>255.35679999999999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477.39109999999999</v>
      </c>
      <c r="EP325">
        <v>494.83019999999999</v>
      </c>
      <c r="EQ325">
        <v>496.3852</v>
      </c>
      <c r="ER325">
        <v>491.9203</v>
      </c>
      <c r="ES325">
        <v>482.51760000000002</v>
      </c>
      <c r="ET325">
        <v>493.42579999999998</v>
      </c>
      <c r="EU325">
        <v>411.32400000000001</v>
      </c>
      <c r="EV325">
        <v>300.02870000000001</v>
      </c>
      <c r="EW325">
        <v>358.52600000000001</v>
      </c>
      <c r="EX325">
        <v>60.871969999999997</v>
      </c>
      <c r="EY325">
        <v>59.270699999999998</v>
      </c>
      <c r="EZ325">
        <v>58.073219999999999</v>
      </c>
      <c r="FA325">
        <v>57.307549999999999</v>
      </c>
      <c r="FB325">
        <v>56.630940000000002</v>
      </c>
      <c r="FC325">
        <v>55.939599999999999</v>
      </c>
      <c r="FD325">
        <v>55.595280000000002</v>
      </c>
      <c r="FE325">
        <v>55.631419999999999</v>
      </c>
      <c r="FF325">
        <v>56.757109999999997</v>
      </c>
      <c r="FG325">
        <v>60.416249999999998</v>
      </c>
      <c r="FH325">
        <v>64.952889999999996</v>
      </c>
      <c r="FI325">
        <v>69.453900000000004</v>
      </c>
      <c r="FJ325">
        <v>73.133510000000001</v>
      </c>
      <c r="FK325">
        <v>75.090800000000002</v>
      </c>
      <c r="FL325">
        <v>76.074879999999993</v>
      </c>
      <c r="FM325">
        <v>76.752330000000001</v>
      </c>
      <c r="FN325">
        <v>76.879260000000002</v>
      </c>
      <c r="FO325">
        <v>75.771140000000003</v>
      </c>
      <c r="FP325">
        <v>73.856499999999997</v>
      </c>
      <c r="FQ325">
        <v>71.081249999999997</v>
      </c>
      <c r="FR325">
        <v>67.904979999999995</v>
      </c>
      <c r="FS325">
        <v>65.261150000000001</v>
      </c>
      <c r="FT325">
        <v>62.954439999999998</v>
      </c>
      <c r="FU325">
        <v>60.881860000000003</v>
      </c>
      <c r="FV325">
        <v>1</v>
      </c>
    </row>
    <row r="326" spans="1:178" x14ac:dyDescent="0.2">
      <c r="A326" t="s">
        <v>216</v>
      </c>
      <c r="B326" t="s">
        <v>231</v>
      </c>
      <c r="C326" t="s">
        <v>240</v>
      </c>
      <c r="D326" t="s">
        <v>36</v>
      </c>
      <c r="E326">
        <v>2015</v>
      </c>
      <c r="F326" t="s">
        <v>227</v>
      </c>
      <c r="G326">
        <v>514</v>
      </c>
      <c r="H326" s="59"/>
      <c r="I326">
        <v>77.422870000000003</v>
      </c>
      <c r="J326">
        <v>567.82650000000001</v>
      </c>
      <c r="K326">
        <v>572.45500000000004</v>
      </c>
      <c r="L326">
        <v>566.59019999999998</v>
      </c>
      <c r="M326">
        <v>572.01009999999997</v>
      </c>
      <c r="N326">
        <v>587.50130000000001</v>
      </c>
      <c r="O326">
        <v>615.53229999999996</v>
      </c>
      <c r="P326">
        <v>631.0829</v>
      </c>
      <c r="Q326">
        <v>634.81619999999998</v>
      </c>
      <c r="R326">
        <v>642.2731</v>
      </c>
      <c r="S326">
        <v>631.99990000000003</v>
      </c>
      <c r="T326">
        <v>643.66380000000004</v>
      </c>
      <c r="U326">
        <v>665.84820000000002</v>
      </c>
      <c r="V326">
        <v>655.02290000000005</v>
      </c>
      <c r="W326">
        <v>657.54970000000003</v>
      </c>
      <c r="X326">
        <v>635.87530000000004</v>
      </c>
      <c r="Y326">
        <v>636.29549999999995</v>
      </c>
      <c r="Z326">
        <v>624.66269999999997</v>
      </c>
      <c r="AA326">
        <v>624.89729999999997</v>
      </c>
      <c r="AB326">
        <v>616.32399999999996</v>
      </c>
      <c r="AC326">
        <v>601.44010000000003</v>
      </c>
      <c r="AD326">
        <v>614.16660000000002</v>
      </c>
      <c r="AE326">
        <v>606.38210000000004</v>
      </c>
      <c r="AF326">
        <v>591.29240000000004</v>
      </c>
      <c r="AG326">
        <v>578.65329999999994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-52.675669999999997</v>
      </c>
      <c r="AU326">
        <v>497.75799999999998</v>
      </c>
      <c r="AV326">
        <v>484.8057</v>
      </c>
      <c r="AW326">
        <v>488.0283</v>
      </c>
      <c r="AX326">
        <v>481.18119999999999</v>
      </c>
      <c r="AY326">
        <v>483.90640000000002</v>
      </c>
      <c r="AZ326">
        <v>380.00850000000003</v>
      </c>
      <c r="BA326">
        <v>245.03129999999999</v>
      </c>
      <c r="BB326">
        <v>-976.5376</v>
      </c>
      <c r="BC326">
        <v>-1180.7049999999999</v>
      </c>
      <c r="BD326">
        <v>-1045.95</v>
      </c>
      <c r="BE326">
        <v>-992.52890000000002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104.9101</v>
      </c>
      <c r="BS326">
        <v>511.0727</v>
      </c>
      <c r="BT326">
        <v>495.8492</v>
      </c>
      <c r="BU326">
        <v>500.63279999999997</v>
      </c>
      <c r="BV326">
        <v>492.30610000000001</v>
      </c>
      <c r="BW326">
        <v>495.20240000000001</v>
      </c>
      <c r="BX326">
        <v>392.02800000000002</v>
      </c>
      <c r="BY326">
        <v>255.25649999999999</v>
      </c>
      <c r="BZ326">
        <v>-300.8904</v>
      </c>
      <c r="CA326">
        <v>-382.97160000000002</v>
      </c>
      <c r="CB326">
        <v>-328.68700000000001</v>
      </c>
      <c r="CC326">
        <v>-308.80439999999999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214.05350000000001</v>
      </c>
      <c r="CQ326">
        <v>520.2944</v>
      </c>
      <c r="CR326">
        <v>503.49779999999998</v>
      </c>
      <c r="CS326">
        <v>509.36270000000002</v>
      </c>
      <c r="CT326">
        <v>500.0111</v>
      </c>
      <c r="CU326">
        <v>503.02589999999998</v>
      </c>
      <c r="CV326">
        <v>400.3526</v>
      </c>
      <c r="CW326">
        <v>262.33850000000001</v>
      </c>
      <c r="CX326">
        <v>167.0609</v>
      </c>
      <c r="CY326">
        <v>169.536</v>
      </c>
      <c r="CZ326">
        <v>168.08750000000001</v>
      </c>
      <c r="DA326">
        <v>164.74109999999999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323.197</v>
      </c>
      <c r="DO326">
        <v>529.51610000000005</v>
      </c>
      <c r="DP326">
        <v>511.1465</v>
      </c>
      <c r="DQ326">
        <v>518.09249999999997</v>
      </c>
      <c r="DR326">
        <v>507.71620000000001</v>
      </c>
      <c r="DS326">
        <v>510.84949999999998</v>
      </c>
      <c r="DT326">
        <v>408.67720000000003</v>
      </c>
      <c r="DU326">
        <v>269.4205</v>
      </c>
      <c r="DV326">
        <v>635.01210000000003</v>
      </c>
      <c r="DW326">
        <v>722.04369999999994</v>
      </c>
      <c r="DX326">
        <v>664.86189999999999</v>
      </c>
      <c r="DY326">
        <v>638.28660000000002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480.78269999999998</v>
      </c>
      <c r="EM326">
        <v>542.83069999999998</v>
      </c>
      <c r="EN326">
        <v>522.19000000000005</v>
      </c>
      <c r="EO326">
        <v>530.69709999999998</v>
      </c>
      <c r="EP326">
        <v>518.84109999999998</v>
      </c>
      <c r="EQ326">
        <v>522.1454</v>
      </c>
      <c r="ER326">
        <v>420.69670000000002</v>
      </c>
      <c r="ES326">
        <v>279.64569999999998</v>
      </c>
      <c r="ET326">
        <v>1310.6590000000001</v>
      </c>
      <c r="EU326">
        <v>1519.777</v>
      </c>
      <c r="EV326">
        <v>1382.125</v>
      </c>
      <c r="EW326">
        <v>1322.011</v>
      </c>
      <c r="EX326">
        <v>70.838650000000001</v>
      </c>
      <c r="EY326">
        <v>69.275109999999998</v>
      </c>
      <c r="EZ326">
        <v>67.571089999999998</v>
      </c>
      <c r="FA326">
        <v>66.357370000000003</v>
      </c>
      <c r="FB326">
        <v>65.515659999999997</v>
      </c>
      <c r="FC326">
        <v>64.747910000000005</v>
      </c>
      <c r="FD326">
        <v>64.124889999999994</v>
      </c>
      <c r="FE326">
        <v>64.256609999999995</v>
      </c>
      <c r="FF326">
        <v>67.079059999999998</v>
      </c>
      <c r="FG326">
        <v>72.459339999999997</v>
      </c>
      <c r="FH326">
        <v>78.336240000000004</v>
      </c>
      <c r="FI326">
        <v>83.743020000000001</v>
      </c>
      <c r="FJ326">
        <v>87.225499999999997</v>
      </c>
      <c r="FK326">
        <v>89.180819999999997</v>
      </c>
      <c r="FL326">
        <v>90.166589999999999</v>
      </c>
      <c r="FM326">
        <v>90.792649999999995</v>
      </c>
      <c r="FN326">
        <v>90.524609999999996</v>
      </c>
      <c r="FO326">
        <v>89.550939999999997</v>
      </c>
      <c r="FP326">
        <v>87.35181</v>
      </c>
      <c r="FQ326">
        <v>83.535079999999994</v>
      </c>
      <c r="FR326">
        <v>79.19605</v>
      </c>
      <c r="FS326">
        <v>75.345659999999995</v>
      </c>
      <c r="FT326">
        <v>72.682720000000003</v>
      </c>
      <c r="FU326">
        <v>70.5976</v>
      </c>
      <c r="FV326">
        <v>1</v>
      </c>
    </row>
    <row r="327" spans="1:178" x14ac:dyDescent="0.2">
      <c r="A327" t="s">
        <v>216</v>
      </c>
      <c r="B327" t="s">
        <v>231</v>
      </c>
      <c r="C327" t="s">
        <v>240</v>
      </c>
      <c r="D327" t="s">
        <v>36</v>
      </c>
      <c r="E327">
        <v>2016</v>
      </c>
      <c r="F327" t="s">
        <v>227</v>
      </c>
      <c r="G327">
        <v>501</v>
      </c>
      <c r="H327" s="59"/>
      <c r="I327">
        <v>75.464709999999997</v>
      </c>
      <c r="J327">
        <v>553.46510000000001</v>
      </c>
      <c r="K327">
        <v>557.97649999999999</v>
      </c>
      <c r="L327">
        <v>552.26009999999997</v>
      </c>
      <c r="M327">
        <v>557.54300000000001</v>
      </c>
      <c r="N327">
        <v>572.64239999999995</v>
      </c>
      <c r="O327">
        <v>599.96439999999996</v>
      </c>
      <c r="P327">
        <v>615.12170000000003</v>
      </c>
      <c r="Q327">
        <v>618.76049999999998</v>
      </c>
      <c r="R327">
        <v>626.02890000000002</v>
      </c>
      <c r="S327">
        <v>616.0154</v>
      </c>
      <c r="T327">
        <v>627.38440000000003</v>
      </c>
      <c r="U327">
        <v>649.0077</v>
      </c>
      <c r="V327">
        <v>638.45619999999997</v>
      </c>
      <c r="W327">
        <v>640.91909999999996</v>
      </c>
      <c r="X327">
        <v>619.79280000000006</v>
      </c>
      <c r="Y327">
        <v>620.20240000000001</v>
      </c>
      <c r="Z327">
        <v>608.86379999999997</v>
      </c>
      <c r="AA327">
        <v>609.09249999999997</v>
      </c>
      <c r="AB327">
        <v>600.73609999999996</v>
      </c>
      <c r="AC327">
        <v>586.22860000000003</v>
      </c>
      <c r="AD327">
        <v>598.63319999999999</v>
      </c>
      <c r="AE327">
        <v>591.04570000000001</v>
      </c>
      <c r="AF327">
        <v>576.33749999999998</v>
      </c>
      <c r="AG327">
        <v>564.0181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-54.694839999999999</v>
      </c>
      <c r="AU327">
        <v>484.88560000000001</v>
      </c>
      <c r="AV327">
        <v>472.30919999999998</v>
      </c>
      <c r="AW327">
        <v>475.4171</v>
      </c>
      <c r="AX327">
        <v>468.77460000000002</v>
      </c>
      <c r="AY327">
        <v>471.4273</v>
      </c>
      <c r="AZ327">
        <v>370.14179999999999</v>
      </c>
      <c r="BA327">
        <v>238.61660000000001</v>
      </c>
      <c r="BB327">
        <v>-966.20839999999998</v>
      </c>
      <c r="BC327">
        <v>-1167.808</v>
      </c>
      <c r="BD327">
        <v>-1034.751</v>
      </c>
      <c r="BE327">
        <v>-981.96709999999996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100.8854</v>
      </c>
      <c r="BS327">
        <v>498.0308</v>
      </c>
      <c r="BT327">
        <v>483.21210000000002</v>
      </c>
      <c r="BU327">
        <v>487.8612</v>
      </c>
      <c r="BV327">
        <v>479.75790000000001</v>
      </c>
      <c r="BW327">
        <v>482.5795</v>
      </c>
      <c r="BX327">
        <v>382.00819999999999</v>
      </c>
      <c r="BY327">
        <v>248.71170000000001</v>
      </c>
      <c r="BZ327">
        <v>-299.16000000000003</v>
      </c>
      <c r="CA327">
        <v>-380.2278</v>
      </c>
      <c r="CB327">
        <v>-326.61590000000001</v>
      </c>
      <c r="CC327">
        <v>-306.9443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208.6397</v>
      </c>
      <c r="CQ327">
        <v>507.1352</v>
      </c>
      <c r="CR327">
        <v>490.76350000000002</v>
      </c>
      <c r="CS327">
        <v>496.47989999999999</v>
      </c>
      <c r="CT327">
        <v>487.36489999999998</v>
      </c>
      <c r="CU327">
        <v>490.30349999999999</v>
      </c>
      <c r="CV327">
        <v>390.2269</v>
      </c>
      <c r="CW327">
        <v>255.70349999999999</v>
      </c>
      <c r="CX327">
        <v>162.8356</v>
      </c>
      <c r="CY327">
        <v>165.24809999999999</v>
      </c>
      <c r="CZ327">
        <v>163.83619999999999</v>
      </c>
      <c r="DA327">
        <v>160.5745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316.39409999999998</v>
      </c>
      <c r="DO327">
        <v>516.23950000000002</v>
      </c>
      <c r="DP327">
        <v>498.31479999999999</v>
      </c>
      <c r="DQ327">
        <v>505.09870000000001</v>
      </c>
      <c r="DR327">
        <v>494.97190000000001</v>
      </c>
      <c r="DS327">
        <v>498.02749999999997</v>
      </c>
      <c r="DT327">
        <v>398.44560000000001</v>
      </c>
      <c r="DU327">
        <v>262.69529999999997</v>
      </c>
      <c r="DV327">
        <v>624.83130000000006</v>
      </c>
      <c r="DW327">
        <v>710.72410000000002</v>
      </c>
      <c r="DX327">
        <v>654.28830000000005</v>
      </c>
      <c r="DY327">
        <v>628.09320000000002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471.97430000000003</v>
      </c>
      <c r="EM327">
        <v>529.38480000000004</v>
      </c>
      <c r="EN327">
        <v>509.21769999999998</v>
      </c>
      <c r="EO327">
        <v>517.54280000000006</v>
      </c>
      <c r="EP327">
        <v>505.95519999999999</v>
      </c>
      <c r="EQ327">
        <v>509.17970000000003</v>
      </c>
      <c r="ER327">
        <v>410.31209999999999</v>
      </c>
      <c r="ES327">
        <v>272.79039999999998</v>
      </c>
      <c r="ET327">
        <v>1291.8800000000001</v>
      </c>
      <c r="EU327">
        <v>1498.3050000000001</v>
      </c>
      <c r="EV327">
        <v>1362.423</v>
      </c>
      <c r="EW327">
        <v>1303.116</v>
      </c>
      <c r="EX327">
        <v>70.838650000000001</v>
      </c>
      <c r="EY327">
        <v>69.275109999999998</v>
      </c>
      <c r="EZ327">
        <v>67.571089999999998</v>
      </c>
      <c r="FA327">
        <v>66.357370000000003</v>
      </c>
      <c r="FB327">
        <v>65.515659999999997</v>
      </c>
      <c r="FC327">
        <v>64.747910000000005</v>
      </c>
      <c r="FD327">
        <v>64.124889999999994</v>
      </c>
      <c r="FE327">
        <v>64.256609999999995</v>
      </c>
      <c r="FF327">
        <v>67.079059999999998</v>
      </c>
      <c r="FG327">
        <v>72.459339999999997</v>
      </c>
      <c r="FH327">
        <v>78.336240000000004</v>
      </c>
      <c r="FI327">
        <v>83.743020000000001</v>
      </c>
      <c r="FJ327">
        <v>87.225499999999997</v>
      </c>
      <c r="FK327">
        <v>89.180819999999997</v>
      </c>
      <c r="FL327">
        <v>90.166589999999999</v>
      </c>
      <c r="FM327">
        <v>90.792649999999995</v>
      </c>
      <c r="FN327">
        <v>90.524609999999996</v>
      </c>
      <c r="FO327">
        <v>89.550939999999997</v>
      </c>
      <c r="FP327">
        <v>87.35181</v>
      </c>
      <c r="FQ327">
        <v>83.535079999999994</v>
      </c>
      <c r="FR327">
        <v>79.19605</v>
      </c>
      <c r="FS327">
        <v>75.345659999999995</v>
      </c>
      <c r="FT327">
        <v>72.682720000000003</v>
      </c>
      <c r="FU327">
        <v>70.5976</v>
      </c>
      <c r="FV327">
        <v>1</v>
      </c>
    </row>
    <row r="328" spans="1:178" x14ac:dyDescent="0.2">
      <c r="A328" t="s">
        <v>216</v>
      </c>
      <c r="B328" t="s">
        <v>231</v>
      </c>
      <c r="C328" t="s">
        <v>240</v>
      </c>
      <c r="D328" t="s">
        <v>36</v>
      </c>
      <c r="E328">
        <v>2017</v>
      </c>
      <c r="F328" t="s">
        <v>227</v>
      </c>
      <c r="G328">
        <v>487</v>
      </c>
      <c r="H328" s="59"/>
      <c r="I328">
        <v>73.355909999999994</v>
      </c>
      <c r="J328">
        <v>537.99900000000002</v>
      </c>
      <c r="K328">
        <v>542.38440000000003</v>
      </c>
      <c r="L328">
        <v>536.82770000000005</v>
      </c>
      <c r="M328">
        <v>541.96289999999999</v>
      </c>
      <c r="N328">
        <v>556.6404</v>
      </c>
      <c r="O328">
        <v>583.19889999999998</v>
      </c>
      <c r="P328">
        <v>597.93269999999995</v>
      </c>
      <c r="Q328">
        <v>601.46979999999996</v>
      </c>
      <c r="R328">
        <v>608.53499999999997</v>
      </c>
      <c r="S328">
        <v>598.80150000000003</v>
      </c>
      <c r="T328">
        <v>609.85270000000003</v>
      </c>
      <c r="U328">
        <v>630.87180000000001</v>
      </c>
      <c r="V328">
        <v>620.61509999999998</v>
      </c>
      <c r="W328">
        <v>623.00919999999996</v>
      </c>
      <c r="X328">
        <v>602.47329999999999</v>
      </c>
      <c r="Y328">
        <v>602.87139999999999</v>
      </c>
      <c r="Z328">
        <v>591.84969999999998</v>
      </c>
      <c r="AA328">
        <v>592.072</v>
      </c>
      <c r="AB328">
        <v>583.94899999999996</v>
      </c>
      <c r="AC328">
        <v>569.84690000000001</v>
      </c>
      <c r="AD328">
        <v>581.9049</v>
      </c>
      <c r="AE328">
        <v>574.52940000000001</v>
      </c>
      <c r="AF328">
        <v>560.23230000000001</v>
      </c>
      <c r="AG328">
        <v>548.25710000000004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-56.819690000000001</v>
      </c>
      <c r="AU328">
        <v>471.02719999999999</v>
      </c>
      <c r="AV328">
        <v>458.85489999999999</v>
      </c>
      <c r="AW328">
        <v>461.83980000000003</v>
      </c>
      <c r="AX328">
        <v>455.41730000000001</v>
      </c>
      <c r="AY328">
        <v>457.99189999999999</v>
      </c>
      <c r="AZ328">
        <v>359.51979999999998</v>
      </c>
      <c r="BA328">
        <v>231.7116</v>
      </c>
      <c r="BB328">
        <v>-954.87189999999998</v>
      </c>
      <c r="BC328">
        <v>-1153.6690000000001</v>
      </c>
      <c r="BD328">
        <v>-1022.4640000000001</v>
      </c>
      <c r="BE328">
        <v>-970.37739999999997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96.57132</v>
      </c>
      <c r="BS328">
        <v>483.98750000000001</v>
      </c>
      <c r="BT328">
        <v>469.6044</v>
      </c>
      <c r="BU328">
        <v>474.10879999999997</v>
      </c>
      <c r="BV328">
        <v>466.24599999999998</v>
      </c>
      <c r="BW328">
        <v>468.9871</v>
      </c>
      <c r="BX328">
        <v>371.21929999999998</v>
      </c>
      <c r="BY328">
        <v>241.66460000000001</v>
      </c>
      <c r="BZ328">
        <v>-297.20960000000002</v>
      </c>
      <c r="CA328">
        <v>-377.17009999999999</v>
      </c>
      <c r="CB328">
        <v>-324.29289999999997</v>
      </c>
      <c r="CC328">
        <v>-304.85289999999998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202.80950000000001</v>
      </c>
      <c r="CQ328">
        <v>492.96370000000002</v>
      </c>
      <c r="CR328">
        <v>477.04950000000002</v>
      </c>
      <c r="CS328">
        <v>482.60629999999998</v>
      </c>
      <c r="CT328">
        <v>473.74599999999998</v>
      </c>
      <c r="CU328">
        <v>476.60239999999999</v>
      </c>
      <c r="CV328">
        <v>379.32240000000002</v>
      </c>
      <c r="CW328">
        <v>248.5581</v>
      </c>
      <c r="CX328">
        <v>158.28530000000001</v>
      </c>
      <c r="CY328">
        <v>160.63040000000001</v>
      </c>
      <c r="CZ328">
        <v>159.25800000000001</v>
      </c>
      <c r="DA328">
        <v>156.0874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309.04759999999999</v>
      </c>
      <c r="DO328">
        <v>501.93990000000002</v>
      </c>
      <c r="DP328">
        <v>484.49459999999999</v>
      </c>
      <c r="DQ328">
        <v>491.10379999999998</v>
      </c>
      <c r="DR328">
        <v>481.24590000000001</v>
      </c>
      <c r="DS328">
        <v>484.21769999999998</v>
      </c>
      <c r="DT328">
        <v>387.42540000000002</v>
      </c>
      <c r="DU328">
        <v>255.45150000000001</v>
      </c>
      <c r="DV328">
        <v>613.78030000000001</v>
      </c>
      <c r="DW328">
        <v>698.43100000000004</v>
      </c>
      <c r="DX328">
        <v>642.80889999999999</v>
      </c>
      <c r="DY328">
        <v>617.02760000000001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462.43860000000001</v>
      </c>
      <c r="EM328">
        <v>514.90020000000004</v>
      </c>
      <c r="EN328">
        <v>495.2441</v>
      </c>
      <c r="EO328">
        <v>503.37279999999998</v>
      </c>
      <c r="EP328">
        <v>492.07470000000001</v>
      </c>
      <c r="EQ328">
        <v>495.21300000000002</v>
      </c>
      <c r="ER328">
        <v>399.12490000000003</v>
      </c>
      <c r="ES328">
        <v>265.40460000000002</v>
      </c>
      <c r="ET328">
        <v>1271.443</v>
      </c>
      <c r="EU328">
        <v>1474.9290000000001</v>
      </c>
      <c r="EV328">
        <v>1340.98</v>
      </c>
      <c r="EW328">
        <v>1282.5519999999999</v>
      </c>
      <c r="EX328">
        <v>70.838650000000001</v>
      </c>
      <c r="EY328">
        <v>69.275109999999998</v>
      </c>
      <c r="EZ328">
        <v>67.571089999999998</v>
      </c>
      <c r="FA328">
        <v>66.357370000000003</v>
      </c>
      <c r="FB328">
        <v>65.515659999999997</v>
      </c>
      <c r="FC328">
        <v>64.747910000000005</v>
      </c>
      <c r="FD328">
        <v>64.124889999999994</v>
      </c>
      <c r="FE328">
        <v>64.256609999999995</v>
      </c>
      <c r="FF328">
        <v>67.079059999999998</v>
      </c>
      <c r="FG328">
        <v>72.459339999999997</v>
      </c>
      <c r="FH328">
        <v>78.336240000000004</v>
      </c>
      <c r="FI328">
        <v>83.743020000000001</v>
      </c>
      <c r="FJ328">
        <v>87.225499999999997</v>
      </c>
      <c r="FK328">
        <v>89.180819999999997</v>
      </c>
      <c r="FL328">
        <v>90.166589999999999</v>
      </c>
      <c r="FM328">
        <v>90.792649999999995</v>
      </c>
      <c r="FN328">
        <v>90.524609999999996</v>
      </c>
      <c r="FO328">
        <v>89.550939999999997</v>
      </c>
      <c r="FP328">
        <v>87.35181</v>
      </c>
      <c r="FQ328">
        <v>83.535079999999994</v>
      </c>
      <c r="FR328">
        <v>79.19605</v>
      </c>
      <c r="FS328">
        <v>75.345659999999995</v>
      </c>
      <c r="FT328">
        <v>72.682720000000003</v>
      </c>
      <c r="FU328">
        <v>70.5976</v>
      </c>
      <c r="FV328">
        <v>1</v>
      </c>
    </row>
    <row r="329" spans="1:178" x14ac:dyDescent="0.2">
      <c r="A329" t="s">
        <v>216</v>
      </c>
      <c r="B329" t="s">
        <v>231</v>
      </c>
      <c r="C329" t="s">
        <v>240</v>
      </c>
      <c r="D329" t="s">
        <v>36</v>
      </c>
      <c r="E329" t="s">
        <v>239</v>
      </c>
      <c r="F329" t="s">
        <v>227</v>
      </c>
      <c r="G329">
        <v>474</v>
      </c>
      <c r="H329" s="59"/>
      <c r="I329">
        <v>71.397739999999999</v>
      </c>
      <c r="J329">
        <v>523.63760000000002</v>
      </c>
      <c r="K329">
        <v>527.90589999999997</v>
      </c>
      <c r="L329">
        <v>522.49760000000003</v>
      </c>
      <c r="M329">
        <v>527.49570000000006</v>
      </c>
      <c r="N329">
        <v>541.78139999999996</v>
      </c>
      <c r="O329">
        <v>567.6309</v>
      </c>
      <c r="P329">
        <v>581.97140000000002</v>
      </c>
      <c r="Q329">
        <v>585.41409999999996</v>
      </c>
      <c r="R329">
        <v>592.29079999999999</v>
      </c>
      <c r="S329">
        <v>582.81700000000001</v>
      </c>
      <c r="T329">
        <v>593.57330000000002</v>
      </c>
      <c r="U329">
        <v>614.03129999999999</v>
      </c>
      <c r="V329">
        <v>604.04830000000004</v>
      </c>
      <c r="W329">
        <v>606.37850000000003</v>
      </c>
      <c r="X329">
        <v>586.39089999999999</v>
      </c>
      <c r="Y329">
        <v>586.77829999999994</v>
      </c>
      <c r="Z329">
        <v>576.05079999999998</v>
      </c>
      <c r="AA329">
        <v>576.2672</v>
      </c>
      <c r="AB329">
        <v>568.36109999999996</v>
      </c>
      <c r="AC329">
        <v>554.6354</v>
      </c>
      <c r="AD329">
        <v>566.37149999999997</v>
      </c>
      <c r="AE329">
        <v>559.19290000000001</v>
      </c>
      <c r="AF329">
        <v>545.27739999999994</v>
      </c>
      <c r="AG329">
        <v>533.62189999999998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-58.744799999999998</v>
      </c>
      <c r="AU329">
        <v>458.1628</v>
      </c>
      <c r="AV329">
        <v>446.36500000000001</v>
      </c>
      <c r="AW329">
        <v>449.23610000000002</v>
      </c>
      <c r="AX329">
        <v>443.01729999999998</v>
      </c>
      <c r="AY329">
        <v>445.51940000000002</v>
      </c>
      <c r="AZ329">
        <v>349.66030000000001</v>
      </c>
      <c r="BA329">
        <v>225.30289999999999</v>
      </c>
      <c r="BB329">
        <v>-944.13930000000005</v>
      </c>
      <c r="BC329">
        <v>-1140.296</v>
      </c>
      <c r="BD329">
        <v>-1010.836</v>
      </c>
      <c r="BE329">
        <v>-959.40740000000005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92.585059999999999</v>
      </c>
      <c r="BS329">
        <v>470.94889999999998</v>
      </c>
      <c r="BT329">
        <v>456.9701</v>
      </c>
      <c r="BU329">
        <v>461.34019999999998</v>
      </c>
      <c r="BV329">
        <v>453.70060000000001</v>
      </c>
      <c r="BW329">
        <v>456.36700000000002</v>
      </c>
      <c r="BX329">
        <v>361.20260000000002</v>
      </c>
      <c r="BY329">
        <v>235.12219999999999</v>
      </c>
      <c r="BZ329">
        <v>-295.31420000000003</v>
      </c>
      <c r="CA329">
        <v>-374.23140000000001</v>
      </c>
      <c r="CB329">
        <v>-322.04649999999998</v>
      </c>
      <c r="CC329">
        <v>-302.82569999999998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197.39570000000001</v>
      </c>
      <c r="CQ329">
        <v>479.80450000000002</v>
      </c>
      <c r="CR329">
        <v>464.31509999999997</v>
      </c>
      <c r="CS329">
        <v>469.7235</v>
      </c>
      <c r="CT329">
        <v>461.09980000000002</v>
      </c>
      <c r="CU329">
        <v>463.87990000000002</v>
      </c>
      <c r="CV329">
        <v>369.19670000000002</v>
      </c>
      <c r="CW329">
        <v>241.92310000000001</v>
      </c>
      <c r="CX329">
        <v>154.06010000000001</v>
      </c>
      <c r="CY329">
        <v>156.3426</v>
      </c>
      <c r="CZ329">
        <v>155.0067</v>
      </c>
      <c r="DA329">
        <v>151.92070000000001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302.2063</v>
      </c>
      <c r="DO329">
        <v>488.6601</v>
      </c>
      <c r="DP329">
        <v>471.66019999999997</v>
      </c>
      <c r="DQ329">
        <v>478.10680000000002</v>
      </c>
      <c r="DR329">
        <v>468.49889999999999</v>
      </c>
      <c r="DS329">
        <v>471.3929</v>
      </c>
      <c r="DT329">
        <v>377.1909</v>
      </c>
      <c r="DU329">
        <v>248.72389999999999</v>
      </c>
      <c r="DV329">
        <v>603.43439999999998</v>
      </c>
      <c r="DW329">
        <v>686.91650000000004</v>
      </c>
      <c r="DX329">
        <v>632.06010000000003</v>
      </c>
      <c r="DY329">
        <v>606.66719999999998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453.53609999999998</v>
      </c>
      <c r="EM329">
        <v>501.44630000000001</v>
      </c>
      <c r="EN329">
        <v>482.26519999999999</v>
      </c>
      <c r="EO329">
        <v>490.21100000000001</v>
      </c>
      <c r="EP329">
        <v>479.18220000000002</v>
      </c>
      <c r="EQ329">
        <v>482.24040000000002</v>
      </c>
      <c r="ER329">
        <v>388.73320000000001</v>
      </c>
      <c r="ES329">
        <v>258.54320000000001</v>
      </c>
      <c r="ET329">
        <v>1252.26</v>
      </c>
      <c r="EU329">
        <v>1452.981</v>
      </c>
      <c r="EV329">
        <v>1320.8489999999999</v>
      </c>
      <c r="EW329">
        <v>1263.249</v>
      </c>
      <c r="EX329">
        <v>70.838650000000001</v>
      </c>
      <c r="EY329">
        <v>69.275109999999998</v>
      </c>
      <c r="EZ329">
        <v>67.571089999999998</v>
      </c>
      <c r="FA329">
        <v>66.357370000000003</v>
      </c>
      <c r="FB329">
        <v>65.515659999999997</v>
      </c>
      <c r="FC329">
        <v>64.747910000000005</v>
      </c>
      <c r="FD329">
        <v>64.124889999999994</v>
      </c>
      <c r="FE329">
        <v>64.256609999999995</v>
      </c>
      <c r="FF329">
        <v>67.079059999999998</v>
      </c>
      <c r="FG329">
        <v>72.459339999999997</v>
      </c>
      <c r="FH329">
        <v>78.336240000000004</v>
      </c>
      <c r="FI329">
        <v>83.743020000000001</v>
      </c>
      <c r="FJ329">
        <v>87.225499999999997</v>
      </c>
      <c r="FK329">
        <v>89.180819999999997</v>
      </c>
      <c r="FL329">
        <v>90.166589999999999</v>
      </c>
      <c r="FM329">
        <v>90.792649999999995</v>
      </c>
      <c r="FN329">
        <v>90.524609999999996</v>
      </c>
      <c r="FO329">
        <v>89.550939999999997</v>
      </c>
      <c r="FP329">
        <v>87.35181</v>
      </c>
      <c r="FQ329">
        <v>83.535079999999994</v>
      </c>
      <c r="FR329">
        <v>79.19605</v>
      </c>
      <c r="FS329">
        <v>75.345659999999995</v>
      </c>
      <c r="FT329">
        <v>72.682720000000003</v>
      </c>
      <c r="FU329">
        <v>70.5976</v>
      </c>
      <c r="FV329">
        <v>1</v>
      </c>
    </row>
    <row r="330" spans="1:178" x14ac:dyDescent="0.2">
      <c r="A330" t="s">
        <v>216</v>
      </c>
      <c r="B330" t="s">
        <v>231</v>
      </c>
      <c r="C330" t="s">
        <v>240</v>
      </c>
      <c r="D330" t="s">
        <v>37</v>
      </c>
      <c r="E330">
        <v>2015</v>
      </c>
      <c r="F330" t="s">
        <v>227</v>
      </c>
      <c r="G330">
        <v>514</v>
      </c>
      <c r="H330" s="59"/>
      <c r="I330">
        <v>77.422870000000003</v>
      </c>
      <c r="J330">
        <v>595.97410000000002</v>
      </c>
      <c r="K330">
        <v>587.53920000000005</v>
      </c>
      <c r="L330">
        <v>578.59720000000004</v>
      </c>
      <c r="M330">
        <v>581.56359999999995</v>
      </c>
      <c r="N330">
        <v>591.47140000000002</v>
      </c>
      <c r="O330">
        <v>620.14670000000001</v>
      </c>
      <c r="P330">
        <v>640.87810000000002</v>
      </c>
      <c r="Q330">
        <v>657.28409999999997</v>
      </c>
      <c r="R330">
        <v>664.1902</v>
      </c>
      <c r="S330">
        <v>666.73109999999997</v>
      </c>
      <c r="T330">
        <v>673.69650000000001</v>
      </c>
      <c r="U330">
        <v>664.20079999999996</v>
      </c>
      <c r="V330">
        <v>658.125</v>
      </c>
      <c r="W330">
        <v>652.4366</v>
      </c>
      <c r="X330">
        <v>644.26</v>
      </c>
      <c r="Y330">
        <v>636.97109999999998</v>
      </c>
      <c r="Z330">
        <v>632.43299999999999</v>
      </c>
      <c r="AA330">
        <v>624.23919999999998</v>
      </c>
      <c r="AB330">
        <v>617.7355</v>
      </c>
      <c r="AC330">
        <v>616.75549999999998</v>
      </c>
      <c r="AD330">
        <v>627.9932</v>
      </c>
      <c r="AE330">
        <v>632.89139999999998</v>
      </c>
      <c r="AF330">
        <v>632.72119999999995</v>
      </c>
      <c r="AG330">
        <v>609.08389999999997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31.763390000000001</v>
      </c>
      <c r="AU330">
        <v>499.49579999999997</v>
      </c>
      <c r="AV330">
        <v>496.53969999999998</v>
      </c>
      <c r="AW330">
        <v>494.14929999999998</v>
      </c>
      <c r="AX330">
        <v>491.89940000000001</v>
      </c>
      <c r="AY330">
        <v>486.76159999999999</v>
      </c>
      <c r="AZ330">
        <v>391.1053</v>
      </c>
      <c r="BA330">
        <v>259.38260000000002</v>
      </c>
      <c r="BB330">
        <v>67.619669999999999</v>
      </c>
      <c r="BC330">
        <v>-84.066270000000003</v>
      </c>
      <c r="BD330">
        <v>-149.4982</v>
      </c>
      <c r="BE330">
        <v>-245.92609999999999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135.4684</v>
      </c>
      <c r="BS330">
        <v>507.81830000000002</v>
      </c>
      <c r="BT330">
        <v>504.67689999999999</v>
      </c>
      <c r="BU330">
        <v>502.7593</v>
      </c>
      <c r="BV330">
        <v>500.43200000000002</v>
      </c>
      <c r="BW330">
        <v>495.44600000000003</v>
      </c>
      <c r="BX330">
        <v>398.12349999999998</v>
      </c>
      <c r="BY330">
        <v>266.43959999999998</v>
      </c>
      <c r="BZ330">
        <v>134.69550000000001</v>
      </c>
      <c r="CA330">
        <v>79.953249999999997</v>
      </c>
      <c r="CB330">
        <v>58.970930000000003</v>
      </c>
      <c r="CC330">
        <v>8.7996259999999999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207.29419999999999</v>
      </c>
      <c r="CQ330">
        <v>513.58249999999998</v>
      </c>
      <c r="CR330">
        <v>510.31270000000001</v>
      </c>
      <c r="CS330">
        <v>508.7226</v>
      </c>
      <c r="CT330">
        <v>506.3417</v>
      </c>
      <c r="CU330">
        <v>501.46089999999998</v>
      </c>
      <c r="CV330">
        <v>402.98430000000002</v>
      </c>
      <c r="CW330">
        <v>271.3272</v>
      </c>
      <c r="CX330">
        <v>181.15199999999999</v>
      </c>
      <c r="CY330">
        <v>193.55269999999999</v>
      </c>
      <c r="CZ330">
        <v>203.35599999999999</v>
      </c>
      <c r="DA330">
        <v>185.22190000000001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279.12</v>
      </c>
      <c r="DO330">
        <v>519.34670000000006</v>
      </c>
      <c r="DP330">
        <v>515.94849999999997</v>
      </c>
      <c r="DQ330">
        <v>514.68589999999995</v>
      </c>
      <c r="DR330">
        <v>512.25139999999999</v>
      </c>
      <c r="DS330">
        <v>507.47570000000002</v>
      </c>
      <c r="DT330">
        <v>407.8451</v>
      </c>
      <c r="DU330">
        <v>276.21480000000003</v>
      </c>
      <c r="DV330">
        <v>227.60849999999999</v>
      </c>
      <c r="DW330">
        <v>307.15210000000002</v>
      </c>
      <c r="DX330">
        <v>347.74110000000002</v>
      </c>
      <c r="DY330">
        <v>361.64409999999998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382.82499999999999</v>
      </c>
      <c r="EM330">
        <v>527.66930000000002</v>
      </c>
      <c r="EN330">
        <v>524.08579999999995</v>
      </c>
      <c r="EO330">
        <v>523.29600000000005</v>
      </c>
      <c r="EP330">
        <v>520.78409999999997</v>
      </c>
      <c r="EQ330">
        <v>516.16020000000003</v>
      </c>
      <c r="ER330">
        <v>414.86329999999998</v>
      </c>
      <c r="ES330">
        <v>283.27179999999998</v>
      </c>
      <c r="ET330">
        <v>294.68430000000001</v>
      </c>
      <c r="EU330">
        <v>471.17160000000001</v>
      </c>
      <c r="EV330">
        <v>556.21010000000001</v>
      </c>
      <c r="EW330">
        <v>616.36980000000005</v>
      </c>
      <c r="EX330">
        <v>73.684780000000003</v>
      </c>
      <c r="EY330">
        <v>72.087459999999993</v>
      </c>
      <c r="EZ330">
        <v>70.773849999999996</v>
      </c>
      <c r="FA330">
        <v>70.02328</v>
      </c>
      <c r="FB330">
        <v>69.228589999999997</v>
      </c>
      <c r="FC330">
        <v>68.193600000000004</v>
      </c>
      <c r="FD330">
        <v>67.797629999999998</v>
      </c>
      <c r="FE330">
        <v>68.258719999999997</v>
      </c>
      <c r="FF330">
        <v>71.649760000000001</v>
      </c>
      <c r="FG330">
        <v>77.075479999999999</v>
      </c>
      <c r="FH330">
        <v>82.04522</v>
      </c>
      <c r="FI330">
        <v>85.600290000000001</v>
      </c>
      <c r="FJ330">
        <v>88.431240000000003</v>
      </c>
      <c r="FK330">
        <v>90.474779999999996</v>
      </c>
      <c r="FL330">
        <v>91.782529999999994</v>
      </c>
      <c r="FM330">
        <v>92.190539999999999</v>
      </c>
      <c r="FN330">
        <v>91.558750000000003</v>
      </c>
      <c r="FO330">
        <v>90.182370000000006</v>
      </c>
      <c r="FP330">
        <v>88.568070000000006</v>
      </c>
      <c r="FQ330">
        <v>85.968770000000006</v>
      </c>
      <c r="FR330">
        <v>82.23348</v>
      </c>
      <c r="FS330">
        <v>78.327799999999996</v>
      </c>
      <c r="FT330">
        <v>75.921239999999997</v>
      </c>
      <c r="FU330">
        <v>73.485399999999998</v>
      </c>
      <c r="FV330">
        <v>1</v>
      </c>
    </row>
    <row r="331" spans="1:178" x14ac:dyDescent="0.2">
      <c r="A331" t="s">
        <v>216</v>
      </c>
      <c r="B331" t="s">
        <v>231</v>
      </c>
      <c r="C331" t="s">
        <v>240</v>
      </c>
      <c r="D331" t="s">
        <v>37</v>
      </c>
      <c r="E331">
        <v>2016</v>
      </c>
      <c r="F331" t="s">
        <v>227</v>
      </c>
      <c r="G331">
        <v>501</v>
      </c>
      <c r="H331" s="59"/>
      <c r="I331">
        <v>75.464709999999997</v>
      </c>
      <c r="J331">
        <v>580.90089999999998</v>
      </c>
      <c r="K331">
        <v>572.67930000000001</v>
      </c>
      <c r="L331">
        <v>563.96339999999998</v>
      </c>
      <c r="M331">
        <v>566.85479999999995</v>
      </c>
      <c r="N331">
        <v>576.51199999999994</v>
      </c>
      <c r="O331">
        <v>604.46209999999996</v>
      </c>
      <c r="P331">
        <v>624.66909999999996</v>
      </c>
      <c r="Q331">
        <v>640.66020000000003</v>
      </c>
      <c r="R331">
        <v>647.39160000000004</v>
      </c>
      <c r="S331">
        <v>649.86829999999998</v>
      </c>
      <c r="T331">
        <v>656.65750000000003</v>
      </c>
      <c r="U331">
        <v>647.40200000000004</v>
      </c>
      <c r="V331">
        <v>641.47979999999995</v>
      </c>
      <c r="W331">
        <v>635.93539999999996</v>
      </c>
      <c r="X331">
        <v>627.96550000000002</v>
      </c>
      <c r="Y331">
        <v>620.86090000000002</v>
      </c>
      <c r="Z331">
        <v>616.43759999999997</v>
      </c>
      <c r="AA331">
        <v>608.45100000000002</v>
      </c>
      <c r="AB331">
        <v>602.11180000000002</v>
      </c>
      <c r="AC331">
        <v>601.15660000000003</v>
      </c>
      <c r="AD331">
        <v>612.11019999999996</v>
      </c>
      <c r="AE331">
        <v>616.8845</v>
      </c>
      <c r="AF331">
        <v>616.71849999999995</v>
      </c>
      <c r="AG331">
        <v>593.67899999999997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28.7545</v>
      </c>
      <c r="AU331">
        <v>486.68560000000002</v>
      </c>
      <c r="AV331">
        <v>483.80829999999997</v>
      </c>
      <c r="AW331">
        <v>481.46820000000002</v>
      </c>
      <c r="AX331">
        <v>479.27690000000001</v>
      </c>
      <c r="AY331">
        <v>474.26580000000001</v>
      </c>
      <c r="AZ331">
        <v>381.06420000000003</v>
      </c>
      <c r="BA331">
        <v>252.6722</v>
      </c>
      <c r="BB331">
        <v>64.482929999999996</v>
      </c>
      <c r="BC331">
        <v>-85.428349999999995</v>
      </c>
      <c r="BD331">
        <v>-150.1507</v>
      </c>
      <c r="BE331">
        <v>-245.12350000000001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131.1397</v>
      </c>
      <c r="BS331">
        <v>494.90219999999999</v>
      </c>
      <c r="BT331">
        <v>491.84190000000001</v>
      </c>
      <c r="BU331">
        <v>489.96870000000001</v>
      </c>
      <c r="BV331">
        <v>487.70089999999999</v>
      </c>
      <c r="BW331">
        <v>482.83980000000003</v>
      </c>
      <c r="BX331">
        <v>387.9932</v>
      </c>
      <c r="BY331">
        <v>259.63940000000002</v>
      </c>
      <c r="BZ331">
        <v>130.70509999999999</v>
      </c>
      <c r="CA331">
        <v>76.503699999999995</v>
      </c>
      <c r="CB331">
        <v>55.665260000000004</v>
      </c>
      <c r="CC331">
        <v>6.3603389999999997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202.0514</v>
      </c>
      <c r="CQ331">
        <v>500.59300000000002</v>
      </c>
      <c r="CR331">
        <v>497.40600000000001</v>
      </c>
      <c r="CS331">
        <v>495.85610000000003</v>
      </c>
      <c r="CT331">
        <v>493.53539999999998</v>
      </c>
      <c r="CU331">
        <v>488.77800000000002</v>
      </c>
      <c r="CV331">
        <v>392.7921</v>
      </c>
      <c r="CW331">
        <v>264.46480000000003</v>
      </c>
      <c r="CX331">
        <v>176.5703</v>
      </c>
      <c r="CY331">
        <v>188.65729999999999</v>
      </c>
      <c r="CZ331">
        <v>198.21270000000001</v>
      </c>
      <c r="DA331">
        <v>180.53729999999999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272.96300000000002</v>
      </c>
      <c r="DO331">
        <v>506.28390000000002</v>
      </c>
      <c r="DP331">
        <v>502.9701</v>
      </c>
      <c r="DQ331">
        <v>501.74349999999998</v>
      </c>
      <c r="DR331">
        <v>499.36989999999997</v>
      </c>
      <c r="DS331">
        <v>494.71629999999999</v>
      </c>
      <c r="DT331">
        <v>397.59109999999998</v>
      </c>
      <c r="DU331">
        <v>269.2903</v>
      </c>
      <c r="DV331">
        <v>222.43559999999999</v>
      </c>
      <c r="DW331">
        <v>300.81099999999998</v>
      </c>
      <c r="DX331">
        <v>340.7602</v>
      </c>
      <c r="DY331">
        <v>354.71420000000001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375.34820000000002</v>
      </c>
      <c r="EM331">
        <v>514.50049999999999</v>
      </c>
      <c r="EN331">
        <v>511.00380000000001</v>
      </c>
      <c r="EO331">
        <v>510.24400000000003</v>
      </c>
      <c r="EP331">
        <v>507.79390000000001</v>
      </c>
      <c r="EQ331">
        <v>503.29020000000003</v>
      </c>
      <c r="ER331">
        <v>404.52</v>
      </c>
      <c r="ES331">
        <v>276.25740000000002</v>
      </c>
      <c r="ET331">
        <v>288.65769999999998</v>
      </c>
      <c r="EU331">
        <v>462.74299999999999</v>
      </c>
      <c r="EV331">
        <v>546.5761</v>
      </c>
      <c r="EW331">
        <v>606.19809999999995</v>
      </c>
      <c r="EX331">
        <v>73.684780000000003</v>
      </c>
      <c r="EY331">
        <v>72.087459999999993</v>
      </c>
      <c r="EZ331">
        <v>70.773849999999996</v>
      </c>
      <c r="FA331">
        <v>70.02328</v>
      </c>
      <c r="FB331">
        <v>69.228589999999997</v>
      </c>
      <c r="FC331">
        <v>68.193600000000004</v>
      </c>
      <c r="FD331">
        <v>67.797629999999998</v>
      </c>
      <c r="FE331">
        <v>68.258719999999997</v>
      </c>
      <c r="FF331">
        <v>71.649760000000001</v>
      </c>
      <c r="FG331">
        <v>77.075479999999999</v>
      </c>
      <c r="FH331">
        <v>82.04522</v>
      </c>
      <c r="FI331">
        <v>85.600290000000001</v>
      </c>
      <c r="FJ331">
        <v>88.431240000000003</v>
      </c>
      <c r="FK331">
        <v>90.474779999999996</v>
      </c>
      <c r="FL331">
        <v>91.782529999999994</v>
      </c>
      <c r="FM331">
        <v>92.190539999999999</v>
      </c>
      <c r="FN331">
        <v>91.558750000000003</v>
      </c>
      <c r="FO331">
        <v>90.182370000000006</v>
      </c>
      <c r="FP331">
        <v>88.568070000000006</v>
      </c>
      <c r="FQ331">
        <v>85.968770000000006</v>
      </c>
      <c r="FR331">
        <v>82.23348</v>
      </c>
      <c r="FS331">
        <v>78.327799999999996</v>
      </c>
      <c r="FT331">
        <v>75.921239999999997</v>
      </c>
      <c r="FU331">
        <v>73.485399999999998</v>
      </c>
      <c r="FV331">
        <v>1</v>
      </c>
    </row>
    <row r="332" spans="1:178" x14ac:dyDescent="0.2">
      <c r="A332" t="s">
        <v>216</v>
      </c>
      <c r="B332" t="s">
        <v>231</v>
      </c>
      <c r="C332" t="s">
        <v>240</v>
      </c>
      <c r="D332" t="s">
        <v>37</v>
      </c>
      <c r="E332">
        <v>2017</v>
      </c>
      <c r="F332" t="s">
        <v>227</v>
      </c>
      <c r="G332">
        <v>487</v>
      </c>
      <c r="H332" s="59"/>
      <c r="I332">
        <v>73.355909999999994</v>
      </c>
      <c r="J332">
        <v>564.66809999999998</v>
      </c>
      <c r="K332">
        <v>556.67629999999997</v>
      </c>
      <c r="L332">
        <v>548.20389999999998</v>
      </c>
      <c r="M332">
        <v>551.0145</v>
      </c>
      <c r="N332">
        <v>560.40189999999996</v>
      </c>
      <c r="O332">
        <v>587.57090000000005</v>
      </c>
      <c r="P332">
        <v>607.2133</v>
      </c>
      <c r="Q332">
        <v>622.75750000000005</v>
      </c>
      <c r="R332">
        <v>629.30079999999998</v>
      </c>
      <c r="S332">
        <v>631.70830000000001</v>
      </c>
      <c r="T332">
        <v>638.30780000000004</v>
      </c>
      <c r="U332">
        <v>629.31089999999995</v>
      </c>
      <c r="V332">
        <v>623.55420000000004</v>
      </c>
      <c r="W332">
        <v>618.16470000000004</v>
      </c>
      <c r="X332">
        <v>610.41750000000002</v>
      </c>
      <c r="Y332">
        <v>603.51149999999996</v>
      </c>
      <c r="Z332">
        <v>599.21190000000001</v>
      </c>
      <c r="AA332">
        <v>591.44839999999999</v>
      </c>
      <c r="AB332">
        <v>585.28629999999998</v>
      </c>
      <c r="AC332">
        <v>584.3578</v>
      </c>
      <c r="AD332">
        <v>595.00530000000003</v>
      </c>
      <c r="AE332">
        <v>599.64620000000002</v>
      </c>
      <c r="AF332">
        <v>599.48490000000004</v>
      </c>
      <c r="AG332">
        <v>577.08920000000001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25.54683</v>
      </c>
      <c r="AU332">
        <v>472.89260000000002</v>
      </c>
      <c r="AV332">
        <v>470.1</v>
      </c>
      <c r="AW332">
        <v>467.81439999999998</v>
      </c>
      <c r="AX332">
        <v>465.68610000000001</v>
      </c>
      <c r="AY332">
        <v>460.8116</v>
      </c>
      <c r="AZ332">
        <v>370.25310000000002</v>
      </c>
      <c r="BA332">
        <v>245.4479</v>
      </c>
      <c r="BB332">
        <v>61.126010000000001</v>
      </c>
      <c r="BC332">
        <v>-86.843519999999998</v>
      </c>
      <c r="BD332">
        <v>-150.7877</v>
      </c>
      <c r="BE332">
        <v>-244.179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126.4913</v>
      </c>
      <c r="BS332">
        <v>480.99369999999999</v>
      </c>
      <c r="BT332">
        <v>478.0206</v>
      </c>
      <c r="BU332">
        <v>476.19529999999997</v>
      </c>
      <c r="BV332">
        <v>473.99160000000001</v>
      </c>
      <c r="BW332">
        <v>469.26479999999998</v>
      </c>
      <c r="BX332">
        <v>377.08449999999999</v>
      </c>
      <c r="BY332">
        <v>252.31700000000001</v>
      </c>
      <c r="BZ332">
        <v>126.41630000000001</v>
      </c>
      <c r="CA332">
        <v>72.809970000000007</v>
      </c>
      <c r="CB332">
        <v>52.132170000000002</v>
      </c>
      <c r="CC332">
        <v>3.7662330000000002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196.40520000000001</v>
      </c>
      <c r="CQ332">
        <v>486.6044</v>
      </c>
      <c r="CR332">
        <v>483.50639999999999</v>
      </c>
      <c r="CS332">
        <v>481.99979999999999</v>
      </c>
      <c r="CT332">
        <v>479.74400000000003</v>
      </c>
      <c r="CU332">
        <v>475.11950000000002</v>
      </c>
      <c r="CV332">
        <v>381.8159</v>
      </c>
      <c r="CW332">
        <v>257.07459999999998</v>
      </c>
      <c r="CX332">
        <v>171.6362</v>
      </c>
      <c r="CY332">
        <v>183.38550000000001</v>
      </c>
      <c r="CZ332">
        <v>192.6739</v>
      </c>
      <c r="DA332">
        <v>175.4923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266.31909999999999</v>
      </c>
      <c r="DO332">
        <v>492.21519999999998</v>
      </c>
      <c r="DP332">
        <v>488.99220000000003</v>
      </c>
      <c r="DQ332">
        <v>487.80439999999999</v>
      </c>
      <c r="DR332">
        <v>485.49639999999999</v>
      </c>
      <c r="DS332">
        <v>480.9742</v>
      </c>
      <c r="DT332">
        <v>386.54730000000001</v>
      </c>
      <c r="DU332">
        <v>261.83210000000003</v>
      </c>
      <c r="DV332">
        <v>216.8561</v>
      </c>
      <c r="DW332">
        <v>293.96100000000001</v>
      </c>
      <c r="DX332">
        <v>333.21550000000002</v>
      </c>
      <c r="DY332">
        <v>347.21839999999997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367.2636</v>
      </c>
      <c r="EM332">
        <v>500.31619999999998</v>
      </c>
      <c r="EN332">
        <v>496.9128</v>
      </c>
      <c r="EO332">
        <v>496.18520000000001</v>
      </c>
      <c r="EP332">
        <v>493.80189999999999</v>
      </c>
      <c r="EQ332">
        <v>489.42750000000001</v>
      </c>
      <c r="ER332">
        <v>393.37869999999998</v>
      </c>
      <c r="ES332">
        <v>268.7013</v>
      </c>
      <c r="ET332">
        <v>282.14640000000003</v>
      </c>
      <c r="EU332">
        <v>453.61450000000002</v>
      </c>
      <c r="EV332">
        <v>536.1354</v>
      </c>
      <c r="EW332">
        <v>595.16359999999997</v>
      </c>
      <c r="EX332">
        <v>73.684780000000003</v>
      </c>
      <c r="EY332">
        <v>72.087459999999993</v>
      </c>
      <c r="EZ332">
        <v>70.773849999999996</v>
      </c>
      <c r="FA332">
        <v>70.02328</v>
      </c>
      <c r="FB332">
        <v>69.228589999999997</v>
      </c>
      <c r="FC332">
        <v>68.193600000000004</v>
      </c>
      <c r="FD332">
        <v>67.797629999999998</v>
      </c>
      <c r="FE332">
        <v>68.258719999999997</v>
      </c>
      <c r="FF332">
        <v>71.649760000000001</v>
      </c>
      <c r="FG332">
        <v>77.075479999999999</v>
      </c>
      <c r="FH332">
        <v>82.04522</v>
      </c>
      <c r="FI332">
        <v>85.600290000000001</v>
      </c>
      <c r="FJ332">
        <v>88.431240000000003</v>
      </c>
      <c r="FK332">
        <v>90.474779999999996</v>
      </c>
      <c r="FL332">
        <v>91.782529999999994</v>
      </c>
      <c r="FM332">
        <v>92.190539999999999</v>
      </c>
      <c r="FN332">
        <v>91.558750000000003</v>
      </c>
      <c r="FO332">
        <v>90.182370000000006</v>
      </c>
      <c r="FP332">
        <v>88.568070000000006</v>
      </c>
      <c r="FQ332">
        <v>85.968770000000006</v>
      </c>
      <c r="FR332">
        <v>82.23348</v>
      </c>
      <c r="FS332">
        <v>78.327799999999996</v>
      </c>
      <c r="FT332">
        <v>75.921239999999997</v>
      </c>
      <c r="FU332">
        <v>73.485399999999998</v>
      </c>
      <c r="FV332">
        <v>1</v>
      </c>
    </row>
    <row r="333" spans="1:178" x14ac:dyDescent="0.2">
      <c r="A333" t="s">
        <v>216</v>
      </c>
      <c r="B333" t="s">
        <v>231</v>
      </c>
      <c r="C333" t="s">
        <v>240</v>
      </c>
      <c r="D333" t="s">
        <v>37</v>
      </c>
      <c r="E333" t="s">
        <v>239</v>
      </c>
      <c r="F333" t="s">
        <v>227</v>
      </c>
      <c r="G333">
        <v>474</v>
      </c>
      <c r="H333" s="59"/>
      <c r="I333">
        <v>71.397739999999999</v>
      </c>
      <c r="J333">
        <v>549.59479999999996</v>
      </c>
      <c r="K333">
        <v>541.81629999999996</v>
      </c>
      <c r="L333">
        <v>533.57010000000002</v>
      </c>
      <c r="M333">
        <v>536.3057</v>
      </c>
      <c r="N333">
        <v>545.44259999999997</v>
      </c>
      <c r="O333">
        <v>571.88630000000001</v>
      </c>
      <c r="P333">
        <v>591.00429999999994</v>
      </c>
      <c r="Q333">
        <v>606.13350000000003</v>
      </c>
      <c r="R333">
        <v>612.50229999999999</v>
      </c>
      <c r="S333">
        <v>614.84550000000002</v>
      </c>
      <c r="T333">
        <v>621.26880000000006</v>
      </c>
      <c r="U333">
        <v>612.51199999999994</v>
      </c>
      <c r="V333">
        <v>606.90909999999997</v>
      </c>
      <c r="W333">
        <v>601.66340000000002</v>
      </c>
      <c r="X333">
        <v>594.12300000000005</v>
      </c>
      <c r="Y333">
        <v>587.40129999999999</v>
      </c>
      <c r="Z333">
        <v>583.21640000000002</v>
      </c>
      <c r="AA333">
        <v>575.66030000000001</v>
      </c>
      <c r="AB333">
        <v>569.66269999999997</v>
      </c>
      <c r="AC333">
        <v>568.75900000000001</v>
      </c>
      <c r="AD333">
        <v>579.12220000000002</v>
      </c>
      <c r="AE333">
        <v>583.63919999999996</v>
      </c>
      <c r="AF333">
        <v>583.48220000000003</v>
      </c>
      <c r="AG333">
        <v>561.68430000000001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22.59985</v>
      </c>
      <c r="AU333">
        <v>460.08749999999998</v>
      </c>
      <c r="AV333">
        <v>457.3734</v>
      </c>
      <c r="AW333">
        <v>455.13850000000002</v>
      </c>
      <c r="AX333">
        <v>453.06869999999998</v>
      </c>
      <c r="AY333">
        <v>448.32100000000003</v>
      </c>
      <c r="AZ333">
        <v>360.21620000000001</v>
      </c>
      <c r="BA333">
        <v>238.74180000000001</v>
      </c>
      <c r="BB333">
        <v>58.029310000000002</v>
      </c>
      <c r="BC333">
        <v>-88.107669999999999</v>
      </c>
      <c r="BD333">
        <v>-151.3158</v>
      </c>
      <c r="BE333">
        <v>-243.2243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122.188</v>
      </c>
      <c r="BS333">
        <v>468.07960000000003</v>
      </c>
      <c r="BT333">
        <v>465.18759999999997</v>
      </c>
      <c r="BU333">
        <v>463.4067</v>
      </c>
      <c r="BV333">
        <v>461.26260000000002</v>
      </c>
      <c r="BW333">
        <v>456.66059999999999</v>
      </c>
      <c r="BX333">
        <v>366.95580000000001</v>
      </c>
      <c r="BY333">
        <v>245.51859999999999</v>
      </c>
      <c r="BZ333">
        <v>122.4423</v>
      </c>
      <c r="CA333">
        <v>69.400509999999997</v>
      </c>
      <c r="CB333">
        <v>48.877420000000001</v>
      </c>
      <c r="CC333">
        <v>1.389167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191.16239999999999</v>
      </c>
      <c r="CQ333">
        <v>473.61500000000001</v>
      </c>
      <c r="CR333">
        <v>470.59969999999998</v>
      </c>
      <c r="CS333">
        <v>469.13330000000002</v>
      </c>
      <c r="CT333">
        <v>466.93770000000001</v>
      </c>
      <c r="CU333">
        <v>462.43669999999997</v>
      </c>
      <c r="CV333">
        <v>371.62369999999999</v>
      </c>
      <c r="CW333">
        <v>250.2122</v>
      </c>
      <c r="CX333">
        <v>167.05459999999999</v>
      </c>
      <c r="CY333">
        <v>178.49019999999999</v>
      </c>
      <c r="CZ333">
        <v>187.53059999999999</v>
      </c>
      <c r="DA333">
        <v>170.80770000000001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260.13679999999999</v>
      </c>
      <c r="DO333">
        <v>479.15039999999999</v>
      </c>
      <c r="DP333">
        <v>476.01170000000002</v>
      </c>
      <c r="DQ333">
        <v>474.85989999999998</v>
      </c>
      <c r="DR333">
        <v>472.61279999999999</v>
      </c>
      <c r="DS333">
        <v>468.21269999999998</v>
      </c>
      <c r="DT333">
        <v>376.29149999999998</v>
      </c>
      <c r="DU333">
        <v>254.9058</v>
      </c>
      <c r="DV333">
        <v>211.66679999999999</v>
      </c>
      <c r="DW333">
        <v>287.57990000000001</v>
      </c>
      <c r="DX333">
        <v>326.18380000000002</v>
      </c>
      <c r="DY333">
        <v>340.22629999999998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359.72489999999999</v>
      </c>
      <c r="EM333">
        <v>487.14249999999998</v>
      </c>
      <c r="EN333">
        <v>483.82600000000002</v>
      </c>
      <c r="EO333">
        <v>483.12810000000002</v>
      </c>
      <c r="EP333">
        <v>480.80669999999998</v>
      </c>
      <c r="EQ333">
        <v>476.55239999999998</v>
      </c>
      <c r="ER333">
        <v>383.03120000000001</v>
      </c>
      <c r="ES333">
        <v>261.68270000000001</v>
      </c>
      <c r="ET333">
        <v>276.07979999999998</v>
      </c>
      <c r="EU333">
        <v>445.08800000000002</v>
      </c>
      <c r="EV333">
        <v>526.37699999999995</v>
      </c>
      <c r="EW333">
        <v>584.83969999999999</v>
      </c>
      <c r="EX333">
        <v>73.684780000000003</v>
      </c>
      <c r="EY333">
        <v>72.087459999999993</v>
      </c>
      <c r="EZ333">
        <v>70.773849999999996</v>
      </c>
      <c r="FA333">
        <v>70.02328</v>
      </c>
      <c r="FB333">
        <v>69.228589999999997</v>
      </c>
      <c r="FC333">
        <v>68.193600000000004</v>
      </c>
      <c r="FD333">
        <v>67.797629999999998</v>
      </c>
      <c r="FE333">
        <v>68.258719999999997</v>
      </c>
      <c r="FF333">
        <v>71.649760000000001</v>
      </c>
      <c r="FG333">
        <v>77.075479999999999</v>
      </c>
      <c r="FH333">
        <v>82.04522</v>
      </c>
      <c r="FI333">
        <v>85.600290000000001</v>
      </c>
      <c r="FJ333">
        <v>88.431240000000003</v>
      </c>
      <c r="FK333">
        <v>90.474779999999996</v>
      </c>
      <c r="FL333">
        <v>91.782529999999994</v>
      </c>
      <c r="FM333">
        <v>92.190539999999999</v>
      </c>
      <c r="FN333">
        <v>91.558750000000003</v>
      </c>
      <c r="FO333">
        <v>90.182370000000006</v>
      </c>
      <c r="FP333">
        <v>88.568070000000006</v>
      </c>
      <c r="FQ333">
        <v>85.968770000000006</v>
      </c>
      <c r="FR333">
        <v>82.23348</v>
      </c>
      <c r="FS333">
        <v>78.327799999999996</v>
      </c>
      <c r="FT333">
        <v>75.921239999999997</v>
      </c>
      <c r="FU333">
        <v>73.485399999999998</v>
      </c>
      <c r="FV333">
        <v>1</v>
      </c>
    </row>
    <row r="334" spans="1:178" x14ac:dyDescent="0.2">
      <c r="A334" t="s">
        <v>216</v>
      </c>
      <c r="B334" t="s">
        <v>231</v>
      </c>
      <c r="C334" t="s">
        <v>240</v>
      </c>
      <c r="D334" t="s">
        <v>38</v>
      </c>
      <c r="E334">
        <v>2015</v>
      </c>
      <c r="F334" t="s">
        <v>227</v>
      </c>
      <c r="G334">
        <v>514</v>
      </c>
      <c r="H334" s="59"/>
      <c r="I334">
        <v>77.422870000000003</v>
      </c>
      <c r="J334">
        <v>566.31679999999994</v>
      </c>
      <c r="K334">
        <v>559.88239999999996</v>
      </c>
      <c r="L334">
        <v>554.97209999999995</v>
      </c>
      <c r="M334">
        <v>556.64670000000001</v>
      </c>
      <c r="N334">
        <v>571.75210000000004</v>
      </c>
      <c r="O334">
        <v>604.50019999999995</v>
      </c>
      <c r="P334">
        <v>649.39980000000003</v>
      </c>
      <c r="Q334">
        <v>659.22619999999995</v>
      </c>
      <c r="R334">
        <v>669.42790000000002</v>
      </c>
      <c r="S334">
        <v>672.27610000000004</v>
      </c>
      <c r="T334">
        <v>673.63419999999996</v>
      </c>
      <c r="U334">
        <v>668.89490000000001</v>
      </c>
      <c r="V334">
        <v>661.82420000000002</v>
      </c>
      <c r="W334">
        <v>658.28300000000002</v>
      </c>
      <c r="X334">
        <v>646.56089999999995</v>
      </c>
      <c r="Y334">
        <v>641.04520000000002</v>
      </c>
      <c r="Z334">
        <v>632.62139999999999</v>
      </c>
      <c r="AA334">
        <v>624.56700000000001</v>
      </c>
      <c r="AB334">
        <v>619.92970000000003</v>
      </c>
      <c r="AC334">
        <v>620.75549999999998</v>
      </c>
      <c r="AD334">
        <v>625.21439999999996</v>
      </c>
      <c r="AE334">
        <v>624.77430000000004</v>
      </c>
      <c r="AF334">
        <v>616.94380000000001</v>
      </c>
      <c r="AG334">
        <v>582.09770000000003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-170.08269999999999</v>
      </c>
      <c r="AU334">
        <v>492.88580000000002</v>
      </c>
      <c r="AV334">
        <v>486.25670000000002</v>
      </c>
      <c r="AW334">
        <v>482.8766</v>
      </c>
      <c r="AX334">
        <v>477.52429999999998</v>
      </c>
      <c r="AY334">
        <v>472.79849999999999</v>
      </c>
      <c r="AZ334">
        <v>387.07679999999999</v>
      </c>
      <c r="BA334">
        <v>262.83010000000002</v>
      </c>
      <c r="BB334">
        <v>-47.191890000000001</v>
      </c>
      <c r="BC334">
        <v>-205.28639999999999</v>
      </c>
      <c r="BD334">
        <v>-397.6705</v>
      </c>
      <c r="BE334">
        <v>-540.7328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60.408619999999999</v>
      </c>
      <c r="BS334">
        <v>508.35210000000001</v>
      </c>
      <c r="BT334">
        <v>501.10489999999999</v>
      </c>
      <c r="BU334">
        <v>498.93770000000001</v>
      </c>
      <c r="BV334">
        <v>493.57929999999999</v>
      </c>
      <c r="BW334">
        <v>488.74200000000002</v>
      </c>
      <c r="BX334">
        <v>396.62959999999998</v>
      </c>
      <c r="BY334">
        <v>272.17630000000003</v>
      </c>
      <c r="BZ334">
        <v>94.136510000000001</v>
      </c>
      <c r="CA334">
        <v>31.854379999999999</v>
      </c>
      <c r="CB334">
        <v>-47.132289999999998</v>
      </c>
      <c r="CC334">
        <v>-126.633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220.0462</v>
      </c>
      <c r="CQ334">
        <v>519.06410000000005</v>
      </c>
      <c r="CR334">
        <v>511.38869999999997</v>
      </c>
      <c r="CS334">
        <v>510.06150000000002</v>
      </c>
      <c r="CT334">
        <v>504.69889999999998</v>
      </c>
      <c r="CU334">
        <v>499.78449999999998</v>
      </c>
      <c r="CV334">
        <v>403.24590000000001</v>
      </c>
      <c r="CW334">
        <v>278.64940000000001</v>
      </c>
      <c r="CX334">
        <v>192.02010000000001</v>
      </c>
      <c r="CY334">
        <v>196.09739999999999</v>
      </c>
      <c r="CZ334">
        <v>195.64940000000001</v>
      </c>
      <c r="DA334">
        <v>160.1712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379.68380000000002</v>
      </c>
      <c r="DO334">
        <v>529.77599999999995</v>
      </c>
      <c r="DP334">
        <v>521.67250000000001</v>
      </c>
      <c r="DQ334">
        <v>521.18539999999996</v>
      </c>
      <c r="DR334">
        <v>515.81859999999995</v>
      </c>
      <c r="DS334">
        <v>510.82690000000002</v>
      </c>
      <c r="DT334">
        <v>409.86219999999997</v>
      </c>
      <c r="DU334">
        <v>285.12259999999998</v>
      </c>
      <c r="DV334">
        <v>289.90370000000001</v>
      </c>
      <c r="DW334">
        <v>360.34030000000001</v>
      </c>
      <c r="DX334">
        <v>438.43110000000001</v>
      </c>
      <c r="DY334">
        <v>446.97550000000001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610.17510000000004</v>
      </c>
      <c r="EM334">
        <v>545.24239999999998</v>
      </c>
      <c r="EN334">
        <v>536.52080000000001</v>
      </c>
      <c r="EO334">
        <v>537.24649999999997</v>
      </c>
      <c r="EP334">
        <v>531.87360000000001</v>
      </c>
      <c r="EQ334">
        <v>526.7704</v>
      </c>
      <c r="ER334">
        <v>419.4151</v>
      </c>
      <c r="ES334">
        <v>294.46870000000001</v>
      </c>
      <c r="ET334">
        <v>431.2321</v>
      </c>
      <c r="EU334">
        <v>597.48109999999997</v>
      </c>
      <c r="EV334">
        <v>788.9692</v>
      </c>
      <c r="EW334">
        <v>861.07529999999997</v>
      </c>
      <c r="EX334">
        <v>70.672870000000003</v>
      </c>
      <c r="EY334">
        <v>69.428299999999993</v>
      </c>
      <c r="EZ334">
        <v>68.435850000000002</v>
      </c>
      <c r="FA334">
        <v>67.590280000000007</v>
      </c>
      <c r="FB334">
        <v>66.470550000000003</v>
      </c>
      <c r="FC334">
        <v>65.584779999999995</v>
      </c>
      <c r="FD334">
        <v>65.344080000000005</v>
      </c>
      <c r="FE334">
        <v>66.301860000000005</v>
      </c>
      <c r="FF334">
        <v>69.671790000000001</v>
      </c>
      <c r="FG334">
        <v>74.54374</v>
      </c>
      <c r="FH334">
        <v>79.623249999999999</v>
      </c>
      <c r="FI334">
        <v>83.911180000000002</v>
      </c>
      <c r="FJ334">
        <v>86.934190000000001</v>
      </c>
      <c r="FK334">
        <v>89.152789999999996</v>
      </c>
      <c r="FL334">
        <v>90.751530000000002</v>
      </c>
      <c r="FM334">
        <v>91.397850000000005</v>
      </c>
      <c r="FN334">
        <v>91.702770000000001</v>
      </c>
      <c r="FO334">
        <v>90.736149999999995</v>
      </c>
      <c r="FP334">
        <v>89.317049999999995</v>
      </c>
      <c r="FQ334">
        <v>86.661510000000007</v>
      </c>
      <c r="FR334">
        <v>82.721310000000003</v>
      </c>
      <c r="FS334">
        <v>78.854990000000001</v>
      </c>
      <c r="FT334">
        <v>76.570840000000004</v>
      </c>
      <c r="FU334">
        <v>74.326350000000005</v>
      </c>
      <c r="FV334">
        <v>1</v>
      </c>
    </row>
    <row r="335" spans="1:178" x14ac:dyDescent="0.2">
      <c r="A335" t="s">
        <v>216</v>
      </c>
      <c r="B335" t="s">
        <v>231</v>
      </c>
      <c r="C335" t="s">
        <v>240</v>
      </c>
      <c r="D335" t="s">
        <v>38</v>
      </c>
      <c r="E335">
        <v>2016</v>
      </c>
      <c r="F335" t="s">
        <v>227</v>
      </c>
      <c r="G335">
        <v>501</v>
      </c>
      <c r="H335" s="59"/>
      <c r="I335">
        <v>75.464709999999997</v>
      </c>
      <c r="J335">
        <v>551.99360000000001</v>
      </c>
      <c r="K335">
        <v>545.72199999999998</v>
      </c>
      <c r="L335">
        <v>540.93589999999995</v>
      </c>
      <c r="M335">
        <v>542.56809999999996</v>
      </c>
      <c r="N335">
        <v>557.29139999999995</v>
      </c>
      <c r="O335">
        <v>589.21130000000005</v>
      </c>
      <c r="P335">
        <v>632.97529999999995</v>
      </c>
      <c r="Q335">
        <v>642.55319999999995</v>
      </c>
      <c r="R335">
        <v>652.49680000000001</v>
      </c>
      <c r="S335">
        <v>655.27290000000005</v>
      </c>
      <c r="T335">
        <v>656.59680000000003</v>
      </c>
      <c r="U335">
        <v>651.97739999999999</v>
      </c>
      <c r="V335">
        <v>645.08540000000005</v>
      </c>
      <c r="W335">
        <v>641.63379999999995</v>
      </c>
      <c r="X335">
        <v>630.20809999999994</v>
      </c>
      <c r="Y335">
        <v>624.83199999999999</v>
      </c>
      <c r="Z335">
        <v>616.62130000000002</v>
      </c>
      <c r="AA335">
        <v>608.77059999999994</v>
      </c>
      <c r="AB335">
        <v>604.25059999999996</v>
      </c>
      <c r="AC335">
        <v>605.05539999999996</v>
      </c>
      <c r="AD335">
        <v>609.40160000000003</v>
      </c>
      <c r="AE335">
        <v>608.97260000000006</v>
      </c>
      <c r="AF335">
        <v>601.34010000000001</v>
      </c>
      <c r="AG335">
        <v>567.37540000000001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-170.68289999999999</v>
      </c>
      <c r="AU335">
        <v>480.09089999999998</v>
      </c>
      <c r="AV335">
        <v>473.64260000000002</v>
      </c>
      <c r="AW335">
        <v>470.32220000000001</v>
      </c>
      <c r="AX335">
        <v>465.10539999999997</v>
      </c>
      <c r="AY335">
        <v>460.50150000000002</v>
      </c>
      <c r="AZ335">
        <v>377.08370000000002</v>
      </c>
      <c r="BA335">
        <v>255.98390000000001</v>
      </c>
      <c r="BB335">
        <v>-49.003999999999998</v>
      </c>
      <c r="BC335">
        <v>-205.1377</v>
      </c>
      <c r="BD335">
        <v>-395.0677</v>
      </c>
      <c r="BE335">
        <v>-535.86350000000004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56.874949999999998</v>
      </c>
      <c r="BS335">
        <v>495.36040000000003</v>
      </c>
      <c r="BT335">
        <v>488.30180000000001</v>
      </c>
      <c r="BU335">
        <v>486.1789</v>
      </c>
      <c r="BV335">
        <v>480.95609999999999</v>
      </c>
      <c r="BW335">
        <v>476.24209999999999</v>
      </c>
      <c r="BX335">
        <v>386.51499999999999</v>
      </c>
      <c r="BY335">
        <v>265.21109999999999</v>
      </c>
      <c r="BZ335">
        <v>90.525729999999996</v>
      </c>
      <c r="CA335">
        <v>28.985029999999998</v>
      </c>
      <c r="CB335">
        <v>-48.990780000000001</v>
      </c>
      <c r="CC335">
        <v>-127.0339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214.48079999999999</v>
      </c>
      <c r="CQ335">
        <v>505.93599999999998</v>
      </c>
      <c r="CR335">
        <v>498.45479999999998</v>
      </c>
      <c r="CS335">
        <v>497.16109999999998</v>
      </c>
      <c r="CT335">
        <v>491.93419999999998</v>
      </c>
      <c r="CU335">
        <v>487.14400000000001</v>
      </c>
      <c r="CV335">
        <v>393.0471</v>
      </c>
      <c r="CW335">
        <v>271.6019</v>
      </c>
      <c r="CX335">
        <v>187.1636</v>
      </c>
      <c r="CY335">
        <v>191.1377</v>
      </c>
      <c r="CZ335">
        <v>190.70099999999999</v>
      </c>
      <c r="DA335">
        <v>156.12020000000001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372.08670000000001</v>
      </c>
      <c r="DO335">
        <v>516.51170000000002</v>
      </c>
      <c r="DP335">
        <v>508.60770000000002</v>
      </c>
      <c r="DQ335">
        <v>508.14339999999999</v>
      </c>
      <c r="DR335">
        <v>502.91230000000002</v>
      </c>
      <c r="DS335">
        <v>498.04590000000002</v>
      </c>
      <c r="DT335">
        <v>399.57920000000001</v>
      </c>
      <c r="DU335">
        <v>277.99259999999998</v>
      </c>
      <c r="DV335">
        <v>283.80149999999998</v>
      </c>
      <c r="DW335">
        <v>353.2903</v>
      </c>
      <c r="DX335">
        <v>430.3929</v>
      </c>
      <c r="DY335">
        <v>439.27429999999998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599.64459999999997</v>
      </c>
      <c r="EM335">
        <v>531.78110000000004</v>
      </c>
      <c r="EN335">
        <v>523.26700000000005</v>
      </c>
      <c r="EO335">
        <v>524.00009999999997</v>
      </c>
      <c r="EP335">
        <v>518.76300000000003</v>
      </c>
      <c r="EQ335">
        <v>513.78650000000005</v>
      </c>
      <c r="ER335">
        <v>409.01049999999998</v>
      </c>
      <c r="ES335">
        <v>287.21980000000002</v>
      </c>
      <c r="ET335">
        <v>423.33120000000002</v>
      </c>
      <c r="EU335">
        <v>587.41300000000001</v>
      </c>
      <c r="EV335">
        <v>776.46979999999996</v>
      </c>
      <c r="EW335">
        <v>848.10389999999995</v>
      </c>
      <c r="EX335">
        <v>70.672870000000003</v>
      </c>
      <c r="EY335">
        <v>69.428299999999993</v>
      </c>
      <c r="EZ335">
        <v>68.435850000000002</v>
      </c>
      <c r="FA335">
        <v>67.590280000000007</v>
      </c>
      <c r="FB335">
        <v>66.470550000000003</v>
      </c>
      <c r="FC335">
        <v>65.584779999999995</v>
      </c>
      <c r="FD335">
        <v>65.344080000000005</v>
      </c>
      <c r="FE335">
        <v>66.301860000000005</v>
      </c>
      <c r="FF335">
        <v>69.671790000000001</v>
      </c>
      <c r="FG335">
        <v>74.54374</v>
      </c>
      <c r="FH335">
        <v>79.623249999999999</v>
      </c>
      <c r="FI335">
        <v>83.911180000000002</v>
      </c>
      <c r="FJ335">
        <v>86.934190000000001</v>
      </c>
      <c r="FK335">
        <v>89.152789999999996</v>
      </c>
      <c r="FL335">
        <v>90.751530000000002</v>
      </c>
      <c r="FM335">
        <v>91.397850000000005</v>
      </c>
      <c r="FN335">
        <v>91.702770000000001</v>
      </c>
      <c r="FO335">
        <v>90.736149999999995</v>
      </c>
      <c r="FP335">
        <v>89.317049999999995</v>
      </c>
      <c r="FQ335">
        <v>86.661510000000007</v>
      </c>
      <c r="FR335">
        <v>82.721310000000003</v>
      </c>
      <c r="FS335">
        <v>78.854990000000001</v>
      </c>
      <c r="FT335">
        <v>76.570840000000004</v>
      </c>
      <c r="FU335">
        <v>74.326350000000005</v>
      </c>
      <c r="FV335">
        <v>1</v>
      </c>
    </row>
    <row r="336" spans="1:178" x14ac:dyDescent="0.2">
      <c r="A336" t="s">
        <v>216</v>
      </c>
      <c r="B336" t="s">
        <v>231</v>
      </c>
      <c r="C336" t="s">
        <v>240</v>
      </c>
      <c r="D336" t="s">
        <v>38</v>
      </c>
      <c r="E336">
        <v>2017</v>
      </c>
      <c r="F336" t="s">
        <v>227</v>
      </c>
      <c r="G336">
        <v>487</v>
      </c>
      <c r="H336" s="59"/>
      <c r="I336">
        <v>73.355909999999994</v>
      </c>
      <c r="J336">
        <v>536.56859999999995</v>
      </c>
      <c r="K336">
        <v>530.47230000000002</v>
      </c>
      <c r="L336">
        <v>525.81979999999999</v>
      </c>
      <c r="M336">
        <v>527.40639999999996</v>
      </c>
      <c r="N336">
        <v>541.71839999999997</v>
      </c>
      <c r="O336">
        <v>572.74630000000002</v>
      </c>
      <c r="P336">
        <v>615.28729999999996</v>
      </c>
      <c r="Q336">
        <v>624.59760000000006</v>
      </c>
      <c r="R336">
        <v>634.26340000000005</v>
      </c>
      <c r="S336">
        <v>636.96199999999999</v>
      </c>
      <c r="T336">
        <v>638.24879999999996</v>
      </c>
      <c r="U336">
        <v>633.75840000000005</v>
      </c>
      <c r="V336">
        <v>627.05909999999994</v>
      </c>
      <c r="W336">
        <v>623.70389999999998</v>
      </c>
      <c r="X336">
        <v>612.59749999999997</v>
      </c>
      <c r="Y336">
        <v>607.37159999999994</v>
      </c>
      <c r="Z336">
        <v>599.39030000000002</v>
      </c>
      <c r="AA336">
        <v>591.75900000000001</v>
      </c>
      <c r="AB336">
        <v>587.36540000000002</v>
      </c>
      <c r="AC336">
        <v>588.14769999999999</v>
      </c>
      <c r="AD336">
        <v>592.37239999999997</v>
      </c>
      <c r="AE336">
        <v>591.95540000000005</v>
      </c>
      <c r="AF336">
        <v>584.53629999999998</v>
      </c>
      <c r="AG336">
        <v>551.52059999999994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-171.2567</v>
      </c>
      <c r="AU336">
        <v>466.31670000000003</v>
      </c>
      <c r="AV336">
        <v>460.06290000000001</v>
      </c>
      <c r="AW336">
        <v>456.80709999999999</v>
      </c>
      <c r="AX336">
        <v>451.7362</v>
      </c>
      <c r="AY336">
        <v>447.2636</v>
      </c>
      <c r="AZ336">
        <v>366.32499999999999</v>
      </c>
      <c r="BA336">
        <v>248.614</v>
      </c>
      <c r="BB336">
        <v>-50.910969999999999</v>
      </c>
      <c r="BC336">
        <v>-204.90280000000001</v>
      </c>
      <c r="BD336">
        <v>-392.15429999999998</v>
      </c>
      <c r="BE336">
        <v>-530.48919999999998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53.099159999999998</v>
      </c>
      <c r="BS336">
        <v>481.37130000000002</v>
      </c>
      <c r="BT336">
        <v>474.51580000000001</v>
      </c>
      <c r="BU336">
        <v>472.44069999999999</v>
      </c>
      <c r="BV336">
        <v>467.3639</v>
      </c>
      <c r="BW336">
        <v>462.78269999999998</v>
      </c>
      <c r="BX336">
        <v>375.62360000000001</v>
      </c>
      <c r="BY336">
        <v>257.71129999999999</v>
      </c>
      <c r="BZ336">
        <v>86.655410000000003</v>
      </c>
      <c r="CA336">
        <v>25.925519999999999</v>
      </c>
      <c r="CB336">
        <v>-50.947020000000002</v>
      </c>
      <c r="CC336">
        <v>-127.4123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208.48740000000001</v>
      </c>
      <c r="CQ336">
        <v>491.79809999999998</v>
      </c>
      <c r="CR336">
        <v>484.52589999999998</v>
      </c>
      <c r="CS336">
        <v>483.26839999999999</v>
      </c>
      <c r="CT336">
        <v>478.1875</v>
      </c>
      <c r="CU336">
        <v>473.53120000000001</v>
      </c>
      <c r="CV336">
        <v>382.06380000000001</v>
      </c>
      <c r="CW336">
        <v>264.01220000000001</v>
      </c>
      <c r="CX336">
        <v>181.93350000000001</v>
      </c>
      <c r="CY336">
        <v>185.79650000000001</v>
      </c>
      <c r="CZ336">
        <v>185.37209999999999</v>
      </c>
      <c r="DA336">
        <v>151.7576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363.87560000000002</v>
      </c>
      <c r="DO336">
        <v>502.22489999999999</v>
      </c>
      <c r="DP336">
        <v>494.536</v>
      </c>
      <c r="DQ336">
        <v>494.09620000000001</v>
      </c>
      <c r="DR336">
        <v>489.01119999999997</v>
      </c>
      <c r="DS336">
        <v>484.27969999999999</v>
      </c>
      <c r="DT336">
        <v>388.50400000000002</v>
      </c>
      <c r="DU336">
        <v>270.31299999999999</v>
      </c>
      <c r="DV336">
        <v>277.2115</v>
      </c>
      <c r="DW336">
        <v>345.66750000000002</v>
      </c>
      <c r="DX336">
        <v>421.69119999999998</v>
      </c>
      <c r="DY336">
        <v>430.92739999999998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588.23140000000001</v>
      </c>
      <c r="EM336">
        <v>517.27949999999998</v>
      </c>
      <c r="EN336">
        <v>508.98899999999998</v>
      </c>
      <c r="EO336">
        <v>509.72969999999998</v>
      </c>
      <c r="EP336">
        <v>504.6388</v>
      </c>
      <c r="EQ336">
        <v>499.7989</v>
      </c>
      <c r="ER336">
        <v>397.80259999999998</v>
      </c>
      <c r="ES336">
        <v>279.41039999999998</v>
      </c>
      <c r="ET336">
        <v>414.77789999999999</v>
      </c>
      <c r="EU336">
        <v>576.49580000000003</v>
      </c>
      <c r="EV336">
        <v>762.89840000000004</v>
      </c>
      <c r="EW336">
        <v>834.00429999999994</v>
      </c>
      <c r="EX336">
        <v>70.672870000000003</v>
      </c>
      <c r="EY336">
        <v>69.428299999999993</v>
      </c>
      <c r="EZ336">
        <v>68.435850000000002</v>
      </c>
      <c r="FA336">
        <v>67.590280000000007</v>
      </c>
      <c r="FB336">
        <v>66.470550000000003</v>
      </c>
      <c r="FC336">
        <v>65.584779999999995</v>
      </c>
      <c r="FD336">
        <v>65.344080000000005</v>
      </c>
      <c r="FE336">
        <v>66.301860000000005</v>
      </c>
      <c r="FF336">
        <v>69.671790000000001</v>
      </c>
      <c r="FG336">
        <v>74.54374</v>
      </c>
      <c r="FH336">
        <v>79.623249999999999</v>
      </c>
      <c r="FI336">
        <v>83.911180000000002</v>
      </c>
      <c r="FJ336">
        <v>86.934190000000001</v>
      </c>
      <c r="FK336">
        <v>89.152789999999996</v>
      </c>
      <c r="FL336">
        <v>90.751530000000002</v>
      </c>
      <c r="FM336">
        <v>91.397850000000005</v>
      </c>
      <c r="FN336">
        <v>91.702770000000001</v>
      </c>
      <c r="FO336">
        <v>90.736149999999995</v>
      </c>
      <c r="FP336">
        <v>89.317049999999995</v>
      </c>
      <c r="FQ336">
        <v>86.661510000000007</v>
      </c>
      <c r="FR336">
        <v>82.721310000000003</v>
      </c>
      <c r="FS336">
        <v>78.854990000000001</v>
      </c>
      <c r="FT336">
        <v>76.570840000000004</v>
      </c>
      <c r="FU336">
        <v>74.326350000000005</v>
      </c>
      <c r="FV336">
        <v>1</v>
      </c>
    </row>
    <row r="337" spans="1:178" x14ac:dyDescent="0.2">
      <c r="A337" t="s">
        <v>216</v>
      </c>
      <c r="B337" t="s">
        <v>231</v>
      </c>
      <c r="C337" t="s">
        <v>240</v>
      </c>
      <c r="D337" t="s">
        <v>38</v>
      </c>
      <c r="E337" t="s">
        <v>239</v>
      </c>
      <c r="F337" t="s">
        <v>227</v>
      </c>
      <c r="G337">
        <v>474</v>
      </c>
      <c r="H337" s="59"/>
      <c r="I337">
        <v>71.397739999999999</v>
      </c>
      <c r="J337">
        <v>522.24540000000002</v>
      </c>
      <c r="K337">
        <v>516.31179999999995</v>
      </c>
      <c r="L337">
        <v>511.78359999999998</v>
      </c>
      <c r="M337">
        <v>513.32780000000002</v>
      </c>
      <c r="N337">
        <v>527.25779999999997</v>
      </c>
      <c r="O337">
        <v>557.45740000000001</v>
      </c>
      <c r="P337">
        <v>598.86279999999999</v>
      </c>
      <c r="Q337">
        <v>607.92460000000005</v>
      </c>
      <c r="R337">
        <v>617.33230000000003</v>
      </c>
      <c r="S337">
        <v>619.95889999999997</v>
      </c>
      <c r="T337">
        <v>621.21140000000003</v>
      </c>
      <c r="U337">
        <v>616.84079999999994</v>
      </c>
      <c r="V337">
        <v>610.32039999999995</v>
      </c>
      <c r="W337">
        <v>607.05470000000003</v>
      </c>
      <c r="X337">
        <v>596.24480000000005</v>
      </c>
      <c r="Y337">
        <v>591.15840000000003</v>
      </c>
      <c r="Z337">
        <v>583.39009999999996</v>
      </c>
      <c r="AA337">
        <v>575.96249999999998</v>
      </c>
      <c r="AB337">
        <v>571.68619999999999</v>
      </c>
      <c r="AC337">
        <v>572.44759999999997</v>
      </c>
      <c r="AD337">
        <v>576.55960000000005</v>
      </c>
      <c r="AE337">
        <v>576.15369999999996</v>
      </c>
      <c r="AF337">
        <v>568.93259999999998</v>
      </c>
      <c r="AG337">
        <v>536.79830000000004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-171.7193</v>
      </c>
      <c r="AU337">
        <v>453.53100000000001</v>
      </c>
      <c r="AV337">
        <v>447.45760000000001</v>
      </c>
      <c r="AW337">
        <v>444.26229999999998</v>
      </c>
      <c r="AX337">
        <v>439.32690000000002</v>
      </c>
      <c r="AY337">
        <v>434.97609999999997</v>
      </c>
      <c r="AZ337">
        <v>356.33760000000001</v>
      </c>
      <c r="BA337">
        <v>241.77330000000001</v>
      </c>
      <c r="BB337">
        <v>-52.638719999999999</v>
      </c>
      <c r="BC337">
        <v>-204.61250000000001</v>
      </c>
      <c r="BD337">
        <v>-389.34219999999999</v>
      </c>
      <c r="BE337">
        <v>-525.37260000000003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49.6218</v>
      </c>
      <c r="BS337">
        <v>468.38330000000002</v>
      </c>
      <c r="BT337">
        <v>461.71640000000002</v>
      </c>
      <c r="BU337">
        <v>459.68579999999997</v>
      </c>
      <c r="BV337">
        <v>454.74450000000002</v>
      </c>
      <c r="BW337">
        <v>450.2867</v>
      </c>
      <c r="BX337">
        <v>365.51130000000001</v>
      </c>
      <c r="BY337">
        <v>250.74850000000001</v>
      </c>
      <c r="BZ337">
        <v>83.079149999999998</v>
      </c>
      <c r="CA337">
        <v>23.114080000000001</v>
      </c>
      <c r="CB337">
        <v>-52.71987</v>
      </c>
      <c r="CC337">
        <v>-127.712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202.922</v>
      </c>
      <c r="CQ337">
        <v>478.67</v>
      </c>
      <c r="CR337">
        <v>471.59190000000001</v>
      </c>
      <c r="CS337">
        <v>470.36799999999999</v>
      </c>
      <c r="CT337">
        <v>465.4228</v>
      </c>
      <c r="CU337">
        <v>460.89069999999998</v>
      </c>
      <c r="CV337">
        <v>371.86489999999998</v>
      </c>
      <c r="CW337">
        <v>256.96460000000002</v>
      </c>
      <c r="CX337">
        <v>177.07689999999999</v>
      </c>
      <c r="CY337">
        <v>180.83690000000001</v>
      </c>
      <c r="CZ337">
        <v>180.4238</v>
      </c>
      <c r="DA337">
        <v>147.70650000000001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356.22219999999999</v>
      </c>
      <c r="DO337">
        <v>488.95670000000001</v>
      </c>
      <c r="DP337">
        <v>481.46749999999997</v>
      </c>
      <c r="DQ337">
        <v>481.05029999999999</v>
      </c>
      <c r="DR337">
        <v>476.101</v>
      </c>
      <c r="DS337">
        <v>471.4948</v>
      </c>
      <c r="DT337">
        <v>378.21859999999998</v>
      </c>
      <c r="DU337">
        <v>263.18079999999998</v>
      </c>
      <c r="DV337">
        <v>271.07470000000001</v>
      </c>
      <c r="DW337">
        <v>338.55959999999999</v>
      </c>
      <c r="DX337">
        <v>413.56740000000002</v>
      </c>
      <c r="DY337">
        <v>423.12509999999997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577.5634</v>
      </c>
      <c r="EM337">
        <v>503.8091</v>
      </c>
      <c r="EN337">
        <v>495.72629999999998</v>
      </c>
      <c r="EO337">
        <v>496.47379999999998</v>
      </c>
      <c r="EP337">
        <v>491.51859999999999</v>
      </c>
      <c r="EQ337">
        <v>486.80540000000002</v>
      </c>
      <c r="ER337">
        <v>387.3922</v>
      </c>
      <c r="ES337">
        <v>272.15589999999997</v>
      </c>
      <c r="ET337">
        <v>406.79259999999999</v>
      </c>
      <c r="EU337">
        <v>566.28629999999998</v>
      </c>
      <c r="EV337">
        <v>750.18979999999999</v>
      </c>
      <c r="EW337">
        <v>820.78570000000002</v>
      </c>
      <c r="EX337">
        <v>70.672870000000003</v>
      </c>
      <c r="EY337">
        <v>69.428299999999993</v>
      </c>
      <c r="EZ337">
        <v>68.435850000000002</v>
      </c>
      <c r="FA337">
        <v>67.590280000000007</v>
      </c>
      <c r="FB337">
        <v>66.470550000000003</v>
      </c>
      <c r="FC337">
        <v>65.584779999999995</v>
      </c>
      <c r="FD337">
        <v>65.344080000000005</v>
      </c>
      <c r="FE337">
        <v>66.301860000000005</v>
      </c>
      <c r="FF337">
        <v>69.671790000000001</v>
      </c>
      <c r="FG337">
        <v>74.54374</v>
      </c>
      <c r="FH337">
        <v>79.623249999999999</v>
      </c>
      <c r="FI337">
        <v>83.911180000000002</v>
      </c>
      <c r="FJ337">
        <v>86.934190000000001</v>
      </c>
      <c r="FK337">
        <v>89.152789999999996</v>
      </c>
      <c r="FL337">
        <v>90.751530000000002</v>
      </c>
      <c r="FM337">
        <v>91.397850000000005</v>
      </c>
      <c r="FN337">
        <v>91.702770000000001</v>
      </c>
      <c r="FO337">
        <v>90.736149999999995</v>
      </c>
      <c r="FP337">
        <v>89.317049999999995</v>
      </c>
      <c r="FQ337">
        <v>86.661510000000007</v>
      </c>
      <c r="FR337">
        <v>82.721310000000003</v>
      </c>
      <c r="FS337">
        <v>78.854990000000001</v>
      </c>
      <c r="FT337">
        <v>76.570840000000004</v>
      </c>
      <c r="FU337">
        <v>74.326350000000005</v>
      </c>
      <c r="FV337">
        <v>1</v>
      </c>
    </row>
    <row r="338" spans="1:178" x14ac:dyDescent="0.2">
      <c r="A338" t="s">
        <v>216</v>
      </c>
      <c r="B338" t="s">
        <v>231</v>
      </c>
      <c r="C338" t="s">
        <v>240</v>
      </c>
      <c r="D338" t="s">
        <v>39</v>
      </c>
      <c r="E338">
        <v>2015</v>
      </c>
      <c r="F338" t="s">
        <v>227</v>
      </c>
      <c r="G338">
        <v>514</v>
      </c>
      <c r="H338" s="59"/>
      <c r="I338">
        <v>77.422870000000003</v>
      </c>
      <c r="J338">
        <v>570.2337</v>
      </c>
      <c r="K338">
        <v>563.82730000000004</v>
      </c>
      <c r="L338">
        <v>555.56730000000005</v>
      </c>
      <c r="M338">
        <v>557.62519999999995</v>
      </c>
      <c r="N338">
        <v>572.78629999999998</v>
      </c>
      <c r="O338">
        <v>603.01400000000001</v>
      </c>
      <c r="P338">
        <v>647.8193</v>
      </c>
      <c r="Q338">
        <v>660.74959999999999</v>
      </c>
      <c r="R338">
        <v>671.86839999999995</v>
      </c>
      <c r="S338">
        <v>676.15750000000003</v>
      </c>
      <c r="T338">
        <v>677.35410000000002</v>
      </c>
      <c r="U338">
        <v>672.1961</v>
      </c>
      <c r="V338">
        <v>664.50490000000002</v>
      </c>
      <c r="W338">
        <v>660.93949999999995</v>
      </c>
      <c r="X338">
        <v>649.66210000000001</v>
      </c>
      <c r="Y338">
        <v>643.80740000000003</v>
      </c>
      <c r="Z338">
        <v>636.25340000000006</v>
      </c>
      <c r="AA338">
        <v>628.35270000000003</v>
      </c>
      <c r="AB338">
        <v>623.6422</v>
      </c>
      <c r="AC338">
        <v>624.7595</v>
      </c>
      <c r="AD338">
        <v>627.59230000000002</v>
      </c>
      <c r="AE338">
        <v>626.96370000000002</v>
      </c>
      <c r="AF338">
        <v>621.18510000000003</v>
      </c>
      <c r="AG338">
        <v>585.08169999999996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-162.8152</v>
      </c>
      <c r="AU338">
        <v>495.66860000000003</v>
      </c>
      <c r="AV338">
        <v>488.82639999999998</v>
      </c>
      <c r="AW338">
        <v>484.79340000000002</v>
      </c>
      <c r="AX338">
        <v>479.97379999999998</v>
      </c>
      <c r="AY338">
        <v>475.42380000000003</v>
      </c>
      <c r="AZ338">
        <v>388.93869999999998</v>
      </c>
      <c r="BA338">
        <v>263.29579999999999</v>
      </c>
      <c r="BB338">
        <v>100.7717</v>
      </c>
      <c r="BC338">
        <v>-55.481180000000002</v>
      </c>
      <c r="BD338">
        <v>-196.5549</v>
      </c>
      <c r="BE338">
        <v>-290.59829999999999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63.30968</v>
      </c>
      <c r="BS338">
        <v>510.66160000000002</v>
      </c>
      <c r="BT338">
        <v>503.55029999999999</v>
      </c>
      <c r="BU338">
        <v>500.89170000000001</v>
      </c>
      <c r="BV338">
        <v>496.27010000000001</v>
      </c>
      <c r="BW338">
        <v>491.47289999999998</v>
      </c>
      <c r="BX338">
        <v>398.38310000000001</v>
      </c>
      <c r="BY338">
        <v>272.70069999999998</v>
      </c>
      <c r="BZ338">
        <v>154.97929999999999</v>
      </c>
      <c r="CA338">
        <v>93.719890000000007</v>
      </c>
      <c r="CB338">
        <v>36.314129999999999</v>
      </c>
      <c r="CC338">
        <v>-23.746490000000001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219.92310000000001</v>
      </c>
      <c r="CQ338">
        <v>521.04570000000001</v>
      </c>
      <c r="CR338">
        <v>513.74810000000002</v>
      </c>
      <c r="CS338">
        <v>512.04129999999998</v>
      </c>
      <c r="CT338">
        <v>507.55680000000001</v>
      </c>
      <c r="CU338">
        <v>502.58839999999998</v>
      </c>
      <c r="CV338">
        <v>404.92430000000002</v>
      </c>
      <c r="CW338">
        <v>279.21460000000002</v>
      </c>
      <c r="CX338">
        <v>192.52330000000001</v>
      </c>
      <c r="CY338">
        <v>197.05609999999999</v>
      </c>
      <c r="CZ338">
        <v>197.5985</v>
      </c>
      <c r="DA338">
        <v>161.07419999999999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376.53660000000002</v>
      </c>
      <c r="DO338">
        <v>531.42970000000003</v>
      </c>
      <c r="DP338">
        <v>523.94590000000005</v>
      </c>
      <c r="DQ338">
        <v>523.19090000000006</v>
      </c>
      <c r="DR338">
        <v>518.84349999999995</v>
      </c>
      <c r="DS338">
        <v>513.70399999999995</v>
      </c>
      <c r="DT338">
        <v>411.46550000000002</v>
      </c>
      <c r="DU338">
        <v>285.72840000000002</v>
      </c>
      <c r="DV338">
        <v>230.06739999999999</v>
      </c>
      <c r="DW338">
        <v>300.39229999999998</v>
      </c>
      <c r="DX338">
        <v>358.88290000000001</v>
      </c>
      <c r="DY338">
        <v>345.89499999999998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602.66150000000005</v>
      </c>
      <c r="EM338">
        <v>546.42269999999996</v>
      </c>
      <c r="EN338">
        <v>538.66989999999998</v>
      </c>
      <c r="EO338">
        <v>539.28909999999996</v>
      </c>
      <c r="EP338">
        <v>535.13969999999995</v>
      </c>
      <c r="EQ338">
        <v>529.75310000000002</v>
      </c>
      <c r="ER338">
        <v>420.91</v>
      </c>
      <c r="ES338">
        <v>295.13330000000002</v>
      </c>
      <c r="ET338">
        <v>284.2749</v>
      </c>
      <c r="EU338">
        <v>449.59339999999997</v>
      </c>
      <c r="EV338">
        <v>591.75189999999998</v>
      </c>
      <c r="EW338">
        <v>612.74680000000001</v>
      </c>
      <c r="EX338">
        <v>76.215819999999994</v>
      </c>
      <c r="EY338">
        <v>74.73809</v>
      </c>
      <c r="EZ338">
        <v>73.451499999999996</v>
      </c>
      <c r="FA338">
        <v>72.208209999999994</v>
      </c>
      <c r="FB338">
        <v>71.397769999999994</v>
      </c>
      <c r="FC338">
        <v>70.764629999999997</v>
      </c>
      <c r="FD338">
        <v>70.477040000000002</v>
      </c>
      <c r="FE338">
        <v>70.976699999999994</v>
      </c>
      <c r="FF338">
        <v>73.713669999999993</v>
      </c>
      <c r="FG338">
        <v>78.204059999999998</v>
      </c>
      <c r="FH338">
        <v>83.088009999999997</v>
      </c>
      <c r="FI338">
        <v>87.047700000000006</v>
      </c>
      <c r="FJ338">
        <v>89.133979999999994</v>
      </c>
      <c r="FK338">
        <v>90.025700000000001</v>
      </c>
      <c r="FL338">
        <v>91.170670000000001</v>
      </c>
      <c r="FM338">
        <v>91.651070000000004</v>
      </c>
      <c r="FN338">
        <v>91.495670000000004</v>
      </c>
      <c r="FO338">
        <v>91.011179999999996</v>
      </c>
      <c r="FP338">
        <v>89.503259999999997</v>
      </c>
      <c r="FQ338">
        <v>87.133030000000005</v>
      </c>
      <c r="FR338">
        <v>83.663210000000007</v>
      </c>
      <c r="FS338">
        <v>80.382559999999998</v>
      </c>
      <c r="FT338">
        <v>78.262060000000005</v>
      </c>
      <c r="FU338">
        <v>76.474549999999994</v>
      </c>
      <c r="FV338">
        <v>1</v>
      </c>
    </row>
    <row r="339" spans="1:178" x14ac:dyDescent="0.2">
      <c r="A339" t="s">
        <v>216</v>
      </c>
      <c r="B339" t="s">
        <v>231</v>
      </c>
      <c r="C339" t="s">
        <v>240</v>
      </c>
      <c r="D339" t="s">
        <v>39</v>
      </c>
      <c r="E339">
        <v>2016</v>
      </c>
      <c r="F339" t="s">
        <v>227</v>
      </c>
      <c r="G339">
        <v>501</v>
      </c>
      <c r="H339" s="59"/>
      <c r="I339">
        <v>75.464709999999997</v>
      </c>
      <c r="J339">
        <v>555.81150000000002</v>
      </c>
      <c r="K339">
        <v>549.56709999999998</v>
      </c>
      <c r="L339">
        <v>541.51599999999996</v>
      </c>
      <c r="M339">
        <v>543.52189999999996</v>
      </c>
      <c r="N339">
        <v>558.29939999999999</v>
      </c>
      <c r="O339">
        <v>587.7627</v>
      </c>
      <c r="P339">
        <v>631.4348</v>
      </c>
      <c r="Q339">
        <v>644.03800000000001</v>
      </c>
      <c r="R339">
        <v>654.87559999999996</v>
      </c>
      <c r="S339">
        <v>659.05629999999996</v>
      </c>
      <c r="T339">
        <v>660.22260000000006</v>
      </c>
      <c r="U339">
        <v>655.19500000000005</v>
      </c>
      <c r="V339">
        <v>647.69830000000002</v>
      </c>
      <c r="W339">
        <v>644.22310000000004</v>
      </c>
      <c r="X339">
        <v>633.23099999999999</v>
      </c>
      <c r="Y339">
        <v>627.52440000000001</v>
      </c>
      <c r="Z339">
        <v>620.16139999999996</v>
      </c>
      <c r="AA339">
        <v>612.46050000000002</v>
      </c>
      <c r="AB339">
        <v>607.8691</v>
      </c>
      <c r="AC339">
        <v>608.95830000000001</v>
      </c>
      <c r="AD339">
        <v>611.71939999999995</v>
      </c>
      <c r="AE339">
        <v>611.10670000000005</v>
      </c>
      <c r="AF339">
        <v>605.4742</v>
      </c>
      <c r="AG339">
        <v>570.28399999999999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-163.50649999999999</v>
      </c>
      <c r="AU339">
        <v>482.8134</v>
      </c>
      <c r="AV339">
        <v>476.1499</v>
      </c>
      <c r="AW339">
        <v>472.18970000000002</v>
      </c>
      <c r="AX339">
        <v>467.48779999999999</v>
      </c>
      <c r="AY339">
        <v>463.0582</v>
      </c>
      <c r="AZ339">
        <v>378.9008</v>
      </c>
      <c r="BA339">
        <v>256.4366</v>
      </c>
      <c r="BB339">
        <v>97.070170000000005</v>
      </c>
      <c r="BC339">
        <v>-57.251069999999999</v>
      </c>
      <c r="BD339">
        <v>-196.53620000000001</v>
      </c>
      <c r="BE339">
        <v>-288.92380000000003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59.740609999999997</v>
      </c>
      <c r="BS339">
        <v>497.6155</v>
      </c>
      <c r="BT339">
        <v>490.68650000000002</v>
      </c>
      <c r="BU339">
        <v>488.0831</v>
      </c>
      <c r="BV339">
        <v>483.57670000000002</v>
      </c>
      <c r="BW339">
        <v>478.90300000000002</v>
      </c>
      <c r="BX339">
        <v>388.2251</v>
      </c>
      <c r="BY339">
        <v>265.72179999999997</v>
      </c>
      <c r="BZ339">
        <v>150.58789999999999</v>
      </c>
      <c r="CA339">
        <v>90.051130000000001</v>
      </c>
      <c r="CB339">
        <v>33.369140000000002</v>
      </c>
      <c r="CC339">
        <v>-25.468160000000001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214.36089999999999</v>
      </c>
      <c r="CQ339">
        <v>507.86750000000001</v>
      </c>
      <c r="CR339">
        <v>500.75450000000001</v>
      </c>
      <c r="CS339">
        <v>499.0908</v>
      </c>
      <c r="CT339">
        <v>494.71969999999999</v>
      </c>
      <c r="CU339">
        <v>489.87700000000001</v>
      </c>
      <c r="CV339">
        <v>394.68299999999999</v>
      </c>
      <c r="CW339">
        <v>272.15269999999998</v>
      </c>
      <c r="CX339">
        <v>187.6541</v>
      </c>
      <c r="CY339">
        <v>192.07220000000001</v>
      </c>
      <c r="CZ339">
        <v>192.6009</v>
      </c>
      <c r="DA339">
        <v>157.00040000000001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368.98110000000003</v>
      </c>
      <c r="DO339">
        <v>518.11940000000004</v>
      </c>
      <c r="DP339">
        <v>510.82240000000002</v>
      </c>
      <c r="DQ339">
        <v>510.0985</v>
      </c>
      <c r="DR339">
        <v>505.86279999999999</v>
      </c>
      <c r="DS339">
        <v>500.85109999999997</v>
      </c>
      <c r="DT339">
        <v>401.14100000000002</v>
      </c>
      <c r="DU339">
        <v>278.58359999999999</v>
      </c>
      <c r="DV339">
        <v>224.72030000000001</v>
      </c>
      <c r="DW339">
        <v>294.09320000000002</v>
      </c>
      <c r="DX339">
        <v>351.83260000000001</v>
      </c>
      <c r="DY339">
        <v>339.46899999999999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592.22820000000002</v>
      </c>
      <c r="EM339">
        <v>532.92160000000001</v>
      </c>
      <c r="EN339">
        <v>525.35900000000004</v>
      </c>
      <c r="EO339">
        <v>525.99180000000001</v>
      </c>
      <c r="EP339">
        <v>521.95169999999996</v>
      </c>
      <c r="EQ339">
        <v>516.69590000000005</v>
      </c>
      <c r="ER339">
        <v>410.46530000000001</v>
      </c>
      <c r="ES339">
        <v>287.8689</v>
      </c>
      <c r="ET339">
        <v>278.238</v>
      </c>
      <c r="EU339">
        <v>441.3954</v>
      </c>
      <c r="EV339">
        <v>581.73789999999997</v>
      </c>
      <c r="EW339">
        <v>602.92460000000005</v>
      </c>
      <c r="EX339">
        <v>76.215819999999994</v>
      </c>
      <c r="EY339">
        <v>74.73809</v>
      </c>
      <c r="EZ339">
        <v>73.451499999999996</v>
      </c>
      <c r="FA339">
        <v>72.208209999999994</v>
      </c>
      <c r="FB339">
        <v>71.397769999999994</v>
      </c>
      <c r="FC339">
        <v>70.764629999999997</v>
      </c>
      <c r="FD339">
        <v>70.477040000000002</v>
      </c>
      <c r="FE339">
        <v>70.976699999999994</v>
      </c>
      <c r="FF339">
        <v>73.713669999999993</v>
      </c>
      <c r="FG339">
        <v>78.204059999999998</v>
      </c>
      <c r="FH339">
        <v>83.088009999999997</v>
      </c>
      <c r="FI339">
        <v>87.047700000000006</v>
      </c>
      <c r="FJ339">
        <v>89.133979999999994</v>
      </c>
      <c r="FK339">
        <v>90.025700000000001</v>
      </c>
      <c r="FL339">
        <v>91.170670000000001</v>
      </c>
      <c r="FM339">
        <v>91.651070000000004</v>
      </c>
      <c r="FN339">
        <v>91.495670000000004</v>
      </c>
      <c r="FO339">
        <v>91.011179999999996</v>
      </c>
      <c r="FP339">
        <v>89.503259999999997</v>
      </c>
      <c r="FQ339">
        <v>87.133030000000005</v>
      </c>
      <c r="FR339">
        <v>83.663210000000007</v>
      </c>
      <c r="FS339">
        <v>80.382559999999998</v>
      </c>
      <c r="FT339">
        <v>78.262060000000005</v>
      </c>
      <c r="FU339">
        <v>76.474549999999994</v>
      </c>
      <c r="FV339">
        <v>1</v>
      </c>
    </row>
    <row r="340" spans="1:178" x14ac:dyDescent="0.2">
      <c r="A340" t="s">
        <v>216</v>
      </c>
      <c r="B340" t="s">
        <v>231</v>
      </c>
      <c r="C340" t="s">
        <v>240</v>
      </c>
      <c r="D340" t="s">
        <v>39</v>
      </c>
      <c r="E340">
        <v>2017</v>
      </c>
      <c r="F340" t="s">
        <v>227</v>
      </c>
      <c r="G340">
        <v>487</v>
      </c>
      <c r="H340" s="59"/>
      <c r="I340">
        <v>73.355909999999994</v>
      </c>
      <c r="J340">
        <v>540.27980000000002</v>
      </c>
      <c r="K340">
        <v>534.20989999999995</v>
      </c>
      <c r="L340">
        <v>526.38379999999995</v>
      </c>
      <c r="M340">
        <v>528.33360000000005</v>
      </c>
      <c r="N340">
        <v>542.69820000000004</v>
      </c>
      <c r="O340">
        <v>571.33820000000003</v>
      </c>
      <c r="P340">
        <v>613.78989999999999</v>
      </c>
      <c r="Q340">
        <v>626.04100000000005</v>
      </c>
      <c r="R340">
        <v>636.57569999999998</v>
      </c>
      <c r="S340">
        <v>640.6395</v>
      </c>
      <c r="T340">
        <v>641.77329999999995</v>
      </c>
      <c r="U340">
        <v>636.88620000000003</v>
      </c>
      <c r="V340">
        <v>629.59889999999996</v>
      </c>
      <c r="W340">
        <v>626.22090000000003</v>
      </c>
      <c r="X340">
        <v>615.53589999999997</v>
      </c>
      <c r="Y340">
        <v>609.98879999999997</v>
      </c>
      <c r="Z340">
        <v>602.83150000000001</v>
      </c>
      <c r="AA340">
        <v>595.34580000000005</v>
      </c>
      <c r="AB340">
        <v>590.88279999999997</v>
      </c>
      <c r="AC340">
        <v>591.94140000000004</v>
      </c>
      <c r="AD340">
        <v>594.62540000000001</v>
      </c>
      <c r="AE340">
        <v>594.02980000000002</v>
      </c>
      <c r="AF340">
        <v>588.55470000000003</v>
      </c>
      <c r="AG340">
        <v>554.34789999999998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-164.17959999999999</v>
      </c>
      <c r="AU340">
        <v>468.97399999999999</v>
      </c>
      <c r="AV340">
        <v>462.50299999999999</v>
      </c>
      <c r="AW340">
        <v>458.6216</v>
      </c>
      <c r="AX340">
        <v>454.04649999999998</v>
      </c>
      <c r="AY340">
        <v>449.74630000000002</v>
      </c>
      <c r="AZ340">
        <v>368.09379999999999</v>
      </c>
      <c r="BA340">
        <v>249.05269999999999</v>
      </c>
      <c r="BB340">
        <v>93.100939999999994</v>
      </c>
      <c r="BC340">
        <v>-59.110120000000002</v>
      </c>
      <c r="BD340">
        <v>-196.4427</v>
      </c>
      <c r="BE340">
        <v>-287.03640000000001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55.926180000000002</v>
      </c>
      <c r="BS340">
        <v>483.56790000000001</v>
      </c>
      <c r="BT340">
        <v>476.83499999999998</v>
      </c>
      <c r="BU340">
        <v>474.29129999999998</v>
      </c>
      <c r="BV340">
        <v>469.90890000000002</v>
      </c>
      <c r="BW340">
        <v>465.3682</v>
      </c>
      <c r="BX340">
        <v>377.2869</v>
      </c>
      <c r="BY340">
        <v>258.2072</v>
      </c>
      <c r="BZ340">
        <v>145.8656</v>
      </c>
      <c r="CA340">
        <v>86.119380000000007</v>
      </c>
      <c r="CB340">
        <v>30.227640000000001</v>
      </c>
      <c r="CC340">
        <v>-27.287870000000002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208.3707</v>
      </c>
      <c r="CQ340">
        <v>493.67559999999997</v>
      </c>
      <c r="CR340">
        <v>486.76130000000001</v>
      </c>
      <c r="CS340">
        <v>485.14409999999998</v>
      </c>
      <c r="CT340">
        <v>480.89519999999999</v>
      </c>
      <c r="CU340">
        <v>476.18790000000001</v>
      </c>
      <c r="CV340">
        <v>383.654</v>
      </c>
      <c r="CW340">
        <v>264.54770000000002</v>
      </c>
      <c r="CX340">
        <v>182.4102</v>
      </c>
      <c r="CY340">
        <v>186.70490000000001</v>
      </c>
      <c r="CZ340">
        <v>187.21879999999999</v>
      </c>
      <c r="DA340">
        <v>152.61320000000001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360.81529999999998</v>
      </c>
      <c r="DO340">
        <v>503.7833</v>
      </c>
      <c r="DP340">
        <v>496.68770000000001</v>
      </c>
      <c r="DQ340">
        <v>495.99689999999998</v>
      </c>
      <c r="DR340">
        <v>491.88150000000002</v>
      </c>
      <c r="DS340">
        <v>487.00749999999999</v>
      </c>
      <c r="DT340">
        <v>390.02109999999999</v>
      </c>
      <c r="DU340">
        <v>270.88810000000001</v>
      </c>
      <c r="DV340">
        <v>218.95490000000001</v>
      </c>
      <c r="DW340">
        <v>287.29039999999998</v>
      </c>
      <c r="DX340">
        <v>344.21</v>
      </c>
      <c r="DY340">
        <v>332.51420000000002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580.92100000000005</v>
      </c>
      <c r="EM340">
        <v>518.37710000000004</v>
      </c>
      <c r="EN340">
        <v>511.0197</v>
      </c>
      <c r="EO340">
        <v>511.66669999999999</v>
      </c>
      <c r="EP340">
        <v>507.7439</v>
      </c>
      <c r="EQ340">
        <v>502.62939999999998</v>
      </c>
      <c r="ER340">
        <v>399.21409999999997</v>
      </c>
      <c r="ES340">
        <v>280.04270000000002</v>
      </c>
      <c r="ET340">
        <v>271.71949999999998</v>
      </c>
      <c r="EU340">
        <v>432.51990000000001</v>
      </c>
      <c r="EV340">
        <v>570.88030000000003</v>
      </c>
      <c r="EW340">
        <v>592.2627</v>
      </c>
      <c r="EX340">
        <v>76.215819999999994</v>
      </c>
      <c r="EY340">
        <v>74.73809</v>
      </c>
      <c r="EZ340">
        <v>73.451499999999996</v>
      </c>
      <c r="FA340">
        <v>72.208209999999994</v>
      </c>
      <c r="FB340">
        <v>71.397769999999994</v>
      </c>
      <c r="FC340">
        <v>70.764629999999997</v>
      </c>
      <c r="FD340">
        <v>70.477040000000002</v>
      </c>
      <c r="FE340">
        <v>70.976699999999994</v>
      </c>
      <c r="FF340">
        <v>73.713669999999993</v>
      </c>
      <c r="FG340">
        <v>78.204059999999998</v>
      </c>
      <c r="FH340">
        <v>83.088009999999997</v>
      </c>
      <c r="FI340">
        <v>87.047700000000006</v>
      </c>
      <c r="FJ340">
        <v>89.133979999999994</v>
      </c>
      <c r="FK340">
        <v>90.025700000000001</v>
      </c>
      <c r="FL340">
        <v>91.170670000000001</v>
      </c>
      <c r="FM340">
        <v>91.651070000000004</v>
      </c>
      <c r="FN340">
        <v>91.495670000000004</v>
      </c>
      <c r="FO340">
        <v>91.011179999999996</v>
      </c>
      <c r="FP340">
        <v>89.503259999999997</v>
      </c>
      <c r="FQ340">
        <v>87.133030000000005</v>
      </c>
      <c r="FR340">
        <v>83.663210000000007</v>
      </c>
      <c r="FS340">
        <v>80.382559999999998</v>
      </c>
      <c r="FT340">
        <v>78.262060000000005</v>
      </c>
      <c r="FU340">
        <v>76.474549999999994</v>
      </c>
      <c r="FV340">
        <v>1</v>
      </c>
    </row>
    <row r="341" spans="1:178" x14ac:dyDescent="0.2">
      <c r="A341" t="s">
        <v>216</v>
      </c>
      <c r="B341" t="s">
        <v>231</v>
      </c>
      <c r="C341" t="s">
        <v>240</v>
      </c>
      <c r="D341" t="s">
        <v>39</v>
      </c>
      <c r="E341" t="s">
        <v>239</v>
      </c>
      <c r="F341" t="s">
        <v>227</v>
      </c>
      <c r="G341">
        <v>474</v>
      </c>
      <c r="H341" s="59"/>
      <c r="I341">
        <v>71.397739999999999</v>
      </c>
      <c r="J341">
        <v>525.85749999999996</v>
      </c>
      <c r="K341">
        <v>519.94970000000001</v>
      </c>
      <c r="L341">
        <v>512.33249999999998</v>
      </c>
      <c r="M341">
        <v>514.23019999999997</v>
      </c>
      <c r="N341">
        <v>528.21140000000003</v>
      </c>
      <c r="O341">
        <v>556.08690000000001</v>
      </c>
      <c r="P341">
        <v>597.40530000000001</v>
      </c>
      <c r="Q341">
        <v>609.32929999999999</v>
      </c>
      <c r="R341">
        <v>619.5829</v>
      </c>
      <c r="S341">
        <v>623.53830000000005</v>
      </c>
      <c r="T341">
        <v>624.64179999999999</v>
      </c>
      <c r="U341">
        <v>619.88509999999997</v>
      </c>
      <c r="V341">
        <v>612.79240000000004</v>
      </c>
      <c r="W341">
        <v>609.50459999999998</v>
      </c>
      <c r="X341">
        <v>599.10469999999998</v>
      </c>
      <c r="Y341">
        <v>593.70569999999998</v>
      </c>
      <c r="Z341">
        <v>586.7396</v>
      </c>
      <c r="AA341">
        <v>579.45370000000003</v>
      </c>
      <c r="AB341">
        <v>575.10969999999998</v>
      </c>
      <c r="AC341">
        <v>576.14009999999996</v>
      </c>
      <c r="AD341">
        <v>578.75250000000005</v>
      </c>
      <c r="AE341">
        <v>578.17280000000005</v>
      </c>
      <c r="AF341">
        <v>572.84389999999996</v>
      </c>
      <c r="AG341">
        <v>539.55010000000004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-164.73570000000001</v>
      </c>
      <c r="AU341">
        <v>456.1277</v>
      </c>
      <c r="AV341">
        <v>449.83530000000002</v>
      </c>
      <c r="AW341">
        <v>446.02749999999997</v>
      </c>
      <c r="AX341">
        <v>441.5702</v>
      </c>
      <c r="AY341">
        <v>437.39030000000002</v>
      </c>
      <c r="AZ341">
        <v>358.0616</v>
      </c>
      <c r="BA341">
        <v>242.19900000000001</v>
      </c>
      <c r="BB341">
        <v>89.431759999999997</v>
      </c>
      <c r="BC341">
        <v>-60.790939999999999</v>
      </c>
      <c r="BD341">
        <v>-196.28489999999999</v>
      </c>
      <c r="BE341">
        <v>-285.20249999999999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52.41236</v>
      </c>
      <c r="BS341">
        <v>470.52550000000002</v>
      </c>
      <c r="BT341">
        <v>463.97480000000002</v>
      </c>
      <c r="BU341">
        <v>461.48669999999998</v>
      </c>
      <c r="BV341">
        <v>457.21949999999998</v>
      </c>
      <c r="BW341">
        <v>452.80220000000003</v>
      </c>
      <c r="BX341">
        <v>367.13119999999998</v>
      </c>
      <c r="BY341">
        <v>251.23060000000001</v>
      </c>
      <c r="BZ341">
        <v>141.48740000000001</v>
      </c>
      <c r="CA341">
        <v>82.487080000000006</v>
      </c>
      <c r="CB341">
        <v>27.339559999999999</v>
      </c>
      <c r="CC341">
        <v>-28.94436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202.80850000000001</v>
      </c>
      <c r="CQ341">
        <v>480.49740000000003</v>
      </c>
      <c r="CR341">
        <v>473.76769999999999</v>
      </c>
      <c r="CS341">
        <v>472.19369999999998</v>
      </c>
      <c r="CT341">
        <v>468.0582</v>
      </c>
      <c r="CU341">
        <v>463.47649999999999</v>
      </c>
      <c r="CV341">
        <v>373.41269999999997</v>
      </c>
      <c r="CW341">
        <v>257.48579999999998</v>
      </c>
      <c r="CX341">
        <v>177.541</v>
      </c>
      <c r="CY341">
        <v>181.721</v>
      </c>
      <c r="CZ341">
        <v>182.22120000000001</v>
      </c>
      <c r="DA341">
        <v>148.5393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353.20460000000003</v>
      </c>
      <c r="DO341">
        <v>490.4692</v>
      </c>
      <c r="DP341">
        <v>483.56060000000002</v>
      </c>
      <c r="DQ341">
        <v>482.9006</v>
      </c>
      <c r="DR341">
        <v>478.89679999999998</v>
      </c>
      <c r="DS341">
        <v>474.1508</v>
      </c>
      <c r="DT341">
        <v>379.69420000000002</v>
      </c>
      <c r="DU341">
        <v>263.74099999999999</v>
      </c>
      <c r="DV341">
        <v>213.59450000000001</v>
      </c>
      <c r="DW341">
        <v>280.95490000000001</v>
      </c>
      <c r="DX341">
        <v>337.1028</v>
      </c>
      <c r="DY341">
        <v>326.02289999999999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570.35270000000003</v>
      </c>
      <c r="EM341">
        <v>504.86700000000002</v>
      </c>
      <c r="EN341">
        <v>497.70010000000002</v>
      </c>
      <c r="EO341">
        <v>498.35980000000001</v>
      </c>
      <c r="EP341">
        <v>494.54610000000002</v>
      </c>
      <c r="EQ341">
        <v>489.56270000000001</v>
      </c>
      <c r="ER341">
        <v>388.76369999999997</v>
      </c>
      <c r="ES341">
        <v>272.77260000000001</v>
      </c>
      <c r="ET341">
        <v>265.65019999999998</v>
      </c>
      <c r="EU341">
        <v>424.23289999999997</v>
      </c>
      <c r="EV341">
        <v>560.72730000000001</v>
      </c>
      <c r="EW341">
        <v>582.28110000000004</v>
      </c>
      <c r="EX341">
        <v>76.215819999999994</v>
      </c>
      <c r="EY341">
        <v>74.73809</v>
      </c>
      <c r="EZ341">
        <v>73.451499999999996</v>
      </c>
      <c r="FA341">
        <v>72.208209999999994</v>
      </c>
      <c r="FB341">
        <v>71.397769999999994</v>
      </c>
      <c r="FC341">
        <v>70.764629999999997</v>
      </c>
      <c r="FD341">
        <v>70.477040000000002</v>
      </c>
      <c r="FE341">
        <v>70.976699999999994</v>
      </c>
      <c r="FF341">
        <v>73.713669999999993</v>
      </c>
      <c r="FG341">
        <v>78.204059999999998</v>
      </c>
      <c r="FH341">
        <v>83.088009999999997</v>
      </c>
      <c r="FI341">
        <v>87.047700000000006</v>
      </c>
      <c r="FJ341">
        <v>89.133979999999994</v>
      </c>
      <c r="FK341">
        <v>90.025700000000001</v>
      </c>
      <c r="FL341">
        <v>91.170670000000001</v>
      </c>
      <c r="FM341">
        <v>91.651070000000004</v>
      </c>
      <c r="FN341">
        <v>91.495670000000004</v>
      </c>
      <c r="FO341">
        <v>91.011179999999996</v>
      </c>
      <c r="FP341">
        <v>89.503259999999997</v>
      </c>
      <c r="FQ341">
        <v>87.133030000000005</v>
      </c>
      <c r="FR341">
        <v>83.663210000000007</v>
      </c>
      <c r="FS341">
        <v>80.382559999999998</v>
      </c>
      <c r="FT341">
        <v>78.262060000000005</v>
      </c>
      <c r="FU341">
        <v>76.474549999999994</v>
      </c>
      <c r="FV341">
        <v>1</v>
      </c>
    </row>
    <row r="342" spans="1:178" x14ac:dyDescent="0.2">
      <c r="A342" t="s">
        <v>216</v>
      </c>
      <c r="B342" t="s">
        <v>231</v>
      </c>
      <c r="C342" t="s">
        <v>240</v>
      </c>
      <c r="D342" t="s">
        <v>40</v>
      </c>
      <c r="E342">
        <v>2015</v>
      </c>
      <c r="F342" t="s">
        <v>227</v>
      </c>
      <c r="G342">
        <v>514</v>
      </c>
      <c r="H342" s="59"/>
      <c r="I342">
        <v>77.422870000000003</v>
      </c>
      <c r="J342">
        <v>573.22019999999998</v>
      </c>
      <c r="K342">
        <v>565.95399999999995</v>
      </c>
      <c r="L342">
        <v>558.59950000000003</v>
      </c>
      <c r="M342">
        <v>563.6694</v>
      </c>
      <c r="N342">
        <v>578.52620000000002</v>
      </c>
      <c r="O342">
        <v>604.12869999999998</v>
      </c>
      <c r="P342">
        <v>647.67700000000002</v>
      </c>
      <c r="Q342">
        <v>663.01710000000003</v>
      </c>
      <c r="R342">
        <v>673.82960000000003</v>
      </c>
      <c r="S342">
        <v>678.45839999999998</v>
      </c>
      <c r="T342">
        <v>678.55830000000003</v>
      </c>
      <c r="U342">
        <v>673.11940000000004</v>
      </c>
      <c r="V342">
        <v>665.95730000000003</v>
      </c>
      <c r="W342">
        <v>661.82600000000002</v>
      </c>
      <c r="X342">
        <v>650.15279999999996</v>
      </c>
      <c r="Y342">
        <v>645.51890000000003</v>
      </c>
      <c r="Z342">
        <v>637.14829999999995</v>
      </c>
      <c r="AA342">
        <v>629.37390000000005</v>
      </c>
      <c r="AB342">
        <v>624.04269999999997</v>
      </c>
      <c r="AC342">
        <v>625.10339999999997</v>
      </c>
      <c r="AD342">
        <v>626.45510000000002</v>
      </c>
      <c r="AE342">
        <v>626.90009999999995</v>
      </c>
      <c r="AF342">
        <v>624.27300000000002</v>
      </c>
      <c r="AG342">
        <v>587.0915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-112.70399999999999</v>
      </c>
      <c r="AU342">
        <v>499.88010000000003</v>
      </c>
      <c r="AV342">
        <v>492.99720000000002</v>
      </c>
      <c r="AW342">
        <v>489.80790000000002</v>
      </c>
      <c r="AX342">
        <v>484.55700000000002</v>
      </c>
      <c r="AY342">
        <v>479.8646</v>
      </c>
      <c r="AZ342">
        <v>393.28910000000002</v>
      </c>
      <c r="BA342">
        <v>265.59230000000002</v>
      </c>
      <c r="BB342">
        <v>181.27879999999999</v>
      </c>
      <c r="BC342">
        <v>128.1405</v>
      </c>
      <c r="BD342">
        <v>-1.447082</v>
      </c>
      <c r="BE342">
        <v>-141.30359999999999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83.764660000000006</v>
      </c>
      <c r="BS342">
        <v>513.11289999999997</v>
      </c>
      <c r="BT342">
        <v>505.80090000000001</v>
      </c>
      <c r="BU342">
        <v>504.04910000000001</v>
      </c>
      <c r="BV342">
        <v>498.72579999999999</v>
      </c>
      <c r="BW342">
        <v>494.15870000000001</v>
      </c>
      <c r="BX342">
        <v>401.72609999999997</v>
      </c>
      <c r="BY342">
        <v>273.33030000000002</v>
      </c>
      <c r="BZ342">
        <v>187.06729999999999</v>
      </c>
      <c r="CA342">
        <v>168.0745</v>
      </c>
      <c r="CB342">
        <v>117.27</v>
      </c>
      <c r="CC342">
        <v>37.758189999999999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219.8383</v>
      </c>
      <c r="CQ342">
        <v>522.27790000000005</v>
      </c>
      <c r="CR342">
        <v>514.66859999999997</v>
      </c>
      <c r="CS342">
        <v>513.91250000000002</v>
      </c>
      <c r="CT342">
        <v>508.53899999999999</v>
      </c>
      <c r="CU342">
        <v>504.05869999999999</v>
      </c>
      <c r="CV342">
        <v>407.56959999999998</v>
      </c>
      <c r="CW342">
        <v>278.68950000000001</v>
      </c>
      <c r="CX342">
        <v>191.07640000000001</v>
      </c>
      <c r="CY342">
        <v>195.73269999999999</v>
      </c>
      <c r="CZ342">
        <v>199.49299999999999</v>
      </c>
      <c r="DA342">
        <v>161.77590000000001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355.9119</v>
      </c>
      <c r="DO342">
        <v>531.44290000000001</v>
      </c>
      <c r="DP342">
        <v>523.53639999999996</v>
      </c>
      <c r="DQ342">
        <v>523.77589999999998</v>
      </c>
      <c r="DR342">
        <v>518.35230000000001</v>
      </c>
      <c r="DS342">
        <v>513.95870000000002</v>
      </c>
      <c r="DT342">
        <v>413.41300000000001</v>
      </c>
      <c r="DU342">
        <v>284.04880000000003</v>
      </c>
      <c r="DV342">
        <v>195.0855</v>
      </c>
      <c r="DW342">
        <v>223.39089999999999</v>
      </c>
      <c r="DX342">
        <v>281.71609999999998</v>
      </c>
      <c r="DY342">
        <v>285.79360000000003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552.38049999999998</v>
      </c>
      <c r="EM342">
        <v>544.67570000000001</v>
      </c>
      <c r="EN342">
        <v>536.34010000000001</v>
      </c>
      <c r="EO342">
        <v>538.0172</v>
      </c>
      <c r="EP342">
        <v>532.52110000000005</v>
      </c>
      <c r="EQ342">
        <v>528.2527</v>
      </c>
      <c r="ER342">
        <v>421.85</v>
      </c>
      <c r="ES342">
        <v>291.7867</v>
      </c>
      <c r="ET342">
        <v>200.874</v>
      </c>
      <c r="EU342">
        <v>263.32499999999999</v>
      </c>
      <c r="EV342">
        <v>400.43310000000002</v>
      </c>
      <c r="EW342">
        <v>464.85539999999997</v>
      </c>
      <c r="EX342">
        <v>76.000640000000004</v>
      </c>
      <c r="EY342">
        <v>75.16901</v>
      </c>
      <c r="EZ342">
        <v>74.251419999999996</v>
      </c>
      <c r="FA342">
        <v>73.460589999999996</v>
      </c>
      <c r="FB342">
        <v>72.776049999999998</v>
      </c>
      <c r="FC342">
        <v>72.319270000000003</v>
      </c>
      <c r="FD342">
        <v>72.4024</v>
      </c>
      <c r="FE342">
        <v>72.797200000000004</v>
      </c>
      <c r="FF342">
        <v>75.278769999999994</v>
      </c>
      <c r="FG342">
        <v>80.13879</v>
      </c>
      <c r="FH342">
        <v>84.67944</v>
      </c>
      <c r="FI342">
        <v>89.037949999999995</v>
      </c>
      <c r="FJ342">
        <v>92.318910000000002</v>
      </c>
      <c r="FK342">
        <v>94.313460000000006</v>
      </c>
      <c r="FL342">
        <v>95.431020000000004</v>
      </c>
      <c r="FM342">
        <v>96.531229999999994</v>
      </c>
      <c r="FN342">
        <v>96.761089999999996</v>
      </c>
      <c r="FO342">
        <v>95.813109999999995</v>
      </c>
      <c r="FP342">
        <v>94.967219999999998</v>
      </c>
      <c r="FQ342">
        <v>92.356579999999994</v>
      </c>
      <c r="FR342">
        <v>88.38673</v>
      </c>
      <c r="FS342">
        <v>85.031589999999994</v>
      </c>
      <c r="FT342">
        <v>82.794150000000002</v>
      </c>
      <c r="FU342">
        <v>80.077920000000006</v>
      </c>
      <c r="FV342">
        <v>1</v>
      </c>
    </row>
    <row r="343" spans="1:178" x14ac:dyDescent="0.2">
      <c r="A343" t="s">
        <v>216</v>
      </c>
      <c r="B343" t="s">
        <v>231</v>
      </c>
      <c r="C343" t="s">
        <v>240</v>
      </c>
      <c r="D343" t="s">
        <v>40</v>
      </c>
      <c r="E343">
        <v>2016</v>
      </c>
      <c r="F343" t="s">
        <v>227</v>
      </c>
      <c r="G343">
        <v>501</v>
      </c>
      <c r="H343" s="59"/>
      <c r="I343">
        <v>75.464709999999997</v>
      </c>
      <c r="J343">
        <v>558.72239999999999</v>
      </c>
      <c r="K343">
        <v>551.64</v>
      </c>
      <c r="L343">
        <v>544.47140000000002</v>
      </c>
      <c r="M343">
        <v>549.41309999999999</v>
      </c>
      <c r="N343">
        <v>563.89419999999996</v>
      </c>
      <c r="O343">
        <v>588.8492</v>
      </c>
      <c r="P343">
        <v>631.29610000000002</v>
      </c>
      <c r="Q343">
        <v>646.2482</v>
      </c>
      <c r="R343">
        <v>656.78719999999998</v>
      </c>
      <c r="S343">
        <v>661.29899999999998</v>
      </c>
      <c r="T343">
        <v>661.3963</v>
      </c>
      <c r="U343">
        <v>656.09500000000003</v>
      </c>
      <c r="V343">
        <v>649.11400000000003</v>
      </c>
      <c r="W343">
        <v>645.08730000000003</v>
      </c>
      <c r="X343">
        <v>633.70920000000001</v>
      </c>
      <c r="Y343">
        <v>629.1925</v>
      </c>
      <c r="Z343">
        <v>621.03359999999998</v>
      </c>
      <c r="AA343">
        <v>613.45590000000004</v>
      </c>
      <c r="AB343">
        <v>608.2595</v>
      </c>
      <c r="AC343">
        <v>609.29340000000002</v>
      </c>
      <c r="AD343">
        <v>610.61099999999999</v>
      </c>
      <c r="AE343">
        <v>611.04470000000003</v>
      </c>
      <c r="AF343">
        <v>608.48400000000004</v>
      </c>
      <c r="AG343">
        <v>572.24289999999996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-114.03189999999999</v>
      </c>
      <c r="AU343">
        <v>486.95569999999998</v>
      </c>
      <c r="AV343">
        <v>480.2561</v>
      </c>
      <c r="AW343">
        <v>477.11689999999999</v>
      </c>
      <c r="AX343">
        <v>472.00040000000001</v>
      </c>
      <c r="AY343">
        <v>467.42399999999998</v>
      </c>
      <c r="AZ343">
        <v>383.16269999999997</v>
      </c>
      <c r="BA343">
        <v>258.71039999999999</v>
      </c>
      <c r="BB343">
        <v>176.57079999999999</v>
      </c>
      <c r="BC343">
        <v>124.05029999999999</v>
      </c>
      <c r="BD343">
        <v>-3.9352800000000001</v>
      </c>
      <c r="BE343">
        <v>-141.53800000000001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79.936359999999993</v>
      </c>
      <c r="BS343">
        <v>500.02010000000001</v>
      </c>
      <c r="BT343">
        <v>492.89679999999998</v>
      </c>
      <c r="BU343">
        <v>491.17689999999999</v>
      </c>
      <c r="BV343">
        <v>485.98880000000003</v>
      </c>
      <c r="BW343">
        <v>481.53609999999998</v>
      </c>
      <c r="BX343">
        <v>391.4923</v>
      </c>
      <c r="BY343">
        <v>266.34989999999999</v>
      </c>
      <c r="BZ343">
        <v>182.28569999999999</v>
      </c>
      <c r="CA343">
        <v>163.4761</v>
      </c>
      <c r="CB343">
        <v>113.2709</v>
      </c>
      <c r="CC343">
        <v>35.244950000000003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214.2782</v>
      </c>
      <c r="CQ343">
        <v>509.06849999999997</v>
      </c>
      <c r="CR343">
        <v>501.65170000000001</v>
      </c>
      <c r="CS343">
        <v>500.91480000000001</v>
      </c>
      <c r="CT343">
        <v>495.67720000000003</v>
      </c>
      <c r="CU343">
        <v>491.31009999999998</v>
      </c>
      <c r="CV343">
        <v>397.26139999999998</v>
      </c>
      <c r="CW343">
        <v>271.64089999999999</v>
      </c>
      <c r="CX343">
        <v>186.24379999999999</v>
      </c>
      <c r="CY343">
        <v>190.78229999999999</v>
      </c>
      <c r="CZ343">
        <v>194.44749999999999</v>
      </c>
      <c r="DA343">
        <v>157.68430000000001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348.62</v>
      </c>
      <c r="DO343">
        <v>518.11689999999999</v>
      </c>
      <c r="DP343">
        <v>510.40660000000003</v>
      </c>
      <c r="DQ343">
        <v>510.65260000000001</v>
      </c>
      <c r="DR343">
        <v>505.3655</v>
      </c>
      <c r="DS343">
        <v>501.08409999999998</v>
      </c>
      <c r="DT343">
        <v>403.03050000000002</v>
      </c>
      <c r="DU343">
        <v>276.93200000000002</v>
      </c>
      <c r="DV343">
        <v>190.20179999999999</v>
      </c>
      <c r="DW343">
        <v>218.08850000000001</v>
      </c>
      <c r="DX343">
        <v>275.6241</v>
      </c>
      <c r="DY343">
        <v>280.12360000000001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542.58820000000003</v>
      </c>
      <c r="EM343">
        <v>531.18129999999996</v>
      </c>
      <c r="EN343">
        <v>523.04740000000004</v>
      </c>
      <c r="EO343">
        <v>524.71259999999995</v>
      </c>
      <c r="EP343">
        <v>519.35389999999995</v>
      </c>
      <c r="EQ343">
        <v>515.19619999999998</v>
      </c>
      <c r="ER343">
        <v>411.36009999999999</v>
      </c>
      <c r="ES343">
        <v>284.57139999999998</v>
      </c>
      <c r="ET343">
        <v>195.91669999999999</v>
      </c>
      <c r="EU343">
        <v>257.51429999999999</v>
      </c>
      <c r="EV343">
        <v>392.83019999999999</v>
      </c>
      <c r="EW343">
        <v>456.90660000000003</v>
      </c>
      <c r="EX343">
        <v>76.000640000000004</v>
      </c>
      <c r="EY343">
        <v>75.16901</v>
      </c>
      <c r="EZ343">
        <v>74.251419999999996</v>
      </c>
      <c r="FA343">
        <v>73.460589999999996</v>
      </c>
      <c r="FB343">
        <v>72.776049999999998</v>
      </c>
      <c r="FC343">
        <v>72.319270000000003</v>
      </c>
      <c r="FD343">
        <v>72.4024</v>
      </c>
      <c r="FE343">
        <v>72.797200000000004</v>
      </c>
      <c r="FF343">
        <v>75.278769999999994</v>
      </c>
      <c r="FG343">
        <v>80.13879</v>
      </c>
      <c r="FH343">
        <v>84.67944</v>
      </c>
      <c r="FI343">
        <v>89.037949999999995</v>
      </c>
      <c r="FJ343">
        <v>92.318910000000002</v>
      </c>
      <c r="FK343">
        <v>94.313460000000006</v>
      </c>
      <c r="FL343">
        <v>95.431020000000004</v>
      </c>
      <c r="FM343">
        <v>96.531229999999994</v>
      </c>
      <c r="FN343">
        <v>96.761089999999996</v>
      </c>
      <c r="FO343">
        <v>95.813109999999995</v>
      </c>
      <c r="FP343">
        <v>94.967219999999998</v>
      </c>
      <c r="FQ343">
        <v>92.356579999999994</v>
      </c>
      <c r="FR343">
        <v>88.38673</v>
      </c>
      <c r="FS343">
        <v>85.031589999999994</v>
      </c>
      <c r="FT343">
        <v>82.794150000000002</v>
      </c>
      <c r="FU343">
        <v>80.077920000000006</v>
      </c>
      <c r="FV343">
        <v>1</v>
      </c>
    </row>
    <row r="344" spans="1:178" x14ac:dyDescent="0.2">
      <c r="A344" t="s">
        <v>216</v>
      </c>
      <c r="B344" t="s">
        <v>231</v>
      </c>
      <c r="C344" t="s">
        <v>240</v>
      </c>
      <c r="D344" t="s">
        <v>40</v>
      </c>
      <c r="E344">
        <v>2017</v>
      </c>
      <c r="F344" t="s">
        <v>227</v>
      </c>
      <c r="G344">
        <v>487</v>
      </c>
      <c r="H344" s="59"/>
      <c r="I344">
        <v>73.355909999999994</v>
      </c>
      <c r="J344">
        <v>543.10940000000005</v>
      </c>
      <c r="K344">
        <v>536.22490000000005</v>
      </c>
      <c r="L344">
        <v>529.25670000000002</v>
      </c>
      <c r="M344">
        <v>534.06029999999998</v>
      </c>
      <c r="N344">
        <v>548.13670000000002</v>
      </c>
      <c r="O344">
        <v>572.39430000000004</v>
      </c>
      <c r="P344">
        <v>613.65509999999995</v>
      </c>
      <c r="Q344">
        <v>628.18939999999998</v>
      </c>
      <c r="R344">
        <v>638.43389999999999</v>
      </c>
      <c r="S344">
        <v>642.81949999999995</v>
      </c>
      <c r="T344">
        <v>642.91420000000005</v>
      </c>
      <c r="U344">
        <v>637.76099999999997</v>
      </c>
      <c r="V344">
        <v>630.9751</v>
      </c>
      <c r="W344">
        <v>627.06089999999995</v>
      </c>
      <c r="X344">
        <v>616.00080000000003</v>
      </c>
      <c r="Y344">
        <v>611.61030000000005</v>
      </c>
      <c r="Z344">
        <v>603.67939999999999</v>
      </c>
      <c r="AA344">
        <v>596.3134</v>
      </c>
      <c r="AB344">
        <v>591.26220000000001</v>
      </c>
      <c r="AC344">
        <v>592.2672</v>
      </c>
      <c r="AD344">
        <v>593.548</v>
      </c>
      <c r="AE344">
        <v>593.96960000000001</v>
      </c>
      <c r="AF344">
        <v>591.48050000000001</v>
      </c>
      <c r="AG344">
        <v>556.25199999999995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-115.4</v>
      </c>
      <c r="AU344">
        <v>473.04140000000001</v>
      </c>
      <c r="AV344">
        <v>466.53890000000001</v>
      </c>
      <c r="AW344">
        <v>463.45409999999998</v>
      </c>
      <c r="AX344">
        <v>458.48230000000001</v>
      </c>
      <c r="AY344">
        <v>454.03089999999997</v>
      </c>
      <c r="AZ344">
        <v>372.25990000000002</v>
      </c>
      <c r="BA344">
        <v>251.30160000000001</v>
      </c>
      <c r="BB344">
        <v>171.5025</v>
      </c>
      <c r="BC344">
        <v>119.658</v>
      </c>
      <c r="BD344">
        <v>-6.5775040000000002</v>
      </c>
      <c r="BE344">
        <v>-141.73400000000001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75.83887</v>
      </c>
      <c r="BS344">
        <v>485.92200000000003</v>
      </c>
      <c r="BT344">
        <v>479.0018</v>
      </c>
      <c r="BU344">
        <v>477.31630000000001</v>
      </c>
      <c r="BV344">
        <v>472.27390000000003</v>
      </c>
      <c r="BW344">
        <v>467.94439999999997</v>
      </c>
      <c r="BX344">
        <v>380.47239999999999</v>
      </c>
      <c r="BY344">
        <v>258.83359999999999</v>
      </c>
      <c r="BZ344">
        <v>177.137</v>
      </c>
      <c r="CA344">
        <v>158.5291</v>
      </c>
      <c r="CB344">
        <v>108.9794</v>
      </c>
      <c r="CC344">
        <v>32.561439999999997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208.2903</v>
      </c>
      <c r="CQ344">
        <v>494.84300000000002</v>
      </c>
      <c r="CR344">
        <v>487.63350000000003</v>
      </c>
      <c r="CS344">
        <v>486.9171</v>
      </c>
      <c r="CT344">
        <v>481.82589999999999</v>
      </c>
      <c r="CU344">
        <v>477.58089999999999</v>
      </c>
      <c r="CV344">
        <v>386.16030000000001</v>
      </c>
      <c r="CW344">
        <v>264.05020000000002</v>
      </c>
      <c r="CX344">
        <v>181.0393</v>
      </c>
      <c r="CY344">
        <v>185.45099999999999</v>
      </c>
      <c r="CZ344">
        <v>189.0138</v>
      </c>
      <c r="DA344">
        <v>153.27789999999999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340.74180000000001</v>
      </c>
      <c r="DO344">
        <v>503.76409999999998</v>
      </c>
      <c r="DP344">
        <v>496.26530000000002</v>
      </c>
      <c r="DQ344">
        <v>496.51799999999997</v>
      </c>
      <c r="DR344">
        <v>491.37790000000001</v>
      </c>
      <c r="DS344">
        <v>487.21730000000002</v>
      </c>
      <c r="DT344">
        <v>391.84820000000002</v>
      </c>
      <c r="DU344">
        <v>269.26679999999999</v>
      </c>
      <c r="DV344">
        <v>184.9417</v>
      </c>
      <c r="DW344">
        <v>212.37299999999999</v>
      </c>
      <c r="DX344">
        <v>269.04820000000001</v>
      </c>
      <c r="DY344">
        <v>273.99439999999998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531.98069999999996</v>
      </c>
      <c r="EM344">
        <v>516.64469999999994</v>
      </c>
      <c r="EN344">
        <v>508.72809999999998</v>
      </c>
      <c r="EO344">
        <v>510.3802</v>
      </c>
      <c r="EP344">
        <v>505.16950000000003</v>
      </c>
      <c r="EQ344">
        <v>501.1309</v>
      </c>
      <c r="ER344">
        <v>400.06060000000002</v>
      </c>
      <c r="ES344">
        <v>276.7987</v>
      </c>
      <c r="ET344">
        <v>190.5761</v>
      </c>
      <c r="EU344">
        <v>251.244</v>
      </c>
      <c r="EV344">
        <v>384.60509999999999</v>
      </c>
      <c r="EW344">
        <v>448.28980000000001</v>
      </c>
      <c r="EX344">
        <v>76.000640000000004</v>
      </c>
      <c r="EY344">
        <v>75.16901</v>
      </c>
      <c r="EZ344">
        <v>74.251419999999996</v>
      </c>
      <c r="FA344">
        <v>73.460589999999996</v>
      </c>
      <c r="FB344">
        <v>72.776049999999998</v>
      </c>
      <c r="FC344">
        <v>72.319270000000003</v>
      </c>
      <c r="FD344">
        <v>72.4024</v>
      </c>
      <c r="FE344">
        <v>72.797200000000004</v>
      </c>
      <c r="FF344">
        <v>75.278769999999994</v>
      </c>
      <c r="FG344">
        <v>80.13879</v>
      </c>
      <c r="FH344">
        <v>84.67944</v>
      </c>
      <c r="FI344">
        <v>89.037949999999995</v>
      </c>
      <c r="FJ344">
        <v>92.318910000000002</v>
      </c>
      <c r="FK344">
        <v>94.313460000000006</v>
      </c>
      <c r="FL344">
        <v>95.431020000000004</v>
      </c>
      <c r="FM344">
        <v>96.531229999999994</v>
      </c>
      <c r="FN344">
        <v>96.761089999999996</v>
      </c>
      <c r="FO344">
        <v>95.813109999999995</v>
      </c>
      <c r="FP344">
        <v>94.967219999999998</v>
      </c>
      <c r="FQ344">
        <v>92.356579999999994</v>
      </c>
      <c r="FR344">
        <v>88.38673</v>
      </c>
      <c r="FS344">
        <v>85.031589999999994</v>
      </c>
      <c r="FT344">
        <v>82.794150000000002</v>
      </c>
      <c r="FU344">
        <v>80.077920000000006</v>
      </c>
      <c r="FV344">
        <v>1</v>
      </c>
    </row>
    <row r="345" spans="1:178" x14ac:dyDescent="0.2">
      <c r="A345" t="s">
        <v>216</v>
      </c>
      <c r="B345" t="s">
        <v>231</v>
      </c>
      <c r="C345" t="s">
        <v>240</v>
      </c>
      <c r="D345" t="s">
        <v>40</v>
      </c>
      <c r="E345" t="s">
        <v>239</v>
      </c>
      <c r="F345" t="s">
        <v>227</v>
      </c>
      <c r="G345">
        <v>474</v>
      </c>
      <c r="H345" s="59"/>
      <c r="I345">
        <v>71.397739999999999</v>
      </c>
      <c r="J345">
        <v>528.61159999999995</v>
      </c>
      <c r="K345">
        <v>521.91089999999997</v>
      </c>
      <c r="L345">
        <v>515.12869999999998</v>
      </c>
      <c r="M345">
        <v>519.80409999999995</v>
      </c>
      <c r="N345">
        <v>533.50469999999996</v>
      </c>
      <c r="O345">
        <v>557.11479999999995</v>
      </c>
      <c r="P345">
        <v>597.27409999999998</v>
      </c>
      <c r="Q345">
        <v>611.42049999999995</v>
      </c>
      <c r="R345">
        <v>621.39149999999995</v>
      </c>
      <c r="S345">
        <v>625.66</v>
      </c>
      <c r="T345">
        <v>625.75220000000002</v>
      </c>
      <c r="U345">
        <v>620.73659999999995</v>
      </c>
      <c r="V345">
        <v>614.1318</v>
      </c>
      <c r="W345">
        <v>610.32209999999998</v>
      </c>
      <c r="X345">
        <v>599.55730000000005</v>
      </c>
      <c r="Y345">
        <v>595.28390000000002</v>
      </c>
      <c r="Z345">
        <v>587.56479999999999</v>
      </c>
      <c r="AA345">
        <v>580.3954</v>
      </c>
      <c r="AB345">
        <v>575.47900000000004</v>
      </c>
      <c r="AC345">
        <v>576.45719999999994</v>
      </c>
      <c r="AD345">
        <v>577.7038</v>
      </c>
      <c r="AE345">
        <v>578.11410000000001</v>
      </c>
      <c r="AF345">
        <v>575.69150000000002</v>
      </c>
      <c r="AG345">
        <v>541.40340000000003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-116.61060000000001</v>
      </c>
      <c r="AU345">
        <v>460.125</v>
      </c>
      <c r="AV345">
        <v>453.80549999999999</v>
      </c>
      <c r="AW345">
        <v>450.77159999999998</v>
      </c>
      <c r="AX345">
        <v>445.9341</v>
      </c>
      <c r="AY345">
        <v>441.59879999999998</v>
      </c>
      <c r="AZ345">
        <v>362.13850000000002</v>
      </c>
      <c r="BA345">
        <v>244.42439999999999</v>
      </c>
      <c r="BB345">
        <v>166.798</v>
      </c>
      <c r="BC345">
        <v>115.5917</v>
      </c>
      <c r="BD345">
        <v>-8.9948300000000003</v>
      </c>
      <c r="BE345">
        <v>-141.8614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72.058549999999997</v>
      </c>
      <c r="BS345">
        <v>472.83249999999998</v>
      </c>
      <c r="BT345">
        <v>466.10090000000002</v>
      </c>
      <c r="BU345">
        <v>464.44749999999999</v>
      </c>
      <c r="BV345">
        <v>459.5403</v>
      </c>
      <c r="BW345">
        <v>455.32530000000003</v>
      </c>
      <c r="BX345">
        <v>370.24059999999997</v>
      </c>
      <c r="BY345">
        <v>251.85509999999999</v>
      </c>
      <c r="BZ345">
        <v>172.35669999999999</v>
      </c>
      <c r="CA345">
        <v>153.94040000000001</v>
      </c>
      <c r="CB345">
        <v>105.0093</v>
      </c>
      <c r="CC345">
        <v>30.091950000000001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202.7302</v>
      </c>
      <c r="CQ345">
        <v>481.63369999999998</v>
      </c>
      <c r="CR345">
        <v>474.61660000000001</v>
      </c>
      <c r="CS345">
        <v>473.91930000000002</v>
      </c>
      <c r="CT345">
        <v>468.964</v>
      </c>
      <c r="CU345">
        <v>464.83229999999998</v>
      </c>
      <c r="CV345">
        <v>375.85210000000001</v>
      </c>
      <c r="CW345">
        <v>257.0016</v>
      </c>
      <c r="CX345">
        <v>176.20670000000001</v>
      </c>
      <c r="CY345">
        <v>180.50059999999999</v>
      </c>
      <c r="CZ345">
        <v>183.9683</v>
      </c>
      <c r="DA345">
        <v>149.18629999999999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333.40190000000001</v>
      </c>
      <c r="DO345">
        <v>490.4348</v>
      </c>
      <c r="DP345">
        <v>483.13240000000002</v>
      </c>
      <c r="DQ345">
        <v>483.39120000000003</v>
      </c>
      <c r="DR345">
        <v>478.3877</v>
      </c>
      <c r="DS345">
        <v>474.33929999999998</v>
      </c>
      <c r="DT345">
        <v>381.46359999999999</v>
      </c>
      <c r="DU345">
        <v>262.1481</v>
      </c>
      <c r="DV345">
        <v>180.0566</v>
      </c>
      <c r="DW345">
        <v>207.0608</v>
      </c>
      <c r="DX345">
        <v>262.92720000000003</v>
      </c>
      <c r="DY345">
        <v>268.28070000000002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522.07100000000003</v>
      </c>
      <c r="EM345">
        <v>503.14229999999998</v>
      </c>
      <c r="EN345">
        <v>495.42770000000002</v>
      </c>
      <c r="EO345">
        <v>497.06709999999998</v>
      </c>
      <c r="EP345">
        <v>491.99400000000003</v>
      </c>
      <c r="EQ345">
        <v>488.0659</v>
      </c>
      <c r="ER345">
        <v>389.56569999999999</v>
      </c>
      <c r="ES345">
        <v>269.57889999999998</v>
      </c>
      <c r="ET345">
        <v>185.61529999999999</v>
      </c>
      <c r="EU345">
        <v>245.40950000000001</v>
      </c>
      <c r="EV345">
        <v>376.9314</v>
      </c>
      <c r="EW345">
        <v>440.23410000000001</v>
      </c>
      <c r="EX345">
        <v>76.000640000000004</v>
      </c>
      <c r="EY345">
        <v>75.16901</v>
      </c>
      <c r="EZ345">
        <v>74.251419999999996</v>
      </c>
      <c r="FA345">
        <v>73.460589999999996</v>
      </c>
      <c r="FB345">
        <v>72.776049999999998</v>
      </c>
      <c r="FC345">
        <v>72.319270000000003</v>
      </c>
      <c r="FD345">
        <v>72.4024</v>
      </c>
      <c r="FE345">
        <v>72.797200000000004</v>
      </c>
      <c r="FF345">
        <v>75.278769999999994</v>
      </c>
      <c r="FG345">
        <v>80.13879</v>
      </c>
      <c r="FH345">
        <v>84.67944</v>
      </c>
      <c r="FI345">
        <v>89.037949999999995</v>
      </c>
      <c r="FJ345">
        <v>92.318910000000002</v>
      </c>
      <c r="FK345">
        <v>94.313460000000006</v>
      </c>
      <c r="FL345">
        <v>95.431020000000004</v>
      </c>
      <c r="FM345">
        <v>96.531229999999994</v>
      </c>
      <c r="FN345">
        <v>96.761089999999996</v>
      </c>
      <c r="FO345">
        <v>95.813109999999995</v>
      </c>
      <c r="FP345">
        <v>94.967219999999998</v>
      </c>
      <c r="FQ345">
        <v>92.356579999999994</v>
      </c>
      <c r="FR345">
        <v>88.38673</v>
      </c>
      <c r="FS345">
        <v>85.031589999999994</v>
      </c>
      <c r="FT345">
        <v>82.794150000000002</v>
      </c>
      <c r="FU345">
        <v>80.077920000000006</v>
      </c>
      <c r="FV345">
        <v>1</v>
      </c>
    </row>
    <row r="346" spans="1:178" x14ac:dyDescent="0.2">
      <c r="A346" t="s">
        <v>216</v>
      </c>
      <c r="B346" t="s">
        <v>231</v>
      </c>
      <c r="C346" t="s">
        <v>240</v>
      </c>
      <c r="D346" t="s">
        <v>41</v>
      </c>
      <c r="E346">
        <v>2015</v>
      </c>
      <c r="F346" t="s">
        <v>227</v>
      </c>
      <c r="G346">
        <v>514</v>
      </c>
      <c r="H346" s="59"/>
      <c r="I346">
        <v>77.422870000000003</v>
      </c>
      <c r="J346">
        <v>565.17650000000003</v>
      </c>
      <c r="K346">
        <v>558.34109999999998</v>
      </c>
      <c r="L346">
        <v>548.75160000000005</v>
      </c>
      <c r="M346">
        <v>548.86519999999996</v>
      </c>
      <c r="N346">
        <v>563.42970000000003</v>
      </c>
      <c r="O346">
        <v>593.58889999999997</v>
      </c>
      <c r="P346">
        <v>637.86980000000005</v>
      </c>
      <c r="Q346">
        <v>653.44129999999996</v>
      </c>
      <c r="R346">
        <v>665.24919999999997</v>
      </c>
      <c r="S346">
        <v>670.04719999999998</v>
      </c>
      <c r="T346">
        <v>670.46969999999999</v>
      </c>
      <c r="U346">
        <v>664.40120000000002</v>
      </c>
      <c r="V346">
        <v>658.0204</v>
      </c>
      <c r="W346">
        <v>652.91999999999996</v>
      </c>
      <c r="X346">
        <v>642.19680000000005</v>
      </c>
      <c r="Y346">
        <v>636.63229999999999</v>
      </c>
      <c r="Z346">
        <v>628.83040000000005</v>
      </c>
      <c r="AA346">
        <v>619.30259999999998</v>
      </c>
      <c r="AB346">
        <v>614.9846</v>
      </c>
      <c r="AC346">
        <v>616.27949999999998</v>
      </c>
      <c r="AD346">
        <v>619.21510000000001</v>
      </c>
      <c r="AE346">
        <v>618.87040000000002</v>
      </c>
      <c r="AF346">
        <v>613.48109999999997</v>
      </c>
      <c r="AG346">
        <v>577.56380000000001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-212.65600000000001</v>
      </c>
      <c r="AU346">
        <v>485.05739999999997</v>
      </c>
      <c r="AV346">
        <v>479.03949999999998</v>
      </c>
      <c r="AW346">
        <v>475.06729999999999</v>
      </c>
      <c r="AX346">
        <v>470.3399</v>
      </c>
      <c r="AY346">
        <v>464.81389999999999</v>
      </c>
      <c r="AZ346">
        <v>382.23430000000002</v>
      </c>
      <c r="BA346">
        <v>256.8766</v>
      </c>
      <c r="BB346">
        <v>73.857489999999999</v>
      </c>
      <c r="BC346">
        <v>-80.406819999999996</v>
      </c>
      <c r="BD346">
        <v>-168.76679999999999</v>
      </c>
      <c r="BE346">
        <v>-355.8759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45.494959999999999</v>
      </c>
      <c r="BS346">
        <v>502.18669999999997</v>
      </c>
      <c r="BT346">
        <v>495.77960000000002</v>
      </c>
      <c r="BU346">
        <v>493.07670000000002</v>
      </c>
      <c r="BV346">
        <v>488.43189999999998</v>
      </c>
      <c r="BW346">
        <v>482.70870000000002</v>
      </c>
      <c r="BX346">
        <v>392.50409999999999</v>
      </c>
      <c r="BY346">
        <v>266.66750000000002</v>
      </c>
      <c r="BZ346">
        <v>141.262</v>
      </c>
      <c r="CA346">
        <v>80.785579999999996</v>
      </c>
      <c r="CB346">
        <v>44.868780000000001</v>
      </c>
      <c r="CC346">
        <v>-52.997280000000003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224.28960000000001</v>
      </c>
      <c r="CQ346">
        <v>514.05039999999997</v>
      </c>
      <c r="CR346">
        <v>507.37369999999999</v>
      </c>
      <c r="CS346">
        <v>505.55</v>
      </c>
      <c r="CT346">
        <v>500.96230000000003</v>
      </c>
      <c r="CU346">
        <v>495.10270000000003</v>
      </c>
      <c r="CV346">
        <v>399.61689999999999</v>
      </c>
      <c r="CW346">
        <v>273.4486</v>
      </c>
      <c r="CX346">
        <v>187.9461</v>
      </c>
      <c r="CY346">
        <v>192.42699999999999</v>
      </c>
      <c r="CZ346">
        <v>192.8321</v>
      </c>
      <c r="DA346">
        <v>156.77549999999999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403.08409999999998</v>
      </c>
      <c r="DO346">
        <v>525.91409999999996</v>
      </c>
      <c r="DP346">
        <v>518.96780000000001</v>
      </c>
      <c r="DQ346">
        <v>518.02329999999995</v>
      </c>
      <c r="DR346">
        <v>513.49279999999999</v>
      </c>
      <c r="DS346">
        <v>507.4966</v>
      </c>
      <c r="DT346">
        <v>406.72969999999998</v>
      </c>
      <c r="DU346">
        <v>280.22969999999998</v>
      </c>
      <c r="DV346">
        <v>234.63030000000001</v>
      </c>
      <c r="DW346">
        <v>304.06830000000002</v>
      </c>
      <c r="DX346">
        <v>340.79539999999997</v>
      </c>
      <c r="DY346">
        <v>366.54820000000001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661.23509999999999</v>
      </c>
      <c r="EM346">
        <v>543.04349999999999</v>
      </c>
      <c r="EN346">
        <v>535.7079</v>
      </c>
      <c r="EO346">
        <v>536.03269999999998</v>
      </c>
      <c r="EP346">
        <v>531.58479999999997</v>
      </c>
      <c r="EQ346">
        <v>525.39149999999995</v>
      </c>
      <c r="ER346">
        <v>416.99950000000001</v>
      </c>
      <c r="ES346">
        <v>290.02050000000003</v>
      </c>
      <c r="ET346">
        <v>302.03480000000002</v>
      </c>
      <c r="EU346">
        <v>465.26069999999999</v>
      </c>
      <c r="EV346">
        <v>554.43089999999995</v>
      </c>
      <c r="EW346">
        <v>669.42679999999996</v>
      </c>
      <c r="EX346">
        <v>78.191419999999994</v>
      </c>
      <c r="EY346">
        <v>77.093739999999997</v>
      </c>
      <c r="EZ346">
        <v>76.129909999999995</v>
      </c>
      <c r="FA346">
        <v>75.639719999999997</v>
      </c>
      <c r="FB346">
        <v>74.977320000000006</v>
      </c>
      <c r="FC346">
        <v>74.737949999999998</v>
      </c>
      <c r="FD346">
        <v>74.603200000000001</v>
      </c>
      <c r="FE346">
        <v>74.504199999999997</v>
      </c>
      <c r="FF346">
        <v>76.497820000000004</v>
      </c>
      <c r="FG346">
        <v>80.474029999999999</v>
      </c>
      <c r="FH346">
        <v>84.972350000000006</v>
      </c>
      <c r="FI346">
        <v>89.599819999999994</v>
      </c>
      <c r="FJ346">
        <v>92.996279999999999</v>
      </c>
      <c r="FK346">
        <v>95.206050000000005</v>
      </c>
      <c r="FL346">
        <v>96.134249999999994</v>
      </c>
      <c r="FM346">
        <v>96.381709999999998</v>
      </c>
      <c r="FN346">
        <v>95.763620000000003</v>
      </c>
      <c r="FO346">
        <v>94.490859999999998</v>
      </c>
      <c r="FP346">
        <v>92.613820000000004</v>
      </c>
      <c r="FQ346">
        <v>89.408000000000001</v>
      </c>
      <c r="FR346">
        <v>85.525109999999998</v>
      </c>
      <c r="FS346">
        <v>82.433980000000005</v>
      </c>
      <c r="FT346">
        <v>79.8279</v>
      </c>
      <c r="FU346">
        <v>77.654780000000002</v>
      </c>
      <c r="FV346">
        <v>1</v>
      </c>
    </row>
    <row r="347" spans="1:178" x14ac:dyDescent="0.2">
      <c r="A347" t="s">
        <v>216</v>
      </c>
      <c r="B347" t="s">
        <v>231</v>
      </c>
      <c r="C347" t="s">
        <v>240</v>
      </c>
      <c r="D347" t="s">
        <v>41</v>
      </c>
      <c r="E347">
        <v>2016</v>
      </c>
      <c r="F347" t="s">
        <v>227</v>
      </c>
      <c r="G347">
        <v>501</v>
      </c>
      <c r="H347" s="59"/>
      <c r="I347">
        <v>75.464709999999997</v>
      </c>
      <c r="J347">
        <v>550.88210000000004</v>
      </c>
      <c r="K347">
        <v>544.21969999999999</v>
      </c>
      <c r="L347">
        <v>534.87270000000001</v>
      </c>
      <c r="M347">
        <v>534.98339999999996</v>
      </c>
      <c r="N347">
        <v>549.17960000000005</v>
      </c>
      <c r="O347">
        <v>578.57600000000002</v>
      </c>
      <c r="P347">
        <v>621.73689999999999</v>
      </c>
      <c r="Q347">
        <v>636.91459999999995</v>
      </c>
      <c r="R347">
        <v>648.42380000000003</v>
      </c>
      <c r="S347">
        <v>653.10050000000001</v>
      </c>
      <c r="T347">
        <v>653.51229999999998</v>
      </c>
      <c r="U347">
        <v>647.59730000000002</v>
      </c>
      <c r="V347">
        <v>641.37789999999995</v>
      </c>
      <c r="W347">
        <v>636.40639999999996</v>
      </c>
      <c r="X347">
        <v>625.95450000000005</v>
      </c>
      <c r="Y347">
        <v>620.5308</v>
      </c>
      <c r="Z347">
        <v>612.92610000000002</v>
      </c>
      <c r="AA347">
        <v>603.63930000000005</v>
      </c>
      <c r="AB347">
        <v>599.43050000000005</v>
      </c>
      <c r="AC347">
        <v>600.69269999999995</v>
      </c>
      <c r="AD347">
        <v>603.55409999999995</v>
      </c>
      <c r="AE347">
        <v>603.21799999999996</v>
      </c>
      <c r="AF347">
        <v>597.96500000000003</v>
      </c>
      <c r="AG347">
        <v>562.95609999999999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-212.76769999999999</v>
      </c>
      <c r="AU347">
        <v>472.42509999999999</v>
      </c>
      <c r="AV347">
        <v>466.5677</v>
      </c>
      <c r="AW347">
        <v>462.66890000000001</v>
      </c>
      <c r="AX347">
        <v>458.05939999999998</v>
      </c>
      <c r="AY347">
        <v>452.6773</v>
      </c>
      <c r="AZ347">
        <v>372.3485</v>
      </c>
      <c r="BA347">
        <v>250.17150000000001</v>
      </c>
      <c r="BB347">
        <v>70.555989999999994</v>
      </c>
      <c r="BC347">
        <v>-81.801310000000001</v>
      </c>
      <c r="BD347">
        <v>-169.04179999999999</v>
      </c>
      <c r="BE347">
        <v>-353.31650000000002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42.09778</v>
      </c>
      <c r="BS347">
        <v>489.3365</v>
      </c>
      <c r="BT347">
        <v>483.09469999999999</v>
      </c>
      <c r="BU347">
        <v>480.44920000000002</v>
      </c>
      <c r="BV347">
        <v>475.92110000000002</v>
      </c>
      <c r="BW347">
        <v>470.34440000000001</v>
      </c>
      <c r="BX347">
        <v>382.48759999999999</v>
      </c>
      <c r="BY347">
        <v>259.83780000000002</v>
      </c>
      <c r="BZ347">
        <v>137.1026</v>
      </c>
      <c r="CA347">
        <v>77.339609999999993</v>
      </c>
      <c r="CB347">
        <v>41.874830000000003</v>
      </c>
      <c r="CC347">
        <v>-54.292659999999998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218.61689999999999</v>
      </c>
      <c r="CQ347">
        <v>501.04919999999998</v>
      </c>
      <c r="CR347">
        <v>494.54129999999998</v>
      </c>
      <c r="CS347">
        <v>492.76369999999997</v>
      </c>
      <c r="CT347">
        <v>488.2921</v>
      </c>
      <c r="CU347">
        <v>482.5806</v>
      </c>
      <c r="CV347">
        <v>389.50990000000002</v>
      </c>
      <c r="CW347">
        <v>266.5326</v>
      </c>
      <c r="CX347">
        <v>183.1926</v>
      </c>
      <c r="CY347">
        <v>187.56010000000001</v>
      </c>
      <c r="CZ347">
        <v>187.95500000000001</v>
      </c>
      <c r="DA347">
        <v>152.81030000000001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395.13600000000002</v>
      </c>
      <c r="DO347">
        <v>512.76189999999997</v>
      </c>
      <c r="DP347">
        <v>505.98790000000002</v>
      </c>
      <c r="DQ347">
        <v>505.07830000000001</v>
      </c>
      <c r="DR347">
        <v>500.66309999999999</v>
      </c>
      <c r="DS347">
        <v>494.8168</v>
      </c>
      <c r="DT347">
        <v>396.53219999999999</v>
      </c>
      <c r="DU347">
        <v>273.22739999999999</v>
      </c>
      <c r="DV347">
        <v>229.2826</v>
      </c>
      <c r="DW347">
        <v>297.78070000000002</v>
      </c>
      <c r="DX347">
        <v>334.03519999999997</v>
      </c>
      <c r="DY347">
        <v>359.91340000000002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650.00149999999996</v>
      </c>
      <c r="EM347">
        <v>529.67319999999995</v>
      </c>
      <c r="EN347">
        <v>522.51490000000001</v>
      </c>
      <c r="EO347">
        <v>522.85850000000005</v>
      </c>
      <c r="EP347">
        <v>518.52480000000003</v>
      </c>
      <c r="EQ347">
        <v>512.48389999999995</v>
      </c>
      <c r="ER347">
        <v>406.67129999999997</v>
      </c>
      <c r="ES347">
        <v>282.89359999999999</v>
      </c>
      <c r="ET347">
        <v>295.82929999999999</v>
      </c>
      <c r="EU347">
        <v>456.92160000000001</v>
      </c>
      <c r="EV347">
        <v>544.95180000000005</v>
      </c>
      <c r="EW347">
        <v>658.93719999999996</v>
      </c>
      <c r="EX347">
        <v>78.191419999999994</v>
      </c>
      <c r="EY347">
        <v>77.093739999999997</v>
      </c>
      <c r="EZ347">
        <v>76.129909999999995</v>
      </c>
      <c r="FA347">
        <v>75.639719999999997</v>
      </c>
      <c r="FB347">
        <v>74.977320000000006</v>
      </c>
      <c r="FC347">
        <v>74.737949999999998</v>
      </c>
      <c r="FD347">
        <v>74.603200000000001</v>
      </c>
      <c r="FE347">
        <v>74.504199999999997</v>
      </c>
      <c r="FF347">
        <v>76.497820000000004</v>
      </c>
      <c r="FG347">
        <v>80.474029999999999</v>
      </c>
      <c r="FH347">
        <v>84.972350000000006</v>
      </c>
      <c r="FI347">
        <v>89.599819999999994</v>
      </c>
      <c r="FJ347">
        <v>92.996279999999999</v>
      </c>
      <c r="FK347">
        <v>95.206050000000005</v>
      </c>
      <c r="FL347">
        <v>96.134249999999994</v>
      </c>
      <c r="FM347">
        <v>96.381709999999998</v>
      </c>
      <c r="FN347">
        <v>95.763620000000003</v>
      </c>
      <c r="FO347">
        <v>94.490859999999998</v>
      </c>
      <c r="FP347">
        <v>92.613820000000004</v>
      </c>
      <c r="FQ347">
        <v>89.408000000000001</v>
      </c>
      <c r="FR347">
        <v>85.525109999999998</v>
      </c>
      <c r="FS347">
        <v>82.433980000000005</v>
      </c>
      <c r="FT347">
        <v>79.8279</v>
      </c>
      <c r="FU347">
        <v>77.654780000000002</v>
      </c>
      <c r="FV347">
        <v>1</v>
      </c>
    </row>
    <row r="348" spans="1:178" x14ac:dyDescent="0.2">
      <c r="A348" t="s">
        <v>216</v>
      </c>
      <c r="B348" t="s">
        <v>231</v>
      </c>
      <c r="C348" t="s">
        <v>240</v>
      </c>
      <c r="D348" t="s">
        <v>41</v>
      </c>
      <c r="E348">
        <v>2017</v>
      </c>
      <c r="F348" t="s">
        <v>227</v>
      </c>
      <c r="G348">
        <v>487</v>
      </c>
      <c r="H348" s="59"/>
      <c r="I348">
        <v>73.355909999999994</v>
      </c>
      <c r="J348">
        <v>535.48820000000001</v>
      </c>
      <c r="K348">
        <v>529.01189999999997</v>
      </c>
      <c r="L348">
        <v>519.92610000000002</v>
      </c>
      <c r="M348">
        <v>520.03380000000004</v>
      </c>
      <c r="N348">
        <v>533.83330000000001</v>
      </c>
      <c r="O348">
        <v>562.40819999999997</v>
      </c>
      <c r="P348">
        <v>604.36300000000006</v>
      </c>
      <c r="Q348">
        <v>619.11659999999995</v>
      </c>
      <c r="R348">
        <v>630.30420000000004</v>
      </c>
      <c r="S348">
        <v>634.85019999999997</v>
      </c>
      <c r="T348">
        <v>635.25049999999999</v>
      </c>
      <c r="U348">
        <v>629.50080000000003</v>
      </c>
      <c r="V348">
        <v>623.45510000000002</v>
      </c>
      <c r="W348">
        <v>618.62260000000003</v>
      </c>
      <c r="X348">
        <v>608.46280000000002</v>
      </c>
      <c r="Y348">
        <v>603.19060000000002</v>
      </c>
      <c r="Z348">
        <v>595.79849999999999</v>
      </c>
      <c r="AA348">
        <v>586.77110000000005</v>
      </c>
      <c r="AB348">
        <v>582.67989999999998</v>
      </c>
      <c r="AC348">
        <v>583.90689999999995</v>
      </c>
      <c r="AD348">
        <v>586.68830000000003</v>
      </c>
      <c r="AE348">
        <v>586.36159999999995</v>
      </c>
      <c r="AF348">
        <v>581.25540000000001</v>
      </c>
      <c r="AG348">
        <v>547.22479999999996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-212.80680000000001</v>
      </c>
      <c r="AU348">
        <v>458.82650000000001</v>
      </c>
      <c r="AV348">
        <v>453.14179999999999</v>
      </c>
      <c r="AW348">
        <v>449.32260000000002</v>
      </c>
      <c r="AX348">
        <v>444.8399</v>
      </c>
      <c r="AY348">
        <v>439.61279999999999</v>
      </c>
      <c r="AZ348">
        <v>361.7054</v>
      </c>
      <c r="BA348">
        <v>242.9537</v>
      </c>
      <c r="BB348">
        <v>67.02176</v>
      </c>
      <c r="BC348">
        <v>-83.252330000000001</v>
      </c>
      <c r="BD348">
        <v>-169.27070000000001</v>
      </c>
      <c r="BE348">
        <v>-350.4649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38.472540000000002</v>
      </c>
      <c r="BS348">
        <v>475.49990000000003</v>
      </c>
      <c r="BT348">
        <v>469.43630000000002</v>
      </c>
      <c r="BU348">
        <v>466.8526</v>
      </c>
      <c r="BV348">
        <v>462.45030000000003</v>
      </c>
      <c r="BW348">
        <v>457.03129999999999</v>
      </c>
      <c r="BX348">
        <v>371.70190000000002</v>
      </c>
      <c r="BY348">
        <v>252.48390000000001</v>
      </c>
      <c r="BZ348">
        <v>132.63200000000001</v>
      </c>
      <c r="CA348">
        <v>73.649320000000003</v>
      </c>
      <c r="CB348">
        <v>38.678080000000001</v>
      </c>
      <c r="CC348">
        <v>-55.64866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212.5078</v>
      </c>
      <c r="CQ348">
        <v>487.0478</v>
      </c>
      <c r="CR348">
        <v>480.72179999999997</v>
      </c>
      <c r="CS348">
        <v>478.9939</v>
      </c>
      <c r="CT348">
        <v>474.6472</v>
      </c>
      <c r="CU348">
        <v>469.09530000000001</v>
      </c>
      <c r="CV348">
        <v>378.62540000000001</v>
      </c>
      <c r="CW348">
        <v>259.08449999999999</v>
      </c>
      <c r="CX348">
        <v>178.0735</v>
      </c>
      <c r="CY348">
        <v>182.31890000000001</v>
      </c>
      <c r="CZ348">
        <v>182.7028</v>
      </c>
      <c r="DA348">
        <v>148.5402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386.54309999999998</v>
      </c>
      <c r="DO348">
        <v>498.59570000000002</v>
      </c>
      <c r="DP348">
        <v>492.00729999999999</v>
      </c>
      <c r="DQ348">
        <v>491.13510000000002</v>
      </c>
      <c r="DR348">
        <v>486.84410000000003</v>
      </c>
      <c r="DS348">
        <v>481.15940000000001</v>
      </c>
      <c r="DT348">
        <v>385.5489</v>
      </c>
      <c r="DU348">
        <v>265.68509999999998</v>
      </c>
      <c r="DV348">
        <v>223.51490000000001</v>
      </c>
      <c r="DW348">
        <v>290.98849999999999</v>
      </c>
      <c r="DX348">
        <v>326.72750000000002</v>
      </c>
      <c r="DY348">
        <v>352.72899999999998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637.82240000000002</v>
      </c>
      <c r="EM348">
        <v>515.26900000000001</v>
      </c>
      <c r="EN348">
        <v>508.30180000000001</v>
      </c>
      <c r="EO348">
        <v>508.66520000000003</v>
      </c>
      <c r="EP348">
        <v>504.4545</v>
      </c>
      <c r="EQ348">
        <v>498.5779</v>
      </c>
      <c r="ER348">
        <v>395.5453</v>
      </c>
      <c r="ES348">
        <v>275.21539999999999</v>
      </c>
      <c r="ET348">
        <v>289.12520000000001</v>
      </c>
      <c r="EU348">
        <v>447.89019999999999</v>
      </c>
      <c r="EV348">
        <v>534.67629999999997</v>
      </c>
      <c r="EW348">
        <v>647.5453</v>
      </c>
      <c r="EX348">
        <v>78.191419999999994</v>
      </c>
      <c r="EY348">
        <v>77.093739999999997</v>
      </c>
      <c r="EZ348">
        <v>76.129909999999995</v>
      </c>
      <c r="FA348">
        <v>75.639719999999997</v>
      </c>
      <c r="FB348">
        <v>74.977320000000006</v>
      </c>
      <c r="FC348">
        <v>74.737949999999998</v>
      </c>
      <c r="FD348">
        <v>74.603200000000001</v>
      </c>
      <c r="FE348">
        <v>74.504199999999997</v>
      </c>
      <c r="FF348">
        <v>76.497820000000004</v>
      </c>
      <c r="FG348">
        <v>80.474029999999999</v>
      </c>
      <c r="FH348">
        <v>84.972350000000006</v>
      </c>
      <c r="FI348">
        <v>89.599819999999994</v>
      </c>
      <c r="FJ348">
        <v>92.996279999999999</v>
      </c>
      <c r="FK348">
        <v>95.206050000000005</v>
      </c>
      <c r="FL348">
        <v>96.134249999999994</v>
      </c>
      <c r="FM348">
        <v>96.381709999999998</v>
      </c>
      <c r="FN348">
        <v>95.763620000000003</v>
      </c>
      <c r="FO348">
        <v>94.490859999999998</v>
      </c>
      <c r="FP348">
        <v>92.613820000000004</v>
      </c>
      <c r="FQ348">
        <v>89.408000000000001</v>
      </c>
      <c r="FR348">
        <v>85.525109999999998</v>
      </c>
      <c r="FS348">
        <v>82.433980000000005</v>
      </c>
      <c r="FT348">
        <v>79.8279</v>
      </c>
      <c r="FU348">
        <v>77.654780000000002</v>
      </c>
      <c r="FV348">
        <v>1</v>
      </c>
    </row>
    <row r="349" spans="1:178" x14ac:dyDescent="0.2">
      <c r="A349" t="s">
        <v>216</v>
      </c>
      <c r="B349" t="s">
        <v>231</v>
      </c>
      <c r="C349" t="s">
        <v>240</v>
      </c>
      <c r="D349" t="s">
        <v>41</v>
      </c>
      <c r="E349" t="s">
        <v>239</v>
      </c>
      <c r="F349" t="s">
        <v>227</v>
      </c>
      <c r="G349">
        <v>474</v>
      </c>
      <c r="H349" s="59"/>
      <c r="I349">
        <v>71.397739999999999</v>
      </c>
      <c r="J349">
        <v>521.19389999999999</v>
      </c>
      <c r="K349">
        <v>514.8904</v>
      </c>
      <c r="L349">
        <v>506.04719999999998</v>
      </c>
      <c r="M349">
        <v>506.15190000000001</v>
      </c>
      <c r="N349">
        <v>519.58309999999994</v>
      </c>
      <c r="O349">
        <v>547.39530000000002</v>
      </c>
      <c r="P349">
        <v>588.23009999999999</v>
      </c>
      <c r="Q349">
        <v>602.58989999999994</v>
      </c>
      <c r="R349">
        <v>613.47889999999995</v>
      </c>
      <c r="S349">
        <v>617.90340000000003</v>
      </c>
      <c r="T349">
        <v>618.29300000000001</v>
      </c>
      <c r="U349">
        <v>612.69680000000005</v>
      </c>
      <c r="V349">
        <v>606.81259999999997</v>
      </c>
      <c r="W349">
        <v>602.10910000000001</v>
      </c>
      <c r="X349">
        <v>592.22040000000004</v>
      </c>
      <c r="Y349">
        <v>587.08900000000006</v>
      </c>
      <c r="Z349">
        <v>579.89419999999996</v>
      </c>
      <c r="AA349">
        <v>571.1078</v>
      </c>
      <c r="AB349">
        <v>567.1259</v>
      </c>
      <c r="AC349">
        <v>568.32000000000005</v>
      </c>
      <c r="AD349">
        <v>571.02719999999999</v>
      </c>
      <c r="AE349">
        <v>570.70929999999998</v>
      </c>
      <c r="AF349">
        <v>565.73940000000005</v>
      </c>
      <c r="AG349">
        <v>532.61720000000003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-212.76439999999999</v>
      </c>
      <c r="AU349">
        <v>446.2045</v>
      </c>
      <c r="AV349">
        <v>440.68</v>
      </c>
      <c r="AW349">
        <v>436.935</v>
      </c>
      <c r="AX349">
        <v>432.5702</v>
      </c>
      <c r="AY349">
        <v>427.48689999999999</v>
      </c>
      <c r="AZ349">
        <v>351.82580000000002</v>
      </c>
      <c r="BA349">
        <v>236.25450000000001</v>
      </c>
      <c r="BB349">
        <v>63.760489999999997</v>
      </c>
      <c r="BC349">
        <v>-84.55059</v>
      </c>
      <c r="BD349">
        <v>-169.41820000000001</v>
      </c>
      <c r="BE349">
        <v>-347.72480000000002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35.138399999999997</v>
      </c>
      <c r="BS349">
        <v>462.65379999999999</v>
      </c>
      <c r="BT349">
        <v>456.75549999999998</v>
      </c>
      <c r="BU349">
        <v>454.22949999999997</v>
      </c>
      <c r="BV349">
        <v>449.94389999999999</v>
      </c>
      <c r="BW349">
        <v>444.67140000000001</v>
      </c>
      <c r="BX349">
        <v>361.68790000000001</v>
      </c>
      <c r="BY349">
        <v>245.6566</v>
      </c>
      <c r="BZ349">
        <v>128.48910000000001</v>
      </c>
      <c r="CA349">
        <v>70.242720000000006</v>
      </c>
      <c r="CB349">
        <v>35.736319999999999</v>
      </c>
      <c r="CC349">
        <v>-56.870049999999999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206.83510000000001</v>
      </c>
      <c r="CQ349">
        <v>474.04649999999998</v>
      </c>
      <c r="CR349">
        <v>467.88940000000002</v>
      </c>
      <c r="CS349">
        <v>466.20760000000001</v>
      </c>
      <c r="CT349">
        <v>461.97699999999998</v>
      </c>
      <c r="CU349">
        <v>456.57330000000002</v>
      </c>
      <c r="CV349">
        <v>368.51830000000001</v>
      </c>
      <c r="CW349">
        <v>252.16849999999999</v>
      </c>
      <c r="CX349">
        <v>173.32</v>
      </c>
      <c r="CY349">
        <v>177.4521</v>
      </c>
      <c r="CZ349">
        <v>177.82570000000001</v>
      </c>
      <c r="DA349">
        <v>144.57509999999999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378.53179999999998</v>
      </c>
      <c r="DO349">
        <v>485.43920000000003</v>
      </c>
      <c r="DP349">
        <v>479.02319999999997</v>
      </c>
      <c r="DQ349">
        <v>478.1857</v>
      </c>
      <c r="DR349">
        <v>474.01</v>
      </c>
      <c r="DS349">
        <v>468.47519999999997</v>
      </c>
      <c r="DT349">
        <v>375.34879999999998</v>
      </c>
      <c r="DU349">
        <v>258.68049999999999</v>
      </c>
      <c r="DV349">
        <v>218.1508</v>
      </c>
      <c r="DW349">
        <v>284.66149999999999</v>
      </c>
      <c r="DX349">
        <v>319.9151</v>
      </c>
      <c r="DY349">
        <v>346.02019999999999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626.43460000000005</v>
      </c>
      <c r="EM349">
        <v>501.88850000000002</v>
      </c>
      <c r="EN349">
        <v>495.09879999999998</v>
      </c>
      <c r="EO349">
        <v>495.48020000000002</v>
      </c>
      <c r="EP349">
        <v>491.38369999999998</v>
      </c>
      <c r="EQ349">
        <v>485.65969999999999</v>
      </c>
      <c r="ER349">
        <v>385.21089999999998</v>
      </c>
      <c r="ES349">
        <v>268.08260000000001</v>
      </c>
      <c r="ET349">
        <v>282.87950000000001</v>
      </c>
      <c r="EU349">
        <v>439.45479999999998</v>
      </c>
      <c r="EV349">
        <v>525.06960000000004</v>
      </c>
      <c r="EW349">
        <v>636.87490000000003</v>
      </c>
      <c r="EX349">
        <v>78.191419999999994</v>
      </c>
      <c r="EY349">
        <v>77.093739999999997</v>
      </c>
      <c r="EZ349">
        <v>76.129909999999995</v>
      </c>
      <c r="FA349">
        <v>75.639719999999997</v>
      </c>
      <c r="FB349">
        <v>74.977320000000006</v>
      </c>
      <c r="FC349">
        <v>74.737949999999998</v>
      </c>
      <c r="FD349">
        <v>74.603200000000001</v>
      </c>
      <c r="FE349">
        <v>74.504199999999997</v>
      </c>
      <c r="FF349">
        <v>76.497820000000004</v>
      </c>
      <c r="FG349">
        <v>80.474029999999999</v>
      </c>
      <c r="FH349">
        <v>84.972350000000006</v>
      </c>
      <c r="FI349">
        <v>89.599819999999994</v>
      </c>
      <c r="FJ349">
        <v>92.996279999999999</v>
      </c>
      <c r="FK349">
        <v>95.206050000000005</v>
      </c>
      <c r="FL349">
        <v>96.134249999999994</v>
      </c>
      <c r="FM349">
        <v>96.381709999999998</v>
      </c>
      <c r="FN349">
        <v>95.763620000000003</v>
      </c>
      <c r="FO349">
        <v>94.490859999999998</v>
      </c>
      <c r="FP349">
        <v>92.613820000000004</v>
      </c>
      <c r="FQ349">
        <v>89.408000000000001</v>
      </c>
      <c r="FR349">
        <v>85.525109999999998</v>
      </c>
      <c r="FS349">
        <v>82.433980000000005</v>
      </c>
      <c r="FT349">
        <v>79.8279</v>
      </c>
      <c r="FU349">
        <v>77.654780000000002</v>
      </c>
      <c r="FV349">
        <v>1</v>
      </c>
    </row>
    <row r="350" spans="1:178" x14ac:dyDescent="0.2">
      <c r="A350" t="s">
        <v>216</v>
      </c>
      <c r="B350" t="s">
        <v>231</v>
      </c>
      <c r="C350" t="s">
        <v>240</v>
      </c>
      <c r="D350" t="s">
        <v>42</v>
      </c>
      <c r="E350">
        <v>2015</v>
      </c>
      <c r="F350" t="s">
        <v>227</v>
      </c>
      <c r="G350">
        <v>514</v>
      </c>
      <c r="H350" s="59"/>
      <c r="I350">
        <v>77.422870000000003</v>
      </c>
      <c r="J350">
        <v>553.75919999999996</v>
      </c>
      <c r="K350">
        <v>545.94510000000002</v>
      </c>
      <c r="L350">
        <v>537.47879999999998</v>
      </c>
      <c r="M350">
        <v>540.58749999999998</v>
      </c>
      <c r="N350">
        <v>550.81389999999999</v>
      </c>
      <c r="O350">
        <v>579.24069999999995</v>
      </c>
      <c r="P350">
        <v>599.88239999999996</v>
      </c>
      <c r="Q350">
        <v>614.91139999999996</v>
      </c>
      <c r="R350">
        <v>620.8098</v>
      </c>
      <c r="S350">
        <v>622.46510000000001</v>
      </c>
      <c r="T350">
        <v>630.07960000000003</v>
      </c>
      <c r="U350">
        <v>621.23270000000002</v>
      </c>
      <c r="V350">
        <v>616.35310000000004</v>
      </c>
      <c r="W350">
        <v>611.65899999999999</v>
      </c>
      <c r="X350">
        <v>604.22310000000004</v>
      </c>
      <c r="Y350">
        <v>597.74379999999996</v>
      </c>
      <c r="Z350">
        <v>592.97850000000005</v>
      </c>
      <c r="AA350">
        <v>586.20510000000002</v>
      </c>
      <c r="AB350">
        <v>580.05129999999997</v>
      </c>
      <c r="AC350">
        <v>579.22889999999995</v>
      </c>
      <c r="AD350">
        <v>590.68119999999999</v>
      </c>
      <c r="AE350">
        <v>594.26149999999996</v>
      </c>
      <c r="AF350">
        <v>592.4624</v>
      </c>
      <c r="AG350">
        <v>568.83150000000001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102.2333</v>
      </c>
      <c r="AU350">
        <v>463.7423</v>
      </c>
      <c r="AV350">
        <v>462.23500000000001</v>
      </c>
      <c r="AW350">
        <v>461.22280000000001</v>
      </c>
      <c r="AX350">
        <v>459.26409999999998</v>
      </c>
      <c r="AY350">
        <v>455.4391</v>
      </c>
      <c r="AZ350">
        <v>360.85289999999998</v>
      </c>
      <c r="BA350">
        <v>235.39109999999999</v>
      </c>
      <c r="BB350">
        <v>156.0239</v>
      </c>
      <c r="BC350">
        <v>164.3946</v>
      </c>
      <c r="BD350">
        <v>170.60059999999999</v>
      </c>
      <c r="BE350">
        <v>155.52199999999999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153.2765</v>
      </c>
      <c r="BS350">
        <v>469.83420000000001</v>
      </c>
      <c r="BT350">
        <v>467.78910000000002</v>
      </c>
      <c r="BU350">
        <v>466.90989999999999</v>
      </c>
      <c r="BV350">
        <v>464.68869999999998</v>
      </c>
      <c r="BW350">
        <v>461.11180000000002</v>
      </c>
      <c r="BX350">
        <v>366.22890000000001</v>
      </c>
      <c r="BY350">
        <v>241.3922</v>
      </c>
      <c r="BZ350">
        <v>160.3837</v>
      </c>
      <c r="CA350">
        <v>169.91239999999999</v>
      </c>
      <c r="CB350">
        <v>177.5504</v>
      </c>
      <c r="CC350">
        <v>160.44159999999999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188.62889999999999</v>
      </c>
      <c r="CQ350">
        <v>474.05340000000001</v>
      </c>
      <c r="CR350">
        <v>471.63580000000002</v>
      </c>
      <c r="CS350">
        <v>470.84890000000001</v>
      </c>
      <c r="CT350">
        <v>468.44580000000002</v>
      </c>
      <c r="CU350">
        <v>465.04059999999998</v>
      </c>
      <c r="CV350">
        <v>369.9522</v>
      </c>
      <c r="CW350">
        <v>245.54859999999999</v>
      </c>
      <c r="CX350">
        <v>163.4033</v>
      </c>
      <c r="CY350">
        <v>173.73410000000001</v>
      </c>
      <c r="CZ350">
        <v>182.36369999999999</v>
      </c>
      <c r="DA350">
        <v>163.84889999999999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223.9813</v>
      </c>
      <c r="DO350">
        <v>478.27260000000001</v>
      </c>
      <c r="DP350">
        <v>475.48259999999999</v>
      </c>
      <c r="DQ350">
        <v>474.7878</v>
      </c>
      <c r="DR350">
        <v>472.2029</v>
      </c>
      <c r="DS350">
        <v>468.96949999999998</v>
      </c>
      <c r="DT350">
        <v>373.67559999999997</v>
      </c>
      <c r="DU350">
        <v>249.70490000000001</v>
      </c>
      <c r="DV350">
        <v>166.4229</v>
      </c>
      <c r="DW350">
        <v>177.5558</v>
      </c>
      <c r="DX350">
        <v>187.1771</v>
      </c>
      <c r="DY350">
        <v>167.25620000000001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275.02449999999999</v>
      </c>
      <c r="EM350">
        <v>484.36450000000002</v>
      </c>
      <c r="EN350">
        <v>481.0367</v>
      </c>
      <c r="EO350">
        <v>480.47500000000002</v>
      </c>
      <c r="EP350">
        <v>477.6275</v>
      </c>
      <c r="EQ350">
        <v>474.6422</v>
      </c>
      <c r="ER350">
        <v>379.05149999999998</v>
      </c>
      <c r="ES350">
        <v>255.70599999999999</v>
      </c>
      <c r="ET350">
        <v>170.78270000000001</v>
      </c>
      <c r="EU350">
        <v>183.0736</v>
      </c>
      <c r="EV350">
        <v>194.12690000000001</v>
      </c>
      <c r="EW350">
        <v>172.17590000000001</v>
      </c>
      <c r="EX350">
        <v>73.578320000000005</v>
      </c>
      <c r="EY350">
        <v>72.230670000000003</v>
      </c>
      <c r="EZ350">
        <v>71.124830000000003</v>
      </c>
      <c r="FA350">
        <v>70.106290000000001</v>
      </c>
      <c r="FB350">
        <v>69.191640000000007</v>
      </c>
      <c r="FC350">
        <v>68.323400000000007</v>
      </c>
      <c r="FD350">
        <v>67.952420000000004</v>
      </c>
      <c r="FE350">
        <v>67.848050000000001</v>
      </c>
      <c r="FF350">
        <v>68.878069999999994</v>
      </c>
      <c r="FG350">
        <v>72.905910000000006</v>
      </c>
      <c r="FH350">
        <v>78.194519999999997</v>
      </c>
      <c r="FI350">
        <v>83.700919999999996</v>
      </c>
      <c r="FJ350">
        <v>88.287189999999995</v>
      </c>
      <c r="FK350">
        <v>90.909480000000002</v>
      </c>
      <c r="FL350">
        <v>91.764480000000006</v>
      </c>
      <c r="FM350">
        <v>92.265299999999996</v>
      </c>
      <c r="FN350">
        <v>91.906750000000002</v>
      </c>
      <c r="FO350">
        <v>90.552520000000001</v>
      </c>
      <c r="FP350">
        <v>87.194339999999997</v>
      </c>
      <c r="FQ350">
        <v>82.734380000000002</v>
      </c>
      <c r="FR350">
        <v>79.047740000000005</v>
      </c>
      <c r="FS350">
        <v>76.545749999999998</v>
      </c>
      <c r="FT350">
        <v>74.812640000000002</v>
      </c>
      <c r="FU350">
        <v>73.028919999999999</v>
      </c>
      <c r="FV350">
        <v>1</v>
      </c>
    </row>
    <row r="351" spans="1:178" x14ac:dyDescent="0.2">
      <c r="A351" t="s">
        <v>216</v>
      </c>
      <c r="B351" t="s">
        <v>231</v>
      </c>
      <c r="C351" t="s">
        <v>240</v>
      </c>
      <c r="D351" t="s">
        <v>42</v>
      </c>
      <c r="E351">
        <v>2016</v>
      </c>
      <c r="F351" t="s">
        <v>227</v>
      </c>
      <c r="G351">
        <v>501</v>
      </c>
      <c r="H351" s="59"/>
      <c r="I351">
        <v>75.464709999999997</v>
      </c>
      <c r="J351">
        <v>539.75360000000001</v>
      </c>
      <c r="K351">
        <v>532.13710000000003</v>
      </c>
      <c r="L351">
        <v>523.88490000000002</v>
      </c>
      <c r="M351">
        <v>526.91499999999996</v>
      </c>
      <c r="N351">
        <v>536.88279999999997</v>
      </c>
      <c r="O351">
        <v>564.59069999999997</v>
      </c>
      <c r="P351">
        <v>584.71029999999996</v>
      </c>
      <c r="Q351">
        <v>599.35910000000001</v>
      </c>
      <c r="R351">
        <v>605.10839999999996</v>
      </c>
      <c r="S351">
        <v>606.72190000000001</v>
      </c>
      <c r="T351">
        <v>614.14369999999997</v>
      </c>
      <c r="U351">
        <v>605.52059999999994</v>
      </c>
      <c r="V351">
        <v>600.76440000000002</v>
      </c>
      <c r="W351">
        <v>596.18899999999996</v>
      </c>
      <c r="X351">
        <v>588.94119999999998</v>
      </c>
      <c r="Y351">
        <v>582.62580000000003</v>
      </c>
      <c r="Z351">
        <v>577.98099999999999</v>
      </c>
      <c r="AA351">
        <v>571.37900000000002</v>
      </c>
      <c r="AB351">
        <v>565.38070000000005</v>
      </c>
      <c r="AC351">
        <v>564.57910000000004</v>
      </c>
      <c r="AD351">
        <v>575.74170000000004</v>
      </c>
      <c r="AE351">
        <v>579.23159999999996</v>
      </c>
      <c r="AF351">
        <v>577.47789999999998</v>
      </c>
      <c r="AG351">
        <v>554.44470000000001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98.562100000000001</v>
      </c>
      <c r="AU351">
        <v>451.88380000000001</v>
      </c>
      <c r="AV351">
        <v>450.42610000000002</v>
      </c>
      <c r="AW351">
        <v>449.43669999999997</v>
      </c>
      <c r="AX351">
        <v>447.53309999999999</v>
      </c>
      <c r="AY351">
        <v>443.7996</v>
      </c>
      <c r="AZ351">
        <v>351.61200000000002</v>
      </c>
      <c r="BA351">
        <v>229.31</v>
      </c>
      <c r="BB351">
        <v>151.98509999999999</v>
      </c>
      <c r="BC351">
        <v>160.11940000000001</v>
      </c>
      <c r="BD351">
        <v>166.13800000000001</v>
      </c>
      <c r="BE351">
        <v>151.48390000000001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148.95570000000001</v>
      </c>
      <c r="BS351">
        <v>457.89819999999997</v>
      </c>
      <c r="BT351">
        <v>455.90949999999998</v>
      </c>
      <c r="BU351">
        <v>455.05149999999998</v>
      </c>
      <c r="BV351">
        <v>452.88869999999997</v>
      </c>
      <c r="BW351">
        <v>449.40010000000001</v>
      </c>
      <c r="BX351">
        <v>356.91950000000003</v>
      </c>
      <c r="BY351">
        <v>235.2347</v>
      </c>
      <c r="BZ351">
        <v>156.2894</v>
      </c>
      <c r="CA351">
        <v>165.56700000000001</v>
      </c>
      <c r="CB351">
        <v>172.99930000000001</v>
      </c>
      <c r="CC351">
        <v>156.3409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183.85810000000001</v>
      </c>
      <c r="CQ351">
        <v>462.06369999999998</v>
      </c>
      <c r="CR351">
        <v>459.70729999999998</v>
      </c>
      <c r="CS351">
        <v>458.9402</v>
      </c>
      <c r="CT351">
        <v>456.59789999999998</v>
      </c>
      <c r="CU351">
        <v>453.27890000000002</v>
      </c>
      <c r="CV351">
        <v>360.59550000000002</v>
      </c>
      <c r="CW351">
        <v>239.3382</v>
      </c>
      <c r="CX351">
        <v>159.2705</v>
      </c>
      <c r="CY351">
        <v>169.34010000000001</v>
      </c>
      <c r="CZ351">
        <v>177.75139999999999</v>
      </c>
      <c r="DA351">
        <v>159.70490000000001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218.76060000000001</v>
      </c>
      <c r="DO351">
        <v>466.22919999999999</v>
      </c>
      <c r="DP351">
        <v>463.50510000000003</v>
      </c>
      <c r="DQ351">
        <v>462.82900000000001</v>
      </c>
      <c r="DR351">
        <v>460.30720000000002</v>
      </c>
      <c r="DS351">
        <v>457.15780000000001</v>
      </c>
      <c r="DT351">
        <v>364.27140000000003</v>
      </c>
      <c r="DU351">
        <v>243.4417</v>
      </c>
      <c r="DV351">
        <v>162.2517</v>
      </c>
      <c r="DW351">
        <v>173.1131</v>
      </c>
      <c r="DX351">
        <v>182.5035</v>
      </c>
      <c r="DY351">
        <v>163.06880000000001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269.15410000000003</v>
      </c>
      <c r="EM351">
        <v>472.24360000000001</v>
      </c>
      <c r="EN351">
        <v>468.98849999999999</v>
      </c>
      <c r="EO351">
        <v>468.44380000000001</v>
      </c>
      <c r="EP351">
        <v>465.6628</v>
      </c>
      <c r="EQ351">
        <v>462.75830000000002</v>
      </c>
      <c r="ER351">
        <v>369.57889999999998</v>
      </c>
      <c r="ES351">
        <v>249.3664</v>
      </c>
      <c r="ET351">
        <v>166.55600000000001</v>
      </c>
      <c r="EU351">
        <v>178.5607</v>
      </c>
      <c r="EV351">
        <v>189.3648</v>
      </c>
      <c r="EW351">
        <v>167.92580000000001</v>
      </c>
      <c r="EX351">
        <v>73.578320000000005</v>
      </c>
      <c r="EY351">
        <v>72.230670000000003</v>
      </c>
      <c r="EZ351">
        <v>71.124830000000003</v>
      </c>
      <c r="FA351">
        <v>70.106290000000001</v>
      </c>
      <c r="FB351">
        <v>69.191640000000007</v>
      </c>
      <c r="FC351">
        <v>68.323400000000007</v>
      </c>
      <c r="FD351">
        <v>67.952420000000004</v>
      </c>
      <c r="FE351">
        <v>67.848050000000001</v>
      </c>
      <c r="FF351">
        <v>68.878069999999994</v>
      </c>
      <c r="FG351">
        <v>72.905910000000006</v>
      </c>
      <c r="FH351">
        <v>78.194519999999997</v>
      </c>
      <c r="FI351">
        <v>83.700919999999996</v>
      </c>
      <c r="FJ351">
        <v>88.287189999999995</v>
      </c>
      <c r="FK351">
        <v>90.909480000000002</v>
      </c>
      <c r="FL351">
        <v>91.764480000000006</v>
      </c>
      <c r="FM351">
        <v>92.265299999999996</v>
      </c>
      <c r="FN351">
        <v>91.906750000000002</v>
      </c>
      <c r="FO351">
        <v>90.552520000000001</v>
      </c>
      <c r="FP351">
        <v>87.194339999999997</v>
      </c>
      <c r="FQ351">
        <v>82.734380000000002</v>
      </c>
      <c r="FR351">
        <v>79.047740000000005</v>
      </c>
      <c r="FS351">
        <v>76.545749999999998</v>
      </c>
      <c r="FT351">
        <v>74.812640000000002</v>
      </c>
      <c r="FU351">
        <v>73.028919999999999</v>
      </c>
      <c r="FV351">
        <v>1</v>
      </c>
    </row>
    <row r="352" spans="1:178" x14ac:dyDescent="0.2">
      <c r="A352" t="s">
        <v>216</v>
      </c>
      <c r="B352" t="s">
        <v>231</v>
      </c>
      <c r="C352" t="s">
        <v>240</v>
      </c>
      <c r="D352" t="s">
        <v>42</v>
      </c>
      <c r="E352">
        <v>2017</v>
      </c>
      <c r="F352" t="s">
        <v>227</v>
      </c>
      <c r="G352">
        <v>487</v>
      </c>
      <c r="H352" s="59"/>
      <c r="I352">
        <v>73.355909999999994</v>
      </c>
      <c r="J352">
        <v>524.67070000000001</v>
      </c>
      <c r="K352">
        <v>517.26700000000005</v>
      </c>
      <c r="L352">
        <v>509.24549999999999</v>
      </c>
      <c r="M352">
        <v>512.19090000000006</v>
      </c>
      <c r="N352">
        <v>521.88009999999997</v>
      </c>
      <c r="O352">
        <v>548.81370000000004</v>
      </c>
      <c r="P352">
        <v>568.37109999999996</v>
      </c>
      <c r="Q352">
        <v>582.61059999999998</v>
      </c>
      <c r="R352">
        <v>588.19920000000002</v>
      </c>
      <c r="S352">
        <v>589.76760000000002</v>
      </c>
      <c r="T352">
        <v>596.98199999999997</v>
      </c>
      <c r="U352">
        <v>588.59990000000005</v>
      </c>
      <c r="V352">
        <v>583.97659999999996</v>
      </c>
      <c r="W352">
        <v>579.52909999999997</v>
      </c>
      <c r="X352">
        <v>572.4837</v>
      </c>
      <c r="Y352">
        <v>566.34479999999996</v>
      </c>
      <c r="Z352">
        <v>561.82979999999998</v>
      </c>
      <c r="AA352">
        <v>555.41229999999996</v>
      </c>
      <c r="AB352">
        <v>549.58169999999996</v>
      </c>
      <c r="AC352">
        <v>548.80240000000003</v>
      </c>
      <c r="AD352">
        <v>559.65309999999999</v>
      </c>
      <c r="AE352">
        <v>563.04549999999995</v>
      </c>
      <c r="AF352">
        <v>561.34079999999994</v>
      </c>
      <c r="AG352">
        <v>538.95119999999997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94.624539999999996</v>
      </c>
      <c r="AU352">
        <v>439.11509999999998</v>
      </c>
      <c r="AV352">
        <v>437.7106</v>
      </c>
      <c r="AW352">
        <v>436.7457</v>
      </c>
      <c r="AX352">
        <v>434.90140000000002</v>
      </c>
      <c r="AY352">
        <v>431.26650000000001</v>
      </c>
      <c r="AZ352">
        <v>341.6619</v>
      </c>
      <c r="BA352">
        <v>222.76300000000001</v>
      </c>
      <c r="BB352">
        <v>147.6369</v>
      </c>
      <c r="BC352">
        <v>155.5171</v>
      </c>
      <c r="BD352">
        <v>161.33430000000001</v>
      </c>
      <c r="BE352">
        <v>147.13679999999999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144.309</v>
      </c>
      <c r="BS352">
        <v>445.04489999999998</v>
      </c>
      <c r="BT352">
        <v>443.11689999999999</v>
      </c>
      <c r="BU352">
        <v>442.28149999999999</v>
      </c>
      <c r="BV352">
        <v>440.1816</v>
      </c>
      <c r="BW352">
        <v>436.78809999999999</v>
      </c>
      <c r="BX352">
        <v>346.8947</v>
      </c>
      <c r="BY352">
        <v>228.6044</v>
      </c>
      <c r="BZ352">
        <v>151.88069999999999</v>
      </c>
      <c r="CA352">
        <v>160.88810000000001</v>
      </c>
      <c r="CB352">
        <v>168.09909999999999</v>
      </c>
      <c r="CC352">
        <v>151.9254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178.72040000000001</v>
      </c>
      <c r="CQ352">
        <v>449.15179999999998</v>
      </c>
      <c r="CR352">
        <v>446.8612</v>
      </c>
      <c r="CS352">
        <v>446.11559999999997</v>
      </c>
      <c r="CT352">
        <v>443.83870000000002</v>
      </c>
      <c r="CU352">
        <v>440.61250000000001</v>
      </c>
      <c r="CV352">
        <v>350.51900000000001</v>
      </c>
      <c r="CW352">
        <v>232.65010000000001</v>
      </c>
      <c r="CX352">
        <v>154.81989999999999</v>
      </c>
      <c r="CY352">
        <v>164.608</v>
      </c>
      <c r="CZ352">
        <v>172.7843</v>
      </c>
      <c r="DA352">
        <v>155.24209999999999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213.1317</v>
      </c>
      <c r="DO352">
        <v>453.25869999999998</v>
      </c>
      <c r="DP352">
        <v>450.60559999999998</v>
      </c>
      <c r="DQ352">
        <v>449.94959999999998</v>
      </c>
      <c r="DR352">
        <v>447.49579999999997</v>
      </c>
      <c r="DS352">
        <v>444.43680000000001</v>
      </c>
      <c r="DT352">
        <v>354.14319999999998</v>
      </c>
      <c r="DU352">
        <v>236.69579999999999</v>
      </c>
      <c r="DV352">
        <v>157.75899999999999</v>
      </c>
      <c r="DW352">
        <v>168.3279</v>
      </c>
      <c r="DX352">
        <v>177.46960000000001</v>
      </c>
      <c r="DY352">
        <v>158.55869999999999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262.81619999999998</v>
      </c>
      <c r="EM352">
        <v>459.1884</v>
      </c>
      <c r="EN352">
        <v>456.01179999999999</v>
      </c>
      <c r="EO352">
        <v>455.48540000000003</v>
      </c>
      <c r="EP352">
        <v>452.77600000000001</v>
      </c>
      <c r="EQ352">
        <v>449.95839999999998</v>
      </c>
      <c r="ER352">
        <v>359.37599999999998</v>
      </c>
      <c r="ES352">
        <v>242.53720000000001</v>
      </c>
      <c r="ET352">
        <v>162.00280000000001</v>
      </c>
      <c r="EU352">
        <v>173.69890000000001</v>
      </c>
      <c r="EV352">
        <v>184.23429999999999</v>
      </c>
      <c r="EW352">
        <v>163.34729999999999</v>
      </c>
      <c r="EX352">
        <v>73.578320000000005</v>
      </c>
      <c r="EY352">
        <v>72.230670000000003</v>
      </c>
      <c r="EZ352">
        <v>71.124830000000003</v>
      </c>
      <c r="FA352">
        <v>70.106290000000001</v>
      </c>
      <c r="FB352">
        <v>69.191640000000007</v>
      </c>
      <c r="FC352">
        <v>68.323400000000007</v>
      </c>
      <c r="FD352">
        <v>67.952420000000004</v>
      </c>
      <c r="FE352">
        <v>67.848050000000001</v>
      </c>
      <c r="FF352">
        <v>68.878069999999994</v>
      </c>
      <c r="FG352">
        <v>72.905910000000006</v>
      </c>
      <c r="FH352">
        <v>78.194519999999997</v>
      </c>
      <c r="FI352">
        <v>83.700919999999996</v>
      </c>
      <c r="FJ352">
        <v>88.287189999999995</v>
      </c>
      <c r="FK352">
        <v>90.909480000000002</v>
      </c>
      <c r="FL352">
        <v>91.764480000000006</v>
      </c>
      <c r="FM352">
        <v>92.265299999999996</v>
      </c>
      <c r="FN352">
        <v>91.906750000000002</v>
      </c>
      <c r="FO352">
        <v>90.552520000000001</v>
      </c>
      <c r="FP352">
        <v>87.194339999999997</v>
      </c>
      <c r="FQ352">
        <v>82.734380000000002</v>
      </c>
      <c r="FR352">
        <v>79.047740000000005</v>
      </c>
      <c r="FS352">
        <v>76.545749999999998</v>
      </c>
      <c r="FT352">
        <v>74.812640000000002</v>
      </c>
      <c r="FU352">
        <v>73.028919999999999</v>
      </c>
      <c r="FV352">
        <v>1</v>
      </c>
    </row>
    <row r="353" spans="1:178" x14ac:dyDescent="0.2">
      <c r="A353" t="s">
        <v>216</v>
      </c>
      <c r="B353" t="s">
        <v>231</v>
      </c>
      <c r="C353" t="s">
        <v>240</v>
      </c>
      <c r="D353" t="s">
        <v>42</v>
      </c>
      <c r="E353" t="s">
        <v>239</v>
      </c>
      <c r="F353" t="s">
        <v>227</v>
      </c>
      <c r="G353">
        <v>474</v>
      </c>
      <c r="H353" s="59"/>
      <c r="I353">
        <v>71.397739999999999</v>
      </c>
      <c r="J353">
        <v>510.6651</v>
      </c>
      <c r="K353">
        <v>503.45909999999998</v>
      </c>
      <c r="L353">
        <v>495.65159999999997</v>
      </c>
      <c r="M353">
        <v>498.51839999999999</v>
      </c>
      <c r="N353">
        <v>507.94900000000001</v>
      </c>
      <c r="O353">
        <v>534.16359999999997</v>
      </c>
      <c r="P353">
        <v>553.19899999999996</v>
      </c>
      <c r="Q353">
        <v>567.05830000000003</v>
      </c>
      <c r="R353">
        <v>572.49779999999998</v>
      </c>
      <c r="S353">
        <v>574.02430000000004</v>
      </c>
      <c r="T353">
        <v>581.04610000000002</v>
      </c>
      <c r="U353">
        <v>572.88779999999997</v>
      </c>
      <c r="V353">
        <v>568.38789999999995</v>
      </c>
      <c r="W353">
        <v>564.05909999999994</v>
      </c>
      <c r="X353">
        <v>557.20180000000005</v>
      </c>
      <c r="Y353">
        <v>551.22680000000003</v>
      </c>
      <c r="Z353">
        <v>546.83230000000003</v>
      </c>
      <c r="AA353">
        <v>540.58609999999999</v>
      </c>
      <c r="AB353">
        <v>534.91110000000003</v>
      </c>
      <c r="AC353">
        <v>534.15269999999998</v>
      </c>
      <c r="AD353">
        <v>544.71370000000002</v>
      </c>
      <c r="AE353">
        <v>548.01549999999997</v>
      </c>
      <c r="AF353">
        <v>546.35640000000001</v>
      </c>
      <c r="AG353">
        <v>524.56449999999995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90.983800000000002</v>
      </c>
      <c r="AU353">
        <v>427.26029999999997</v>
      </c>
      <c r="AV353">
        <v>425.90499999999997</v>
      </c>
      <c r="AW353">
        <v>424.96300000000002</v>
      </c>
      <c r="AX353">
        <v>423.17360000000002</v>
      </c>
      <c r="AY353">
        <v>419.63029999999998</v>
      </c>
      <c r="AZ353">
        <v>332.42410000000001</v>
      </c>
      <c r="BA353">
        <v>216.68549999999999</v>
      </c>
      <c r="BB353">
        <v>143.60069999999999</v>
      </c>
      <c r="BC353">
        <v>151.24520000000001</v>
      </c>
      <c r="BD353">
        <v>156.8759</v>
      </c>
      <c r="BE353">
        <v>143.10159999999999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140.00069999999999</v>
      </c>
      <c r="BS353">
        <v>433.11040000000003</v>
      </c>
      <c r="BT353">
        <v>431.23860000000002</v>
      </c>
      <c r="BU353">
        <v>430.42439999999999</v>
      </c>
      <c r="BV353">
        <v>428.38290000000001</v>
      </c>
      <c r="BW353">
        <v>425.07780000000002</v>
      </c>
      <c r="BX353">
        <v>337.58659999999998</v>
      </c>
      <c r="BY353">
        <v>222.44829999999999</v>
      </c>
      <c r="BZ353">
        <v>147.78739999999999</v>
      </c>
      <c r="CA353">
        <v>156.54400000000001</v>
      </c>
      <c r="CB353">
        <v>163.5497</v>
      </c>
      <c r="CC353">
        <v>147.82599999999999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173.9496</v>
      </c>
      <c r="CQ353">
        <v>437.16210000000001</v>
      </c>
      <c r="CR353">
        <v>434.93259999999998</v>
      </c>
      <c r="CS353">
        <v>434.20690000000002</v>
      </c>
      <c r="CT353">
        <v>431.99079999999998</v>
      </c>
      <c r="CU353">
        <v>428.85070000000002</v>
      </c>
      <c r="CV353">
        <v>341.16219999999998</v>
      </c>
      <c r="CW353">
        <v>226.43969999999999</v>
      </c>
      <c r="CX353">
        <v>150.68709999999999</v>
      </c>
      <c r="CY353">
        <v>160.2139</v>
      </c>
      <c r="CZ353">
        <v>168.172</v>
      </c>
      <c r="DA353">
        <v>151.09800000000001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207.89850000000001</v>
      </c>
      <c r="DO353">
        <v>441.21379999999999</v>
      </c>
      <c r="DP353">
        <v>438.62670000000003</v>
      </c>
      <c r="DQ353">
        <v>437.98950000000002</v>
      </c>
      <c r="DR353">
        <v>435.59879999999998</v>
      </c>
      <c r="DS353">
        <v>432.62369999999999</v>
      </c>
      <c r="DT353">
        <v>344.73770000000002</v>
      </c>
      <c r="DU353">
        <v>230.43109999999999</v>
      </c>
      <c r="DV353">
        <v>153.58680000000001</v>
      </c>
      <c r="DW353">
        <v>163.88390000000001</v>
      </c>
      <c r="DX353">
        <v>172.79429999999999</v>
      </c>
      <c r="DY353">
        <v>154.37010000000001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256.91539999999998</v>
      </c>
      <c r="EM353">
        <v>447.06389999999999</v>
      </c>
      <c r="EN353">
        <v>443.96030000000002</v>
      </c>
      <c r="EO353">
        <v>443.45089999999999</v>
      </c>
      <c r="EP353">
        <v>440.80810000000002</v>
      </c>
      <c r="EQ353">
        <v>438.0711</v>
      </c>
      <c r="ER353">
        <v>349.90019999999998</v>
      </c>
      <c r="ES353">
        <v>236.19399999999999</v>
      </c>
      <c r="ET353">
        <v>157.77350000000001</v>
      </c>
      <c r="EU353">
        <v>169.18270000000001</v>
      </c>
      <c r="EV353">
        <v>179.4682</v>
      </c>
      <c r="EW353">
        <v>159.09440000000001</v>
      </c>
      <c r="EX353">
        <v>73.578320000000005</v>
      </c>
      <c r="EY353">
        <v>72.230670000000003</v>
      </c>
      <c r="EZ353">
        <v>71.124830000000003</v>
      </c>
      <c r="FA353">
        <v>70.106290000000001</v>
      </c>
      <c r="FB353">
        <v>69.191640000000007</v>
      </c>
      <c r="FC353">
        <v>68.323400000000007</v>
      </c>
      <c r="FD353">
        <v>67.952420000000004</v>
      </c>
      <c r="FE353">
        <v>67.848050000000001</v>
      </c>
      <c r="FF353">
        <v>68.878069999999994</v>
      </c>
      <c r="FG353">
        <v>72.905910000000006</v>
      </c>
      <c r="FH353">
        <v>78.194519999999997</v>
      </c>
      <c r="FI353">
        <v>83.700919999999996</v>
      </c>
      <c r="FJ353">
        <v>88.287189999999995</v>
      </c>
      <c r="FK353">
        <v>90.909480000000002</v>
      </c>
      <c r="FL353">
        <v>91.764480000000006</v>
      </c>
      <c r="FM353">
        <v>92.265299999999996</v>
      </c>
      <c r="FN353">
        <v>91.906750000000002</v>
      </c>
      <c r="FO353">
        <v>90.552520000000001</v>
      </c>
      <c r="FP353">
        <v>87.194339999999997</v>
      </c>
      <c r="FQ353">
        <v>82.734380000000002</v>
      </c>
      <c r="FR353">
        <v>79.047740000000005</v>
      </c>
      <c r="FS353">
        <v>76.545749999999998</v>
      </c>
      <c r="FT353">
        <v>74.812640000000002</v>
      </c>
      <c r="FU353">
        <v>73.028919999999999</v>
      </c>
      <c r="FV353">
        <v>1</v>
      </c>
    </row>
    <row r="354" spans="1:178" x14ac:dyDescent="0.2">
      <c r="A354" t="s">
        <v>216</v>
      </c>
      <c r="B354" t="s">
        <v>231</v>
      </c>
      <c r="C354" t="s">
        <v>240</v>
      </c>
      <c r="D354" t="s">
        <v>43</v>
      </c>
      <c r="E354">
        <v>2015</v>
      </c>
      <c r="F354" t="s">
        <v>227</v>
      </c>
      <c r="G354">
        <v>507</v>
      </c>
      <c r="H354" s="59"/>
      <c r="I354">
        <v>76.368480000000005</v>
      </c>
      <c r="J354">
        <v>547.03970000000004</v>
      </c>
      <c r="K354">
        <v>542.38170000000002</v>
      </c>
      <c r="L354">
        <v>536.61429999999996</v>
      </c>
      <c r="M354">
        <v>540.80240000000003</v>
      </c>
      <c r="N354">
        <v>559.90459999999996</v>
      </c>
      <c r="O354">
        <v>587.25779999999997</v>
      </c>
      <c r="P354">
        <v>600.99699999999996</v>
      </c>
      <c r="Q354">
        <v>607.33450000000005</v>
      </c>
      <c r="R354">
        <v>609.89059999999995</v>
      </c>
      <c r="S354">
        <v>600.48389999999995</v>
      </c>
      <c r="T354">
        <v>610.70309999999995</v>
      </c>
      <c r="U354">
        <v>630.38620000000003</v>
      </c>
      <c r="V354">
        <v>620.4787</v>
      </c>
      <c r="W354">
        <v>623.9162</v>
      </c>
      <c r="X354">
        <v>603.64599999999996</v>
      </c>
      <c r="Y354">
        <v>603.35469999999998</v>
      </c>
      <c r="Z354">
        <v>595.99739999999997</v>
      </c>
      <c r="AA354">
        <v>597.63289999999995</v>
      </c>
      <c r="AB354">
        <v>590.52359999999999</v>
      </c>
      <c r="AC354">
        <v>583.12789999999995</v>
      </c>
      <c r="AD354">
        <v>589.7758</v>
      </c>
      <c r="AE354">
        <v>579.18230000000005</v>
      </c>
      <c r="AF354">
        <v>567.17269999999996</v>
      </c>
      <c r="AG354">
        <v>556.27620000000002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-39.275640000000003</v>
      </c>
      <c r="AX354">
        <v>458.76620000000003</v>
      </c>
      <c r="AY354">
        <v>462.89150000000001</v>
      </c>
      <c r="AZ354">
        <v>457.56889999999999</v>
      </c>
      <c r="BA354">
        <v>453.65859999999998</v>
      </c>
      <c r="BB354">
        <v>458.94990000000001</v>
      </c>
      <c r="BC354">
        <v>366.19529999999997</v>
      </c>
      <c r="BD354">
        <v>245.32740000000001</v>
      </c>
      <c r="BE354">
        <v>-21.59299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101.15430000000001</v>
      </c>
      <c r="BV354">
        <v>468.8544</v>
      </c>
      <c r="BW354">
        <v>473.57350000000002</v>
      </c>
      <c r="BX354">
        <v>467.12959999999998</v>
      </c>
      <c r="BY354">
        <v>461.78960000000001</v>
      </c>
      <c r="BZ354">
        <v>469.19119999999998</v>
      </c>
      <c r="CA354">
        <v>376.01940000000002</v>
      </c>
      <c r="CB354">
        <v>253.46080000000001</v>
      </c>
      <c r="CC354">
        <v>85.081829999999997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198.41569999999999</v>
      </c>
      <c r="CT354">
        <v>475.84140000000002</v>
      </c>
      <c r="CU354">
        <v>480.97179999999997</v>
      </c>
      <c r="CV354">
        <v>473.75139999999999</v>
      </c>
      <c r="CW354">
        <v>467.42110000000002</v>
      </c>
      <c r="CX354">
        <v>476.28429999999997</v>
      </c>
      <c r="CY354">
        <v>382.8236</v>
      </c>
      <c r="CZ354">
        <v>259.09399999999999</v>
      </c>
      <c r="DA354">
        <v>158.96449999999999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295.67700000000002</v>
      </c>
      <c r="DR354">
        <v>482.82850000000002</v>
      </c>
      <c r="DS354">
        <v>488.37020000000001</v>
      </c>
      <c r="DT354">
        <v>480.37310000000002</v>
      </c>
      <c r="DU354">
        <v>473.05259999999998</v>
      </c>
      <c r="DV354">
        <v>483.37740000000002</v>
      </c>
      <c r="DW354">
        <v>389.62779999999998</v>
      </c>
      <c r="DX354">
        <v>264.72719999999998</v>
      </c>
      <c r="DY354">
        <v>232.84710000000001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436.10700000000003</v>
      </c>
      <c r="EP354">
        <v>492.91669999999999</v>
      </c>
      <c r="EQ354">
        <v>499.05220000000003</v>
      </c>
      <c r="ER354">
        <v>489.93389999999999</v>
      </c>
      <c r="ES354">
        <v>481.18360000000001</v>
      </c>
      <c r="ET354">
        <v>493.61869999999999</v>
      </c>
      <c r="EU354">
        <v>399.45190000000002</v>
      </c>
      <c r="EV354">
        <v>272.86059999999998</v>
      </c>
      <c r="EW354">
        <v>339.52190000000002</v>
      </c>
      <c r="EX354">
        <v>69.102010000000007</v>
      </c>
      <c r="EY354">
        <v>67.435820000000007</v>
      </c>
      <c r="EZ354">
        <v>66.809340000000006</v>
      </c>
      <c r="FA354">
        <v>65.621250000000003</v>
      </c>
      <c r="FB354">
        <v>64.890990000000002</v>
      </c>
      <c r="FC354">
        <v>64.066730000000007</v>
      </c>
      <c r="FD354">
        <v>63.866970000000002</v>
      </c>
      <c r="FE354">
        <v>64.072590000000005</v>
      </c>
      <c r="FF354">
        <v>66.122060000000005</v>
      </c>
      <c r="FG354">
        <v>70.685839999999999</v>
      </c>
      <c r="FH354">
        <v>76.761399999999995</v>
      </c>
      <c r="FI354">
        <v>81.956900000000005</v>
      </c>
      <c r="FJ354">
        <v>85.320390000000003</v>
      </c>
      <c r="FK354">
        <v>86.901669999999996</v>
      </c>
      <c r="FL354">
        <v>87.801689999999994</v>
      </c>
      <c r="FM354">
        <v>87.621200000000002</v>
      </c>
      <c r="FN354">
        <v>85.935940000000002</v>
      </c>
      <c r="FO354">
        <v>83.239599999999996</v>
      </c>
      <c r="FP354">
        <v>79.99888</v>
      </c>
      <c r="FQ354">
        <v>76.848399999999998</v>
      </c>
      <c r="FR354">
        <v>74.39725</v>
      </c>
      <c r="FS354">
        <v>72.361810000000006</v>
      </c>
      <c r="FT354">
        <v>70.634960000000007</v>
      </c>
      <c r="FU354">
        <v>69.587879999999998</v>
      </c>
      <c r="FV354">
        <v>1</v>
      </c>
    </row>
    <row r="355" spans="1:178" x14ac:dyDescent="0.2">
      <c r="A355" t="s">
        <v>216</v>
      </c>
      <c r="B355" t="s">
        <v>231</v>
      </c>
      <c r="C355" t="s">
        <v>240</v>
      </c>
      <c r="D355" t="s">
        <v>43</v>
      </c>
      <c r="E355">
        <v>2016</v>
      </c>
      <c r="F355" t="s">
        <v>227</v>
      </c>
      <c r="G355">
        <v>494</v>
      </c>
      <c r="H355" s="59"/>
      <c r="I355">
        <v>74.410309999999996</v>
      </c>
      <c r="J355">
        <v>533.01310000000001</v>
      </c>
      <c r="K355">
        <v>528.47450000000003</v>
      </c>
      <c r="L355">
        <v>522.85500000000002</v>
      </c>
      <c r="M355">
        <v>526.93560000000002</v>
      </c>
      <c r="N355">
        <v>545.54809999999998</v>
      </c>
      <c r="O355">
        <v>572.19989999999996</v>
      </c>
      <c r="P355">
        <v>585.58680000000004</v>
      </c>
      <c r="Q355">
        <v>591.76189999999997</v>
      </c>
      <c r="R355">
        <v>594.25229999999999</v>
      </c>
      <c r="S355">
        <v>585.08690000000001</v>
      </c>
      <c r="T355">
        <v>595.04399999999998</v>
      </c>
      <c r="U355">
        <v>614.22239999999999</v>
      </c>
      <c r="V355">
        <v>604.56899999999996</v>
      </c>
      <c r="W355">
        <v>607.91830000000004</v>
      </c>
      <c r="X355">
        <v>588.16790000000003</v>
      </c>
      <c r="Y355">
        <v>587.88409999999999</v>
      </c>
      <c r="Z355">
        <v>580.71550000000002</v>
      </c>
      <c r="AA355">
        <v>582.30899999999997</v>
      </c>
      <c r="AB355">
        <v>575.38189999999997</v>
      </c>
      <c r="AC355">
        <v>568.17589999999996</v>
      </c>
      <c r="AD355">
        <v>574.65340000000003</v>
      </c>
      <c r="AE355">
        <v>564.33150000000001</v>
      </c>
      <c r="AF355">
        <v>552.62980000000005</v>
      </c>
      <c r="AG355">
        <v>542.0127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-41.296120000000002</v>
      </c>
      <c r="AX355">
        <v>446.78550000000001</v>
      </c>
      <c r="AY355">
        <v>450.79219999999998</v>
      </c>
      <c r="AZ355">
        <v>445.6302</v>
      </c>
      <c r="BA355">
        <v>441.851</v>
      </c>
      <c r="BB355">
        <v>446.96109999999999</v>
      </c>
      <c r="BC355">
        <v>356.59390000000002</v>
      </c>
      <c r="BD355">
        <v>238.86160000000001</v>
      </c>
      <c r="BE355">
        <v>-23.33914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97.321759999999998</v>
      </c>
      <c r="BV355">
        <v>456.74349999999998</v>
      </c>
      <c r="BW355">
        <v>461.33640000000003</v>
      </c>
      <c r="BX355">
        <v>455.06760000000003</v>
      </c>
      <c r="BY355">
        <v>449.87709999999998</v>
      </c>
      <c r="BZ355">
        <v>457.07029999999997</v>
      </c>
      <c r="CA355">
        <v>366.29129999999998</v>
      </c>
      <c r="CB355">
        <v>246.89009999999999</v>
      </c>
      <c r="CC355">
        <v>81.95917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193.32810000000001</v>
      </c>
      <c r="CT355">
        <v>463.6404</v>
      </c>
      <c r="CU355">
        <v>468.63920000000002</v>
      </c>
      <c r="CV355">
        <v>461.60390000000001</v>
      </c>
      <c r="CW355">
        <v>455.4359</v>
      </c>
      <c r="CX355">
        <v>464.07190000000003</v>
      </c>
      <c r="CY355">
        <v>373.00760000000002</v>
      </c>
      <c r="CZ355">
        <v>252.45050000000001</v>
      </c>
      <c r="DA355">
        <v>154.88849999999999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289.33440000000002</v>
      </c>
      <c r="DR355">
        <v>470.53730000000002</v>
      </c>
      <c r="DS355">
        <v>475.94209999999998</v>
      </c>
      <c r="DT355">
        <v>468.14019999999999</v>
      </c>
      <c r="DU355">
        <v>460.9948</v>
      </c>
      <c r="DV355">
        <v>471.07350000000002</v>
      </c>
      <c r="DW355">
        <v>379.72399999999999</v>
      </c>
      <c r="DX355">
        <v>258.01100000000002</v>
      </c>
      <c r="DY355">
        <v>227.8177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427.95229999999998</v>
      </c>
      <c r="EP355">
        <v>480.49529999999999</v>
      </c>
      <c r="EQ355">
        <v>486.48630000000003</v>
      </c>
      <c r="ER355">
        <v>477.57760000000002</v>
      </c>
      <c r="ES355">
        <v>469.02080000000001</v>
      </c>
      <c r="ET355">
        <v>481.18259999999998</v>
      </c>
      <c r="EU355">
        <v>389.42140000000001</v>
      </c>
      <c r="EV355">
        <v>266.03949999999998</v>
      </c>
      <c r="EW355">
        <v>333.11610000000002</v>
      </c>
      <c r="EX355">
        <v>69.102010000000007</v>
      </c>
      <c r="EY355">
        <v>67.435820000000007</v>
      </c>
      <c r="EZ355">
        <v>66.809340000000006</v>
      </c>
      <c r="FA355">
        <v>65.621250000000003</v>
      </c>
      <c r="FB355">
        <v>64.890990000000002</v>
      </c>
      <c r="FC355">
        <v>64.066730000000007</v>
      </c>
      <c r="FD355">
        <v>63.866970000000002</v>
      </c>
      <c r="FE355">
        <v>64.072590000000005</v>
      </c>
      <c r="FF355">
        <v>66.122060000000005</v>
      </c>
      <c r="FG355">
        <v>70.685839999999999</v>
      </c>
      <c r="FH355">
        <v>76.761399999999995</v>
      </c>
      <c r="FI355">
        <v>81.956900000000005</v>
      </c>
      <c r="FJ355">
        <v>85.320390000000003</v>
      </c>
      <c r="FK355">
        <v>86.901669999999996</v>
      </c>
      <c r="FL355">
        <v>87.801689999999994</v>
      </c>
      <c r="FM355">
        <v>87.621200000000002</v>
      </c>
      <c r="FN355">
        <v>85.935940000000002</v>
      </c>
      <c r="FO355">
        <v>83.239599999999996</v>
      </c>
      <c r="FP355">
        <v>79.99888</v>
      </c>
      <c r="FQ355">
        <v>76.848399999999998</v>
      </c>
      <c r="FR355">
        <v>74.39725</v>
      </c>
      <c r="FS355">
        <v>72.361810000000006</v>
      </c>
      <c r="FT355">
        <v>70.634960000000007</v>
      </c>
      <c r="FU355">
        <v>69.587879999999998</v>
      </c>
      <c r="FV355">
        <v>1</v>
      </c>
    </row>
    <row r="356" spans="1:178" x14ac:dyDescent="0.2">
      <c r="A356" t="s">
        <v>216</v>
      </c>
      <c r="B356" t="s">
        <v>231</v>
      </c>
      <c r="C356" t="s">
        <v>240</v>
      </c>
      <c r="D356" t="s">
        <v>43</v>
      </c>
      <c r="E356">
        <v>2017</v>
      </c>
      <c r="F356" t="s">
        <v>227</v>
      </c>
      <c r="G356">
        <v>480</v>
      </c>
      <c r="H356" s="59"/>
      <c r="I356">
        <v>72.301509999999993</v>
      </c>
      <c r="J356">
        <v>517.90740000000005</v>
      </c>
      <c r="K356">
        <v>513.49749999999995</v>
      </c>
      <c r="L356">
        <v>508.03730000000002</v>
      </c>
      <c r="M356">
        <v>512.00229999999999</v>
      </c>
      <c r="N356">
        <v>530.08720000000005</v>
      </c>
      <c r="O356">
        <v>555.9837</v>
      </c>
      <c r="P356">
        <v>568.99120000000005</v>
      </c>
      <c r="Q356">
        <v>574.99130000000002</v>
      </c>
      <c r="R356">
        <v>577.41110000000003</v>
      </c>
      <c r="S356">
        <v>568.50559999999996</v>
      </c>
      <c r="T356">
        <v>578.18039999999996</v>
      </c>
      <c r="U356">
        <v>596.81529999999998</v>
      </c>
      <c r="V356">
        <v>587.43550000000005</v>
      </c>
      <c r="W356">
        <v>590.68989999999997</v>
      </c>
      <c r="X356">
        <v>571.4991</v>
      </c>
      <c r="Y356">
        <v>571.22339999999997</v>
      </c>
      <c r="Z356">
        <v>564.25789999999995</v>
      </c>
      <c r="AA356">
        <v>565.80629999999996</v>
      </c>
      <c r="AB356">
        <v>559.07560000000001</v>
      </c>
      <c r="AC356">
        <v>552.07370000000003</v>
      </c>
      <c r="AD356">
        <v>558.36770000000001</v>
      </c>
      <c r="AE356">
        <v>548.3383</v>
      </c>
      <c r="AF356">
        <v>536.9683</v>
      </c>
      <c r="AG356">
        <v>526.65200000000004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-43.426519999999996</v>
      </c>
      <c r="AX356">
        <v>433.88639999999998</v>
      </c>
      <c r="AY356">
        <v>437.76560000000001</v>
      </c>
      <c r="AZ356">
        <v>432.77629999999999</v>
      </c>
      <c r="BA356">
        <v>429.13780000000003</v>
      </c>
      <c r="BB356">
        <v>434.05349999999999</v>
      </c>
      <c r="BC356">
        <v>346.25700000000001</v>
      </c>
      <c r="BD356">
        <v>231.90110000000001</v>
      </c>
      <c r="BE356">
        <v>-25.185030000000001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93.21302</v>
      </c>
      <c r="BV356">
        <v>443.70229999999998</v>
      </c>
      <c r="BW356">
        <v>448.15929999999997</v>
      </c>
      <c r="BX356">
        <v>442.07900000000001</v>
      </c>
      <c r="BY356">
        <v>437.04930000000002</v>
      </c>
      <c r="BZ356">
        <v>444.01839999999999</v>
      </c>
      <c r="CA356">
        <v>355.81599999999997</v>
      </c>
      <c r="CB356">
        <v>239.815</v>
      </c>
      <c r="CC356">
        <v>78.610470000000007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187.8492</v>
      </c>
      <c r="CT356">
        <v>450.50080000000003</v>
      </c>
      <c r="CU356">
        <v>455.35789999999997</v>
      </c>
      <c r="CV356">
        <v>448.52199999999999</v>
      </c>
      <c r="CW356">
        <v>442.52879999999999</v>
      </c>
      <c r="CX356">
        <v>450.92</v>
      </c>
      <c r="CY356">
        <v>362.4366</v>
      </c>
      <c r="CZ356">
        <v>245.2961</v>
      </c>
      <c r="DA356">
        <v>150.49889999999999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282.4853</v>
      </c>
      <c r="DR356">
        <v>457.29919999999998</v>
      </c>
      <c r="DS356">
        <v>462.5566</v>
      </c>
      <c r="DT356">
        <v>454.96510000000001</v>
      </c>
      <c r="DU356">
        <v>448.00830000000002</v>
      </c>
      <c r="DV356">
        <v>457.82170000000002</v>
      </c>
      <c r="DW356">
        <v>369.05709999999999</v>
      </c>
      <c r="DX356">
        <v>250.77719999999999</v>
      </c>
      <c r="DY356">
        <v>222.38740000000001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419.12479999999999</v>
      </c>
      <c r="EP356">
        <v>467.11509999999998</v>
      </c>
      <c r="EQ356">
        <v>472.95030000000003</v>
      </c>
      <c r="ER356">
        <v>464.26769999999999</v>
      </c>
      <c r="ES356">
        <v>455.91989999999998</v>
      </c>
      <c r="ET356">
        <v>467.78660000000002</v>
      </c>
      <c r="EU356">
        <v>378.61610000000002</v>
      </c>
      <c r="EV356">
        <v>258.69110000000001</v>
      </c>
      <c r="EW356">
        <v>326.18290000000002</v>
      </c>
      <c r="EX356">
        <v>69.102010000000007</v>
      </c>
      <c r="EY356">
        <v>67.435820000000007</v>
      </c>
      <c r="EZ356">
        <v>66.809340000000006</v>
      </c>
      <c r="FA356">
        <v>65.621250000000003</v>
      </c>
      <c r="FB356">
        <v>64.890990000000002</v>
      </c>
      <c r="FC356">
        <v>64.066730000000007</v>
      </c>
      <c r="FD356">
        <v>63.866970000000002</v>
      </c>
      <c r="FE356">
        <v>64.072590000000005</v>
      </c>
      <c r="FF356">
        <v>66.122060000000005</v>
      </c>
      <c r="FG356">
        <v>70.685839999999999</v>
      </c>
      <c r="FH356">
        <v>76.761399999999995</v>
      </c>
      <c r="FI356">
        <v>81.956900000000005</v>
      </c>
      <c r="FJ356">
        <v>85.320390000000003</v>
      </c>
      <c r="FK356">
        <v>86.901669999999996</v>
      </c>
      <c r="FL356">
        <v>87.801689999999994</v>
      </c>
      <c r="FM356">
        <v>87.621200000000002</v>
      </c>
      <c r="FN356">
        <v>85.935940000000002</v>
      </c>
      <c r="FO356">
        <v>83.239599999999996</v>
      </c>
      <c r="FP356">
        <v>79.99888</v>
      </c>
      <c r="FQ356">
        <v>76.848399999999998</v>
      </c>
      <c r="FR356">
        <v>74.39725</v>
      </c>
      <c r="FS356">
        <v>72.361810000000006</v>
      </c>
      <c r="FT356">
        <v>70.634960000000007</v>
      </c>
      <c r="FU356">
        <v>69.587879999999998</v>
      </c>
      <c r="FV356">
        <v>1</v>
      </c>
    </row>
    <row r="357" spans="1:178" x14ac:dyDescent="0.2">
      <c r="A357" t="s">
        <v>216</v>
      </c>
      <c r="B357" t="s">
        <v>231</v>
      </c>
      <c r="C357" t="s">
        <v>240</v>
      </c>
      <c r="D357" t="s">
        <v>43</v>
      </c>
      <c r="E357" t="s">
        <v>239</v>
      </c>
      <c r="F357" t="s">
        <v>227</v>
      </c>
      <c r="G357">
        <v>474</v>
      </c>
      <c r="H357" s="59"/>
      <c r="I357">
        <v>71.397739999999999</v>
      </c>
      <c r="J357">
        <v>511.43360000000001</v>
      </c>
      <c r="K357">
        <v>507.0788</v>
      </c>
      <c r="L357">
        <v>501.68680000000001</v>
      </c>
      <c r="M357">
        <v>505.60219999999998</v>
      </c>
      <c r="N357">
        <v>523.46109999999999</v>
      </c>
      <c r="O357">
        <v>549.03390000000002</v>
      </c>
      <c r="P357">
        <v>561.87879999999996</v>
      </c>
      <c r="Q357">
        <v>567.8039</v>
      </c>
      <c r="R357">
        <v>570.19349999999997</v>
      </c>
      <c r="S357">
        <v>561.39919999999995</v>
      </c>
      <c r="T357">
        <v>570.95309999999995</v>
      </c>
      <c r="U357">
        <v>589.35509999999999</v>
      </c>
      <c r="V357">
        <v>580.09249999999997</v>
      </c>
      <c r="W357">
        <v>583.30629999999996</v>
      </c>
      <c r="X357">
        <v>564.35540000000003</v>
      </c>
      <c r="Y357">
        <v>564.08309999999994</v>
      </c>
      <c r="Z357">
        <v>557.2047</v>
      </c>
      <c r="AA357">
        <v>558.73379999999997</v>
      </c>
      <c r="AB357">
        <v>552.08709999999996</v>
      </c>
      <c r="AC357">
        <v>545.17290000000003</v>
      </c>
      <c r="AD357">
        <v>551.38810000000001</v>
      </c>
      <c r="AE357">
        <v>541.48400000000004</v>
      </c>
      <c r="AF357">
        <v>530.25620000000004</v>
      </c>
      <c r="AG357">
        <v>520.06880000000001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-44.32461</v>
      </c>
      <c r="AX357">
        <v>428.35930000000002</v>
      </c>
      <c r="AY357">
        <v>432.18389999999999</v>
      </c>
      <c r="AZ357">
        <v>427.26850000000002</v>
      </c>
      <c r="BA357">
        <v>423.6902</v>
      </c>
      <c r="BB357">
        <v>428.52269999999999</v>
      </c>
      <c r="BC357">
        <v>341.82799999999997</v>
      </c>
      <c r="BD357">
        <v>228.91890000000001</v>
      </c>
      <c r="BE357">
        <v>-25.9648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91.458240000000004</v>
      </c>
      <c r="BV357">
        <v>438.11369999999999</v>
      </c>
      <c r="BW357">
        <v>442.51249999999999</v>
      </c>
      <c r="BX357">
        <v>436.5129</v>
      </c>
      <c r="BY357">
        <v>431.5521</v>
      </c>
      <c r="BZ357">
        <v>438.42509999999999</v>
      </c>
      <c r="CA357">
        <v>351.32709999999997</v>
      </c>
      <c r="CB357">
        <v>236.78309999999999</v>
      </c>
      <c r="CC357">
        <v>77.179940000000002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185.501</v>
      </c>
      <c r="CT357">
        <v>444.86950000000002</v>
      </c>
      <c r="CU357">
        <v>449.666</v>
      </c>
      <c r="CV357">
        <v>442.91550000000001</v>
      </c>
      <c r="CW357">
        <v>436.99720000000002</v>
      </c>
      <c r="CX357">
        <v>445.2835</v>
      </c>
      <c r="CY357">
        <v>357.90609999999998</v>
      </c>
      <c r="CZ357">
        <v>242.22989999999999</v>
      </c>
      <c r="DA357">
        <v>148.61770000000001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279.54379999999998</v>
      </c>
      <c r="DR357">
        <v>451.62529999999998</v>
      </c>
      <c r="DS357">
        <v>456.81950000000001</v>
      </c>
      <c r="DT357">
        <v>449.31810000000002</v>
      </c>
      <c r="DU357">
        <v>442.44240000000002</v>
      </c>
      <c r="DV357">
        <v>452.14190000000002</v>
      </c>
      <c r="DW357">
        <v>364.48509999999999</v>
      </c>
      <c r="DX357">
        <v>247.67670000000001</v>
      </c>
      <c r="DY357">
        <v>220.05539999999999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415.32670000000002</v>
      </c>
      <c r="EP357">
        <v>461.37970000000001</v>
      </c>
      <c r="EQ357">
        <v>467.14800000000002</v>
      </c>
      <c r="ER357">
        <v>458.5625</v>
      </c>
      <c r="ES357">
        <v>450.30430000000001</v>
      </c>
      <c r="ET357">
        <v>462.04430000000002</v>
      </c>
      <c r="EU357">
        <v>373.98419999999999</v>
      </c>
      <c r="EV357">
        <v>255.54089999999999</v>
      </c>
      <c r="EW357">
        <v>323.2002</v>
      </c>
      <c r="EX357">
        <v>69.102010000000007</v>
      </c>
      <c r="EY357">
        <v>67.435820000000007</v>
      </c>
      <c r="EZ357">
        <v>66.809340000000006</v>
      </c>
      <c r="FA357">
        <v>65.621250000000003</v>
      </c>
      <c r="FB357">
        <v>64.890990000000002</v>
      </c>
      <c r="FC357">
        <v>64.066730000000007</v>
      </c>
      <c r="FD357">
        <v>63.866970000000002</v>
      </c>
      <c r="FE357">
        <v>64.072590000000005</v>
      </c>
      <c r="FF357">
        <v>66.122060000000005</v>
      </c>
      <c r="FG357">
        <v>70.685839999999999</v>
      </c>
      <c r="FH357">
        <v>76.761399999999995</v>
      </c>
      <c r="FI357">
        <v>81.956900000000005</v>
      </c>
      <c r="FJ357">
        <v>85.320390000000003</v>
      </c>
      <c r="FK357">
        <v>86.901669999999996</v>
      </c>
      <c r="FL357">
        <v>87.801689999999994</v>
      </c>
      <c r="FM357">
        <v>87.621200000000002</v>
      </c>
      <c r="FN357">
        <v>85.935940000000002</v>
      </c>
      <c r="FO357">
        <v>83.239599999999996</v>
      </c>
      <c r="FP357">
        <v>79.99888</v>
      </c>
      <c r="FQ357">
        <v>76.848399999999998</v>
      </c>
      <c r="FR357">
        <v>74.39725</v>
      </c>
      <c r="FS357">
        <v>72.361810000000006</v>
      </c>
      <c r="FT357">
        <v>70.634960000000007</v>
      </c>
      <c r="FU357">
        <v>69.587879999999998</v>
      </c>
      <c r="FV357">
        <v>1</v>
      </c>
    </row>
    <row r="358" spans="1:178" x14ac:dyDescent="0.2">
      <c r="A358" t="s">
        <v>216</v>
      </c>
      <c r="B358" t="s">
        <v>231</v>
      </c>
      <c r="C358" t="s">
        <v>240</v>
      </c>
      <c r="D358" t="s">
        <v>44</v>
      </c>
      <c r="E358">
        <v>2015</v>
      </c>
      <c r="F358" t="s">
        <v>227</v>
      </c>
      <c r="G358">
        <v>501</v>
      </c>
      <c r="H358" s="59"/>
      <c r="I358">
        <v>75.464709999999997</v>
      </c>
      <c r="J358">
        <v>515.52739999999994</v>
      </c>
      <c r="K358">
        <v>513.20609999999999</v>
      </c>
      <c r="L358">
        <v>501.6687</v>
      </c>
      <c r="M358">
        <v>499.15159999999997</v>
      </c>
      <c r="N358">
        <v>530.40809999999999</v>
      </c>
      <c r="O358">
        <v>554.63009999999997</v>
      </c>
      <c r="P358">
        <v>572.12379999999996</v>
      </c>
      <c r="Q358">
        <v>583.75670000000002</v>
      </c>
      <c r="R358">
        <v>585.15440000000001</v>
      </c>
      <c r="S358">
        <v>566.1558</v>
      </c>
      <c r="T358">
        <v>552.64859999999999</v>
      </c>
      <c r="U358">
        <v>547.1644</v>
      </c>
      <c r="V358">
        <v>559.755</v>
      </c>
      <c r="W358">
        <v>547.20939999999996</v>
      </c>
      <c r="X358">
        <v>561.77260000000001</v>
      </c>
      <c r="Y358">
        <v>553.3415</v>
      </c>
      <c r="Z358">
        <v>554.92859999999996</v>
      </c>
      <c r="AA358">
        <v>564.99170000000004</v>
      </c>
      <c r="AB358">
        <v>567.45429999999999</v>
      </c>
      <c r="AC358">
        <v>560.84770000000003</v>
      </c>
      <c r="AD358">
        <v>561.96280000000002</v>
      </c>
      <c r="AE358">
        <v>555.29690000000005</v>
      </c>
      <c r="AF358">
        <v>551.16520000000003</v>
      </c>
      <c r="AG358">
        <v>548.41729999999995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-110.45829999999999</v>
      </c>
      <c r="AX358">
        <v>418.87060000000002</v>
      </c>
      <c r="AY358">
        <v>422.85340000000002</v>
      </c>
      <c r="AZ358">
        <v>424.23680000000002</v>
      </c>
      <c r="BA358">
        <v>421.56849999999997</v>
      </c>
      <c r="BB358">
        <v>423.60610000000003</v>
      </c>
      <c r="BC358">
        <v>352.12009999999998</v>
      </c>
      <c r="BD358">
        <v>245.2456</v>
      </c>
      <c r="BE358">
        <v>0.92561939999999998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66.418300000000002</v>
      </c>
      <c r="BV358">
        <v>433.17529999999999</v>
      </c>
      <c r="BW358">
        <v>441.74470000000002</v>
      </c>
      <c r="BX358">
        <v>443.40660000000003</v>
      </c>
      <c r="BY358">
        <v>439.1687</v>
      </c>
      <c r="BZ358">
        <v>441.69909999999999</v>
      </c>
      <c r="CA358">
        <v>363.00389999999999</v>
      </c>
      <c r="CB358">
        <v>257.41160000000002</v>
      </c>
      <c r="CC358">
        <v>106.9906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188.92250000000001</v>
      </c>
      <c r="CT358">
        <v>443.08280000000002</v>
      </c>
      <c r="CU358">
        <v>454.82870000000003</v>
      </c>
      <c r="CV358">
        <v>456.68340000000001</v>
      </c>
      <c r="CW358">
        <v>451.35849999999999</v>
      </c>
      <c r="CX358">
        <v>454.2303</v>
      </c>
      <c r="CY358">
        <v>370.54199999999997</v>
      </c>
      <c r="CZ358">
        <v>265.83780000000002</v>
      </c>
      <c r="DA358">
        <v>180.45079999999999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311.42660000000001</v>
      </c>
      <c r="DR358">
        <v>452.99020000000002</v>
      </c>
      <c r="DS358">
        <v>467.9128</v>
      </c>
      <c r="DT358">
        <v>469.96030000000002</v>
      </c>
      <c r="DU358">
        <v>463.54829999999998</v>
      </c>
      <c r="DV358">
        <v>466.76150000000001</v>
      </c>
      <c r="DW358">
        <v>378.08</v>
      </c>
      <c r="DX358">
        <v>274.26389999999998</v>
      </c>
      <c r="DY358">
        <v>253.9111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488.3032</v>
      </c>
      <c r="EP358">
        <v>467.29500000000002</v>
      </c>
      <c r="EQ358">
        <v>486.80399999999997</v>
      </c>
      <c r="ER358">
        <v>489.13</v>
      </c>
      <c r="ES358">
        <v>481.14839999999998</v>
      </c>
      <c r="ET358">
        <v>484.85449999999997</v>
      </c>
      <c r="EU358">
        <v>388.96379999999999</v>
      </c>
      <c r="EV358">
        <v>286.42989999999998</v>
      </c>
      <c r="EW358">
        <v>359.976</v>
      </c>
      <c r="EX358">
        <v>45.756300000000003</v>
      </c>
      <c r="EY358">
        <v>45.050960000000003</v>
      </c>
      <c r="EZ358">
        <v>44.621079999999999</v>
      </c>
      <c r="FA358">
        <v>44.585120000000003</v>
      </c>
      <c r="FB358">
        <v>44.582180000000001</v>
      </c>
      <c r="FC358">
        <v>44.35727</v>
      </c>
      <c r="FD358">
        <v>44.641970000000001</v>
      </c>
      <c r="FE358">
        <v>44.749749999999999</v>
      </c>
      <c r="FF358">
        <v>45.322830000000003</v>
      </c>
      <c r="FG358">
        <v>46.792520000000003</v>
      </c>
      <c r="FH358">
        <v>48.404589999999999</v>
      </c>
      <c r="FI358">
        <v>50.240360000000003</v>
      </c>
      <c r="FJ358">
        <v>51.651649999999997</v>
      </c>
      <c r="FK358">
        <v>52.065939999999998</v>
      </c>
      <c r="FL358">
        <v>52.133719999999997</v>
      </c>
      <c r="FM358">
        <v>52.114350000000002</v>
      </c>
      <c r="FN358">
        <v>51.642490000000002</v>
      </c>
      <c r="FO358">
        <v>50.544150000000002</v>
      </c>
      <c r="FP358">
        <v>49.281529999999997</v>
      </c>
      <c r="FQ358">
        <v>48.132370000000002</v>
      </c>
      <c r="FR358">
        <v>47.040889999999997</v>
      </c>
      <c r="FS358">
        <v>46.38852</v>
      </c>
      <c r="FT358">
        <v>46.090209999999999</v>
      </c>
      <c r="FU358">
        <v>45.373420000000003</v>
      </c>
      <c r="FV358">
        <v>1</v>
      </c>
    </row>
    <row r="359" spans="1:178" x14ac:dyDescent="0.2">
      <c r="A359" t="s">
        <v>216</v>
      </c>
      <c r="B359" t="s">
        <v>231</v>
      </c>
      <c r="C359" t="s">
        <v>240</v>
      </c>
      <c r="D359" t="s">
        <v>44</v>
      </c>
      <c r="E359">
        <v>2016</v>
      </c>
      <c r="F359" t="s">
        <v>227</v>
      </c>
      <c r="G359">
        <v>487</v>
      </c>
      <c r="H359" s="59"/>
      <c r="I359">
        <v>73.355909999999994</v>
      </c>
      <c r="J359">
        <v>501.12150000000003</v>
      </c>
      <c r="K359">
        <v>498.86500000000001</v>
      </c>
      <c r="L359">
        <v>487.65</v>
      </c>
      <c r="M359">
        <v>485.20319999999998</v>
      </c>
      <c r="N359">
        <v>515.58640000000003</v>
      </c>
      <c r="O359">
        <v>539.13149999999996</v>
      </c>
      <c r="P359">
        <v>556.13630000000001</v>
      </c>
      <c r="Q359">
        <v>567.44420000000002</v>
      </c>
      <c r="R359">
        <v>568.80280000000005</v>
      </c>
      <c r="S359">
        <v>550.33510000000001</v>
      </c>
      <c r="T359">
        <v>537.20540000000005</v>
      </c>
      <c r="U359">
        <v>531.87440000000004</v>
      </c>
      <c r="V359">
        <v>544.11320000000001</v>
      </c>
      <c r="W359">
        <v>531.91819999999996</v>
      </c>
      <c r="X359">
        <v>546.07429999999999</v>
      </c>
      <c r="Y359">
        <v>537.87879999999996</v>
      </c>
      <c r="Z359">
        <v>539.42169999999999</v>
      </c>
      <c r="AA359">
        <v>549.20349999999996</v>
      </c>
      <c r="AB359">
        <v>551.59739999999999</v>
      </c>
      <c r="AC359">
        <v>545.17529999999999</v>
      </c>
      <c r="AD359">
        <v>546.25919999999996</v>
      </c>
      <c r="AE359">
        <v>539.77959999999996</v>
      </c>
      <c r="AF359">
        <v>535.76340000000005</v>
      </c>
      <c r="AG359">
        <v>533.09230000000002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-111.5249</v>
      </c>
      <c r="AX359">
        <v>406.8297</v>
      </c>
      <c r="AY359">
        <v>410.59350000000001</v>
      </c>
      <c r="AZ359">
        <v>411.93180000000001</v>
      </c>
      <c r="BA359">
        <v>409.37490000000003</v>
      </c>
      <c r="BB359">
        <v>411.34390000000002</v>
      </c>
      <c r="BC359">
        <v>342.0249</v>
      </c>
      <c r="BD359">
        <v>238.10679999999999</v>
      </c>
      <c r="BE359">
        <v>-1.5908169999999999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62.8628</v>
      </c>
      <c r="BV359">
        <v>420.9332</v>
      </c>
      <c r="BW359">
        <v>429.21899999999999</v>
      </c>
      <c r="BX359">
        <v>430.83170000000001</v>
      </c>
      <c r="BY359">
        <v>426.72739999999999</v>
      </c>
      <c r="BZ359">
        <v>429.18239999999997</v>
      </c>
      <c r="CA359">
        <v>352.75549999999998</v>
      </c>
      <c r="CB359">
        <v>250.10159999999999</v>
      </c>
      <c r="CC359">
        <v>102.9817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183.64320000000001</v>
      </c>
      <c r="CT359">
        <v>430.70119999999997</v>
      </c>
      <c r="CU359">
        <v>442.1189</v>
      </c>
      <c r="CV359">
        <v>443.92180000000002</v>
      </c>
      <c r="CW359">
        <v>438.7457</v>
      </c>
      <c r="CX359">
        <v>441.53719999999998</v>
      </c>
      <c r="CY359">
        <v>360.1875</v>
      </c>
      <c r="CZ359">
        <v>258.40910000000002</v>
      </c>
      <c r="DA359">
        <v>175.4083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304.42360000000002</v>
      </c>
      <c r="DR359">
        <v>440.4692</v>
      </c>
      <c r="DS359">
        <v>455.01889999999997</v>
      </c>
      <c r="DT359">
        <v>457.01179999999999</v>
      </c>
      <c r="DU359">
        <v>450.76400000000001</v>
      </c>
      <c r="DV359">
        <v>453.89210000000003</v>
      </c>
      <c r="DW359">
        <v>367.61950000000002</v>
      </c>
      <c r="DX359">
        <v>266.7167</v>
      </c>
      <c r="DY359">
        <v>247.8349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478.81130000000002</v>
      </c>
      <c r="EP359">
        <v>454.5727</v>
      </c>
      <c r="EQ359">
        <v>473.64429999999999</v>
      </c>
      <c r="ER359">
        <v>475.91180000000003</v>
      </c>
      <c r="ES359">
        <v>468.11649999999997</v>
      </c>
      <c r="ET359">
        <v>471.73050000000001</v>
      </c>
      <c r="EU359">
        <v>378.3501</v>
      </c>
      <c r="EV359">
        <v>278.7115</v>
      </c>
      <c r="EW359">
        <v>352.4074</v>
      </c>
      <c r="EX359">
        <v>45.756300000000003</v>
      </c>
      <c r="EY359">
        <v>45.050960000000003</v>
      </c>
      <c r="EZ359">
        <v>44.621090000000002</v>
      </c>
      <c r="FA359">
        <v>44.585120000000003</v>
      </c>
      <c r="FB359">
        <v>44.582180000000001</v>
      </c>
      <c r="FC359">
        <v>44.35727</v>
      </c>
      <c r="FD359">
        <v>44.641970000000001</v>
      </c>
      <c r="FE359">
        <v>44.749749999999999</v>
      </c>
      <c r="FF359">
        <v>45.322830000000003</v>
      </c>
      <c r="FG359">
        <v>46.792520000000003</v>
      </c>
      <c r="FH359">
        <v>48.404589999999999</v>
      </c>
      <c r="FI359">
        <v>50.240360000000003</v>
      </c>
      <c r="FJ359">
        <v>51.651649999999997</v>
      </c>
      <c r="FK359">
        <v>52.065939999999998</v>
      </c>
      <c r="FL359">
        <v>52.133719999999997</v>
      </c>
      <c r="FM359">
        <v>52.114350000000002</v>
      </c>
      <c r="FN359">
        <v>51.642490000000002</v>
      </c>
      <c r="FO359">
        <v>50.544150000000002</v>
      </c>
      <c r="FP359">
        <v>49.281529999999997</v>
      </c>
      <c r="FQ359">
        <v>48.132370000000002</v>
      </c>
      <c r="FR359">
        <v>47.040889999999997</v>
      </c>
      <c r="FS359">
        <v>46.38852</v>
      </c>
      <c r="FT359">
        <v>46.090209999999999</v>
      </c>
      <c r="FU359">
        <v>45.373420000000003</v>
      </c>
      <c r="FV359">
        <v>1</v>
      </c>
    </row>
    <row r="360" spans="1:178" x14ac:dyDescent="0.2">
      <c r="A360" t="s">
        <v>216</v>
      </c>
      <c r="B360" t="s">
        <v>231</v>
      </c>
      <c r="C360" t="s">
        <v>240</v>
      </c>
      <c r="D360" t="s">
        <v>44</v>
      </c>
      <c r="E360">
        <v>2017</v>
      </c>
      <c r="F360" t="s">
        <v>227</v>
      </c>
      <c r="G360">
        <v>474</v>
      </c>
      <c r="H360" s="59"/>
      <c r="I360">
        <v>71.397739999999999</v>
      </c>
      <c r="J360">
        <v>487.74450000000002</v>
      </c>
      <c r="K360">
        <v>485.54829999999998</v>
      </c>
      <c r="L360">
        <v>474.6327</v>
      </c>
      <c r="M360">
        <v>472.25119999999998</v>
      </c>
      <c r="N360">
        <v>501.82330000000002</v>
      </c>
      <c r="O360">
        <v>524.73990000000003</v>
      </c>
      <c r="P360">
        <v>541.29079999999999</v>
      </c>
      <c r="Q360">
        <v>552.29679999999996</v>
      </c>
      <c r="R360">
        <v>553.6191</v>
      </c>
      <c r="S360">
        <v>535.64440000000002</v>
      </c>
      <c r="T360">
        <v>522.86519999999996</v>
      </c>
      <c r="U360">
        <v>517.67650000000003</v>
      </c>
      <c r="V360">
        <v>529.58860000000004</v>
      </c>
      <c r="W360">
        <v>517.71910000000003</v>
      </c>
      <c r="X360">
        <v>531.49739999999997</v>
      </c>
      <c r="Y360">
        <v>523.52070000000003</v>
      </c>
      <c r="Z360">
        <v>525.02229999999997</v>
      </c>
      <c r="AA360">
        <v>534.54300000000001</v>
      </c>
      <c r="AB360">
        <v>536.87300000000005</v>
      </c>
      <c r="AC360">
        <v>530.62239999999997</v>
      </c>
      <c r="AD360">
        <v>531.67729999999995</v>
      </c>
      <c r="AE360">
        <v>525.37070000000006</v>
      </c>
      <c r="AF360">
        <v>521.46169999999995</v>
      </c>
      <c r="AG360">
        <v>518.86189999999999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-112.46080000000001</v>
      </c>
      <c r="AX360">
        <v>395.6533</v>
      </c>
      <c r="AY360">
        <v>399.21519999999998</v>
      </c>
      <c r="AZ360">
        <v>400.51159999999999</v>
      </c>
      <c r="BA360">
        <v>398.05770000000001</v>
      </c>
      <c r="BB360">
        <v>399.9633</v>
      </c>
      <c r="BC360">
        <v>332.65410000000003</v>
      </c>
      <c r="BD360">
        <v>231.48159999999999</v>
      </c>
      <c r="BE360">
        <v>-3.894787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59.583579999999998</v>
      </c>
      <c r="BV360">
        <v>409.56729999999999</v>
      </c>
      <c r="BW360">
        <v>417.59039999999999</v>
      </c>
      <c r="BX360">
        <v>419.1576</v>
      </c>
      <c r="BY360">
        <v>415.17700000000002</v>
      </c>
      <c r="BZ360">
        <v>417.56200000000001</v>
      </c>
      <c r="CA360">
        <v>343.2405</v>
      </c>
      <c r="CB360">
        <v>243.3152</v>
      </c>
      <c r="CC360">
        <v>99.272540000000006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178.74100000000001</v>
      </c>
      <c r="CT360">
        <v>419.20409999999998</v>
      </c>
      <c r="CU360">
        <v>430.31700000000001</v>
      </c>
      <c r="CV360">
        <v>432.07170000000002</v>
      </c>
      <c r="CW360">
        <v>427.03379999999999</v>
      </c>
      <c r="CX360">
        <v>429.75080000000003</v>
      </c>
      <c r="CY360">
        <v>350.5727</v>
      </c>
      <c r="CZ360">
        <v>251.5112</v>
      </c>
      <c r="DA360">
        <v>170.7259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297.89839999999998</v>
      </c>
      <c r="DR360">
        <v>428.84089999999998</v>
      </c>
      <c r="DS360">
        <v>443.04360000000003</v>
      </c>
      <c r="DT360">
        <v>444.98590000000002</v>
      </c>
      <c r="DU360">
        <v>438.89060000000001</v>
      </c>
      <c r="DV360">
        <v>441.93970000000002</v>
      </c>
      <c r="DW360">
        <v>357.90480000000002</v>
      </c>
      <c r="DX360">
        <v>259.70710000000003</v>
      </c>
      <c r="DY360">
        <v>242.17930000000001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469.94290000000001</v>
      </c>
      <c r="EP360">
        <v>442.75479999999999</v>
      </c>
      <c r="EQ360">
        <v>461.41879999999998</v>
      </c>
      <c r="ER360">
        <v>463.63189999999997</v>
      </c>
      <c r="ES360">
        <v>456.00990000000002</v>
      </c>
      <c r="ET360">
        <v>459.53840000000002</v>
      </c>
      <c r="EU360">
        <v>368.49119999999999</v>
      </c>
      <c r="EV360">
        <v>271.54070000000002</v>
      </c>
      <c r="EW360">
        <v>345.34660000000002</v>
      </c>
      <c r="EX360">
        <v>45.756300000000003</v>
      </c>
      <c r="EY360">
        <v>45.050960000000003</v>
      </c>
      <c r="EZ360">
        <v>44.621090000000002</v>
      </c>
      <c r="FA360">
        <v>44.585120000000003</v>
      </c>
      <c r="FB360">
        <v>44.582180000000001</v>
      </c>
      <c r="FC360">
        <v>44.35727</v>
      </c>
      <c r="FD360">
        <v>44.641970000000001</v>
      </c>
      <c r="FE360">
        <v>44.749749999999999</v>
      </c>
      <c r="FF360">
        <v>45.322830000000003</v>
      </c>
      <c r="FG360">
        <v>46.792520000000003</v>
      </c>
      <c r="FH360">
        <v>48.404589999999999</v>
      </c>
      <c r="FI360">
        <v>50.240360000000003</v>
      </c>
      <c r="FJ360">
        <v>51.651649999999997</v>
      </c>
      <c r="FK360">
        <v>52.065939999999998</v>
      </c>
      <c r="FL360">
        <v>52.133719999999997</v>
      </c>
      <c r="FM360">
        <v>52.114350000000002</v>
      </c>
      <c r="FN360">
        <v>51.642490000000002</v>
      </c>
      <c r="FO360">
        <v>50.544150000000002</v>
      </c>
      <c r="FP360">
        <v>49.281529999999997</v>
      </c>
      <c r="FQ360">
        <v>48.132370000000002</v>
      </c>
      <c r="FR360">
        <v>47.040889999999997</v>
      </c>
      <c r="FS360">
        <v>46.38852</v>
      </c>
      <c r="FT360">
        <v>46.090209999999999</v>
      </c>
      <c r="FU360">
        <v>45.373420000000003</v>
      </c>
      <c r="FV360">
        <v>1</v>
      </c>
    </row>
    <row r="361" spans="1:178" x14ac:dyDescent="0.2">
      <c r="A361" t="s">
        <v>216</v>
      </c>
      <c r="B361" t="s">
        <v>231</v>
      </c>
      <c r="C361" t="s">
        <v>240</v>
      </c>
      <c r="D361" t="s">
        <v>44</v>
      </c>
      <c r="E361" t="s">
        <v>239</v>
      </c>
      <c r="F361" t="s">
        <v>227</v>
      </c>
      <c r="G361">
        <v>474</v>
      </c>
      <c r="H361" s="59"/>
      <c r="I361">
        <v>71.397739999999999</v>
      </c>
      <c r="J361">
        <v>487.74450000000002</v>
      </c>
      <c r="K361">
        <v>485.54829999999998</v>
      </c>
      <c r="L361">
        <v>474.6327</v>
      </c>
      <c r="M361">
        <v>472.25119999999998</v>
      </c>
      <c r="N361">
        <v>501.82330000000002</v>
      </c>
      <c r="O361">
        <v>524.73990000000003</v>
      </c>
      <c r="P361">
        <v>541.29079999999999</v>
      </c>
      <c r="Q361">
        <v>552.29679999999996</v>
      </c>
      <c r="R361">
        <v>553.6191</v>
      </c>
      <c r="S361">
        <v>535.64440000000002</v>
      </c>
      <c r="T361">
        <v>522.86519999999996</v>
      </c>
      <c r="U361">
        <v>517.67650000000003</v>
      </c>
      <c r="V361">
        <v>529.58860000000004</v>
      </c>
      <c r="W361">
        <v>517.71910000000003</v>
      </c>
      <c r="X361">
        <v>531.49739999999997</v>
      </c>
      <c r="Y361">
        <v>523.52070000000003</v>
      </c>
      <c r="Z361">
        <v>525.02229999999997</v>
      </c>
      <c r="AA361">
        <v>534.54300000000001</v>
      </c>
      <c r="AB361">
        <v>536.87300000000005</v>
      </c>
      <c r="AC361">
        <v>530.62239999999997</v>
      </c>
      <c r="AD361">
        <v>531.67729999999995</v>
      </c>
      <c r="AE361">
        <v>525.37070000000006</v>
      </c>
      <c r="AF361">
        <v>521.46169999999995</v>
      </c>
      <c r="AG361">
        <v>518.86189999999999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-112.46080000000001</v>
      </c>
      <c r="AX361">
        <v>395.6533</v>
      </c>
      <c r="AY361">
        <v>399.21519999999998</v>
      </c>
      <c r="AZ361">
        <v>400.51159999999999</v>
      </c>
      <c r="BA361">
        <v>398.05770000000001</v>
      </c>
      <c r="BB361">
        <v>399.9633</v>
      </c>
      <c r="BC361">
        <v>332.65410000000003</v>
      </c>
      <c r="BD361">
        <v>231.48159999999999</v>
      </c>
      <c r="BE361">
        <v>-3.894787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59.583579999999998</v>
      </c>
      <c r="BV361">
        <v>409.56729999999999</v>
      </c>
      <c r="BW361">
        <v>417.59039999999999</v>
      </c>
      <c r="BX361">
        <v>419.1576</v>
      </c>
      <c r="BY361">
        <v>415.17700000000002</v>
      </c>
      <c r="BZ361">
        <v>417.56200000000001</v>
      </c>
      <c r="CA361">
        <v>343.2405</v>
      </c>
      <c r="CB361">
        <v>243.3152</v>
      </c>
      <c r="CC361">
        <v>99.272540000000006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178.74100000000001</v>
      </c>
      <c r="CT361">
        <v>419.20409999999998</v>
      </c>
      <c r="CU361">
        <v>430.31700000000001</v>
      </c>
      <c r="CV361">
        <v>432.07170000000002</v>
      </c>
      <c r="CW361">
        <v>427.03379999999999</v>
      </c>
      <c r="CX361">
        <v>429.75080000000003</v>
      </c>
      <c r="CY361">
        <v>350.5727</v>
      </c>
      <c r="CZ361">
        <v>251.5112</v>
      </c>
      <c r="DA361">
        <v>170.7259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297.89839999999998</v>
      </c>
      <c r="DR361">
        <v>428.84089999999998</v>
      </c>
      <c r="DS361">
        <v>443.04360000000003</v>
      </c>
      <c r="DT361">
        <v>444.98590000000002</v>
      </c>
      <c r="DU361">
        <v>438.89060000000001</v>
      </c>
      <c r="DV361">
        <v>441.93970000000002</v>
      </c>
      <c r="DW361">
        <v>357.90480000000002</v>
      </c>
      <c r="DX361">
        <v>259.70710000000003</v>
      </c>
      <c r="DY361">
        <v>242.17930000000001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469.94290000000001</v>
      </c>
      <c r="EP361">
        <v>442.75479999999999</v>
      </c>
      <c r="EQ361">
        <v>461.41879999999998</v>
      </c>
      <c r="ER361">
        <v>463.63189999999997</v>
      </c>
      <c r="ES361">
        <v>456.00990000000002</v>
      </c>
      <c r="ET361">
        <v>459.53840000000002</v>
      </c>
      <c r="EU361">
        <v>368.49119999999999</v>
      </c>
      <c r="EV361">
        <v>271.54070000000002</v>
      </c>
      <c r="EW361">
        <v>345.34660000000002</v>
      </c>
      <c r="EX361">
        <v>45.756300000000003</v>
      </c>
      <c r="EY361">
        <v>45.050960000000003</v>
      </c>
      <c r="EZ361">
        <v>44.621090000000002</v>
      </c>
      <c r="FA361">
        <v>44.585120000000003</v>
      </c>
      <c r="FB361">
        <v>44.582180000000001</v>
      </c>
      <c r="FC361">
        <v>44.35727</v>
      </c>
      <c r="FD361">
        <v>44.641970000000001</v>
      </c>
      <c r="FE361">
        <v>44.749749999999999</v>
      </c>
      <c r="FF361">
        <v>45.322830000000003</v>
      </c>
      <c r="FG361">
        <v>46.792520000000003</v>
      </c>
      <c r="FH361">
        <v>48.404589999999999</v>
      </c>
      <c r="FI361">
        <v>50.240360000000003</v>
      </c>
      <c r="FJ361">
        <v>51.651649999999997</v>
      </c>
      <c r="FK361">
        <v>52.065939999999998</v>
      </c>
      <c r="FL361">
        <v>52.133719999999997</v>
      </c>
      <c r="FM361">
        <v>52.114350000000002</v>
      </c>
      <c r="FN361">
        <v>51.642490000000002</v>
      </c>
      <c r="FO361">
        <v>50.544150000000002</v>
      </c>
      <c r="FP361">
        <v>49.281529999999997</v>
      </c>
      <c r="FQ361">
        <v>48.132370000000002</v>
      </c>
      <c r="FR361">
        <v>47.040889999999997</v>
      </c>
      <c r="FS361">
        <v>46.38852</v>
      </c>
      <c r="FT361">
        <v>46.090209999999999</v>
      </c>
      <c r="FU361">
        <v>45.373420000000003</v>
      </c>
      <c r="FV361">
        <v>1</v>
      </c>
    </row>
    <row r="362" spans="1:178" x14ac:dyDescent="0.2">
      <c r="A362" t="s">
        <v>216</v>
      </c>
      <c r="B362" t="s">
        <v>231</v>
      </c>
      <c r="C362" t="s">
        <v>240</v>
      </c>
      <c r="D362" t="s">
        <v>10</v>
      </c>
      <c r="E362">
        <v>2015</v>
      </c>
      <c r="F362" t="s">
        <v>227</v>
      </c>
      <c r="G362">
        <v>514</v>
      </c>
      <c r="H362" s="59"/>
      <c r="I362">
        <v>77.422870000000003</v>
      </c>
      <c r="J362">
        <v>573.06960000000004</v>
      </c>
      <c r="K362">
        <v>566.14750000000004</v>
      </c>
      <c r="L362">
        <v>558.37450000000001</v>
      </c>
      <c r="M362">
        <v>563.91</v>
      </c>
      <c r="N362">
        <v>578.83929999999998</v>
      </c>
      <c r="O362">
        <v>605.30420000000004</v>
      </c>
      <c r="P362">
        <v>649.26599999999996</v>
      </c>
      <c r="Q362">
        <v>663.19970000000001</v>
      </c>
      <c r="R362">
        <v>674.41300000000001</v>
      </c>
      <c r="S362">
        <v>678.55399999999997</v>
      </c>
      <c r="T362">
        <v>679.32209999999998</v>
      </c>
      <c r="U362">
        <v>673.99329999999998</v>
      </c>
      <c r="V362">
        <v>666.84670000000006</v>
      </c>
      <c r="W362">
        <v>662.76459999999997</v>
      </c>
      <c r="X362">
        <v>651.3021</v>
      </c>
      <c r="Y362">
        <v>645.84550000000002</v>
      </c>
      <c r="Z362">
        <v>637.79960000000005</v>
      </c>
      <c r="AA362">
        <v>629.22940000000006</v>
      </c>
      <c r="AB362">
        <v>624.8039</v>
      </c>
      <c r="AC362">
        <v>625.52369999999996</v>
      </c>
      <c r="AD362">
        <v>628.60519999999997</v>
      </c>
      <c r="AE362">
        <v>628.44529999999997</v>
      </c>
      <c r="AF362">
        <v>623.02909999999997</v>
      </c>
      <c r="AG362">
        <v>586.84349999999995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-123.3275</v>
      </c>
      <c r="AU362">
        <v>500.36610000000002</v>
      </c>
      <c r="AV362">
        <v>493.60250000000002</v>
      </c>
      <c r="AW362">
        <v>490.1352</v>
      </c>
      <c r="AX362">
        <v>485.14260000000002</v>
      </c>
      <c r="AY362">
        <v>480.01490000000001</v>
      </c>
      <c r="AZ362">
        <v>394.12</v>
      </c>
      <c r="BA362">
        <v>267.06799999999998</v>
      </c>
      <c r="BB362">
        <v>101.7226</v>
      </c>
      <c r="BC362">
        <v>-53.466180000000001</v>
      </c>
      <c r="BD362">
        <v>-191.4151</v>
      </c>
      <c r="BE362">
        <v>-332.86669999999998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80.163020000000003</v>
      </c>
      <c r="BS362">
        <v>514.07010000000002</v>
      </c>
      <c r="BT362">
        <v>506.9</v>
      </c>
      <c r="BU362">
        <v>504.69569999999999</v>
      </c>
      <c r="BV362">
        <v>499.71679999999998</v>
      </c>
      <c r="BW362">
        <v>494.505</v>
      </c>
      <c r="BX362">
        <v>402.83629999999999</v>
      </c>
      <c r="BY362">
        <v>275.06950000000001</v>
      </c>
      <c r="BZ362">
        <v>156.40870000000001</v>
      </c>
      <c r="CA362">
        <v>95.65558</v>
      </c>
      <c r="CB362">
        <v>39.852020000000003</v>
      </c>
      <c r="CC362">
        <v>-39.778080000000003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221.09989999999999</v>
      </c>
      <c r="CQ362">
        <v>523.56140000000005</v>
      </c>
      <c r="CR362">
        <v>516.10979999999995</v>
      </c>
      <c r="CS362">
        <v>514.78030000000001</v>
      </c>
      <c r="CT362">
        <v>509.8109</v>
      </c>
      <c r="CU362">
        <v>504.54090000000002</v>
      </c>
      <c r="CV362">
        <v>408.8732</v>
      </c>
      <c r="CW362">
        <v>280.6114</v>
      </c>
      <c r="CX362">
        <v>194.2841</v>
      </c>
      <c r="CY362">
        <v>198.93690000000001</v>
      </c>
      <c r="CZ362">
        <v>200.02690000000001</v>
      </c>
      <c r="DA362">
        <v>163.21420000000001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362.03680000000003</v>
      </c>
      <c r="DO362">
        <v>533.05269999999996</v>
      </c>
      <c r="DP362">
        <v>525.31960000000004</v>
      </c>
      <c r="DQ362">
        <v>524.86479999999995</v>
      </c>
      <c r="DR362">
        <v>519.90499999999997</v>
      </c>
      <c r="DS362">
        <v>514.57669999999996</v>
      </c>
      <c r="DT362">
        <v>414.9101</v>
      </c>
      <c r="DU362">
        <v>286.15320000000003</v>
      </c>
      <c r="DV362">
        <v>232.15960000000001</v>
      </c>
      <c r="DW362">
        <v>302.21809999999999</v>
      </c>
      <c r="DX362">
        <v>360.20179999999999</v>
      </c>
      <c r="DY362">
        <v>366.20639999999997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565.52729999999997</v>
      </c>
      <c r="EM362">
        <v>546.75670000000002</v>
      </c>
      <c r="EN362">
        <v>538.61710000000005</v>
      </c>
      <c r="EO362">
        <v>539.42529999999999</v>
      </c>
      <c r="EP362">
        <v>534.47919999999999</v>
      </c>
      <c r="EQ362">
        <v>529.06679999999994</v>
      </c>
      <c r="ER362">
        <v>423.62639999999999</v>
      </c>
      <c r="ES362">
        <v>294.15469999999999</v>
      </c>
      <c r="ET362">
        <v>286.84570000000002</v>
      </c>
      <c r="EU362">
        <v>451.3399</v>
      </c>
      <c r="EV362">
        <v>591.46889999999996</v>
      </c>
      <c r="EW362">
        <v>659.29499999999996</v>
      </c>
      <c r="EX362">
        <v>75.289079999999998</v>
      </c>
      <c r="EY362">
        <v>74.126859999999994</v>
      </c>
      <c r="EZ362">
        <v>73.078800000000001</v>
      </c>
      <c r="FA362">
        <v>72.257260000000002</v>
      </c>
      <c r="FB362">
        <v>71.43835</v>
      </c>
      <c r="FC362">
        <v>70.844620000000006</v>
      </c>
      <c r="FD362">
        <v>70.696560000000005</v>
      </c>
      <c r="FE362">
        <v>71.138760000000005</v>
      </c>
      <c r="FF362">
        <v>73.777789999999996</v>
      </c>
      <c r="FG362">
        <v>78.312970000000007</v>
      </c>
      <c r="FH362">
        <v>83.060670000000002</v>
      </c>
      <c r="FI362">
        <v>87.375029999999995</v>
      </c>
      <c r="FJ362">
        <v>90.334280000000007</v>
      </c>
      <c r="FK362">
        <v>92.165679999999995</v>
      </c>
      <c r="FL362">
        <v>93.362089999999995</v>
      </c>
      <c r="FM362">
        <v>93.979900000000001</v>
      </c>
      <c r="FN362">
        <v>93.914540000000002</v>
      </c>
      <c r="FO362">
        <v>92.998040000000003</v>
      </c>
      <c r="FP362">
        <v>91.594710000000006</v>
      </c>
      <c r="FQ362">
        <v>88.89846</v>
      </c>
      <c r="FR362">
        <v>85.0886</v>
      </c>
      <c r="FS362">
        <v>81.695509999999999</v>
      </c>
      <c r="FT362">
        <v>79.387270000000001</v>
      </c>
      <c r="FU362">
        <v>77.158320000000003</v>
      </c>
      <c r="FV362">
        <v>1</v>
      </c>
    </row>
    <row r="363" spans="1:178" x14ac:dyDescent="0.2">
      <c r="A363" t="s">
        <v>216</v>
      </c>
      <c r="B363" t="s">
        <v>231</v>
      </c>
      <c r="C363" t="s">
        <v>240</v>
      </c>
      <c r="D363" t="s">
        <v>10</v>
      </c>
      <c r="E363">
        <v>2016</v>
      </c>
      <c r="F363" t="s">
        <v>227</v>
      </c>
      <c r="G363">
        <v>501</v>
      </c>
      <c r="H363" s="59"/>
      <c r="I363">
        <v>75.464709999999997</v>
      </c>
      <c r="J363">
        <v>558.57560000000001</v>
      </c>
      <c r="K363">
        <v>551.82860000000005</v>
      </c>
      <c r="L363">
        <v>544.25220000000002</v>
      </c>
      <c r="M363">
        <v>549.64769999999999</v>
      </c>
      <c r="N363">
        <v>564.19939999999997</v>
      </c>
      <c r="O363">
        <v>589.99490000000003</v>
      </c>
      <c r="P363">
        <v>632.84479999999996</v>
      </c>
      <c r="Q363">
        <v>646.42610000000002</v>
      </c>
      <c r="R363">
        <v>657.35580000000004</v>
      </c>
      <c r="S363">
        <v>661.3922</v>
      </c>
      <c r="T363">
        <v>662.14070000000004</v>
      </c>
      <c r="U363">
        <v>656.94669999999996</v>
      </c>
      <c r="V363">
        <v>649.98099999999999</v>
      </c>
      <c r="W363">
        <v>646.00210000000004</v>
      </c>
      <c r="X363">
        <v>634.82950000000005</v>
      </c>
      <c r="Y363">
        <v>629.51089999999999</v>
      </c>
      <c r="Z363">
        <v>621.66849999999999</v>
      </c>
      <c r="AA363">
        <v>613.31510000000003</v>
      </c>
      <c r="AB363">
        <v>609.00149999999996</v>
      </c>
      <c r="AC363">
        <v>609.70309999999995</v>
      </c>
      <c r="AD363">
        <v>612.70659999999998</v>
      </c>
      <c r="AE363">
        <v>612.55070000000001</v>
      </c>
      <c r="AF363">
        <v>607.27149999999995</v>
      </c>
      <c r="AG363">
        <v>572.00120000000004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-124.536</v>
      </c>
      <c r="AU363">
        <v>487.41950000000003</v>
      </c>
      <c r="AV363">
        <v>480.8356</v>
      </c>
      <c r="AW363">
        <v>477.42919999999998</v>
      </c>
      <c r="AX363">
        <v>472.56240000000003</v>
      </c>
      <c r="AY363">
        <v>467.56630000000001</v>
      </c>
      <c r="AZ363">
        <v>383.96660000000003</v>
      </c>
      <c r="BA363">
        <v>260.14319999999998</v>
      </c>
      <c r="BB363">
        <v>97.986810000000006</v>
      </c>
      <c r="BC363">
        <v>-55.285339999999998</v>
      </c>
      <c r="BD363">
        <v>-191.4923</v>
      </c>
      <c r="BE363">
        <v>-330.68110000000001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76.364689999999996</v>
      </c>
      <c r="BS363">
        <v>500.94909999999999</v>
      </c>
      <c r="BT363">
        <v>493.96379999999999</v>
      </c>
      <c r="BU363">
        <v>491.80439999999999</v>
      </c>
      <c r="BV363">
        <v>486.95119999999997</v>
      </c>
      <c r="BW363">
        <v>481.87200000000001</v>
      </c>
      <c r="BX363">
        <v>392.572</v>
      </c>
      <c r="BY363">
        <v>268.04289999999997</v>
      </c>
      <c r="BZ363">
        <v>151.9769</v>
      </c>
      <c r="CA363">
        <v>91.938559999999995</v>
      </c>
      <c r="CB363">
        <v>36.831499999999998</v>
      </c>
      <c r="CC363">
        <v>-41.322589999999998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215.50790000000001</v>
      </c>
      <c r="CQ363">
        <v>510.31959999999998</v>
      </c>
      <c r="CR363">
        <v>503.0564</v>
      </c>
      <c r="CS363">
        <v>501.76060000000001</v>
      </c>
      <c r="CT363">
        <v>496.91680000000002</v>
      </c>
      <c r="CU363">
        <v>491.7801</v>
      </c>
      <c r="CV363">
        <v>398.53199999999998</v>
      </c>
      <c r="CW363">
        <v>273.51420000000002</v>
      </c>
      <c r="CX363">
        <v>189.37029999999999</v>
      </c>
      <c r="CY363">
        <v>193.90539999999999</v>
      </c>
      <c r="CZ363">
        <v>194.96789999999999</v>
      </c>
      <c r="DA363">
        <v>159.08619999999999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354.65109999999999</v>
      </c>
      <c r="DO363">
        <v>519.69010000000003</v>
      </c>
      <c r="DP363">
        <v>512.149</v>
      </c>
      <c r="DQ363">
        <v>511.71679999999998</v>
      </c>
      <c r="DR363">
        <v>506.88240000000002</v>
      </c>
      <c r="DS363">
        <v>501.68819999999999</v>
      </c>
      <c r="DT363">
        <v>404.49209999999999</v>
      </c>
      <c r="DU363">
        <v>278.9855</v>
      </c>
      <c r="DV363">
        <v>226.7637</v>
      </c>
      <c r="DW363">
        <v>295.87220000000002</v>
      </c>
      <c r="DX363">
        <v>353.10419999999999</v>
      </c>
      <c r="DY363">
        <v>359.495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555.55179999999996</v>
      </c>
      <c r="EM363">
        <v>533.21969999999999</v>
      </c>
      <c r="EN363">
        <v>525.27729999999997</v>
      </c>
      <c r="EO363">
        <v>526.09190000000001</v>
      </c>
      <c r="EP363">
        <v>521.27120000000002</v>
      </c>
      <c r="EQ363">
        <v>515.99400000000003</v>
      </c>
      <c r="ER363">
        <v>413.09750000000003</v>
      </c>
      <c r="ES363">
        <v>286.8852</v>
      </c>
      <c r="ET363">
        <v>280.75389999999999</v>
      </c>
      <c r="EU363">
        <v>443.09609999999998</v>
      </c>
      <c r="EV363">
        <v>581.428</v>
      </c>
      <c r="EW363">
        <v>648.85350000000005</v>
      </c>
      <c r="EX363">
        <v>75.289079999999998</v>
      </c>
      <c r="EY363">
        <v>74.126859999999994</v>
      </c>
      <c r="EZ363">
        <v>73.078800000000001</v>
      </c>
      <c r="FA363">
        <v>72.257260000000002</v>
      </c>
      <c r="FB363">
        <v>71.43835</v>
      </c>
      <c r="FC363">
        <v>70.844620000000006</v>
      </c>
      <c r="FD363">
        <v>70.696560000000005</v>
      </c>
      <c r="FE363">
        <v>71.138760000000005</v>
      </c>
      <c r="FF363">
        <v>73.777789999999996</v>
      </c>
      <c r="FG363">
        <v>78.312970000000007</v>
      </c>
      <c r="FH363">
        <v>83.060670000000002</v>
      </c>
      <c r="FI363">
        <v>87.375029999999995</v>
      </c>
      <c r="FJ363">
        <v>90.334280000000007</v>
      </c>
      <c r="FK363">
        <v>92.165679999999995</v>
      </c>
      <c r="FL363">
        <v>93.362089999999995</v>
      </c>
      <c r="FM363">
        <v>93.979900000000001</v>
      </c>
      <c r="FN363">
        <v>93.914540000000002</v>
      </c>
      <c r="FO363">
        <v>92.998040000000003</v>
      </c>
      <c r="FP363">
        <v>91.594710000000006</v>
      </c>
      <c r="FQ363">
        <v>88.89846</v>
      </c>
      <c r="FR363">
        <v>85.0886</v>
      </c>
      <c r="FS363">
        <v>81.695509999999999</v>
      </c>
      <c r="FT363">
        <v>79.387270000000001</v>
      </c>
      <c r="FU363">
        <v>77.158320000000003</v>
      </c>
      <c r="FV363">
        <v>1</v>
      </c>
    </row>
    <row r="364" spans="1:178" x14ac:dyDescent="0.2">
      <c r="A364" t="s">
        <v>216</v>
      </c>
      <c r="B364" t="s">
        <v>231</v>
      </c>
      <c r="C364" t="s">
        <v>240</v>
      </c>
      <c r="D364" t="s">
        <v>10</v>
      </c>
      <c r="E364">
        <v>2017</v>
      </c>
      <c r="F364" t="s">
        <v>227</v>
      </c>
      <c r="G364">
        <v>487</v>
      </c>
      <c r="H364" s="59"/>
      <c r="I364">
        <v>73.355909999999994</v>
      </c>
      <c r="J364">
        <v>542.96669999999995</v>
      </c>
      <c r="K364">
        <v>536.40819999999997</v>
      </c>
      <c r="L364">
        <v>529.04349999999999</v>
      </c>
      <c r="M364">
        <v>534.28830000000005</v>
      </c>
      <c r="N364">
        <v>548.43330000000003</v>
      </c>
      <c r="O364">
        <v>573.50810000000001</v>
      </c>
      <c r="P364">
        <v>615.16060000000004</v>
      </c>
      <c r="Q364">
        <v>628.36239999999998</v>
      </c>
      <c r="R364">
        <v>638.98659999999995</v>
      </c>
      <c r="S364">
        <v>642.91010000000006</v>
      </c>
      <c r="T364">
        <v>643.63779999999997</v>
      </c>
      <c r="U364">
        <v>638.58889999999997</v>
      </c>
      <c r="V364">
        <v>631.81780000000003</v>
      </c>
      <c r="W364">
        <v>627.95010000000002</v>
      </c>
      <c r="X364">
        <v>617.08969999999999</v>
      </c>
      <c r="Y364">
        <v>611.91970000000003</v>
      </c>
      <c r="Z364">
        <v>604.29650000000004</v>
      </c>
      <c r="AA364">
        <v>596.17650000000003</v>
      </c>
      <c r="AB364">
        <v>591.98350000000005</v>
      </c>
      <c r="AC364">
        <v>592.66549999999995</v>
      </c>
      <c r="AD364">
        <v>595.58500000000004</v>
      </c>
      <c r="AE364">
        <v>595.43349999999998</v>
      </c>
      <c r="AF364">
        <v>590.30190000000005</v>
      </c>
      <c r="AG364">
        <v>556.01710000000003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-125.7734</v>
      </c>
      <c r="AU364">
        <v>473.48129999999998</v>
      </c>
      <c r="AV364">
        <v>467.0908</v>
      </c>
      <c r="AW364">
        <v>463.75029999999998</v>
      </c>
      <c r="AX364">
        <v>459.01929999999999</v>
      </c>
      <c r="AY364">
        <v>454.16460000000001</v>
      </c>
      <c r="AZ364">
        <v>373.03489999999999</v>
      </c>
      <c r="BA364">
        <v>252.68819999999999</v>
      </c>
      <c r="BB364">
        <v>93.980869999999996</v>
      </c>
      <c r="BC364">
        <v>-57.19746</v>
      </c>
      <c r="BD364">
        <v>-191.5026</v>
      </c>
      <c r="BE364">
        <v>-328.23500000000001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72.300420000000003</v>
      </c>
      <c r="BS364">
        <v>486.82049999999998</v>
      </c>
      <c r="BT364">
        <v>480.03429999999997</v>
      </c>
      <c r="BU364">
        <v>477.92320000000001</v>
      </c>
      <c r="BV364">
        <v>473.2056</v>
      </c>
      <c r="BW364">
        <v>468.26900000000001</v>
      </c>
      <c r="BX364">
        <v>381.51920000000001</v>
      </c>
      <c r="BY364">
        <v>260.47669999999999</v>
      </c>
      <c r="BZ364">
        <v>147.21129999999999</v>
      </c>
      <c r="CA364">
        <v>87.954830000000001</v>
      </c>
      <c r="CB364">
        <v>33.608440000000002</v>
      </c>
      <c r="CC364">
        <v>-42.948149999999998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209.48570000000001</v>
      </c>
      <c r="CQ364">
        <v>496.0591</v>
      </c>
      <c r="CR364">
        <v>488.99900000000002</v>
      </c>
      <c r="CS364">
        <v>487.73930000000001</v>
      </c>
      <c r="CT364">
        <v>483.03089999999997</v>
      </c>
      <c r="CU364">
        <v>478.0378</v>
      </c>
      <c r="CV364">
        <v>387.3954</v>
      </c>
      <c r="CW364">
        <v>265.87110000000001</v>
      </c>
      <c r="CX364">
        <v>184.07859999999999</v>
      </c>
      <c r="CY364">
        <v>188.48689999999999</v>
      </c>
      <c r="CZ364">
        <v>189.5197</v>
      </c>
      <c r="DA364">
        <v>154.64070000000001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346.67110000000002</v>
      </c>
      <c r="DO364">
        <v>505.2978</v>
      </c>
      <c r="DP364">
        <v>497.96359999999999</v>
      </c>
      <c r="DQ364">
        <v>497.55540000000002</v>
      </c>
      <c r="DR364">
        <v>492.85629999999998</v>
      </c>
      <c r="DS364">
        <v>487.80650000000003</v>
      </c>
      <c r="DT364">
        <v>393.27159999999998</v>
      </c>
      <c r="DU364">
        <v>271.2654</v>
      </c>
      <c r="DV364">
        <v>220.94579999999999</v>
      </c>
      <c r="DW364">
        <v>289.01889999999997</v>
      </c>
      <c r="DX364">
        <v>345.43090000000001</v>
      </c>
      <c r="DY364">
        <v>352.22949999999997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544.74490000000003</v>
      </c>
      <c r="EM364">
        <v>518.63699999999994</v>
      </c>
      <c r="EN364">
        <v>510.90710000000001</v>
      </c>
      <c r="EO364">
        <v>511.72829999999999</v>
      </c>
      <c r="EP364">
        <v>507.04259999999999</v>
      </c>
      <c r="EQ364">
        <v>501.91090000000003</v>
      </c>
      <c r="ER364">
        <v>401.7559</v>
      </c>
      <c r="ES364">
        <v>279.0539</v>
      </c>
      <c r="ET364">
        <v>274.17619999999999</v>
      </c>
      <c r="EU364">
        <v>434.1712</v>
      </c>
      <c r="EV364">
        <v>570.54190000000006</v>
      </c>
      <c r="EW364">
        <v>637.51639999999998</v>
      </c>
      <c r="EX364">
        <v>75.289079999999998</v>
      </c>
      <c r="EY364">
        <v>74.126859999999994</v>
      </c>
      <c r="EZ364">
        <v>73.078800000000001</v>
      </c>
      <c r="FA364">
        <v>72.257260000000002</v>
      </c>
      <c r="FB364">
        <v>71.43835</v>
      </c>
      <c r="FC364">
        <v>70.844620000000006</v>
      </c>
      <c r="FD364">
        <v>70.696560000000005</v>
      </c>
      <c r="FE364">
        <v>71.138760000000005</v>
      </c>
      <c r="FF364">
        <v>73.777789999999996</v>
      </c>
      <c r="FG364">
        <v>78.312970000000007</v>
      </c>
      <c r="FH364">
        <v>83.060670000000002</v>
      </c>
      <c r="FI364">
        <v>87.375029999999995</v>
      </c>
      <c r="FJ364">
        <v>90.334280000000007</v>
      </c>
      <c r="FK364">
        <v>92.165679999999995</v>
      </c>
      <c r="FL364">
        <v>93.362089999999995</v>
      </c>
      <c r="FM364">
        <v>93.979900000000001</v>
      </c>
      <c r="FN364">
        <v>93.914540000000002</v>
      </c>
      <c r="FO364">
        <v>92.998040000000003</v>
      </c>
      <c r="FP364">
        <v>91.594710000000006</v>
      </c>
      <c r="FQ364">
        <v>88.89846</v>
      </c>
      <c r="FR364">
        <v>85.0886</v>
      </c>
      <c r="FS364">
        <v>81.695509999999999</v>
      </c>
      <c r="FT364">
        <v>79.387270000000001</v>
      </c>
      <c r="FU364">
        <v>77.158320000000003</v>
      </c>
      <c r="FV364">
        <v>1</v>
      </c>
    </row>
    <row r="365" spans="1:178" x14ac:dyDescent="0.2">
      <c r="A365" t="s">
        <v>216</v>
      </c>
      <c r="B365" t="s">
        <v>231</v>
      </c>
      <c r="C365" t="s">
        <v>240</v>
      </c>
      <c r="D365" t="s">
        <v>10</v>
      </c>
      <c r="E365" t="s">
        <v>239</v>
      </c>
      <c r="F365" t="s">
        <v>227</v>
      </c>
      <c r="G365">
        <v>474</v>
      </c>
      <c r="H365" s="59"/>
      <c r="I365">
        <v>71.397739999999999</v>
      </c>
      <c r="J365">
        <v>528.47270000000003</v>
      </c>
      <c r="K365">
        <v>522.08939999999996</v>
      </c>
      <c r="L365">
        <v>514.9212</v>
      </c>
      <c r="M365">
        <v>520.02599999999995</v>
      </c>
      <c r="N365">
        <v>533.79349999999999</v>
      </c>
      <c r="O365">
        <v>558.19880000000001</v>
      </c>
      <c r="P365">
        <v>598.73940000000005</v>
      </c>
      <c r="Q365">
        <v>611.58889999999997</v>
      </c>
      <c r="R365">
        <v>621.92939999999999</v>
      </c>
      <c r="S365">
        <v>625.7482</v>
      </c>
      <c r="T365">
        <v>626.45650000000001</v>
      </c>
      <c r="U365">
        <v>621.54240000000004</v>
      </c>
      <c r="V365">
        <v>614.952</v>
      </c>
      <c r="W365">
        <v>611.18759999999997</v>
      </c>
      <c r="X365">
        <v>600.61710000000005</v>
      </c>
      <c r="Y365">
        <v>595.58510000000001</v>
      </c>
      <c r="Z365">
        <v>588.16539999999998</v>
      </c>
      <c r="AA365">
        <v>580.26210000000003</v>
      </c>
      <c r="AB365">
        <v>576.18100000000004</v>
      </c>
      <c r="AC365">
        <v>576.84479999999996</v>
      </c>
      <c r="AD365">
        <v>579.68650000000002</v>
      </c>
      <c r="AE365">
        <v>579.53899999999999</v>
      </c>
      <c r="AF365">
        <v>574.54430000000002</v>
      </c>
      <c r="AG365">
        <v>541.17470000000003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-126.8604</v>
      </c>
      <c r="AU365">
        <v>460.54289999999997</v>
      </c>
      <c r="AV365">
        <v>454.33179999999999</v>
      </c>
      <c r="AW365">
        <v>451.05290000000002</v>
      </c>
      <c r="AX365">
        <v>446.44779999999997</v>
      </c>
      <c r="AY365">
        <v>441.72469999999998</v>
      </c>
      <c r="AZ365">
        <v>362.88670000000002</v>
      </c>
      <c r="BA365">
        <v>245.76820000000001</v>
      </c>
      <c r="BB365">
        <v>90.277739999999994</v>
      </c>
      <c r="BC365">
        <v>-58.927599999999998</v>
      </c>
      <c r="BD365">
        <v>-191.4417</v>
      </c>
      <c r="BE365">
        <v>-325.87450000000001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68.551789999999997</v>
      </c>
      <c r="BS365">
        <v>473.70280000000002</v>
      </c>
      <c r="BT365">
        <v>467.10140000000001</v>
      </c>
      <c r="BU365">
        <v>465.03539999999998</v>
      </c>
      <c r="BV365">
        <v>460.44349999999997</v>
      </c>
      <c r="BW365">
        <v>455.63959999999997</v>
      </c>
      <c r="BX365">
        <v>371.25700000000001</v>
      </c>
      <c r="BY365">
        <v>253.4521</v>
      </c>
      <c r="BZ365">
        <v>142.7929</v>
      </c>
      <c r="CA365">
        <v>84.274240000000006</v>
      </c>
      <c r="CB365">
        <v>30.64443</v>
      </c>
      <c r="CC365">
        <v>-44.421080000000003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203.8937</v>
      </c>
      <c r="CQ365">
        <v>482.81729999999999</v>
      </c>
      <c r="CR365">
        <v>475.94560000000001</v>
      </c>
      <c r="CS365">
        <v>474.71960000000001</v>
      </c>
      <c r="CT365">
        <v>470.13690000000003</v>
      </c>
      <c r="CU365">
        <v>465.27699999999999</v>
      </c>
      <c r="CV365">
        <v>377.05430000000001</v>
      </c>
      <c r="CW365">
        <v>258.77390000000003</v>
      </c>
      <c r="CX365">
        <v>179.16470000000001</v>
      </c>
      <c r="CY365">
        <v>183.4554</v>
      </c>
      <c r="CZ365">
        <v>184.4606</v>
      </c>
      <c r="DA365">
        <v>150.5127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339.23559999999998</v>
      </c>
      <c r="DO365">
        <v>491.93189999999998</v>
      </c>
      <c r="DP365">
        <v>484.78980000000001</v>
      </c>
      <c r="DQ365">
        <v>484.40379999999999</v>
      </c>
      <c r="DR365">
        <v>479.83030000000002</v>
      </c>
      <c r="DS365">
        <v>474.9144</v>
      </c>
      <c r="DT365">
        <v>382.85149999999999</v>
      </c>
      <c r="DU365">
        <v>264.09570000000002</v>
      </c>
      <c r="DV365">
        <v>215.53659999999999</v>
      </c>
      <c r="DW365">
        <v>282.63659999999999</v>
      </c>
      <c r="DX365">
        <v>338.27679999999998</v>
      </c>
      <c r="DY365">
        <v>345.44639999999998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534.64790000000005</v>
      </c>
      <c r="EM365">
        <v>505.09179999999998</v>
      </c>
      <c r="EN365">
        <v>497.55939999999998</v>
      </c>
      <c r="EO365">
        <v>498.38619999999997</v>
      </c>
      <c r="EP365">
        <v>493.82600000000002</v>
      </c>
      <c r="EQ365">
        <v>488.82929999999999</v>
      </c>
      <c r="ER365">
        <v>391.22179999999997</v>
      </c>
      <c r="ES365">
        <v>271.77960000000002</v>
      </c>
      <c r="ET365">
        <v>268.05180000000001</v>
      </c>
      <c r="EU365">
        <v>425.83839999999998</v>
      </c>
      <c r="EV365">
        <v>560.36300000000006</v>
      </c>
      <c r="EW365">
        <v>626.89980000000003</v>
      </c>
      <c r="EX365">
        <v>75.289079999999998</v>
      </c>
      <c r="EY365">
        <v>74.126859999999994</v>
      </c>
      <c r="EZ365">
        <v>73.078800000000001</v>
      </c>
      <c r="FA365">
        <v>72.257260000000002</v>
      </c>
      <c r="FB365">
        <v>71.43835</v>
      </c>
      <c r="FC365">
        <v>70.844620000000006</v>
      </c>
      <c r="FD365">
        <v>70.696560000000005</v>
      </c>
      <c r="FE365">
        <v>71.138760000000005</v>
      </c>
      <c r="FF365">
        <v>73.777789999999996</v>
      </c>
      <c r="FG365">
        <v>78.312970000000007</v>
      </c>
      <c r="FH365">
        <v>83.060670000000002</v>
      </c>
      <c r="FI365">
        <v>87.375029999999995</v>
      </c>
      <c r="FJ365">
        <v>90.334280000000007</v>
      </c>
      <c r="FK365">
        <v>92.165679999999995</v>
      </c>
      <c r="FL365">
        <v>93.362089999999995</v>
      </c>
      <c r="FM365">
        <v>93.979900000000001</v>
      </c>
      <c r="FN365">
        <v>93.914540000000002</v>
      </c>
      <c r="FO365">
        <v>92.998040000000003</v>
      </c>
      <c r="FP365">
        <v>91.594710000000006</v>
      </c>
      <c r="FQ365">
        <v>88.89846</v>
      </c>
      <c r="FR365">
        <v>85.0886</v>
      </c>
      <c r="FS365">
        <v>81.695509999999999</v>
      </c>
      <c r="FT365">
        <v>79.387270000000001</v>
      </c>
      <c r="FU365">
        <v>77.158320000000003</v>
      </c>
      <c r="FV365">
        <v>1</v>
      </c>
    </row>
    <row r="366" spans="1:178" x14ac:dyDescent="0.2">
      <c r="A366" t="s">
        <v>216</v>
      </c>
      <c r="B366" t="s">
        <v>231</v>
      </c>
      <c r="C366" t="s">
        <v>240</v>
      </c>
      <c r="D366" t="s">
        <v>33</v>
      </c>
      <c r="E366">
        <v>2015</v>
      </c>
      <c r="F366" t="s">
        <v>228</v>
      </c>
      <c r="G366">
        <v>514</v>
      </c>
      <c r="H366" s="59"/>
      <c r="I366">
        <v>77.422870000000003</v>
      </c>
      <c r="J366">
        <v>576.15329999999994</v>
      </c>
      <c r="K366">
        <v>573.4896</v>
      </c>
      <c r="L366">
        <v>560.74289999999996</v>
      </c>
      <c r="M366">
        <v>562.77949999999998</v>
      </c>
      <c r="N366">
        <v>586.50760000000002</v>
      </c>
      <c r="O366">
        <v>613.1309</v>
      </c>
      <c r="P366">
        <v>630.49149999999997</v>
      </c>
      <c r="Q366">
        <v>642.02560000000005</v>
      </c>
      <c r="R366">
        <v>641.53359999999998</v>
      </c>
      <c r="S366">
        <v>627.23940000000005</v>
      </c>
      <c r="T366">
        <v>627.09969999999998</v>
      </c>
      <c r="U366">
        <v>631.18920000000003</v>
      </c>
      <c r="V366">
        <v>625.07719999999995</v>
      </c>
      <c r="W366">
        <v>616.78089999999997</v>
      </c>
      <c r="X366">
        <v>619.74270000000001</v>
      </c>
      <c r="Y366">
        <v>609.68759999999997</v>
      </c>
      <c r="Z366">
        <v>608.78589999999997</v>
      </c>
      <c r="AA366">
        <v>613.48249999999996</v>
      </c>
      <c r="AB366">
        <v>609.46230000000003</v>
      </c>
      <c r="AC366">
        <v>612.22990000000004</v>
      </c>
      <c r="AD366">
        <v>609.12469999999996</v>
      </c>
      <c r="AE366">
        <v>609.84370000000001</v>
      </c>
      <c r="AF366">
        <v>605.22270000000003</v>
      </c>
      <c r="AG366">
        <v>599.75530000000003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-66.536190000000005</v>
      </c>
      <c r="AX366">
        <v>470.68740000000003</v>
      </c>
      <c r="AY366">
        <v>471.78660000000002</v>
      </c>
      <c r="AZ366">
        <v>466.5412</v>
      </c>
      <c r="BA366">
        <v>470.3698</v>
      </c>
      <c r="BB366">
        <v>471.27800000000002</v>
      </c>
      <c r="BC366">
        <v>395.75130000000001</v>
      </c>
      <c r="BD366">
        <v>274.83589999999998</v>
      </c>
      <c r="BE366">
        <v>8.3037229999999997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95.024929999999998</v>
      </c>
      <c r="BV366">
        <v>484.87880000000001</v>
      </c>
      <c r="BW366">
        <v>489.17059999999998</v>
      </c>
      <c r="BX366">
        <v>484.46289999999999</v>
      </c>
      <c r="BY366">
        <v>488.13080000000002</v>
      </c>
      <c r="BZ366">
        <v>487.7645</v>
      </c>
      <c r="CA366">
        <v>406.5444</v>
      </c>
      <c r="CB366">
        <v>286.58620000000002</v>
      </c>
      <c r="CC366">
        <v>115.7067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206.92169999999999</v>
      </c>
      <c r="CT366">
        <v>494.70780000000002</v>
      </c>
      <c r="CU366">
        <v>501.2106</v>
      </c>
      <c r="CV366">
        <v>496.87540000000001</v>
      </c>
      <c r="CW366">
        <v>500.43200000000002</v>
      </c>
      <c r="CX366">
        <v>499.18290000000002</v>
      </c>
      <c r="CY366">
        <v>414.01960000000003</v>
      </c>
      <c r="CZ366">
        <v>294.72449999999998</v>
      </c>
      <c r="DA366">
        <v>190.09370000000001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318.8184</v>
      </c>
      <c r="DR366">
        <v>504.5367</v>
      </c>
      <c r="DS366">
        <v>513.25070000000005</v>
      </c>
      <c r="DT366">
        <v>509.28789999999998</v>
      </c>
      <c r="DU366">
        <v>512.73329999999999</v>
      </c>
      <c r="DV366">
        <v>510.60140000000001</v>
      </c>
      <c r="DW366">
        <v>421.49489999999997</v>
      </c>
      <c r="DX366">
        <v>302.86270000000002</v>
      </c>
      <c r="DY366">
        <v>264.48059999999998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480.37950000000001</v>
      </c>
      <c r="EP366">
        <v>518.72820000000002</v>
      </c>
      <c r="EQ366">
        <v>530.63459999999998</v>
      </c>
      <c r="ER366">
        <v>527.20960000000002</v>
      </c>
      <c r="ES366">
        <v>530.49429999999995</v>
      </c>
      <c r="ET366">
        <v>527.08780000000002</v>
      </c>
      <c r="EU366">
        <v>432.28800000000001</v>
      </c>
      <c r="EV366">
        <v>314.613</v>
      </c>
      <c r="EW366">
        <v>371.8836</v>
      </c>
      <c r="EX366">
        <v>51.673609999999996</v>
      </c>
      <c r="EY366">
        <v>51.195270000000001</v>
      </c>
      <c r="EZ366">
        <v>50.694850000000002</v>
      </c>
      <c r="FA366">
        <v>50.159759999999999</v>
      </c>
      <c r="FB366">
        <v>49.971679999999999</v>
      </c>
      <c r="FC366">
        <v>49.653970000000001</v>
      </c>
      <c r="FD366">
        <v>49.888640000000002</v>
      </c>
      <c r="FE366">
        <v>49.876089999999998</v>
      </c>
      <c r="FF366">
        <v>50.142110000000002</v>
      </c>
      <c r="FG366">
        <v>51.557049999999997</v>
      </c>
      <c r="FH366">
        <v>53.371420000000001</v>
      </c>
      <c r="FI366">
        <v>55.044840000000001</v>
      </c>
      <c r="FJ366">
        <v>56.177660000000003</v>
      </c>
      <c r="FK366">
        <v>57.217239999999997</v>
      </c>
      <c r="FL366">
        <v>57.772039999999997</v>
      </c>
      <c r="FM366">
        <v>57.83249</v>
      </c>
      <c r="FN366">
        <v>57.568849999999998</v>
      </c>
      <c r="FO366">
        <v>56.763080000000002</v>
      </c>
      <c r="FP366">
        <v>55.298400000000001</v>
      </c>
      <c r="FQ366">
        <v>53.993769999999998</v>
      </c>
      <c r="FR366">
        <v>53.38458</v>
      </c>
      <c r="FS366">
        <v>53.072209999999998</v>
      </c>
      <c r="FT366">
        <v>52.686549999999997</v>
      </c>
      <c r="FU366">
        <v>52.030320000000003</v>
      </c>
      <c r="FV366">
        <v>1</v>
      </c>
    </row>
    <row r="367" spans="1:178" x14ac:dyDescent="0.2">
      <c r="A367" t="s">
        <v>216</v>
      </c>
      <c r="B367" t="s">
        <v>231</v>
      </c>
      <c r="C367" t="s">
        <v>240</v>
      </c>
      <c r="D367" t="s">
        <v>33</v>
      </c>
      <c r="E367">
        <v>2016</v>
      </c>
      <c r="F367" t="s">
        <v>228</v>
      </c>
      <c r="G367">
        <v>501</v>
      </c>
      <c r="H367" s="59"/>
      <c r="I367">
        <v>75.464709999999997</v>
      </c>
      <c r="J367">
        <v>561.58130000000006</v>
      </c>
      <c r="K367">
        <v>558.98500000000001</v>
      </c>
      <c r="L367">
        <v>546.5607</v>
      </c>
      <c r="M367">
        <v>548.54579999999999</v>
      </c>
      <c r="N367">
        <v>571.67380000000003</v>
      </c>
      <c r="O367">
        <v>597.62369999999999</v>
      </c>
      <c r="P367">
        <v>614.54520000000002</v>
      </c>
      <c r="Q367">
        <v>625.78769999999997</v>
      </c>
      <c r="R367">
        <v>625.30799999999999</v>
      </c>
      <c r="S367">
        <v>611.37540000000001</v>
      </c>
      <c r="T367">
        <v>611.23929999999996</v>
      </c>
      <c r="U367">
        <v>615.22529999999995</v>
      </c>
      <c r="V367">
        <v>609.26779999999997</v>
      </c>
      <c r="W367">
        <v>601.18150000000003</v>
      </c>
      <c r="X367">
        <v>604.0684</v>
      </c>
      <c r="Y367">
        <v>594.26750000000004</v>
      </c>
      <c r="Z367">
        <v>593.3886</v>
      </c>
      <c r="AA367">
        <v>597.9665</v>
      </c>
      <c r="AB367">
        <v>594.04790000000003</v>
      </c>
      <c r="AC367">
        <v>596.74549999999999</v>
      </c>
      <c r="AD367">
        <v>593.71879999999999</v>
      </c>
      <c r="AE367">
        <v>594.41970000000003</v>
      </c>
      <c r="AF367">
        <v>589.91549999999995</v>
      </c>
      <c r="AG367">
        <v>584.58640000000003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-68.289349999999999</v>
      </c>
      <c r="AX367">
        <v>458.48099999999999</v>
      </c>
      <c r="AY367">
        <v>459.4846</v>
      </c>
      <c r="AZ367">
        <v>454.36040000000003</v>
      </c>
      <c r="BA367">
        <v>458.09559999999999</v>
      </c>
      <c r="BB367">
        <v>459.00790000000001</v>
      </c>
      <c r="BC367">
        <v>385.51249999999999</v>
      </c>
      <c r="BD367">
        <v>267.63490000000002</v>
      </c>
      <c r="BE367">
        <v>5.8095290000000004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91.215599999999995</v>
      </c>
      <c r="BV367">
        <v>472.49189999999999</v>
      </c>
      <c r="BW367">
        <v>476.6472</v>
      </c>
      <c r="BX367">
        <v>472.05399999999997</v>
      </c>
      <c r="BY367">
        <v>475.63060000000002</v>
      </c>
      <c r="BZ367">
        <v>475.28449999999998</v>
      </c>
      <c r="CA367">
        <v>396.16820000000001</v>
      </c>
      <c r="CB367">
        <v>279.23570000000001</v>
      </c>
      <c r="CC367">
        <v>111.8456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201.68819999999999</v>
      </c>
      <c r="CT367">
        <v>482.19569999999999</v>
      </c>
      <c r="CU367">
        <v>488.53410000000002</v>
      </c>
      <c r="CV367">
        <v>484.30849999999998</v>
      </c>
      <c r="CW367">
        <v>487.77519999999998</v>
      </c>
      <c r="CX367">
        <v>486.55770000000001</v>
      </c>
      <c r="CY367">
        <v>403.54829999999998</v>
      </c>
      <c r="CZ367">
        <v>287.27030000000002</v>
      </c>
      <c r="DA367">
        <v>185.28579999999999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312.16090000000003</v>
      </c>
      <c r="DR367">
        <v>491.89960000000002</v>
      </c>
      <c r="DS367">
        <v>500.42090000000002</v>
      </c>
      <c r="DT367">
        <v>496.56299999999999</v>
      </c>
      <c r="DU367">
        <v>499.91989999999998</v>
      </c>
      <c r="DV367">
        <v>497.83080000000001</v>
      </c>
      <c r="DW367">
        <v>410.92840000000001</v>
      </c>
      <c r="DX367">
        <v>295.30500000000001</v>
      </c>
      <c r="DY367">
        <v>258.72609999999997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471.66590000000002</v>
      </c>
      <c r="EP367">
        <v>505.91039999999998</v>
      </c>
      <c r="EQ367">
        <v>517.58360000000005</v>
      </c>
      <c r="ER367">
        <v>514.25670000000002</v>
      </c>
      <c r="ES367">
        <v>517.45479999999998</v>
      </c>
      <c r="ET367">
        <v>514.10739999999998</v>
      </c>
      <c r="EU367">
        <v>421.58420000000001</v>
      </c>
      <c r="EV367">
        <v>306.9058</v>
      </c>
      <c r="EW367">
        <v>364.76209999999998</v>
      </c>
      <c r="EX367">
        <v>51.673609999999996</v>
      </c>
      <c r="EY367">
        <v>51.195270000000001</v>
      </c>
      <c r="EZ367">
        <v>50.694850000000002</v>
      </c>
      <c r="FA367">
        <v>50.159759999999999</v>
      </c>
      <c r="FB367">
        <v>49.971679999999999</v>
      </c>
      <c r="FC367">
        <v>49.653970000000001</v>
      </c>
      <c r="FD367">
        <v>49.888640000000002</v>
      </c>
      <c r="FE367">
        <v>49.876089999999998</v>
      </c>
      <c r="FF367">
        <v>50.142110000000002</v>
      </c>
      <c r="FG367">
        <v>51.557049999999997</v>
      </c>
      <c r="FH367">
        <v>53.371420000000001</v>
      </c>
      <c r="FI367">
        <v>55.044829999999997</v>
      </c>
      <c r="FJ367">
        <v>56.177660000000003</v>
      </c>
      <c r="FK367">
        <v>57.217239999999997</v>
      </c>
      <c r="FL367">
        <v>57.772039999999997</v>
      </c>
      <c r="FM367">
        <v>57.83249</v>
      </c>
      <c r="FN367">
        <v>57.568860000000001</v>
      </c>
      <c r="FO367">
        <v>56.763069999999999</v>
      </c>
      <c r="FP367">
        <v>55.298400000000001</v>
      </c>
      <c r="FQ367">
        <v>53.993769999999998</v>
      </c>
      <c r="FR367">
        <v>53.38458</v>
      </c>
      <c r="FS367">
        <v>53.072209999999998</v>
      </c>
      <c r="FT367">
        <v>52.686549999999997</v>
      </c>
      <c r="FU367">
        <v>52.030320000000003</v>
      </c>
      <c r="FV367">
        <v>1</v>
      </c>
    </row>
    <row r="368" spans="1:178" x14ac:dyDescent="0.2">
      <c r="A368" t="s">
        <v>216</v>
      </c>
      <c r="B368" t="s">
        <v>231</v>
      </c>
      <c r="C368" t="s">
        <v>240</v>
      </c>
      <c r="D368" t="s">
        <v>33</v>
      </c>
      <c r="E368">
        <v>2017</v>
      </c>
      <c r="F368" t="s">
        <v>228</v>
      </c>
      <c r="G368">
        <v>487</v>
      </c>
      <c r="H368" s="59"/>
      <c r="I368">
        <v>73.355909999999994</v>
      </c>
      <c r="J368">
        <v>545.88840000000005</v>
      </c>
      <c r="K368">
        <v>543.3646</v>
      </c>
      <c r="L368">
        <v>531.28750000000002</v>
      </c>
      <c r="M368">
        <v>533.21720000000005</v>
      </c>
      <c r="N368">
        <v>555.69889999999998</v>
      </c>
      <c r="O368">
        <v>580.92359999999996</v>
      </c>
      <c r="P368">
        <v>597.3723</v>
      </c>
      <c r="Q368">
        <v>608.30050000000006</v>
      </c>
      <c r="R368">
        <v>607.83429999999998</v>
      </c>
      <c r="S368">
        <v>594.29110000000003</v>
      </c>
      <c r="T368">
        <v>594.15869999999995</v>
      </c>
      <c r="U368">
        <v>598.03330000000005</v>
      </c>
      <c r="V368">
        <v>592.24239999999998</v>
      </c>
      <c r="W368">
        <v>584.38199999999995</v>
      </c>
      <c r="X368">
        <v>587.18820000000005</v>
      </c>
      <c r="Y368">
        <v>577.66120000000001</v>
      </c>
      <c r="Z368">
        <v>576.80690000000004</v>
      </c>
      <c r="AA368">
        <v>581.2568</v>
      </c>
      <c r="AB368">
        <v>577.44780000000003</v>
      </c>
      <c r="AC368">
        <v>580.06989999999996</v>
      </c>
      <c r="AD368">
        <v>577.12789999999995</v>
      </c>
      <c r="AE368">
        <v>577.80909999999994</v>
      </c>
      <c r="AF368">
        <v>573.43089999999995</v>
      </c>
      <c r="AG368">
        <v>568.25070000000005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-70.126480000000001</v>
      </c>
      <c r="AX368">
        <v>445.34010000000001</v>
      </c>
      <c r="AY368">
        <v>446.24169999999998</v>
      </c>
      <c r="AZ368">
        <v>441.2482</v>
      </c>
      <c r="BA368">
        <v>444.88279999999997</v>
      </c>
      <c r="BB368">
        <v>445.79910000000001</v>
      </c>
      <c r="BC368">
        <v>374.48939999999999</v>
      </c>
      <c r="BD368">
        <v>259.88369999999998</v>
      </c>
      <c r="BE368">
        <v>3.1573259999999999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87.134069999999994</v>
      </c>
      <c r="BV368">
        <v>459.15390000000002</v>
      </c>
      <c r="BW368">
        <v>463.1628</v>
      </c>
      <c r="BX368">
        <v>458.69279999999998</v>
      </c>
      <c r="BY368">
        <v>462.17099999999999</v>
      </c>
      <c r="BZ368">
        <v>461.8467</v>
      </c>
      <c r="CA368">
        <v>384.99520000000001</v>
      </c>
      <c r="CB368">
        <v>271.32119999999998</v>
      </c>
      <c r="CC368">
        <v>107.7013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196.0522</v>
      </c>
      <c r="CT368">
        <v>468.72120000000001</v>
      </c>
      <c r="CU368">
        <v>474.88240000000002</v>
      </c>
      <c r="CV368">
        <v>470.7749</v>
      </c>
      <c r="CW368">
        <v>474.14479999999998</v>
      </c>
      <c r="CX368">
        <v>472.96120000000002</v>
      </c>
      <c r="CY368">
        <v>392.2715</v>
      </c>
      <c r="CZ368">
        <v>279.24279999999999</v>
      </c>
      <c r="DA368">
        <v>180.10820000000001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304.97039999999998</v>
      </c>
      <c r="DR368">
        <v>478.2885</v>
      </c>
      <c r="DS368">
        <v>486.60199999999998</v>
      </c>
      <c r="DT368">
        <v>482.85700000000003</v>
      </c>
      <c r="DU368">
        <v>486.11860000000001</v>
      </c>
      <c r="DV368">
        <v>484.07569999999998</v>
      </c>
      <c r="DW368">
        <v>399.5478</v>
      </c>
      <c r="DX368">
        <v>287.1644</v>
      </c>
      <c r="DY368">
        <v>252.51509999999999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462.23099999999999</v>
      </c>
      <c r="EP368">
        <v>492.10219999999998</v>
      </c>
      <c r="EQ368">
        <v>503.52319999999997</v>
      </c>
      <c r="ER368">
        <v>500.30169999999998</v>
      </c>
      <c r="ES368">
        <v>503.40679999999998</v>
      </c>
      <c r="ET368">
        <v>500.1234</v>
      </c>
      <c r="EU368">
        <v>410.05360000000002</v>
      </c>
      <c r="EV368">
        <v>298.60199999999998</v>
      </c>
      <c r="EW368">
        <v>357.0591</v>
      </c>
      <c r="EX368">
        <v>51.673609999999996</v>
      </c>
      <c r="EY368">
        <v>51.195270000000001</v>
      </c>
      <c r="EZ368">
        <v>50.694850000000002</v>
      </c>
      <c r="FA368">
        <v>50.159759999999999</v>
      </c>
      <c r="FB368">
        <v>49.971679999999999</v>
      </c>
      <c r="FC368">
        <v>49.653970000000001</v>
      </c>
      <c r="FD368">
        <v>49.888640000000002</v>
      </c>
      <c r="FE368">
        <v>49.876089999999998</v>
      </c>
      <c r="FF368">
        <v>50.142110000000002</v>
      </c>
      <c r="FG368">
        <v>51.557049999999997</v>
      </c>
      <c r="FH368">
        <v>53.371420000000001</v>
      </c>
      <c r="FI368">
        <v>55.044829999999997</v>
      </c>
      <c r="FJ368">
        <v>56.177669999999999</v>
      </c>
      <c r="FK368">
        <v>57.217230000000001</v>
      </c>
      <c r="FL368">
        <v>57.772039999999997</v>
      </c>
      <c r="FM368">
        <v>57.83249</v>
      </c>
      <c r="FN368">
        <v>57.568860000000001</v>
      </c>
      <c r="FO368">
        <v>56.763080000000002</v>
      </c>
      <c r="FP368">
        <v>55.298400000000001</v>
      </c>
      <c r="FQ368">
        <v>53.993769999999998</v>
      </c>
      <c r="FR368">
        <v>53.38458</v>
      </c>
      <c r="FS368">
        <v>53.072209999999998</v>
      </c>
      <c r="FT368">
        <v>52.686549999999997</v>
      </c>
      <c r="FU368">
        <v>52.030320000000003</v>
      </c>
      <c r="FV368">
        <v>1</v>
      </c>
    </row>
    <row r="369" spans="1:178" x14ac:dyDescent="0.2">
      <c r="A369" t="s">
        <v>216</v>
      </c>
      <c r="B369" t="s">
        <v>231</v>
      </c>
      <c r="C369" t="s">
        <v>240</v>
      </c>
      <c r="D369" t="s">
        <v>33</v>
      </c>
      <c r="E369" t="s">
        <v>239</v>
      </c>
      <c r="F369" t="s">
        <v>228</v>
      </c>
      <c r="G369">
        <v>474</v>
      </c>
      <c r="H369" s="59"/>
      <c r="I369">
        <v>71.397739999999999</v>
      </c>
      <c r="J369">
        <v>531.31650000000002</v>
      </c>
      <c r="K369">
        <v>528.86</v>
      </c>
      <c r="L369">
        <v>517.10530000000006</v>
      </c>
      <c r="M369">
        <v>518.98350000000005</v>
      </c>
      <c r="N369">
        <v>540.86500000000001</v>
      </c>
      <c r="O369">
        <v>565.41639999999995</v>
      </c>
      <c r="P369">
        <v>581.42600000000004</v>
      </c>
      <c r="Q369">
        <v>592.06259999999997</v>
      </c>
      <c r="R369">
        <v>591.60879999999997</v>
      </c>
      <c r="S369">
        <v>578.42700000000002</v>
      </c>
      <c r="T369">
        <v>578.29819999999995</v>
      </c>
      <c r="U369">
        <v>582.06939999999997</v>
      </c>
      <c r="V369">
        <v>576.43299999999999</v>
      </c>
      <c r="W369">
        <v>568.78240000000005</v>
      </c>
      <c r="X369">
        <v>571.51369999999997</v>
      </c>
      <c r="Y369">
        <v>562.24109999999996</v>
      </c>
      <c r="Z369">
        <v>561.40949999999998</v>
      </c>
      <c r="AA369">
        <v>565.74069999999995</v>
      </c>
      <c r="AB369">
        <v>562.03330000000005</v>
      </c>
      <c r="AC369">
        <v>564.58550000000002</v>
      </c>
      <c r="AD369">
        <v>561.72199999999998</v>
      </c>
      <c r="AE369">
        <v>562.38509999999997</v>
      </c>
      <c r="AF369">
        <v>558.12369999999999</v>
      </c>
      <c r="AG369">
        <v>553.08180000000004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-71.783169999999998</v>
      </c>
      <c r="AX369">
        <v>433.1422</v>
      </c>
      <c r="AY369">
        <v>433.95</v>
      </c>
      <c r="AZ369">
        <v>429.07810000000001</v>
      </c>
      <c r="BA369">
        <v>432.6191</v>
      </c>
      <c r="BB369">
        <v>433.53890000000001</v>
      </c>
      <c r="BC369">
        <v>364.25709999999998</v>
      </c>
      <c r="BD369">
        <v>252.68969999999999</v>
      </c>
      <c r="BE369">
        <v>0.72725269999999997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83.36421</v>
      </c>
      <c r="BV369">
        <v>446.77030000000002</v>
      </c>
      <c r="BW369">
        <v>450.6438</v>
      </c>
      <c r="BX369">
        <v>446.28829999999999</v>
      </c>
      <c r="BY369">
        <v>449.67500000000001</v>
      </c>
      <c r="BZ369">
        <v>449.37079999999997</v>
      </c>
      <c r="CA369">
        <v>374.62169999999998</v>
      </c>
      <c r="CB369">
        <v>263.9735</v>
      </c>
      <c r="CC369">
        <v>103.8665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190.81880000000001</v>
      </c>
      <c r="CT369">
        <v>456.20909999999998</v>
      </c>
      <c r="CU369">
        <v>462.20589999999999</v>
      </c>
      <c r="CV369">
        <v>458.20800000000003</v>
      </c>
      <c r="CW369">
        <v>461.48790000000002</v>
      </c>
      <c r="CX369">
        <v>460.33600000000001</v>
      </c>
      <c r="CY369">
        <v>381.80020000000002</v>
      </c>
      <c r="CZ369">
        <v>271.78870000000001</v>
      </c>
      <c r="DA369">
        <v>175.3004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298.27339999999998</v>
      </c>
      <c r="DR369">
        <v>465.64789999999999</v>
      </c>
      <c r="DS369">
        <v>473.7679</v>
      </c>
      <c r="DT369">
        <v>470.12779999999998</v>
      </c>
      <c r="DU369">
        <v>473.30079999999998</v>
      </c>
      <c r="DV369">
        <v>471.30110000000002</v>
      </c>
      <c r="DW369">
        <v>388.9787</v>
      </c>
      <c r="DX369">
        <v>279.60390000000001</v>
      </c>
      <c r="DY369">
        <v>246.73429999999999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453.42079999999999</v>
      </c>
      <c r="EP369">
        <v>479.27600000000001</v>
      </c>
      <c r="EQ369">
        <v>490.46179999999998</v>
      </c>
      <c r="ER369">
        <v>487.33800000000002</v>
      </c>
      <c r="ES369">
        <v>490.35669999999999</v>
      </c>
      <c r="ET369">
        <v>487.13310000000001</v>
      </c>
      <c r="EU369">
        <v>399.3433</v>
      </c>
      <c r="EV369">
        <v>290.8877</v>
      </c>
      <c r="EW369">
        <v>349.87349999999998</v>
      </c>
      <c r="EX369">
        <v>51.673609999999996</v>
      </c>
      <c r="EY369">
        <v>51.195270000000001</v>
      </c>
      <c r="EZ369">
        <v>50.694850000000002</v>
      </c>
      <c r="FA369">
        <v>50.159759999999999</v>
      </c>
      <c r="FB369">
        <v>49.971679999999999</v>
      </c>
      <c r="FC369">
        <v>49.653970000000001</v>
      </c>
      <c r="FD369">
        <v>49.888640000000002</v>
      </c>
      <c r="FE369">
        <v>49.876089999999998</v>
      </c>
      <c r="FF369">
        <v>50.142110000000002</v>
      </c>
      <c r="FG369">
        <v>51.557049999999997</v>
      </c>
      <c r="FH369">
        <v>53.371420000000001</v>
      </c>
      <c r="FI369">
        <v>55.044829999999997</v>
      </c>
      <c r="FJ369">
        <v>56.177660000000003</v>
      </c>
      <c r="FK369">
        <v>57.217239999999997</v>
      </c>
      <c r="FL369">
        <v>57.772030000000001</v>
      </c>
      <c r="FM369">
        <v>57.83249</v>
      </c>
      <c r="FN369">
        <v>57.568860000000001</v>
      </c>
      <c r="FO369">
        <v>56.763069999999999</v>
      </c>
      <c r="FP369">
        <v>55.298400000000001</v>
      </c>
      <c r="FQ369">
        <v>53.993769999999998</v>
      </c>
      <c r="FR369">
        <v>53.38458</v>
      </c>
      <c r="FS369">
        <v>53.072209999999998</v>
      </c>
      <c r="FT369">
        <v>52.686549999999997</v>
      </c>
      <c r="FU369">
        <v>52.030320000000003</v>
      </c>
      <c r="FV369">
        <v>1</v>
      </c>
    </row>
    <row r="370" spans="1:178" x14ac:dyDescent="0.2">
      <c r="A370" t="s">
        <v>216</v>
      </c>
      <c r="B370" t="s">
        <v>231</v>
      </c>
      <c r="C370" t="s">
        <v>240</v>
      </c>
      <c r="D370" t="s">
        <v>34</v>
      </c>
      <c r="E370">
        <v>2015</v>
      </c>
      <c r="F370" t="s">
        <v>228</v>
      </c>
      <c r="G370">
        <v>514</v>
      </c>
      <c r="H370" s="59"/>
      <c r="I370">
        <v>77.422870000000003</v>
      </c>
      <c r="J370">
        <v>567.46280000000002</v>
      </c>
      <c r="K370">
        <v>559.23910000000001</v>
      </c>
      <c r="L370">
        <v>551.12670000000003</v>
      </c>
      <c r="M370">
        <v>552.93640000000005</v>
      </c>
      <c r="N370">
        <v>573.20320000000004</v>
      </c>
      <c r="O370">
        <v>597.01319999999998</v>
      </c>
      <c r="P370">
        <v>613.923</v>
      </c>
      <c r="Q370">
        <v>622.32749999999999</v>
      </c>
      <c r="R370">
        <v>617.14729999999997</v>
      </c>
      <c r="S370">
        <v>616.26009999999997</v>
      </c>
      <c r="T370">
        <v>625.85389999999995</v>
      </c>
      <c r="U370">
        <v>619.12040000000002</v>
      </c>
      <c r="V370">
        <v>611.00580000000002</v>
      </c>
      <c r="W370">
        <v>602.75559999999996</v>
      </c>
      <c r="X370">
        <v>601.25660000000005</v>
      </c>
      <c r="Y370">
        <v>592.7944</v>
      </c>
      <c r="Z370">
        <v>590.7518</v>
      </c>
      <c r="AA370">
        <v>589.3048</v>
      </c>
      <c r="AB370">
        <v>593.87639999999999</v>
      </c>
      <c r="AC370">
        <v>592.74120000000005</v>
      </c>
      <c r="AD370">
        <v>590.13699999999994</v>
      </c>
      <c r="AE370">
        <v>585.91890000000001</v>
      </c>
      <c r="AF370">
        <v>579.57950000000005</v>
      </c>
      <c r="AG370">
        <v>572.34439999999995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100.7505</v>
      </c>
      <c r="AX370">
        <v>462.56490000000002</v>
      </c>
      <c r="AY370">
        <v>461.68619999999999</v>
      </c>
      <c r="AZ370">
        <v>462.87139999999999</v>
      </c>
      <c r="BA370">
        <v>461.81729999999999</v>
      </c>
      <c r="BB370">
        <v>461.64299999999997</v>
      </c>
      <c r="BC370">
        <v>379.34179999999998</v>
      </c>
      <c r="BD370">
        <v>255.12450000000001</v>
      </c>
      <c r="BE370">
        <v>-22.38973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150.57689999999999</v>
      </c>
      <c r="BV370">
        <v>470.16379999999998</v>
      </c>
      <c r="BW370">
        <v>470.31880000000001</v>
      </c>
      <c r="BX370">
        <v>473.47640000000001</v>
      </c>
      <c r="BY370">
        <v>472.84769999999997</v>
      </c>
      <c r="BZ370">
        <v>472.31810000000002</v>
      </c>
      <c r="CA370">
        <v>386.66480000000001</v>
      </c>
      <c r="CB370">
        <v>263.65289999999999</v>
      </c>
      <c r="CC370">
        <v>85.010819999999995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185.0865</v>
      </c>
      <c r="CT370">
        <v>475.42680000000001</v>
      </c>
      <c r="CU370">
        <v>476.2978</v>
      </c>
      <c r="CV370">
        <v>480.82130000000001</v>
      </c>
      <c r="CW370">
        <v>480.4873</v>
      </c>
      <c r="CX370">
        <v>479.7115</v>
      </c>
      <c r="CY370">
        <v>391.73669999999998</v>
      </c>
      <c r="CZ370">
        <v>269.55970000000002</v>
      </c>
      <c r="DA370">
        <v>159.39609999999999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219.59620000000001</v>
      </c>
      <c r="DR370">
        <v>480.68979999999999</v>
      </c>
      <c r="DS370">
        <v>482.27670000000001</v>
      </c>
      <c r="DT370">
        <v>488.16629999999998</v>
      </c>
      <c r="DU370">
        <v>488.12700000000001</v>
      </c>
      <c r="DV370">
        <v>487.10500000000002</v>
      </c>
      <c r="DW370">
        <v>396.80860000000001</v>
      </c>
      <c r="DX370">
        <v>275.46640000000002</v>
      </c>
      <c r="DY370">
        <v>233.78139999999999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269.42259999999999</v>
      </c>
      <c r="EP370">
        <v>488.28870000000001</v>
      </c>
      <c r="EQ370">
        <v>490.90940000000001</v>
      </c>
      <c r="ER370">
        <v>498.77120000000002</v>
      </c>
      <c r="ES370">
        <v>499.15730000000002</v>
      </c>
      <c r="ET370">
        <v>497.78</v>
      </c>
      <c r="EU370">
        <v>404.13159999999999</v>
      </c>
      <c r="EV370">
        <v>283.9948</v>
      </c>
      <c r="EW370">
        <v>341.18189999999998</v>
      </c>
      <c r="EX370">
        <v>52.130629999999996</v>
      </c>
      <c r="EY370">
        <v>51.660319999999999</v>
      </c>
      <c r="EZ370">
        <v>51.383180000000003</v>
      </c>
      <c r="FA370">
        <v>50.994439999999997</v>
      </c>
      <c r="FB370">
        <v>50.451610000000002</v>
      </c>
      <c r="FC370">
        <v>50.302430000000001</v>
      </c>
      <c r="FD370">
        <v>49.979689999999998</v>
      </c>
      <c r="FE370">
        <v>50.378509999999999</v>
      </c>
      <c r="FF370">
        <v>51.628579999999999</v>
      </c>
      <c r="FG370">
        <v>54.860289999999999</v>
      </c>
      <c r="FH370">
        <v>58.500889999999998</v>
      </c>
      <c r="FI370">
        <v>61.41357</v>
      </c>
      <c r="FJ370">
        <v>62.948079999999997</v>
      </c>
      <c r="FK370">
        <v>63.671909999999997</v>
      </c>
      <c r="FL370">
        <v>64.126530000000002</v>
      </c>
      <c r="FM370">
        <v>63.990189999999998</v>
      </c>
      <c r="FN370">
        <v>63.832749999999997</v>
      </c>
      <c r="FO370">
        <v>62.942239999999998</v>
      </c>
      <c r="FP370">
        <v>60.961869999999998</v>
      </c>
      <c r="FQ370">
        <v>58.928150000000002</v>
      </c>
      <c r="FR370">
        <v>57.698880000000003</v>
      </c>
      <c r="FS370">
        <v>56.680509999999998</v>
      </c>
      <c r="FT370">
        <v>55.882649999999998</v>
      </c>
      <c r="FU370">
        <v>54.634990000000002</v>
      </c>
      <c r="FV370">
        <v>1</v>
      </c>
    </row>
    <row r="371" spans="1:178" x14ac:dyDescent="0.2">
      <c r="A371" t="s">
        <v>216</v>
      </c>
      <c r="B371" t="s">
        <v>231</v>
      </c>
      <c r="C371" t="s">
        <v>240</v>
      </c>
      <c r="D371" t="s">
        <v>34</v>
      </c>
      <c r="E371">
        <v>2016</v>
      </c>
      <c r="F371" t="s">
        <v>228</v>
      </c>
      <c r="G371">
        <v>501</v>
      </c>
      <c r="H371" s="59"/>
      <c r="I371">
        <v>75.464709999999997</v>
      </c>
      <c r="J371">
        <v>553.11069999999995</v>
      </c>
      <c r="K371">
        <v>545.09500000000003</v>
      </c>
      <c r="L371">
        <v>537.18769999999995</v>
      </c>
      <c r="M371">
        <v>538.95169999999996</v>
      </c>
      <c r="N371">
        <v>558.70590000000004</v>
      </c>
      <c r="O371">
        <v>581.91369999999995</v>
      </c>
      <c r="P371">
        <v>598.39580000000001</v>
      </c>
      <c r="Q371">
        <v>606.58759999999995</v>
      </c>
      <c r="R371">
        <v>601.5385</v>
      </c>
      <c r="S371">
        <v>600.67380000000003</v>
      </c>
      <c r="T371">
        <v>610.02480000000003</v>
      </c>
      <c r="U371">
        <v>603.46169999999995</v>
      </c>
      <c r="V371">
        <v>595.55240000000003</v>
      </c>
      <c r="W371">
        <v>587.51070000000004</v>
      </c>
      <c r="X371">
        <v>586.04970000000003</v>
      </c>
      <c r="Y371">
        <v>577.80150000000003</v>
      </c>
      <c r="Z371">
        <v>575.8107</v>
      </c>
      <c r="AA371">
        <v>574.40020000000004</v>
      </c>
      <c r="AB371">
        <v>578.85619999999994</v>
      </c>
      <c r="AC371">
        <v>577.74969999999996</v>
      </c>
      <c r="AD371">
        <v>575.21130000000005</v>
      </c>
      <c r="AE371">
        <v>571.1</v>
      </c>
      <c r="AF371">
        <v>564.92089999999996</v>
      </c>
      <c r="AG371">
        <v>557.86869999999999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97.142679999999999</v>
      </c>
      <c r="AX371">
        <v>450.70420000000001</v>
      </c>
      <c r="AY371">
        <v>449.82569999999998</v>
      </c>
      <c r="AZ371">
        <v>450.93900000000002</v>
      </c>
      <c r="BA371">
        <v>449.90249999999997</v>
      </c>
      <c r="BB371">
        <v>449.74020000000002</v>
      </c>
      <c r="BC371">
        <v>369.59179999999998</v>
      </c>
      <c r="BD371">
        <v>248.4906</v>
      </c>
      <c r="BE371">
        <v>-24.107579999999999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146.3349</v>
      </c>
      <c r="BV371">
        <v>458.20639999999997</v>
      </c>
      <c r="BW371">
        <v>458.34840000000003</v>
      </c>
      <c r="BX371">
        <v>461.40899999999999</v>
      </c>
      <c r="BY371">
        <v>460.79250000000002</v>
      </c>
      <c r="BZ371">
        <v>460.27940000000001</v>
      </c>
      <c r="CA371">
        <v>376.82159999999999</v>
      </c>
      <c r="CB371">
        <v>256.91039999999998</v>
      </c>
      <c r="CC371">
        <v>81.926090000000002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180.40539999999999</v>
      </c>
      <c r="CT371">
        <v>463.4024</v>
      </c>
      <c r="CU371">
        <v>464.25130000000001</v>
      </c>
      <c r="CV371">
        <v>468.66050000000001</v>
      </c>
      <c r="CW371">
        <v>468.3349</v>
      </c>
      <c r="CX371">
        <v>467.57870000000003</v>
      </c>
      <c r="CY371">
        <v>381.82889999999998</v>
      </c>
      <c r="CZ371">
        <v>262.74200000000002</v>
      </c>
      <c r="DA371">
        <v>155.3647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214.47579999999999</v>
      </c>
      <c r="DR371">
        <v>468.59840000000003</v>
      </c>
      <c r="DS371">
        <v>470.1542</v>
      </c>
      <c r="DT371">
        <v>475.9119</v>
      </c>
      <c r="DU371">
        <v>475.87729999999999</v>
      </c>
      <c r="DV371">
        <v>474.87810000000002</v>
      </c>
      <c r="DW371">
        <v>386.83629999999999</v>
      </c>
      <c r="DX371">
        <v>268.5736</v>
      </c>
      <c r="DY371">
        <v>228.80330000000001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263.66809999999998</v>
      </c>
      <c r="EP371">
        <v>476.10059999999999</v>
      </c>
      <c r="EQ371">
        <v>478.67700000000002</v>
      </c>
      <c r="ER371">
        <v>486.38189999999997</v>
      </c>
      <c r="ES371">
        <v>486.76729999999998</v>
      </c>
      <c r="ET371">
        <v>485.41730000000001</v>
      </c>
      <c r="EU371">
        <v>394.06610000000001</v>
      </c>
      <c r="EV371">
        <v>276.99349999999998</v>
      </c>
      <c r="EW371">
        <v>334.83690000000001</v>
      </c>
      <c r="EX371">
        <v>52.130629999999996</v>
      </c>
      <c r="EY371">
        <v>51.660319999999999</v>
      </c>
      <c r="EZ371">
        <v>51.383180000000003</v>
      </c>
      <c r="FA371">
        <v>50.994439999999997</v>
      </c>
      <c r="FB371">
        <v>50.451610000000002</v>
      </c>
      <c r="FC371">
        <v>50.302430000000001</v>
      </c>
      <c r="FD371">
        <v>49.979689999999998</v>
      </c>
      <c r="FE371">
        <v>50.378509999999999</v>
      </c>
      <c r="FF371">
        <v>51.628579999999999</v>
      </c>
      <c r="FG371">
        <v>54.860280000000003</v>
      </c>
      <c r="FH371">
        <v>58.500889999999998</v>
      </c>
      <c r="FI371">
        <v>61.41357</v>
      </c>
      <c r="FJ371">
        <v>62.948079999999997</v>
      </c>
      <c r="FK371">
        <v>63.671909999999997</v>
      </c>
      <c r="FL371">
        <v>64.126530000000002</v>
      </c>
      <c r="FM371">
        <v>63.990189999999998</v>
      </c>
      <c r="FN371">
        <v>63.832749999999997</v>
      </c>
      <c r="FO371">
        <v>62.942239999999998</v>
      </c>
      <c r="FP371">
        <v>60.961869999999998</v>
      </c>
      <c r="FQ371">
        <v>58.928150000000002</v>
      </c>
      <c r="FR371">
        <v>57.698869999999999</v>
      </c>
      <c r="FS371">
        <v>56.680509999999998</v>
      </c>
      <c r="FT371">
        <v>55.882649999999998</v>
      </c>
      <c r="FU371">
        <v>54.634990000000002</v>
      </c>
      <c r="FV371">
        <v>1</v>
      </c>
    </row>
    <row r="372" spans="1:178" x14ac:dyDescent="0.2">
      <c r="A372" t="s">
        <v>216</v>
      </c>
      <c r="B372" t="s">
        <v>231</v>
      </c>
      <c r="C372" t="s">
        <v>240</v>
      </c>
      <c r="D372" t="s">
        <v>34</v>
      </c>
      <c r="E372">
        <v>2017</v>
      </c>
      <c r="F372" t="s">
        <v>228</v>
      </c>
      <c r="G372">
        <v>487</v>
      </c>
      <c r="H372" s="59"/>
      <c r="I372">
        <v>73.355909999999994</v>
      </c>
      <c r="J372">
        <v>537.65440000000001</v>
      </c>
      <c r="K372">
        <v>529.86270000000002</v>
      </c>
      <c r="L372">
        <v>522.17650000000003</v>
      </c>
      <c r="M372">
        <v>523.89110000000005</v>
      </c>
      <c r="N372">
        <v>543.0933</v>
      </c>
      <c r="O372">
        <v>565.65260000000001</v>
      </c>
      <c r="P372">
        <v>581.67409999999995</v>
      </c>
      <c r="Q372">
        <v>589.63710000000003</v>
      </c>
      <c r="R372">
        <v>584.72910000000002</v>
      </c>
      <c r="S372">
        <v>583.88850000000002</v>
      </c>
      <c r="T372">
        <v>592.97829999999999</v>
      </c>
      <c r="U372">
        <v>586.59849999999994</v>
      </c>
      <c r="V372">
        <v>578.91020000000003</v>
      </c>
      <c r="W372">
        <v>571.0933</v>
      </c>
      <c r="X372">
        <v>569.67309999999998</v>
      </c>
      <c r="Y372">
        <v>561.65530000000001</v>
      </c>
      <c r="Z372">
        <v>559.72019999999998</v>
      </c>
      <c r="AA372">
        <v>558.34910000000002</v>
      </c>
      <c r="AB372">
        <v>562.68050000000005</v>
      </c>
      <c r="AC372">
        <v>561.60500000000002</v>
      </c>
      <c r="AD372">
        <v>559.13760000000002</v>
      </c>
      <c r="AE372">
        <v>555.14110000000005</v>
      </c>
      <c r="AF372">
        <v>549.13469999999995</v>
      </c>
      <c r="AG372">
        <v>542.27949999999998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93.273020000000002</v>
      </c>
      <c r="AX372">
        <v>437.93349999999998</v>
      </c>
      <c r="AY372">
        <v>437.05560000000003</v>
      </c>
      <c r="AZ372">
        <v>438.09210000000002</v>
      </c>
      <c r="BA372">
        <v>437.07470000000001</v>
      </c>
      <c r="BB372">
        <v>436.92509999999999</v>
      </c>
      <c r="BC372">
        <v>359.09410000000003</v>
      </c>
      <c r="BD372">
        <v>241.34899999999999</v>
      </c>
      <c r="BE372">
        <v>-25.923760000000001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141.7731</v>
      </c>
      <c r="BV372">
        <v>445.33010000000002</v>
      </c>
      <c r="BW372">
        <v>445.45839999999998</v>
      </c>
      <c r="BX372">
        <v>448.41469999999998</v>
      </c>
      <c r="BY372">
        <v>447.81150000000002</v>
      </c>
      <c r="BZ372">
        <v>447.31599999999997</v>
      </c>
      <c r="CA372">
        <v>366.22219999999999</v>
      </c>
      <c r="CB372">
        <v>249.65039999999999</v>
      </c>
      <c r="CC372">
        <v>78.617909999999995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175.36410000000001</v>
      </c>
      <c r="CT372">
        <v>450.45299999999997</v>
      </c>
      <c r="CU372">
        <v>451.27820000000003</v>
      </c>
      <c r="CV372">
        <v>455.5641</v>
      </c>
      <c r="CW372">
        <v>455.24770000000001</v>
      </c>
      <c r="CX372">
        <v>454.5127</v>
      </c>
      <c r="CY372">
        <v>371.15910000000002</v>
      </c>
      <c r="CZ372">
        <v>255.3999</v>
      </c>
      <c r="DA372">
        <v>151.0231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208.95509999999999</v>
      </c>
      <c r="DR372">
        <v>455.57589999999999</v>
      </c>
      <c r="DS372">
        <v>457.09800000000001</v>
      </c>
      <c r="DT372">
        <v>462.71359999999999</v>
      </c>
      <c r="DU372">
        <v>462.68400000000003</v>
      </c>
      <c r="DV372">
        <v>461.70929999999998</v>
      </c>
      <c r="DW372">
        <v>376.09589999999997</v>
      </c>
      <c r="DX372">
        <v>261.14940000000001</v>
      </c>
      <c r="DY372">
        <v>223.42840000000001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257.45519999999999</v>
      </c>
      <c r="EP372">
        <v>462.9726</v>
      </c>
      <c r="EQ372">
        <v>465.5009</v>
      </c>
      <c r="ER372">
        <v>473.03620000000001</v>
      </c>
      <c r="ES372">
        <v>473.42079999999999</v>
      </c>
      <c r="ET372">
        <v>472.10019999999997</v>
      </c>
      <c r="EU372">
        <v>383.22399999999999</v>
      </c>
      <c r="EV372">
        <v>269.45080000000002</v>
      </c>
      <c r="EW372">
        <v>327.9701</v>
      </c>
      <c r="EX372">
        <v>52.130629999999996</v>
      </c>
      <c r="EY372">
        <v>51.660319999999999</v>
      </c>
      <c r="EZ372">
        <v>51.383180000000003</v>
      </c>
      <c r="FA372">
        <v>50.994439999999997</v>
      </c>
      <c r="FB372">
        <v>50.451610000000002</v>
      </c>
      <c r="FC372">
        <v>50.302430000000001</v>
      </c>
      <c r="FD372">
        <v>49.979689999999998</v>
      </c>
      <c r="FE372">
        <v>50.378509999999999</v>
      </c>
      <c r="FF372">
        <v>51.628579999999999</v>
      </c>
      <c r="FG372">
        <v>54.860280000000003</v>
      </c>
      <c r="FH372">
        <v>58.500889999999998</v>
      </c>
      <c r="FI372">
        <v>61.41357</v>
      </c>
      <c r="FJ372">
        <v>62.948079999999997</v>
      </c>
      <c r="FK372">
        <v>63.671909999999997</v>
      </c>
      <c r="FL372">
        <v>64.126530000000002</v>
      </c>
      <c r="FM372">
        <v>63.990180000000002</v>
      </c>
      <c r="FN372">
        <v>63.832749999999997</v>
      </c>
      <c r="FO372">
        <v>62.942239999999998</v>
      </c>
      <c r="FP372">
        <v>60.961869999999998</v>
      </c>
      <c r="FQ372">
        <v>58.928150000000002</v>
      </c>
      <c r="FR372">
        <v>57.698869999999999</v>
      </c>
      <c r="FS372">
        <v>56.680509999999998</v>
      </c>
      <c r="FT372">
        <v>55.882649999999998</v>
      </c>
      <c r="FU372">
        <v>54.634990000000002</v>
      </c>
      <c r="FV372">
        <v>1</v>
      </c>
    </row>
    <row r="373" spans="1:178" x14ac:dyDescent="0.2">
      <c r="A373" t="s">
        <v>216</v>
      </c>
      <c r="B373" t="s">
        <v>231</v>
      </c>
      <c r="C373" t="s">
        <v>240</v>
      </c>
      <c r="D373" t="s">
        <v>34</v>
      </c>
      <c r="E373" t="s">
        <v>239</v>
      </c>
      <c r="F373" t="s">
        <v>228</v>
      </c>
      <c r="G373">
        <v>474</v>
      </c>
      <c r="H373" s="59"/>
      <c r="I373">
        <v>71.397739999999999</v>
      </c>
      <c r="J373">
        <v>523.30219999999997</v>
      </c>
      <c r="K373">
        <v>515.71860000000004</v>
      </c>
      <c r="L373">
        <v>508.23750000000001</v>
      </c>
      <c r="M373">
        <v>509.90629999999999</v>
      </c>
      <c r="N373">
        <v>528.596</v>
      </c>
      <c r="O373">
        <v>550.553</v>
      </c>
      <c r="P373">
        <v>566.14689999999996</v>
      </c>
      <c r="Q373">
        <v>573.89729999999997</v>
      </c>
      <c r="R373">
        <v>569.12030000000004</v>
      </c>
      <c r="S373">
        <v>568.30219999999997</v>
      </c>
      <c r="T373">
        <v>577.14930000000004</v>
      </c>
      <c r="U373">
        <v>570.93989999999997</v>
      </c>
      <c r="V373">
        <v>563.45669999999996</v>
      </c>
      <c r="W373">
        <v>555.84849999999994</v>
      </c>
      <c r="X373">
        <v>554.46619999999996</v>
      </c>
      <c r="Y373">
        <v>546.66250000000002</v>
      </c>
      <c r="Z373">
        <v>544.77890000000002</v>
      </c>
      <c r="AA373">
        <v>543.44449999999995</v>
      </c>
      <c r="AB373">
        <v>547.66030000000001</v>
      </c>
      <c r="AC373">
        <v>546.61350000000004</v>
      </c>
      <c r="AD373">
        <v>544.21190000000001</v>
      </c>
      <c r="AE373">
        <v>540.32209999999998</v>
      </c>
      <c r="AF373">
        <v>534.47609999999997</v>
      </c>
      <c r="AG373">
        <v>527.8039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89.694919999999996</v>
      </c>
      <c r="AX373">
        <v>426.07729999999998</v>
      </c>
      <c r="AY373">
        <v>425.2002</v>
      </c>
      <c r="AZ373">
        <v>426.166</v>
      </c>
      <c r="BA373">
        <v>425.16649999999998</v>
      </c>
      <c r="BB373">
        <v>425.02870000000001</v>
      </c>
      <c r="BC373">
        <v>349.3485</v>
      </c>
      <c r="BD373">
        <v>234.7201</v>
      </c>
      <c r="BE373">
        <v>-27.577490000000001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137.54329999999999</v>
      </c>
      <c r="BV373">
        <v>433.37459999999999</v>
      </c>
      <c r="BW373">
        <v>433.49020000000002</v>
      </c>
      <c r="BX373">
        <v>436.34989999999999</v>
      </c>
      <c r="BY373">
        <v>435.75900000000001</v>
      </c>
      <c r="BZ373">
        <v>435.2799</v>
      </c>
      <c r="CA373">
        <v>356.38080000000002</v>
      </c>
      <c r="CB373">
        <v>242.91</v>
      </c>
      <c r="CC373">
        <v>75.559420000000003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170.68289999999999</v>
      </c>
      <c r="CT373">
        <v>438.42860000000002</v>
      </c>
      <c r="CU373">
        <v>439.23180000000002</v>
      </c>
      <c r="CV373">
        <v>443.4033</v>
      </c>
      <c r="CW373">
        <v>443.09530000000001</v>
      </c>
      <c r="CX373">
        <v>442.37990000000002</v>
      </c>
      <c r="CY373">
        <v>361.25130000000001</v>
      </c>
      <c r="CZ373">
        <v>248.5823</v>
      </c>
      <c r="DA373">
        <v>146.99170000000001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203.82259999999999</v>
      </c>
      <c r="DR373">
        <v>443.48270000000002</v>
      </c>
      <c r="DS373">
        <v>444.97340000000003</v>
      </c>
      <c r="DT373">
        <v>450.45670000000001</v>
      </c>
      <c r="DU373">
        <v>450.43169999999998</v>
      </c>
      <c r="DV373">
        <v>449.47989999999999</v>
      </c>
      <c r="DW373">
        <v>366.12189999999998</v>
      </c>
      <c r="DX373">
        <v>254.25450000000001</v>
      </c>
      <c r="DY373">
        <v>218.42400000000001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251.67089999999999</v>
      </c>
      <c r="EP373">
        <v>450.7799</v>
      </c>
      <c r="EQ373">
        <v>453.26330000000002</v>
      </c>
      <c r="ER373">
        <v>460.64060000000001</v>
      </c>
      <c r="ES373">
        <v>461.02420000000001</v>
      </c>
      <c r="ET373">
        <v>459.73110000000003</v>
      </c>
      <c r="EU373">
        <v>373.1542</v>
      </c>
      <c r="EV373">
        <v>262.44439999999997</v>
      </c>
      <c r="EW373">
        <v>321.5609</v>
      </c>
      <c r="EX373">
        <v>52.130629999999996</v>
      </c>
      <c r="EY373">
        <v>51.660319999999999</v>
      </c>
      <c r="EZ373">
        <v>51.383180000000003</v>
      </c>
      <c r="FA373">
        <v>50.994439999999997</v>
      </c>
      <c r="FB373">
        <v>50.451610000000002</v>
      </c>
      <c r="FC373">
        <v>50.302430000000001</v>
      </c>
      <c r="FD373">
        <v>49.979689999999998</v>
      </c>
      <c r="FE373">
        <v>50.378509999999999</v>
      </c>
      <c r="FF373">
        <v>51.628579999999999</v>
      </c>
      <c r="FG373">
        <v>54.860280000000003</v>
      </c>
      <c r="FH373">
        <v>58.500889999999998</v>
      </c>
      <c r="FI373">
        <v>61.41357</v>
      </c>
      <c r="FJ373">
        <v>62.948079999999997</v>
      </c>
      <c r="FK373">
        <v>63.671909999999997</v>
      </c>
      <c r="FL373">
        <v>64.126530000000002</v>
      </c>
      <c r="FM373">
        <v>63.990189999999998</v>
      </c>
      <c r="FN373">
        <v>63.832749999999997</v>
      </c>
      <c r="FO373">
        <v>62.942239999999998</v>
      </c>
      <c r="FP373">
        <v>60.961869999999998</v>
      </c>
      <c r="FQ373">
        <v>58.928150000000002</v>
      </c>
      <c r="FR373">
        <v>57.698869999999999</v>
      </c>
      <c r="FS373">
        <v>56.680509999999998</v>
      </c>
      <c r="FT373">
        <v>55.882649999999998</v>
      </c>
      <c r="FU373">
        <v>54.634990000000002</v>
      </c>
      <c r="FV373">
        <v>1</v>
      </c>
    </row>
    <row r="374" spans="1:178" x14ac:dyDescent="0.2">
      <c r="A374" t="s">
        <v>216</v>
      </c>
      <c r="B374" t="s">
        <v>231</v>
      </c>
      <c r="C374" t="s">
        <v>240</v>
      </c>
      <c r="D374" t="s">
        <v>35</v>
      </c>
      <c r="E374">
        <v>2015</v>
      </c>
      <c r="F374" t="s">
        <v>228</v>
      </c>
      <c r="G374">
        <v>514</v>
      </c>
      <c r="H374" s="59"/>
      <c r="I374">
        <v>77.422870000000003</v>
      </c>
      <c r="J374">
        <v>605.69380000000001</v>
      </c>
      <c r="K374">
        <v>598.58159999999998</v>
      </c>
      <c r="L374">
        <v>594.29229999999995</v>
      </c>
      <c r="M374">
        <v>594.71950000000004</v>
      </c>
      <c r="N374">
        <v>614.30380000000002</v>
      </c>
      <c r="O374">
        <v>636.68520000000001</v>
      </c>
      <c r="P374">
        <v>652.149</v>
      </c>
      <c r="Q374">
        <v>654.99379999999996</v>
      </c>
      <c r="R374">
        <v>656.40160000000003</v>
      </c>
      <c r="S374">
        <v>646.97249999999997</v>
      </c>
      <c r="T374">
        <v>645.83720000000005</v>
      </c>
      <c r="U374">
        <v>659.39340000000004</v>
      </c>
      <c r="V374">
        <v>653.35159999999996</v>
      </c>
      <c r="W374">
        <v>649.75480000000005</v>
      </c>
      <c r="X374">
        <v>646.89250000000004</v>
      </c>
      <c r="Y374">
        <v>636.50710000000004</v>
      </c>
      <c r="Z374">
        <v>631.55989999999997</v>
      </c>
      <c r="AA374">
        <v>624.51649999999995</v>
      </c>
      <c r="AB374">
        <v>625.82510000000002</v>
      </c>
      <c r="AC374">
        <v>629.26580000000001</v>
      </c>
      <c r="AD374">
        <v>634.02120000000002</v>
      </c>
      <c r="AE374">
        <v>622.64880000000005</v>
      </c>
      <c r="AF374">
        <v>614.99570000000006</v>
      </c>
      <c r="AG374">
        <v>608.73410000000001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-67.002709999999993</v>
      </c>
      <c r="AX374">
        <v>489.29320000000001</v>
      </c>
      <c r="AY374">
        <v>484.02330000000001</v>
      </c>
      <c r="AZ374">
        <v>482.50479999999999</v>
      </c>
      <c r="BA374">
        <v>485.89920000000001</v>
      </c>
      <c r="BB374">
        <v>489.81330000000003</v>
      </c>
      <c r="BC374">
        <v>392.89210000000003</v>
      </c>
      <c r="BD374">
        <v>281.54770000000002</v>
      </c>
      <c r="BE374">
        <v>14.15314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101.8599</v>
      </c>
      <c r="BV374">
        <v>503.48219999999998</v>
      </c>
      <c r="BW374">
        <v>498.63409999999999</v>
      </c>
      <c r="BX374">
        <v>498.62920000000003</v>
      </c>
      <c r="BY374">
        <v>502.19069999999999</v>
      </c>
      <c r="BZ374">
        <v>507.59820000000002</v>
      </c>
      <c r="CA374">
        <v>409.72309999999999</v>
      </c>
      <c r="CB374">
        <v>294.69830000000002</v>
      </c>
      <c r="CC374">
        <v>121.5879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218.81370000000001</v>
      </c>
      <c r="CT374">
        <v>513.30949999999996</v>
      </c>
      <c r="CU374">
        <v>508.7534</v>
      </c>
      <c r="CV374">
        <v>509.79680000000002</v>
      </c>
      <c r="CW374">
        <v>513.4742</v>
      </c>
      <c r="CX374">
        <v>519.91600000000005</v>
      </c>
      <c r="CY374">
        <v>421.38010000000003</v>
      </c>
      <c r="CZ374">
        <v>303.8064</v>
      </c>
      <c r="DA374">
        <v>195.99690000000001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335.76740000000001</v>
      </c>
      <c r="DR374">
        <v>523.13679999999999</v>
      </c>
      <c r="DS374">
        <v>518.87270000000001</v>
      </c>
      <c r="DT374">
        <v>520.96450000000004</v>
      </c>
      <c r="DU374">
        <v>524.75760000000002</v>
      </c>
      <c r="DV374">
        <v>532.2337</v>
      </c>
      <c r="DW374">
        <v>433.03719999999998</v>
      </c>
      <c r="DX374">
        <v>312.91449999999998</v>
      </c>
      <c r="DY374">
        <v>270.40589999999997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504.63</v>
      </c>
      <c r="EP374">
        <v>537.32579999999996</v>
      </c>
      <c r="EQ374">
        <v>533.48350000000005</v>
      </c>
      <c r="ER374">
        <v>537.08889999999997</v>
      </c>
      <c r="ES374">
        <v>541.04920000000004</v>
      </c>
      <c r="ET374">
        <v>550.01859999999999</v>
      </c>
      <c r="EU374">
        <v>449.8682</v>
      </c>
      <c r="EV374">
        <v>326.06509999999997</v>
      </c>
      <c r="EW374">
        <v>377.84070000000003</v>
      </c>
      <c r="EX374">
        <v>52.811819999999997</v>
      </c>
      <c r="EY374">
        <v>51.851889999999997</v>
      </c>
      <c r="EZ374">
        <v>51.292279999999998</v>
      </c>
      <c r="FA374">
        <v>50.975659999999998</v>
      </c>
      <c r="FB374">
        <v>50.508110000000002</v>
      </c>
      <c r="FC374">
        <v>50.185760000000002</v>
      </c>
      <c r="FD374">
        <v>49.895449999999997</v>
      </c>
      <c r="FE374">
        <v>50.09995</v>
      </c>
      <c r="FF374">
        <v>51.856619999999999</v>
      </c>
      <c r="FG374">
        <v>54.1751</v>
      </c>
      <c r="FH374">
        <v>57.199100000000001</v>
      </c>
      <c r="FI374">
        <v>59.934829999999998</v>
      </c>
      <c r="FJ374">
        <v>62.315379999999998</v>
      </c>
      <c r="FK374">
        <v>64.222759999999994</v>
      </c>
      <c r="FL374">
        <v>65.278829999999999</v>
      </c>
      <c r="FM374">
        <v>65.715130000000002</v>
      </c>
      <c r="FN374">
        <v>65.465999999999994</v>
      </c>
      <c r="FO374">
        <v>64.458789999999993</v>
      </c>
      <c r="FP374">
        <v>62.046250000000001</v>
      </c>
      <c r="FQ374">
        <v>58.970440000000004</v>
      </c>
      <c r="FR374">
        <v>57.195869999999999</v>
      </c>
      <c r="FS374">
        <v>55.789090000000002</v>
      </c>
      <c r="FT374">
        <v>54.654000000000003</v>
      </c>
      <c r="FU374">
        <v>53.284660000000002</v>
      </c>
      <c r="FV374">
        <v>1</v>
      </c>
    </row>
    <row r="375" spans="1:178" x14ac:dyDescent="0.2">
      <c r="A375" t="s">
        <v>216</v>
      </c>
      <c r="B375" t="s">
        <v>231</v>
      </c>
      <c r="C375" t="s">
        <v>240</v>
      </c>
      <c r="D375" t="s">
        <v>35</v>
      </c>
      <c r="E375">
        <v>2016</v>
      </c>
      <c r="F375" t="s">
        <v>228</v>
      </c>
      <c r="G375">
        <v>501</v>
      </c>
      <c r="H375" s="59"/>
      <c r="I375">
        <v>75.464709999999997</v>
      </c>
      <c r="J375">
        <v>590.37469999999996</v>
      </c>
      <c r="K375">
        <v>583.44240000000002</v>
      </c>
      <c r="L375">
        <v>579.26149999999996</v>
      </c>
      <c r="M375">
        <v>579.678</v>
      </c>
      <c r="N375">
        <v>598.76689999999996</v>
      </c>
      <c r="O375">
        <v>620.58230000000003</v>
      </c>
      <c r="P375">
        <v>635.65499999999997</v>
      </c>
      <c r="Q375">
        <v>638.42790000000002</v>
      </c>
      <c r="R375">
        <v>639.79989999999998</v>
      </c>
      <c r="S375">
        <v>630.60929999999996</v>
      </c>
      <c r="T375">
        <v>629.50279999999998</v>
      </c>
      <c r="U375">
        <v>642.71609999999998</v>
      </c>
      <c r="V375">
        <v>636.82709999999997</v>
      </c>
      <c r="W375">
        <v>633.32129999999995</v>
      </c>
      <c r="X375">
        <v>630.53139999999996</v>
      </c>
      <c r="Y375">
        <v>620.40859999999998</v>
      </c>
      <c r="Z375">
        <v>615.58659999999998</v>
      </c>
      <c r="AA375">
        <v>608.72130000000004</v>
      </c>
      <c r="AB375">
        <v>609.99680000000001</v>
      </c>
      <c r="AC375">
        <v>613.35050000000001</v>
      </c>
      <c r="AD375">
        <v>617.98559999999998</v>
      </c>
      <c r="AE375">
        <v>606.90089999999998</v>
      </c>
      <c r="AF375">
        <v>599.44129999999996</v>
      </c>
      <c r="AG375">
        <v>593.33810000000005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-68.899349999999998</v>
      </c>
      <c r="AX375">
        <v>476.61630000000002</v>
      </c>
      <c r="AY375">
        <v>471.4708</v>
      </c>
      <c r="AZ375">
        <v>469.95839999999998</v>
      </c>
      <c r="BA375">
        <v>473.26339999999999</v>
      </c>
      <c r="BB375">
        <v>477.04680000000002</v>
      </c>
      <c r="BC375">
        <v>382.59719999999999</v>
      </c>
      <c r="BD375">
        <v>274.1472</v>
      </c>
      <c r="BE375">
        <v>11.51033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97.814179999999993</v>
      </c>
      <c r="BV375">
        <v>490.62479999999999</v>
      </c>
      <c r="BW375">
        <v>485.89550000000003</v>
      </c>
      <c r="BX375">
        <v>485.87759999999997</v>
      </c>
      <c r="BY375">
        <v>489.3476</v>
      </c>
      <c r="BZ375">
        <v>494.6053</v>
      </c>
      <c r="CA375">
        <v>399.21390000000002</v>
      </c>
      <c r="CB375">
        <v>287.13040000000001</v>
      </c>
      <c r="CC375">
        <v>117.5778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213.27950000000001</v>
      </c>
      <c r="CT375">
        <v>500.327</v>
      </c>
      <c r="CU375">
        <v>495.8861</v>
      </c>
      <c r="CV375">
        <v>496.90309999999999</v>
      </c>
      <c r="CW375">
        <v>500.48750000000001</v>
      </c>
      <c r="CX375">
        <v>506.7663</v>
      </c>
      <c r="CY375">
        <v>410.72269999999997</v>
      </c>
      <c r="CZ375">
        <v>296.12259999999998</v>
      </c>
      <c r="DA375">
        <v>191.03980000000001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328.7448</v>
      </c>
      <c r="DR375">
        <v>510.0292</v>
      </c>
      <c r="DS375">
        <v>505.87670000000003</v>
      </c>
      <c r="DT375">
        <v>507.92860000000002</v>
      </c>
      <c r="DU375">
        <v>511.62729999999999</v>
      </c>
      <c r="DV375">
        <v>518.92729999999995</v>
      </c>
      <c r="DW375">
        <v>422.23140000000001</v>
      </c>
      <c r="DX375">
        <v>305.11470000000003</v>
      </c>
      <c r="DY375">
        <v>264.5018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495.45830000000001</v>
      </c>
      <c r="EP375">
        <v>524.0376</v>
      </c>
      <c r="EQ375">
        <v>520.30150000000003</v>
      </c>
      <c r="ER375">
        <v>523.84780000000001</v>
      </c>
      <c r="ES375">
        <v>527.7115</v>
      </c>
      <c r="ET375">
        <v>536.48580000000004</v>
      </c>
      <c r="EU375">
        <v>438.84809999999999</v>
      </c>
      <c r="EV375">
        <v>318.09800000000001</v>
      </c>
      <c r="EW375">
        <v>370.5693</v>
      </c>
      <c r="EX375">
        <v>52.811819999999997</v>
      </c>
      <c r="EY375">
        <v>51.851889999999997</v>
      </c>
      <c r="EZ375">
        <v>51.292279999999998</v>
      </c>
      <c r="FA375">
        <v>50.975659999999998</v>
      </c>
      <c r="FB375">
        <v>50.508110000000002</v>
      </c>
      <c r="FC375">
        <v>50.185760000000002</v>
      </c>
      <c r="FD375">
        <v>49.895449999999997</v>
      </c>
      <c r="FE375">
        <v>50.09995</v>
      </c>
      <c r="FF375">
        <v>51.856619999999999</v>
      </c>
      <c r="FG375">
        <v>54.175109999999997</v>
      </c>
      <c r="FH375">
        <v>57.199100000000001</v>
      </c>
      <c r="FI375">
        <v>59.934840000000001</v>
      </c>
      <c r="FJ375">
        <v>62.315379999999998</v>
      </c>
      <c r="FK375">
        <v>64.222759999999994</v>
      </c>
      <c r="FL375">
        <v>65.278829999999999</v>
      </c>
      <c r="FM375">
        <v>65.715130000000002</v>
      </c>
      <c r="FN375">
        <v>65.465999999999994</v>
      </c>
      <c r="FO375">
        <v>64.458789999999993</v>
      </c>
      <c r="FP375">
        <v>62.046259999999997</v>
      </c>
      <c r="FQ375">
        <v>58.970440000000004</v>
      </c>
      <c r="FR375">
        <v>57.195869999999999</v>
      </c>
      <c r="FS375">
        <v>55.789090000000002</v>
      </c>
      <c r="FT375">
        <v>54.654000000000003</v>
      </c>
      <c r="FU375">
        <v>53.284660000000002</v>
      </c>
      <c r="FV375">
        <v>1</v>
      </c>
    </row>
    <row r="376" spans="1:178" x14ac:dyDescent="0.2">
      <c r="A376" t="s">
        <v>216</v>
      </c>
      <c r="B376" t="s">
        <v>231</v>
      </c>
      <c r="C376" t="s">
        <v>240</v>
      </c>
      <c r="D376" t="s">
        <v>35</v>
      </c>
      <c r="E376">
        <v>2017</v>
      </c>
      <c r="F376" t="s">
        <v>228</v>
      </c>
      <c r="G376">
        <v>487</v>
      </c>
      <c r="H376" s="59"/>
      <c r="I376">
        <v>73.355909999999994</v>
      </c>
      <c r="J376">
        <v>573.87720000000002</v>
      </c>
      <c r="K376">
        <v>567.1386</v>
      </c>
      <c r="L376">
        <v>563.07460000000003</v>
      </c>
      <c r="M376">
        <v>563.47940000000006</v>
      </c>
      <c r="N376">
        <v>582.03489999999999</v>
      </c>
      <c r="O376">
        <v>603.24069999999995</v>
      </c>
      <c r="P376">
        <v>617.8922</v>
      </c>
      <c r="Q376">
        <v>620.58759999999995</v>
      </c>
      <c r="R376">
        <v>621.92129999999997</v>
      </c>
      <c r="S376">
        <v>612.98749999999995</v>
      </c>
      <c r="T376">
        <v>611.91189999999995</v>
      </c>
      <c r="U376">
        <v>624.75599999999997</v>
      </c>
      <c r="V376">
        <v>619.03160000000003</v>
      </c>
      <c r="W376">
        <v>615.62369999999999</v>
      </c>
      <c r="X376">
        <v>612.91179999999997</v>
      </c>
      <c r="Y376">
        <v>603.07180000000005</v>
      </c>
      <c r="Z376">
        <v>598.38459999999998</v>
      </c>
      <c r="AA376">
        <v>591.71109999999999</v>
      </c>
      <c r="AB376">
        <v>592.95100000000002</v>
      </c>
      <c r="AC376">
        <v>596.21100000000001</v>
      </c>
      <c r="AD376">
        <v>600.71659999999997</v>
      </c>
      <c r="AE376">
        <v>589.94159999999999</v>
      </c>
      <c r="AF376">
        <v>582.69050000000004</v>
      </c>
      <c r="AG376">
        <v>576.75779999999997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-70.888720000000006</v>
      </c>
      <c r="AX376">
        <v>462.96879999999999</v>
      </c>
      <c r="AY376">
        <v>457.9572</v>
      </c>
      <c r="AZ376">
        <v>456.45209999999997</v>
      </c>
      <c r="BA376">
        <v>459.66079999999999</v>
      </c>
      <c r="BB376">
        <v>463.30380000000002</v>
      </c>
      <c r="BC376">
        <v>371.51560000000001</v>
      </c>
      <c r="BD376">
        <v>266.18150000000003</v>
      </c>
      <c r="BE376">
        <v>8.6980699999999995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93.478980000000007</v>
      </c>
      <c r="BV376">
        <v>476.7801</v>
      </c>
      <c r="BW376">
        <v>472.17899999999997</v>
      </c>
      <c r="BX376">
        <v>472.1472</v>
      </c>
      <c r="BY376">
        <v>475.51859999999999</v>
      </c>
      <c r="BZ376">
        <v>480.61529999999999</v>
      </c>
      <c r="CA376">
        <v>387.89859999999999</v>
      </c>
      <c r="CB376">
        <v>278.9821</v>
      </c>
      <c r="CC376">
        <v>113.2731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207.31950000000001</v>
      </c>
      <c r="CT376">
        <v>486.3458</v>
      </c>
      <c r="CU376">
        <v>482.029</v>
      </c>
      <c r="CV376">
        <v>483.01760000000002</v>
      </c>
      <c r="CW376">
        <v>486.5018</v>
      </c>
      <c r="CX376">
        <v>492.60520000000002</v>
      </c>
      <c r="CY376">
        <v>399.24540000000002</v>
      </c>
      <c r="CZ376">
        <v>287.84769999999997</v>
      </c>
      <c r="DA376">
        <v>185.70140000000001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321.1601</v>
      </c>
      <c r="DR376">
        <v>495.91149999999999</v>
      </c>
      <c r="DS376">
        <v>491.87900000000002</v>
      </c>
      <c r="DT376">
        <v>493.88799999999998</v>
      </c>
      <c r="DU376">
        <v>497.48489999999998</v>
      </c>
      <c r="DV376">
        <v>504.59500000000003</v>
      </c>
      <c r="DW376">
        <v>410.59219999999999</v>
      </c>
      <c r="DX376">
        <v>296.7133</v>
      </c>
      <c r="DY376">
        <v>258.12970000000001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485.52780000000001</v>
      </c>
      <c r="EP376">
        <v>509.72280000000001</v>
      </c>
      <c r="EQ376">
        <v>506.10079999999999</v>
      </c>
      <c r="ER376">
        <v>509.58319999999998</v>
      </c>
      <c r="ES376">
        <v>513.34280000000001</v>
      </c>
      <c r="ET376">
        <v>521.90650000000005</v>
      </c>
      <c r="EU376">
        <v>426.9751</v>
      </c>
      <c r="EV376">
        <v>309.51389999999998</v>
      </c>
      <c r="EW376">
        <v>362.7047</v>
      </c>
      <c r="EX376">
        <v>52.811819999999997</v>
      </c>
      <c r="EY376">
        <v>51.851889999999997</v>
      </c>
      <c r="EZ376">
        <v>51.292279999999998</v>
      </c>
      <c r="FA376">
        <v>50.975659999999998</v>
      </c>
      <c r="FB376">
        <v>50.508110000000002</v>
      </c>
      <c r="FC376">
        <v>50.185760000000002</v>
      </c>
      <c r="FD376">
        <v>49.895449999999997</v>
      </c>
      <c r="FE376">
        <v>50.09995</v>
      </c>
      <c r="FF376">
        <v>51.856619999999999</v>
      </c>
      <c r="FG376">
        <v>54.175109999999997</v>
      </c>
      <c r="FH376">
        <v>57.199100000000001</v>
      </c>
      <c r="FI376">
        <v>59.934840000000001</v>
      </c>
      <c r="FJ376">
        <v>62.315379999999998</v>
      </c>
      <c r="FK376">
        <v>64.222759999999994</v>
      </c>
      <c r="FL376">
        <v>65.278829999999999</v>
      </c>
      <c r="FM376">
        <v>65.715130000000002</v>
      </c>
      <c r="FN376">
        <v>65.465999999999994</v>
      </c>
      <c r="FO376">
        <v>64.458789999999993</v>
      </c>
      <c r="FP376">
        <v>62.046259999999997</v>
      </c>
      <c r="FQ376">
        <v>58.97043</v>
      </c>
      <c r="FR376">
        <v>57.195869999999999</v>
      </c>
      <c r="FS376">
        <v>55.789090000000002</v>
      </c>
      <c r="FT376">
        <v>54.654000000000003</v>
      </c>
      <c r="FU376">
        <v>53.284660000000002</v>
      </c>
      <c r="FV376">
        <v>1</v>
      </c>
    </row>
    <row r="377" spans="1:178" x14ac:dyDescent="0.2">
      <c r="A377" t="s">
        <v>216</v>
      </c>
      <c r="B377" t="s">
        <v>231</v>
      </c>
      <c r="C377" t="s">
        <v>240</v>
      </c>
      <c r="D377" t="s">
        <v>35</v>
      </c>
      <c r="E377" t="s">
        <v>239</v>
      </c>
      <c r="F377" t="s">
        <v>228</v>
      </c>
      <c r="G377">
        <v>474</v>
      </c>
      <c r="H377" s="59"/>
      <c r="I377">
        <v>71.397739999999999</v>
      </c>
      <c r="J377">
        <v>558.55809999999997</v>
      </c>
      <c r="K377">
        <v>551.99940000000004</v>
      </c>
      <c r="L377">
        <v>548.04380000000003</v>
      </c>
      <c r="M377">
        <v>548.43790000000001</v>
      </c>
      <c r="N377">
        <v>566.49800000000005</v>
      </c>
      <c r="O377">
        <v>587.1377</v>
      </c>
      <c r="P377">
        <v>601.3981</v>
      </c>
      <c r="Q377">
        <v>604.02160000000003</v>
      </c>
      <c r="R377">
        <v>605.31970000000001</v>
      </c>
      <c r="S377">
        <v>596.62440000000004</v>
      </c>
      <c r="T377">
        <v>595.57749999999999</v>
      </c>
      <c r="U377">
        <v>608.07870000000003</v>
      </c>
      <c r="V377">
        <v>602.50710000000004</v>
      </c>
      <c r="W377">
        <v>599.1902</v>
      </c>
      <c r="X377">
        <v>596.55070000000001</v>
      </c>
      <c r="Y377">
        <v>586.97339999999997</v>
      </c>
      <c r="Z377">
        <v>582.41129999999998</v>
      </c>
      <c r="AA377">
        <v>575.91600000000005</v>
      </c>
      <c r="AB377">
        <v>577.12270000000001</v>
      </c>
      <c r="AC377">
        <v>580.29570000000001</v>
      </c>
      <c r="AD377">
        <v>584.68100000000004</v>
      </c>
      <c r="AE377">
        <v>574.19370000000004</v>
      </c>
      <c r="AF377">
        <v>567.13620000000003</v>
      </c>
      <c r="AG377">
        <v>561.36180000000002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-72.684539999999998</v>
      </c>
      <c r="AX377">
        <v>450.30040000000002</v>
      </c>
      <c r="AY377">
        <v>445.41340000000002</v>
      </c>
      <c r="AZ377">
        <v>443.9153</v>
      </c>
      <c r="BA377">
        <v>447.03480000000002</v>
      </c>
      <c r="BB377">
        <v>450.54790000000003</v>
      </c>
      <c r="BC377">
        <v>361.23070000000001</v>
      </c>
      <c r="BD377">
        <v>258.78879999999998</v>
      </c>
      <c r="BE377">
        <v>6.119389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89.474490000000003</v>
      </c>
      <c r="BV377">
        <v>463.92610000000002</v>
      </c>
      <c r="BW377">
        <v>459.44409999999999</v>
      </c>
      <c r="BX377">
        <v>459.39960000000002</v>
      </c>
      <c r="BY377">
        <v>462.67950000000002</v>
      </c>
      <c r="BZ377">
        <v>467.6268</v>
      </c>
      <c r="CA377">
        <v>377.39359999999999</v>
      </c>
      <c r="CB377">
        <v>271.41739999999999</v>
      </c>
      <c r="CC377">
        <v>109.28919999999999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201.78540000000001</v>
      </c>
      <c r="CT377">
        <v>473.36329999999998</v>
      </c>
      <c r="CU377">
        <v>469.1617</v>
      </c>
      <c r="CV377">
        <v>470.12389999999999</v>
      </c>
      <c r="CW377">
        <v>473.51510000000002</v>
      </c>
      <c r="CX377">
        <v>479.45549999999997</v>
      </c>
      <c r="CY377">
        <v>388.58789999999999</v>
      </c>
      <c r="CZ377">
        <v>280.16390000000001</v>
      </c>
      <c r="DA377">
        <v>180.74430000000001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314.09620000000001</v>
      </c>
      <c r="DR377">
        <v>482.80040000000002</v>
      </c>
      <c r="DS377">
        <v>478.8793</v>
      </c>
      <c r="DT377">
        <v>480.84820000000002</v>
      </c>
      <c r="DU377">
        <v>484.35059999999999</v>
      </c>
      <c r="DV377">
        <v>491.28429999999997</v>
      </c>
      <c r="DW377">
        <v>399.78219999999999</v>
      </c>
      <c r="DX377">
        <v>288.91039999999998</v>
      </c>
      <c r="DY377">
        <v>252.19929999999999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476.2552</v>
      </c>
      <c r="EP377">
        <v>496.42610000000002</v>
      </c>
      <c r="EQ377">
        <v>492.9101</v>
      </c>
      <c r="ER377">
        <v>496.33249999999998</v>
      </c>
      <c r="ES377">
        <v>499.99540000000002</v>
      </c>
      <c r="ET377">
        <v>508.36309999999997</v>
      </c>
      <c r="EU377">
        <v>415.94499999999999</v>
      </c>
      <c r="EV377">
        <v>301.53899999999999</v>
      </c>
      <c r="EW377">
        <v>355.3691</v>
      </c>
      <c r="EX377">
        <v>52.811819999999997</v>
      </c>
      <c r="EY377">
        <v>51.851889999999997</v>
      </c>
      <c r="EZ377">
        <v>51.292279999999998</v>
      </c>
      <c r="FA377">
        <v>50.975659999999998</v>
      </c>
      <c r="FB377">
        <v>50.508110000000002</v>
      </c>
      <c r="FC377">
        <v>50.185760000000002</v>
      </c>
      <c r="FD377">
        <v>49.895449999999997</v>
      </c>
      <c r="FE377">
        <v>50.09995</v>
      </c>
      <c r="FF377">
        <v>51.856619999999999</v>
      </c>
      <c r="FG377">
        <v>54.175109999999997</v>
      </c>
      <c r="FH377">
        <v>57.199100000000001</v>
      </c>
      <c r="FI377">
        <v>59.934840000000001</v>
      </c>
      <c r="FJ377">
        <v>62.315379999999998</v>
      </c>
      <c r="FK377">
        <v>64.222759999999994</v>
      </c>
      <c r="FL377">
        <v>65.278829999999999</v>
      </c>
      <c r="FM377">
        <v>65.715130000000002</v>
      </c>
      <c r="FN377">
        <v>65.465999999999994</v>
      </c>
      <c r="FO377">
        <v>64.458789999999993</v>
      </c>
      <c r="FP377">
        <v>62.046250000000001</v>
      </c>
      <c r="FQ377">
        <v>58.97043</v>
      </c>
      <c r="FR377">
        <v>57.195869999999999</v>
      </c>
      <c r="FS377">
        <v>55.789090000000002</v>
      </c>
      <c r="FT377">
        <v>54.654000000000003</v>
      </c>
      <c r="FU377">
        <v>53.284660000000002</v>
      </c>
      <c r="FV377">
        <v>1</v>
      </c>
    </row>
    <row r="378" spans="1:178" x14ac:dyDescent="0.2">
      <c r="A378" t="s">
        <v>216</v>
      </c>
      <c r="B378" t="s">
        <v>231</v>
      </c>
      <c r="C378" t="s">
        <v>240</v>
      </c>
      <c r="D378" t="s">
        <v>36</v>
      </c>
      <c r="E378">
        <v>2015</v>
      </c>
      <c r="F378" t="s">
        <v>228</v>
      </c>
      <c r="G378">
        <v>514</v>
      </c>
      <c r="H378" s="59"/>
      <c r="I378">
        <v>77.422870000000003</v>
      </c>
      <c r="J378">
        <v>570.34749999999997</v>
      </c>
      <c r="K378">
        <v>565.79100000000005</v>
      </c>
      <c r="L378">
        <v>557.81079999999997</v>
      </c>
      <c r="M378">
        <v>560.13130000000001</v>
      </c>
      <c r="N378">
        <v>578.43190000000004</v>
      </c>
      <c r="O378">
        <v>612.47059999999999</v>
      </c>
      <c r="P378">
        <v>633.8904</v>
      </c>
      <c r="Q378">
        <v>632.67830000000004</v>
      </c>
      <c r="R378">
        <v>626.00980000000004</v>
      </c>
      <c r="S378">
        <v>612.59029999999996</v>
      </c>
      <c r="T378">
        <v>620.10490000000004</v>
      </c>
      <c r="U378">
        <v>642.09299999999996</v>
      </c>
      <c r="V378">
        <v>638.06269999999995</v>
      </c>
      <c r="W378">
        <v>643.57100000000003</v>
      </c>
      <c r="X378">
        <v>626.44460000000004</v>
      </c>
      <c r="Y378">
        <v>624.60860000000002</v>
      </c>
      <c r="Z378">
        <v>613.47749999999996</v>
      </c>
      <c r="AA378">
        <v>610.59140000000002</v>
      </c>
      <c r="AB378">
        <v>603.53049999999996</v>
      </c>
      <c r="AC378">
        <v>592.61519999999996</v>
      </c>
      <c r="AD378">
        <v>608.27599999999995</v>
      </c>
      <c r="AE378">
        <v>603.85350000000005</v>
      </c>
      <c r="AF378">
        <v>594.24210000000005</v>
      </c>
      <c r="AG378">
        <v>586.86990000000003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-19.784269999999999</v>
      </c>
      <c r="AU378">
        <v>489.19929999999999</v>
      </c>
      <c r="AV378">
        <v>479.29340000000002</v>
      </c>
      <c r="AW378">
        <v>480.34089999999998</v>
      </c>
      <c r="AX378">
        <v>474.17509999999999</v>
      </c>
      <c r="AY378">
        <v>473.41030000000001</v>
      </c>
      <c r="AZ378">
        <v>372.2473</v>
      </c>
      <c r="BA378">
        <v>242.5872</v>
      </c>
      <c r="BB378">
        <v>-843.90660000000003</v>
      </c>
      <c r="BC378">
        <v>-754.70370000000003</v>
      </c>
      <c r="BD378">
        <v>-607.80200000000002</v>
      </c>
      <c r="BE378">
        <v>-618.64570000000003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113.43980000000001</v>
      </c>
      <c r="BS378">
        <v>501.73480000000001</v>
      </c>
      <c r="BT378">
        <v>490.31650000000002</v>
      </c>
      <c r="BU378">
        <v>492.84449999999998</v>
      </c>
      <c r="BV378">
        <v>485.23849999999999</v>
      </c>
      <c r="BW378">
        <v>484.53949999999998</v>
      </c>
      <c r="BX378">
        <v>384.09269999999998</v>
      </c>
      <c r="BY378">
        <v>252.6105</v>
      </c>
      <c r="BZ378">
        <v>-245.93610000000001</v>
      </c>
      <c r="CA378">
        <v>-206.8287</v>
      </c>
      <c r="CB378">
        <v>-145.94589999999999</v>
      </c>
      <c r="CC378">
        <v>-151.48269999999999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205.71029999999999</v>
      </c>
      <c r="CQ378">
        <v>510.4169</v>
      </c>
      <c r="CR378">
        <v>497.95100000000002</v>
      </c>
      <c r="CS378">
        <v>501.50450000000001</v>
      </c>
      <c r="CT378">
        <v>492.90100000000001</v>
      </c>
      <c r="CU378">
        <v>492.24759999999998</v>
      </c>
      <c r="CV378">
        <v>392.29680000000002</v>
      </c>
      <c r="CW378">
        <v>259.55270000000002</v>
      </c>
      <c r="CX378">
        <v>168.2165</v>
      </c>
      <c r="CY378">
        <v>172.62780000000001</v>
      </c>
      <c r="CZ378">
        <v>173.9342</v>
      </c>
      <c r="DA378">
        <v>172.07300000000001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297.98079999999999</v>
      </c>
      <c r="DO378">
        <v>519.09889999999996</v>
      </c>
      <c r="DP378">
        <v>505.58539999999999</v>
      </c>
      <c r="DQ378">
        <v>510.1644</v>
      </c>
      <c r="DR378">
        <v>500.5634</v>
      </c>
      <c r="DS378">
        <v>499.95569999999998</v>
      </c>
      <c r="DT378">
        <v>400.5009</v>
      </c>
      <c r="DU378">
        <v>266.4948</v>
      </c>
      <c r="DV378">
        <v>582.3691</v>
      </c>
      <c r="DW378">
        <v>552.08439999999996</v>
      </c>
      <c r="DX378">
        <v>493.8143</v>
      </c>
      <c r="DY378">
        <v>495.62869999999998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431.20490000000001</v>
      </c>
      <c r="EM378">
        <v>531.63440000000003</v>
      </c>
      <c r="EN378">
        <v>516.60850000000005</v>
      </c>
      <c r="EO378">
        <v>522.66800000000001</v>
      </c>
      <c r="EP378">
        <v>511.62689999999998</v>
      </c>
      <c r="EQ378">
        <v>511.0849</v>
      </c>
      <c r="ER378">
        <v>412.34629999999999</v>
      </c>
      <c r="ES378">
        <v>276.51819999999998</v>
      </c>
      <c r="ET378">
        <v>1180.3399999999999</v>
      </c>
      <c r="EU378">
        <v>1099.9590000000001</v>
      </c>
      <c r="EV378">
        <v>955.67039999999997</v>
      </c>
      <c r="EW378">
        <v>962.79169999999999</v>
      </c>
      <c r="EX378">
        <v>62.55368</v>
      </c>
      <c r="EY378">
        <v>61.461329999999997</v>
      </c>
      <c r="EZ378">
        <v>60.653860000000002</v>
      </c>
      <c r="FA378">
        <v>59.992040000000003</v>
      </c>
      <c r="FB378">
        <v>59.156390000000002</v>
      </c>
      <c r="FC378">
        <v>58.494779999999999</v>
      </c>
      <c r="FD378">
        <v>57.883510000000001</v>
      </c>
      <c r="FE378">
        <v>57.793100000000003</v>
      </c>
      <c r="FF378">
        <v>59.80545</v>
      </c>
      <c r="FG378">
        <v>63.650919999999999</v>
      </c>
      <c r="FH378">
        <v>68.38749</v>
      </c>
      <c r="FI378">
        <v>73.265410000000003</v>
      </c>
      <c r="FJ378">
        <v>76.982579999999999</v>
      </c>
      <c r="FK378">
        <v>79.521839999999997</v>
      </c>
      <c r="FL378">
        <v>80.771820000000005</v>
      </c>
      <c r="FM378">
        <v>81.728999999999999</v>
      </c>
      <c r="FN378">
        <v>81.434030000000007</v>
      </c>
      <c r="FO378">
        <v>81.038759999999996</v>
      </c>
      <c r="FP378">
        <v>79.265410000000003</v>
      </c>
      <c r="FQ378">
        <v>76.371219999999994</v>
      </c>
      <c r="FR378">
        <v>72.42868</v>
      </c>
      <c r="FS378">
        <v>69.720910000000003</v>
      </c>
      <c r="FT378">
        <v>67.574950000000001</v>
      </c>
      <c r="FU378">
        <v>65.822819999999993</v>
      </c>
      <c r="FV378">
        <v>1</v>
      </c>
    </row>
    <row r="379" spans="1:178" x14ac:dyDescent="0.2">
      <c r="A379" t="s">
        <v>216</v>
      </c>
      <c r="B379" t="s">
        <v>231</v>
      </c>
      <c r="C379" t="s">
        <v>240</v>
      </c>
      <c r="D379" t="s">
        <v>36</v>
      </c>
      <c r="E379">
        <v>2016</v>
      </c>
      <c r="F379" t="s">
        <v>228</v>
      </c>
      <c r="G379">
        <v>501</v>
      </c>
      <c r="H379" s="59"/>
      <c r="I379">
        <v>75.464709999999997</v>
      </c>
      <c r="J379">
        <v>555.92240000000004</v>
      </c>
      <c r="K379">
        <v>551.48109999999997</v>
      </c>
      <c r="L379">
        <v>543.70270000000005</v>
      </c>
      <c r="M379">
        <v>545.96450000000004</v>
      </c>
      <c r="N379">
        <v>563.80240000000003</v>
      </c>
      <c r="O379">
        <v>596.98009999999999</v>
      </c>
      <c r="P379">
        <v>617.85820000000001</v>
      </c>
      <c r="Q379">
        <v>616.67669999999998</v>
      </c>
      <c r="R379">
        <v>610.17690000000005</v>
      </c>
      <c r="S379">
        <v>597.09670000000006</v>
      </c>
      <c r="T379">
        <v>604.42129999999997</v>
      </c>
      <c r="U379">
        <v>625.85329999999999</v>
      </c>
      <c r="V379">
        <v>621.92499999999995</v>
      </c>
      <c r="W379">
        <v>627.29390000000001</v>
      </c>
      <c r="X379">
        <v>610.60059999999999</v>
      </c>
      <c r="Y379">
        <v>608.81119999999999</v>
      </c>
      <c r="Z379">
        <v>597.9615</v>
      </c>
      <c r="AA379">
        <v>595.14840000000004</v>
      </c>
      <c r="AB379">
        <v>588.26620000000003</v>
      </c>
      <c r="AC379">
        <v>577.6268</v>
      </c>
      <c r="AD379">
        <v>592.89160000000004</v>
      </c>
      <c r="AE379">
        <v>588.58090000000004</v>
      </c>
      <c r="AF379">
        <v>579.21259999999995</v>
      </c>
      <c r="AG379">
        <v>572.02689999999996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-22.11722</v>
      </c>
      <c r="AU379">
        <v>476.56</v>
      </c>
      <c r="AV379">
        <v>466.93680000000001</v>
      </c>
      <c r="AW379">
        <v>467.92630000000003</v>
      </c>
      <c r="AX379">
        <v>461.94709999999998</v>
      </c>
      <c r="AY379">
        <v>461.2002</v>
      </c>
      <c r="AZ379">
        <v>362.5806</v>
      </c>
      <c r="BA379">
        <v>236.23849999999999</v>
      </c>
      <c r="BB379">
        <v>-835.27980000000002</v>
      </c>
      <c r="BC379">
        <v>-747.26779999999997</v>
      </c>
      <c r="BD379">
        <v>-602.25210000000004</v>
      </c>
      <c r="BE379">
        <v>-612.93430000000001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109.4113</v>
      </c>
      <c r="BS379">
        <v>488.9359</v>
      </c>
      <c r="BT379">
        <v>477.81950000000001</v>
      </c>
      <c r="BU379">
        <v>480.27080000000001</v>
      </c>
      <c r="BV379">
        <v>472.86959999999999</v>
      </c>
      <c r="BW379">
        <v>472.18779999999998</v>
      </c>
      <c r="BX379">
        <v>374.27519999999998</v>
      </c>
      <c r="BY379">
        <v>246.1343</v>
      </c>
      <c r="BZ379">
        <v>-244.9196</v>
      </c>
      <c r="CA379">
        <v>-206.3655</v>
      </c>
      <c r="CB379">
        <v>-146.274</v>
      </c>
      <c r="CC379">
        <v>-151.71680000000001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200.50749999999999</v>
      </c>
      <c r="CQ379">
        <v>497.50749999999999</v>
      </c>
      <c r="CR379">
        <v>485.3569</v>
      </c>
      <c r="CS379">
        <v>488.82049999999998</v>
      </c>
      <c r="CT379">
        <v>480.43459999999999</v>
      </c>
      <c r="CU379">
        <v>479.7978</v>
      </c>
      <c r="CV379">
        <v>382.37490000000003</v>
      </c>
      <c r="CW379">
        <v>252.9881</v>
      </c>
      <c r="CX379">
        <v>163.96199999999999</v>
      </c>
      <c r="CY379">
        <v>168.26179999999999</v>
      </c>
      <c r="CZ379">
        <v>169.5351</v>
      </c>
      <c r="DA379">
        <v>167.721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291.6037</v>
      </c>
      <c r="DO379">
        <v>506.07900000000001</v>
      </c>
      <c r="DP379">
        <v>492.89420000000001</v>
      </c>
      <c r="DQ379">
        <v>497.37020000000001</v>
      </c>
      <c r="DR379">
        <v>487.99959999999999</v>
      </c>
      <c r="DS379">
        <v>487.40769999999998</v>
      </c>
      <c r="DT379">
        <v>390.47460000000001</v>
      </c>
      <c r="DU379">
        <v>259.84190000000001</v>
      </c>
      <c r="DV379">
        <v>572.84370000000001</v>
      </c>
      <c r="DW379">
        <v>542.88900000000001</v>
      </c>
      <c r="DX379">
        <v>485.34410000000003</v>
      </c>
      <c r="DY379">
        <v>487.15879999999999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423.13220000000001</v>
      </c>
      <c r="EM379">
        <v>518.45500000000004</v>
      </c>
      <c r="EN379">
        <v>503.77690000000001</v>
      </c>
      <c r="EO379">
        <v>509.71469999999999</v>
      </c>
      <c r="EP379">
        <v>498.9221</v>
      </c>
      <c r="EQ379">
        <v>498.39530000000002</v>
      </c>
      <c r="ER379">
        <v>402.16930000000002</v>
      </c>
      <c r="ES379">
        <v>269.73770000000002</v>
      </c>
      <c r="ET379">
        <v>1163.204</v>
      </c>
      <c r="EU379">
        <v>1083.7909999999999</v>
      </c>
      <c r="EV379">
        <v>941.32219999999995</v>
      </c>
      <c r="EW379">
        <v>948.37630000000001</v>
      </c>
      <c r="EX379">
        <v>62.55368</v>
      </c>
      <c r="EY379">
        <v>61.461329999999997</v>
      </c>
      <c r="EZ379">
        <v>60.653860000000002</v>
      </c>
      <c r="FA379">
        <v>59.992040000000003</v>
      </c>
      <c r="FB379">
        <v>59.156390000000002</v>
      </c>
      <c r="FC379">
        <v>58.494779999999999</v>
      </c>
      <c r="FD379">
        <v>57.883510000000001</v>
      </c>
      <c r="FE379">
        <v>57.793100000000003</v>
      </c>
      <c r="FF379">
        <v>59.80545</v>
      </c>
      <c r="FG379">
        <v>63.650919999999999</v>
      </c>
      <c r="FH379">
        <v>68.38749</v>
      </c>
      <c r="FI379">
        <v>73.265410000000003</v>
      </c>
      <c r="FJ379">
        <v>76.982579999999999</v>
      </c>
      <c r="FK379">
        <v>79.521839999999997</v>
      </c>
      <c r="FL379">
        <v>80.771820000000005</v>
      </c>
      <c r="FM379">
        <v>81.728999999999999</v>
      </c>
      <c r="FN379">
        <v>81.434030000000007</v>
      </c>
      <c r="FO379">
        <v>81.038759999999996</v>
      </c>
      <c r="FP379">
        <v>79.265410000000003</v>
      </c>
      <c r="FQ379">
        <v>76.371219999999994</v>
      </c>
      <c r="FR379">
        <v>72.42868</v>
      </c>
      <c r="FS379">
        <v>69.720910000000003</v>
      </c>
      <c r="FT379">
        <v>67.574950000000001</v>
      </c>
      <c r="FU379">
        <v>65.822819999999993</v>
      </c>
      <c r="FV379">
        <v>1</v>
      </c>
    </row>
    <row r="380" spans="1:178" x14ac:dyDescent="0.2">
      <c r="A380" t="s">
        <v>216</v>
      </c>
      <c r="B380" t="s">
        <v>231</v>
      </c>
      <c r="C380" t="s">
        <v>240</v>
      </c>
      <c r="D380" t="s">
        <v>36</v>
      </c>
      <c r="E380">
        <v>2017</v>
      </c>
      <c r="F380" t="s">
        <v>228</v>
      </c>
      <c r="G380">
        <v>487</v>
      </c>
      <c r="H380" s="59"/>
      <c r="I380">
        <v>73.355909999999994</v>
      </c>
      <c r="J380">
        <v>540.38760000000002</v>
      </c>
      <c r="K380">
        <v>536.07039999999995</v>
      </c>
      <c r="L380">
        <v>528.50940000000003</v>
      </c>
      <c r="M380">
        <v>530.70809999999994</v>
      </c>
      <c r="N380">
        <v>548.04740000000004</v>
      </c>
      <c r="O380">
        <v>580.298</v>
      </c>
      <c r="P380">
        <v>600.59270000000004</v>
      </c>
      <c r="Q380">
        <v>599.44420000000002</v>
      </c>
      <c r="R380">
        <v>593.12599999999998</v>
      </c>
      <c r="S380">
        <v>580.41139999999996</v>
      </c>
      <c r="T380">
        <v>587.53129999999999</v>
      </c>
      <c r="U380">
        <v>608.36440000000005</v>
      </c>
      <c r="V380">
        <v>604.54579999999999</v>
      </c>
      <c r="W380">
        <v>609.76469999999995</v>
      </c>
      <c r="X380">
        <v>593.53800000000001</v>
      </c>
      <c r="Y380">
        <v>591.79849999999999</v>
      </c>
      <c r="Z380">
        <v>581.25199999999995</v>
      </c>
      <c r="AA380">
        <v>578.51750000000004</v>
      </c>
      <c r="AB380">
        <v>571.82759999999996</v>
      </c>
      <c r="AC380">
        <v>561.48559999999998</v>
      </c>
      <c r="AD380">
        <v>576.32370000000003</v>
      </c>
      <c r="AE380">
        <v>572.13350000000003</v>
      </c>
      <c r="AF380">
        <v>563.02700000000004</v>
      </c>
      <c r="AG380">
        <v>556.0421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-24.58765</v>
      </c>
      <c r="AU380">
        <v>462.95229999999998</v>
      </c>
      <c r="AV380">
        <v>453.63310000000001</v>
      </c>
      <c r="AW380">
        <v>454.5607</v>
      </c>
      <c r="AX380">
        <v>448.78190000000001</v>
      </c>
      <c r="AY380">
        <v>448.05439999999999</v>
      </c>
      <c r="AZ380">
        <v>352.17399999999998</v>
      </c>
      <c r="BA380">
        <v>229.40469999999999</v>
      </c>
      <c r="BB380">
        <v>-825.80129999999997</v>
      </c>
      <c r="BC380">
        <v>-739.08720000000005</v>
      </c>
      <c r="BD380">
        <v>-596.12969999999996</v>
      </c>
      <c r="BE380">
        <v>-606.63649999999996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105.09010000000001</v>
      </c>
      <c r="BS380">
        <v>475.15410000000003</v>
      </c>
      <c r="BT380">
        <v>464.36270000000002</v>
      </c>
      <c r="BU380">
        <v>466.73140000000001</v>
      </c>
      <c r="BV380">
        <v>459.55079999999998</v>
      </c>
      <c r="BW380">
        <v>458.88729999999998</v>
      </c>
      <c r="BX380">
        <v>363.70400000000001</v>
      </c>
      <c r="BY380">
        <v>239.16120000000001</v>
      </c>
      <c r="BZ380">
        <v>-243.74799999999999</v>
      </c>
      <c r="CA380">
        <v>-205.79599999999999</v>
      </c>
      <c r="CB380">
        <v>-146.5677</v>
      </c>
      <c r="CC380">
        <v>-151.90880000000001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194.90450000000001</v>
      </c>
      <c r="CQ380">
        <v>483.60509999999999</v>
      </c>
      <c r="CR380">
        <v>471.79399999999998</v>
      </c>
      <c r="CS380">
        <v>475.16079999999999</v>
      </c>
      <c r="CT380">
        <v>467.0093</v>
      </c>
      <c r="CU380">
        <v>466.39019999999999</v>
      </c>
      <c r="CV380">
        <v>371.68979999999999</v>
      </c>
      <c r="CW380">
        <v>245.9186</v>
      </c>
      <c r="CX380">
        <v>159.38030000000001</v>
      </c>
      <c r="CY380">
        <v>163.5598</v>
      </c>
      <c r="CZ380">
        <v>164.79759999999999</v>
      </c>
      <c r="DA380">
        <v>163.0342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284.71890000000002</v>
      </c>
      <c r="DO380">
        <v>492.05599999999998</v>
      </c>
      <c r="DP380">
        <v>479.2253</v>
      </c>
      <c r="DQ380">
        <v>483.59019999999998</v>
      </c>
      <c r="DR380">
        <v>474.46780000000001</v>
      </c>
      <c r="DS380">
        <v>473.8931</v>
      </c>
      <c r="DT380">
        <v>379.6755</v>
      </c>
      <c r="DU380">
        <v>252.67590000000001</v>
      </c>
      <c r="DV380">
        <v>562.5086</v>
      </c>
      <c r="DW380">
        <v>532.91570000000002</v>
      </c>
      <c r="DX380">
        <v>476.1628</v>
      </c>
      <c r="DY380">
        <v>477.97719999999998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414.39670000000001</v>
      </c>
      <c r="EM380">
        <v>504.25779999999997</v>
      </c>
      <c r="EN380">
        <v>489.95490000000001</v>
      </c>
      <c r="EO380">
        <v>495.76100000000002</v>
      </c>
      <c r="EP380">
        <v>485.23669999999998</v>
      </c>
      <c r="EQ380">
        <v>484.72609999999997</v>
      </c>
      <c r="ER380">
        <v>391.2056</v>
      </c>
      <c r="ES380">
        <v>262.4325</v>
      </c>
      <c r="ET380">
        <v>1144.5619999999999</v>
      </c>
      <c r="EU380">
        <v>1066.2070000000001</v>
      </c>
      <c r="EV380">
        <v>925.72490000000005</v>
      </c>
      <c r="EW380">
        <v>932.70479999999998</v>
      </c>
      <c r="EX380">
        <v>62.55368</v>
      </c>
      <c r="EY380">
        <v>61.461329999999997</v>
      </c>
      <c r="EZ380">
        <v>60.653860000000002</v>
      </c>
      <c r="FA380">
        <v>59.992040000000003</v>
      </c>
      <c r="FB380">
        <v>59.156390000000002</v>
      </c>
      <c r="FC380">
        <v>58.494779999999999</v>
      </c>
      <c r="FD380">
        <v>57.883510000000001</v>
      </c>
      <c r="FE380">
        <v>57.793089999999999</v>
      </c>
      <c r="FF380">
        <v>59.80545</v>
      </c>
      <c r="FG380">
        <v>63.650930000000002</v>
      </c>
      <c r="FH380">
        <v>68.38749</v>
      </c>
      <c r="FI380">
        <v>73.265410000000003</v>
      </c>
      <c r="FJ380">
        <v>76.982579999999999</v>
      </c>
      <c r="FK380">
        <v>79.521839999999997</v>
      </c>
      <c r="FL380">
        <v>80.771820000000005</v>
      </c>
      <c r="FM380">
        <v>81.728999999999999</v>
      </c>
      <c r="FN380">
        <v>81.434030000000007</v>
      </c>
      <c r="FO380">
        <v>81.038759999999996</v>
      </c>
      <c r="FP380">
        <v>79.265410000000003</v>
      </c>
      <c r="FQ380">
        <v>76.371219999999994</v>
      </c>
      <c r="FR380">
        <v>72.42868</v>
      </c>
      <c r="FS380">
        <v>69.720910000000003</v>
      </c>
      <c r="FT380">
        <v>67.574950000000001</v>
      </c>
      <c r="FU380">
        <v>65.822819999999993</v>
      </c>
      <c r="FV380">
        <v>1</v>
      </c>
    </row>
    <row r="381" spans="1:178" x14ac:dyDescent="0.2">
      <c r="A381" t="s">
        <v>216</v>
      </c>
      <c r="B381" t="s">
        <v>231</v>
      </c>
      <c r="C381" t="s">
        <v>240</v>
      </c>
      <c r="D381" t="s">
        <v>36</v>
      </c>
      <c r="E381" t="s">
        <v>239</v>
      </c>
      <c r="F381" t="s">
        <v>228</v>
      </c>
      <c r="G381">
        <v>474</v>
      </c>
      <c r="H381" s="59"/>
      <c r="I381">
        <v>71.397739999999999</v>
      </c>
      <c r="J381">
        <v>525.96249999999998</v>
      </c>
      <c r="K381">
        <v>521.76059999999995</v>
      </c>
      <c r="L381">
        <v>514.40139999999997</v>
      </c>
      <c r="M381">
        <v>516.54129999999998</v>
      </c>
      <c r="N381">
        <v>533.41780000000006</v>
      </c>
      <c r="O381">
        <v>564.8075</v>
      </c>
      <c r="P381">
        <v>584.56050000000005</v>
      </c>
      <c r="Q381">
        <v>583.44259999999997</v>
      </c>
      <c r="R381">
        <v>577.29309999999998</v>
      </c>
      <c r="S381">
        <v>564.91790000000003</v>
      </c>
      <c r="T381">
        <v>571.84770000000003</v>
      </c>
      <c r="U381">
        <v>592.12469999999996</v>
      </c>
      <c r="V381">
        <v>588.40809999999999</v>
      </c>
      <c r="W381">
        <v>593.48770000000002</v>
      </c>
      <c r="X381">
        <v>577.69399999999996</v>
      </c>
      <c r="Y381">
        <v>576.00099999999998</v>
      </c>
      <c r="Z381">
        <v>565.73609999999996</v>
      </c>
      <c r="AA381">
        <v>563.07449999999994</v>
      </c>
      <c r="AB381">
        <v>556.56320000000005</v>
      </c>
      <c r="AC381">
        <v>546.4973</v>
      </c>
      <c r="AD381">
        <v>560.9393</v>
      </c>
      <c r="AE381">
        <v>556.86099999999999</v>
      </c>
      <c r="AF381">
        <v>547.99760000000003</v>
      </c>
      <c r="AG381">
        <v>541.19910000000004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-26.841069999999998</v>
      </c>
      <c r="AU381">
        <v>450.32049999999998</v>
      </c>
      <c r="AV381">
        <v>441.28309999999999</v>
      </c>
      <c r="AW381">
        <v>442.15350000000001</v>
      </c>
      <c r="AX381">
        <v>436.56040000000002</v>
      </c>
      <c r="AY381">
        <v>435.85090000000002</v>
      </c>
      <c r="AZ381">
        <v>342.51429999999999</v>
      </c>
      <c r="BA381">
        <v>223.06200000000001</v>
      </c>
      <c r="BB381">
        <v>-816.81759999999997</v>
      </c>
      <c r="BC381">
        <v>-731.32420000000002</v>
      </c>
      <c r="BD381">
        <v>-590.30399999999997</v>
      </c>
      <c r="BE381">
        <v>-600.64620000000002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101.0942</v>
      </c>
      <c r="BS381">
        <v>462.35829999999999</v>
      </c>
      <c r="BT381">
        <v>451.86849999999998</v>
      </c>
      <c r="BU381">
        <v>454.16070000000002</v>
      </c>
      <c r="BV381">
        <v>447.18459999999999</v>
      </c>
      <c r="BW381">
        <v>446.53829999999999</v>
      </c>
      <c r="BX381">
        <v>353.88940000000002</v>
      </c>
      <c r="BY381">
        <v>232.6875</v>
      </c>
      <c r="BZ381">
        <v>-242.5856</v>
      </c>
      <c r="CA381">
        <v>-205.19890000000001</v>
      </c>
      <c r="CB381">
        <v>-146.78290000000001</v>
      </c>
      <c r="CC381">
        <v>-152.02889999999999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189.70169999999999</v>
      </c>
      <c r="CQ381">
        <v>470.69569999999999</v>
      </c>
      <c r="CR381">
        <v>459.19990000000001</v>
      </c>
      <c r="CS381">
        <v>462.4769</v>
      </c>
      <c r="CT381">
        <v>454.54289999999997</v>
      </c>
      <c r="CU381">
        <v>453.94040000000001</v>
      </c>
      <c r="CV381">
        <v>361.7679</v>
      </c>
      <c r="CW381">
        <v>239.35400000000001</v>
      </c>
      <c r="CX381">
        <v>155.1258</v>
      </c>
      <c r="CY381">
        <v>159.19380000000001</v>
      </c>
      <c r="CZ381">
        <v>160.39850000000001</v>
      </c>
      <c r="DA381">
        <v>158.68209999999999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278.30930000000001</v>
      </c>
      <c r="DO381">
        <v>479.03309999999999</v>
      </c>
      <c r="DP381">
        <v>466.53129999999999</v>
      </c>
      <c r="DQ381">
        <v>470.79300000000001</v>
      </c>
      <c r="DR381">
        <v>461.90120000000002</v>
      </c>
      <c r="DS381">
        <v>461.34249999999997</v>
      </c>
      <c r="DT381">
        <v>369.6463</v>
      </c>
      <c r="DU381">
        <v>246.0206</v>
      </c>
      <c r="DV381">
        <v>552.83709999999996</v>
      </c>
      <c r="DW381">
        <v>523.5865</v>
      </c>
      <c r="DX381">
        <v>467.57979999999998</v>
      </c>
      <c r="DY381">
        <v>469.3931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406.24450000000002</v>
      </c>
      <c r="EM381">
        <v>491.07100000000003</v>
      </c>
      <c r="EN381">
        <v>477.11680000000001</v>
      </c>
      <c r="EO381">
        <v>482.80020000000002</v>
      </c>
      <c r="EP381">
        <v>472.52539999999999</v>
      </c>
      <c r="EQ381">
        <v>472.0299</v>
      </c>
      <c r="ER381">
        <v>381.02140000000003</v>
      </c>
      <c r="ES381">
        <v>255.64599999999999</v>
      </c>
      <c r="ET381">
        <v>1127.069</v>
      </c>
      <c r="EU381">
        <v>1049.712</v>
      </c>
      <c r="EV381">
        <v>911.10090000000002</v>
      </c>
      <c r="EW381">
        <v>918.01049999999998</v>
      </c>
      <c r="EX381">
        <v>62.55368</v>
      </c>
      <c r="EY381">
        <v>61.461329999999997</v>
      </c>
      <c r="EZ381">
        <v>60.653860000000002</v>
      </c>
      <c r="FA381">
        <v>59.992040000000003</v>
      </c>
      <c r="FB381">
        <v>59.156390000000002</v>
      </c>
      <c r="FC381">
        <v>58.494779999999999</v>
      </c>
      <c r="FD381">
        <v>57.883510000000001</v>
      </c>
      <c r="FE381">
        <v>57.793089999999999</v>
      </c>
      <c r="FF381">
        <v>59.805439999999997</v>
      </c>
      <c r="FG381">
        <v>63.650919999999999</v>
      </c>
      <c r="FH381">
        <v>68.38749</v>
      </c>
      <c r="FI381">
        <v>73.265410000000003</v>
      </c>
      <c r="FJ381">
        <v>76.982579999999999</v>
      </c>
      <c r="FK381">
        <v>79.521839999999997</v>
      </c>
      <c r="FL381">
        <v>80.771820000000005</v>
      </c>
      <c r="FM381">
        <v>81.728999999999999</v>
      </c>
      <c r="FN381">
        <v>81.434030000000007</v>
      </c>
      <c r="FO381">
        <v>81.038759999999996</v>
      </c>
      <c r="FP381">
        <v>79.265410000000003</v>
      </c>
      <c r="FQ381">
        <v>76.371219999999994</v>
      </c>
      <c r="FR381">
        <v>72.42868</v>
      </c>
      <c r="FS381">
        <v>69.720910000000003</v>
      </c>
      <c r="FT381">
        <v>67.574950000000001</v>
      </c>
      <c r="FU381">
        <v>65.822819999999993</v>
      </c>
      <c r="FV381">
        <v>1</v>
      </c>
    </row>
    <row r="382" spans="1:178" x14ac:dyDescent="0.2">
      <c r="A382" t="s">
        <v>216</v>
      </c>
      <c r="B382" t="s">
        <v>231</v>
      </c>
      <c r="C382" t="s">
        <v>240</v>
      </c>
      <c r="D382" t="s">
        <v>37</v>
      </c>
      <c r="E382">
        <v>2015</v>
      </c>
      <c r="F382" t="s">
        <v>228</v>
      </c>
      <c r="G382">
        <v>514</v>
      </c>
      <c r="H382" s="59"/>
      <c r="I382">
        <v>77.422870000000003</v>
      </c>
      <c r="J382">
        <v>593.84079999999994</v>
      </c>
      <c r="K382">
        <v>586.28219999999999</v>
      </c>
      <c r="L382">
        <v>581.17970000000003</v>
      </c>
      <c r="M382">
        <v>586.88729999999998</v>
      </c>
      <c r="N382">
        <v>596.9058</v>
      </c>
      <c r="O382">
        <v>627.08579999999995</v>
      </c>
      <c r="P382">
        <v>648.6259</v>
      </c>
      <c r="Q382">
        <v>660.24900000000002</v>
      </c>
      <c r="R382">
        <v>666.50350000000003</v>
      </c>
      <c r="S382">
        <v>666.25609999999995</v>
      </c>
      <c r="T382">
        <v>675.44539999999995</v>
      </c>
      <c r="U382">
        <v>665.16729999999995</v>
      </c>
      <c r="V382">
        <v>658.58140000000003</v>
      </c>
      <c r="W382">
        <v>654.51790000000005</v>
      </c>
      <c r="X382">
        <v>646.38160000000005</v>
      </c>
      <c r="Y382">
        <v>638.77089999999998</v>
      </c>
      <c r="Z382">
        <v>633.74570000000006</v>
      </c>
      <c r="AA382">
        <v>627.18899999999996</v>
      </c>
      <c r="AB382">
        <v>620.89970000000005</v>
      </c>
      <c r="AC382">
        <v>620.48530000000005</v>
      </c>
      <c r="AD382">
        <v>632.90060000000005</v>
      </c>
      <c r="AE382">
        <v>636.43029999999999</v>
      </c>
      <c r="AF382">
        <v>632.14859999999999</v>
      </c>
      <c r="AG382">
        <v>611.80920000000003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15.15596</v>
      </c>
      <c r="AU382">
        <v>501.97730000000001</v>
      </c>
      <c r="AV382">
        <v>499.0172</v>
      </c>
      <c r="AW382">
        <v>496.84309999999999</v>
      </c>
      <c r="AX382">
        <v>494.01319999999998</v>
      </c>
      <c r="AY382">
        <v>490.18490000000003</v>
      </c>
      <c r="AZ382">
        <v>392.15089999999998</v>
      </c>
      <c r="BA382">
        <v>265.24849999999998</v>
      </c>
      <c r="BB382">
        <v>-382.7022</v>
      </c>
      <c r="BC382">
        <v>-541.75390000000004</v>
      </c>
      <c r="BD382">
        <v>-624.02599999999995</v>
      </c>
      <c r="BE382">
        <v>-675.78689999999995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130.1344</v>
      </c>
      <c r="BS382">
        <v>511.33330000000001</v>
      </c>
      <c r="BT382">
        <v>508.14190000000002</v>
      </c>
      <c r="BU382">
        <v>506.14060000000001</v>
      </c>
      <c r="BV382">
        <v>503.24540000000002</v>
      </c>
      <c r="BW382">
        <v>499.46179999999998</v>
      </c>
      <c r="BX382">
        <v>400.99239999999998</v>
      </c>
      <c r="BY382">
        <v>273.07819999999998</v>
      </c>
      <c r="BZ382">
        <v>-44.916449999999998</v>
      </c>
      <c r="CA382">
        <v>-103.8438</v>
      </c>
      <c r="CB382">
        <v>-133.99189999999999</v>
      </c>
      <c r="CC382">
        <v>-164.5051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209.7681</v>
      </c>
      <c r="CQ382">
        <v>517.81309999999996</v>
      </c>
      <c r="CR382">
        <v>514.46169999999995</v>
      </c>
      <c r="CS382">
        <v>512.58000000000004</v>
      </c>
      <c r="CT382">
        <v>509.63959999999997</v>
      </c>
      <c r="CU382">
        <v>505.88690000000003</v>
      </c>
      <c r="CV382">
        <v>407.11599999999999</v>
      </c>
      <c r="CW382">
        <v>278.50110000000001</v>
      </c>
      <c r="CX382">
        <v>189.03290000000001</v>
      </c>
      <c r="CY382">
        <v>199.45140000000001</v>
      </c>
      <c r="CZ382">
        <v>205.4042</v>
      </c>
      <c r="DA382">
        <v>189.6071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289.40179999999998</v>
      </c>
      <c r="DO382">
        <v>524.29300000000001</v>
      </c>
      <c r="DP382">
        <v>520.78139999999996</v>
      </c>
      <c r="DQ382">
        <v>519.01930000000004</v>
      </c>
      <c r="DR382">
        <v>516.03380000000004</v>
      </c>
      <c r="DS382">
        <v>512.31200000000001</v>
      </c>
      <c r="DT382">
        <v>413.23970000000003</v>
      </c>
      <c r="DU382">
        <v>283.92399999999998</v>
      </c>
      <c r="DV382">
        <v>422.98230000000001</v>
      </c>
      <c r="DW382">
        <v>502.7466</v>
      </c>
      <c r="DX382">
        <v>544.80029999999999</v>
      </c>
      <c r="DY382">
        <v>543.71939999999995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404.3802</v>
      </c>
      <c r="EM382">
        <v>533.64890000000003</v>
      </c>
      <c r="EN382">
        <v>529.90610000000004</v>
      </c>
      <c r="EO382">
        <v>528.31679999999994</v>
      </c>
      <c r="EP382">
        <v>525.26610000000005</v>
      </c>
      <c r="EQ382">
        <v>521.58889999999997</v>
      </c>
      <c r="ER382">
        <v>422.08120000000002</v>
      </c>
      <c r="ES382">
        <v>291.75369999999998</v>
      </c>
      <c r="ET382">
        <v>760.76800000000003</v>
      </c>
      <c r="EU382">
        <v>940.65679999999998</v>
      </c>
      <c r="EV382">
        <v>1034.8340000000001</v>
      </c>
      <c r="EW382">
        <v>1055.001</v>
      </c>
      <c r="EX382">
        <v>65.127039999999994</v>
      </c>
      <c r="EY382">
        <v>64.099980000000002</v>
      </c>
      <c r="EZ382">
        <v>63.103969999999997</v>
      </c>
      <c r="FA382">
        <v>62.230370000000001</v>
      </c>
      <c r="FB382">
        <v>61.489989999999999</v>
      </c>
      <c r="FC382">
        <v>60.559350000000002</v>
      </c>
      <c r="FD382">
        <v>60.042490000000001</v>
      </c>
      <c r="FE382">
        <v>60.4452</v>
      </c>
      <c r="FF382">
        <v>62.878950000000003</v>
      </c>
      <c r="FG382">
        <v>66.359260000000006</v>
      </c>
      <c r="FH382">
        <v>70.423590000000004</v>
      </c>
      <c r="FI382">
        <v>74.460719999999995</v>
      </c>
      <c r="FJ382">
        <v>78.145150000000001</v>
      </c>
      <c r="FK382">
        <v>80.751459999999994</v>
      </c>
      <c r="FL382">
        <v>82.539180000000002</v>
      </c>
      <c r="FM382">
        <v>83.448350000000005</v>
      </c>
      <c r="FN382">
        <v>83.612970000000004</v>
      </c>
      <c r="FO382">
        <v>82.721609999999998</v>
      </c>
      <c r="FP382">
        <v>80.727530000000002</v>
      </c>
      <c r="FQ382">
        <v>78.172619999999995</v>
      </c>
      <c r="FR382">
        <v>74.326890000000006</v>
      </c>
      <c r="FS382">
        <v>71.226039999999998</v>
      </c>
      <c r="FT382">
        <v>69.459530000000001</v>
      </c>
      <c r="FU382">
        <v>67.745580000000004</v>
      </c>
      <c r="FV382">
        <v>1</v>
      </c>
    </row>
    <row r="383" spans="1:178" x14ac:dyDescent="0.2">
      <c r="A383" t="s">
        <v>216</v>
      </c>
      <c r="B383" t="s">
        <v>231</v>
      </c>
      <c r="C383" t="s">
        <v>240</v>
      </c>
      <c r="D383" t="s">
        <v>37</v>
      </c>
      <c r="E383">
        <v>2016</v>
      </c>
      <c r="F383" t="s">
        <v>228</v>
      </c>
      <c r="G383">
        <v>501</v>
      </c>
      <c r="H383" s="59"/>
      <c r="I383">
        <v>75.464709999999997</v>
      </c>
      <c r="J383">
        <v>578.82150000000001</v>
      </c>
      <c r="K383">
        <v>571.45399999999995</v>
      </c>
      <c r="L383">
        <v>566.48059999999998</v>
      </c>
      <c r="M383">
        <v>572.04380000000003</v>
      </c>
      <c r="N383">
        <v>581.80899999999997</v>
      </c>
      <c r="O383">
        <v>611.22559999999999</v>
      </c>
      <c r="P383">
        <v>632.22090000000003</v>
      </c>
      <c r="Q383">
        <v>643.55010000000004</v>
      </c>
      <c r="R383">
        <v>649.64649999999995</v>
      </c>
      <c r="S383">
        <v>649.40520000000004</v>
      </c>
      <c r="T383">
        <v>658.36220000000003</v>
      </c>
      <c r="U383">
        <v>648.34400000000005</v>
      </c>
      <c r="V383">
        <v>641.92470000000003</v>
      </c>
      <c r="W383">
        <v>637.96389999999997</v>
      </c>
      <c r="X383">
        <v>630.03340000000003</v>
      </c>
      <c r="Y383">
        <v>622.61519999999996</v>
      </c>
      <c r="Z383">
        <v>617.71699999999998</v>
      </c>
      <c r="AA383">
        <v>611.32629999999995</v>
      </c>
      <c r="AB383">
        <v>605.19600000000003</v>
      </c>
      <c r="AC383">
        <v>604.7921</v>
      </c>
      <c r="AD383">
        <v>616.89340000000004</v>
      </c>
      <c r="AE383">
        <v>620.3338</v>
      </c>
      <c r="AF383">
        <v>616.16049999999996</v>
      </c>
      <c r="AG383">
        <v>596.33540000000005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12.32734</v>
      </c>
      <c r="AU383">
        <v>489.08240000000001</v>
      </c>
      <c r="AV383">
        <v>486.20209999999997</v>
      </c>
      <c r="AW383">
        <v>484.07929999999999</v>
      </c>
      <c r="AX383">
        <v>481.32240000000002</v>
      </c>
      <c r="AY383">
        <v>477.59</v>
      </c>
      <c r="AZ383">
        <v>382.0446</v>
      </c>
      <c r="BA383">
        <v>258.3734</v>
      </c>
      <c r="BB383">
        <v>-380.20679999999999</v>
      </c>
      <c r="BC383">
        <v>-537.36509999999998</v>
      </c>
      <c r="BD383">
        <v>-618.66499999999996</v>
      </c>
      <c r="BE383">
        <v>-669.56870000000004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125.8425</v>
      </c>
      <c r="BS383">
        <v>498.3193</v>
      </c>
      <c r="BT383">
        <v>495.21069999999997</v>
      </c>
      <c r="BU383">
        <v>493.25839999999999</v>
      </c>
      <c r="BV383">
        <v>490.43709999999999</v>
      </c>
      <c r="BW383">
        <v>486.74869999999999</v>
      </c>
      <c r="BX383">
        <v>390.77359999999999</v>
      </c>
      <c r="BY383">
        <v>266.1035</v>
      </c>
      <c r="BZ383">
        <v>-46.72</v>
      </c>
      <c r="CA383">
        <v>-105.0283</v>
      </c>
      <c r="CB383">
        <v>-134.86750000000001</v>
      </c>
      <c r="CC383">
        <v>-164.79390000000001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204.46270000000001</v>
      </c>
      <c r="CQ383">
        <v>504.7167</v>
      </c>
      <c r="CR383">
        <v>501.45</v>
      </c>
      <c r="CS383">
        <v>499.61579999999998</v>
      </c>
      <c r="CT383">
        <v>496.74990000000003</v>
      </c>
      <c r="CU383">
        <v>493.09210000000002</v>
      </c>
      <c r="CV383">
        <v>396.8193</v>
      </c>
      <c r="CW383">
        <v>271.45729999999998</v>
      </c>
      <c r="CX383">
        <v>184.25190000000001</v>
      </c>
      <c r="CY383">
        <v>194.40690000000001</v>
      </c>
      <c r="CZ383">
        <v>200.20910000000001</v>
      </c>
      <c r="DA383">
        <v>184.8116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283.0829</v>
      </c>
      <c r="DO383">
        <v>511.11410000000001</v>
      </c>
      <c r="DP383">
        <v>507.6893</v>
      </c>
      <c r="DQ383">
        <v>505.97329999999999</v>
      </c>
      <c r="DR383">
        <v>503.06270000000001</v>
      </c>
      <c r="DS383">
        <v>499.43549999999999</v>
      </c>
      <c r="DT383">
        <v>402.86500000000001</v>
      </c>
      <c r="DU383">
        <v>276.81119999999999</v>
      </c>
      <c r="DV383">
        <v>415.22379999999998</v>
      </c>
      <c r="DW383">
        <v>493.84210000000002</v>
      </c>
      <c r="DX383">
        <v>535.28579999999999</v>
      </c>
      <c r="DY383">
        <v>534.4171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396.59800000000001</v>
      </c>
      <c r="EM383">
        <v>520.35090000000002</v>
      </c>
      <c r="EN383">
        <v>516.6979</v>
      </c>
      <c r="EO383">
        <v>515.15239999999994</v>
      </c>
      <c r="EP383">
        <v>512.17740000000003</v>
      </c>
      <c r="EQ383">
        <v>508.5942</v>
      </c>
      <c r="ER383">
        <v>411.59399999999999</v>
      </c>
      <c r="ES383">
        <v>284.54129999999998</v>
      </c>
      <c r="ET383">
        <v>748.7106</v>
      </c>
      <c r="EU383">
        <v>926.17899999999997</v>
      </c>
      <c r="EV383">
        <v>1019.083</v>
      </c>
      <c r="EW383">
        <v>1039.192</v>
      </c>
      <c r="EX383">
        <v>65.127039999999994</v>
      </c>
      <c r="EY383">
        <v>64.099980000000002</v>
      </c>
      <c r="EZ383">
        <v>63.103960000000001</v>
      </c>
      <c r="FA383">
        <v>62.230370000000001</v>
      </c>
      <c r="FB383">
        <v>61.489989999999999</v>
      </c>
      <c r="FC383">
        <v>60.559350000000002</v>
      </c>
      <c r="FD383">
        <v>60.042479999999998</v>
      </c>
      <c r="FE383">
        <v>60.445210000000003</v>
      </c>
      <c r="FF383">
        <v>62.878950000000003</v>
      </c>
      <c r="FG383">
        <v>66.359260000000006</v>
      </c>
      <c r="FH383">
        <v>70.423590000000004</v>
      </c>
      <c r="FI383">
        <v>74.460719999999995</v>
      </c>
      <c r="FJ383">
        <v>78.145150000000001</v>
      </c>
      <c r="FK383">
        <v>80.751459999999994</v>
      </c>
      <c r="FL383">
        <v>82.539180000000002</v>
      </c>
      <c r="FM383">
        <v>83.448350000000005</v>
      </c>
      <c r="FN383">
        <v>83.612970000000004</v>
      </c>
      <c r="FO383">
        <v>82.721609999999998</v>
      </c>
      <c r="FP383">
        <v>80.727530000000002</v>
      </c>
      <c r="FQ383">
        <v>78.172619999999995</v>
      </c>
      <c r="FR383">
        <v>74.326890000000006</v>
      </c>
      <c r="FS383">
        <v>71.226039999999998</v>
      </c>
      <c r="FT383">
        <v>69.459530000000001</v>
      </c>
      <c r="FU383">
        <v>67.745580000000004</v>
      </c>
      <c r="FV383">
        <v>1</v>
      </c>
    </row>
    <row r="384" spans="1:178" x14ac:dyDescent="0.2">
      <c r="A384" t="s">
        <v>216</v>
      </c>
      <c r="B384" t="s">
        <v>231</v>
      </c>
      <c r="C384" t="s">
        <v>240</v>
      </c>
      <c r="D384" t="s">
        <v>37</v>
      </c>
      <c r="E384">
        <v>2017</v>
      </c>
      <c r="F384" t="s">
        <v>228</v>
      </c>
      <c r="G384">
        <v>487</v>
      </c>
      <c r="H384" s="59"/>
      <c r="I384">
        <v>73.355909999999994</v>
      </c>
      <c r="J384">
        <v>562.64679999999998</v>
      </c>
      <c r="K384">
        <v>555.48530000000005</v>
      </c>
      <c r="L384">
        <v>550.6508</v>
      </c>
      <c r="M384">
        <v>556.05849999999998</v>
      </c>
      <c r="N384">
        <v>565.55079999999998</v>
      </c>
      <c r="O384">
        <v>594.1454</v>
      </c>
      <c r="P384">
        <v>614.55409999999995</v>
      </c>
      <c r="Q384">
        <v>625.56669999999997</v>
      </c>
      <c r="R384">
        <v>631.49270000000001</v>
      </c>
      <c r="S384">
        <v>631.25819999999999</v>
      </c>
      <c r="T384">
        <v>639.96479999999997</v>
      </c>
      <c r="U384">
        <v>630.22659999999996</v>
      </c>
      <c r="V384">
        <v>623.98670000000004</v>
      </c>
      <c r="W384">
        <v>620.13660000000004</v>
      </c>
      <c r="X384">
        <v>612.42769999999996</v>
      </c>
      <c r="Y384">
        <v>605.21690000000001</v>
      </c>
      <c r="Z384">
        <v>600.45550000000003</v>
      </c>
      <c r="AA384">
        <v>594.24329999999998</v>
      </c>
      <c r="AB384">
        <v>588.28440000000001</v>
      </c>
      <c r="AC384">
        <v>587.89170000000001</v>
      </c>
      <c r="AD384">
        <v>599.6549</v>
      </c>
      <c r="AE384">
        <v>602.9991</v>
      </c>
      <c r="AF384">
        <v>598.94240000000002</v>
      </c>
      <c r="AG384">
        <v>579.67129999999997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9.3173600000000008</v>
      </c>
      <c r="AU384">
        <v>475.1986</v>
      </c>
      <c r="AV384">
        <v>472.40410000000003</v>
      </c>
      <c r="AW384">
        <v>470.33659999999998</v>
      </c>
      <c r="AX384">
        <v>467.65820000000002</v>
      </c>
      <c r="AY384">
        <v>464.02910000000003</v>
      </c>
      <c r="AZ384">
        <v>371.16370000000001</v>
      </c>
      <c r="BA384">
        <v>250.9718</v>
      </c>
      <c r="BB384">
        <v>-377.41300000000001</v>
      </c>
      <c r="BC384">
        <v>-532.5009</v>
      </c>
      <c r="BD384">
        <v>-612.7373</v>
      </c>
      <c r="BE384">
        <v>-662.71109999999999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121.23520000000001</v>
      </c>
      <c r="BS384">
        <v>484.30549999999999</v>
      </c>
      <c r="BT384">
        <v>481.28590000000003</v>
      </c>
      <c r="BU384">
        <v>479.38659999999999</v>
      </c>
      <c r="BV384">
        <v>476.6447</v>
      </c>
      <c r="BW384">
        <v>473.05900000000003</v>
      </c>
      <c r="BX384">
        <v>379.76990000000001</v>
      </c>
      <c r="BY384">
        <v>258.59320000000002</v>
      </c>
      <c r="BZ384">
        <v>-48.618729999999999</v>
      </c>
      <c r="CA384">
        <v>-106.2474</v>
      </c>
      <c r="CB384">
        <v>-135.7473</v>
      </c>
      <c r="CC384">
        <v>-165.03899999999999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198.7491</v>
      </c>
      <c r="CQ384">
        <v>490.61279999999999</v>
      </c>
      <c r="CR384">
        <v>487.43740000000003</v>
      </c>
      <c r="CS384">
        <v>485.65449999999998</v>
      </c>
      <c r="CT384">
        <v>482.86869999999999</v>
      </c>
      <c r="CU384">
        <v>479.31310000000002</v>
      </c>
      <c r="CV384">
        <v>385.73050000000001</v>
      </c>
      <c r="CW384">
        <v>263.87169999999998</v>
      </c>
      <c r="CX384">
        <v>179.10319999999999</v>
      </c>
      <c r="CY384">
        <v>188.9744</v>
      </c>
      <c r="CZ384">
        <v>194.61449999999999</v>
      </c>
      <c r="DA384">
        <v>179.6472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276.26310000000001</v>
      </c>
      <c r="DO384">
        <v>496.92020000000002</v>
      </c>
      <c r="DP384">
        <v>493.589</v>
      </c>
      <c r="DQ384">
        <v>491.92250000000001</v>
      </c>
      <c r="DR384">
        <v>489.09269999999998</v>
      </c>
      <c r="DS384">
        <v>485.56720000000001</v>
      </c>
      <c r="DT384">
        <v>391.69119999999998</v>
      </c>
      <c r="DU384">
        <v>269.15019999999998</v>
      </c>
      <c r="DV384">
        <v>406.82510000000002</v>
      </c>
      <c r="DW384">
        <v>484.19630000000001</v>
      </c>
      <c r="DX384">
        <v>524.97630000000004</v>
      </c>
      <c r="DY384">
        <v>524.33339999999998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388.18090000000001</v>
      </c>
      <c r="EM384">
        <v>506.02710000000002</v>
      </c>
      <c r="EN384">
        <v>502.47070000000002</v>
      </c>
      <c r="EO384">
        <v>500.97250000000003</v>
      </c>
      <c r="EP384">
        <v>498.07909999999998</v>
      </c>
      <c r="EQ384">
        <v>494.59710000000001</v>
      </c>
      <c r="ER384">
        <v>400.29730000000001</v>
      </c>
      <c r="ES384">
        <v>276.7715</v>
      </c>
      <c r="ET384">
        <v>735.61929999999995</v>
      </c>
      <c r="EU384">
        <v>910.44970000000001</v>
      </c>
      <c r="EV384">
        <v>1001.966</v>
      </c>
      <c r="EW384">
        <v>1022.005</v>
      </c>
      <c r="EX384">
        <v>65.127039999999994</v>
      </c>
      <c r="EY384">
        <v>64.099980000000002</v>
      </c>
      <c r="EZ384">
        <v>63.103969999999997</v>
      </c>
      <c r="FA384">
        <v>62.230370000000001</v>
      </c>
      <c r="FB384">
        <v>61.489989999999999</v>
      </c>
      <c r="FC384">
        <v>60.559350000000002</v>
      </c>
      <c r="FD384">
        <v>60.042490000000001</v>
      </c>
      <c r="FE384">
        <v>60.445210000000003</v>
      </c>
      <c r="FF384">
        <v>62.878950000000003</v>
      </c>
      <c r="FG384">
        <v>66.359260000000006</v>
      </c>
      <c r="FH384">
        <v>70.423590000000004</v>
      </c>
      <c r="FI384">
        <v>74.460719999999995</v>
      </c>
      <c r="FJ384">
        <v>78.145150000000001</v>
      </c>
      <c r="FK384">
        <v>80.751459999999994</v>
      </c>
      <c r="FL384">
        <v>82.539180000000002</v>
      </c>
      <c r="FM384">
        <v>83.448350000000005</v>
      </c>
      <c r="FN384">
        <v>83.612970000000004</v>
      </c>
      <c r="FO384">
        <v>82.721609999999998</v>
      </c>
      <c r="FP384">
        <v>80.727530000000002</v>
      </c>
      <c r="FQ384">
        <v>78.172619999999995</v>
      </c>
      <c r="FR384">
        <v>74.326890000000006</v>
      </c>
      <c r="FS384">
        <v>71.226039999999998</v>
      </c>
      <c r="FT384">
        <v>69.459530000000001</v>
      </c>
      <c r="FU384">
        <v>67.745580000000004</v>
      </c>
      <c r="FV384">
        <v>1</v>
      </c>
    </row>
    <row r="385" spans="1:178" x14ac:dyDescent="0.2">
      <c r="A385" t="s">
        <v>216</v>
      </c>
      <c r="B385" t="s">
        <v>231</v>
      </c>
      <c r="C385" t="s">
        <v>240</v>
      </c>
      <c r="D385" t="s">
        <v>37</v>
      </c>
      <c r="E385" t="s">
        <v>239</v>
      </c>
      <c r="F385" t="s">
        <v>228</v>
      </c>
      <c r="G385">
        <v>474</v>
      </c>
      <c r="H385" s="59"/>
      <c r="I385">
        <v>71.397739999999999</v>
      </c>
      <c r="J385">
        <v>547.62750000000005</v>
      </c>
      <c r="K385">
        <v>540.65719999999999</v>
      </c>
      <c r="L385">
        <v>535.95169999999996</v>
      </c>
      <c r="M385">
        <v>541.21510000000001</v>
      </c>
      <c r="N385">
        <v>550.45399999999995</v>
      </c>
      <c r="O385">
        <v>578.28530000000001</v>
      </c>
      <c r="P385">
        <v>598.14909999999998</v>
      </c>
      <c r="Q385">
        <v>608.86779999999999</v>
      </c>
      <c r="R385">
        <v>614.63559999999995</v>
      </c>
      <c r="S385">
        <v>614.40729999999996</v>
      </c>
      <c r="T385">
        <v>622.88160000000005</v>
      </c>
      <c r="U385">
        <v>613.40329999999994</v>
      </c>
      <c r="V385">
        <v>607.33000000000004</v>
      </c>
      <c r="W385">
        <v>603.58259999999996</v>
      </c>
      <c r="X385">
        <v>596.07950000000005</v>
      </c>
      <c r="Y385">
        <v>589.06119999999999</v>
      </c>
      <c r="Z385">
        <v>584.42690000000005</v>
      </c>
      <c r="AA385">
        <v>578.38059999999996</v>
      </c>
      <c r="AB385">
        <v>572.5806</v>
      </c>
      <c r="AC385">
        <v>572.19849999999997</v>
      </c>
      <c r="AD385">
        <v>583.64760000000001</v>
      </c>
      <c r="AE385">
        <v>586.90260000000001</v>
      </c>
      <c r="AF385">
        <v>582.95420000000001</v>
      </c>
      <c r="AG385">
        <v>564.19759999999997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6.5574050000000002</v>
      </c>
      <c r="AU385">
        <v>462.30930000000001</v>
      </c>
      <c r="AV385">
        <v>459.59449999999998</v>
      </c>
      <c r="AW385">
        <v>457.57839999999999</v>
      </c>
      <c r="AX385">
        <v>454.97289999999998</v>
      </c>
      <c r="AY385">
        <v>451.43959999999998</v>
      </c>
      <c r="AZ385">
        <v>361.06279999999998</v>
      </c>
      <c r="BA385">
        <v>244.10140000000001</v>
      </c>
      <c r="BB385">
        <v>-374.71589999999998</v>
      </c>
      <c r="BC385">
        <v>-527.85059999999999</v>
      </c>
      <c r="BD385">
        <v>-607.08370000000002</v>
      </c>
      <c r="BE385">
        <v>-656.18759999999997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116.9714</v>
      </c>
      <c r="BS385">
        <v>471.29379999999998</v>
      </c>
      <c r="BT385">
        <v>468.3569</v>
      </c>
      <c r="BU385">
        <v>466.50670000000002</v>
      </c>
      <c r="BV385">
        <v>463.83859999999999</v>
      </c>
      <c r="BW385">
        <v>460.34820000000002</v>
      </c>
      <c r="BX385">
        <v>369.55329999999998</v>
      </c>
      <c r="BY385">
        <v>251.62029999999999</v>
      </c>
      <c r="BZ385">
        <v>-50.339759999999998</v>
      </c>
      <c r="CA385">
        <v>-107.3249</v>
      </c>
      <c r="CB385">
        <v>-136.50319999999999</v>
      </c>
      <c r="CC385">
        <v>-165.2028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193.44370000000001</v>
      </c>
      <c r="CQ385">
        <v>477.51639999999998</v>
      </c>
      <c r="CR385">
        <v>474.42579999999998</v>
      </c>
      <c r="CS385">
        <v>472.69049999999999</v>
      </c>
      <c r="CT385">
        <v>469.97890000000001</v>
      </c>
      <c r="CU385">
        <v>466.51830000000001</v>
      </c>
      <c r="CV385">
        <v>375.43380000000002</v>
      </c>
      <c r="CW385">
        <v>256.8279</v>
      </c>
      <c r="CX385">
        <v>174.32220000000001</v>
      </c>
      <c r="CY385">
        <v>183.9299</v>
      </c>
      <c r="CZ385">
        <v>189.4194</v>
      </c>
      <c r="DA385">
        <v>174.85169999999999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269.91609999999997</v>
      </c>
      <c r="DO385">
        <v>483.73899999999998</v>
      </c>
      <c r="DP385">
        <v>480.49459999999999</v>
      </c>
      <c r="DQ385">
        <v>478.87419999999997</v>
      </c>
      <c r="DR385">
        <v>476.11930000000001</v>
      </c>
      <c r="DS385">
        <v>472.68830000000003</v>
      </c>
      <c r="DT385">
        <v>381.31439999999998</v>
      </c>
      <c r="DU385">
        <v>262.03550000000001</v>
      </c>
      <c r="DV385">
        <v>398.98410000000001</v>
      </c>
      <c r="DW385">
        <v>475.1848</v>
      </c>
      <c r="DX385">
        <v>515.34199999999998</v>
      </c>
      <c r="DY385">
        <v>514.90629999999999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380.33</v>
      </c>
      <c r="EM385">
        <v>492.7235</v>
      </c>
      <c r="EN385">
        <v>489.25709999999998</v>
      </c>
      <c r="EO385">
        <v>487.80259999999998</v>
      </c>
      <c r="EP385">
        <v>484.98500000000001</v>
      </c>
      <c r="EQ385">
        <v>481.59690000000001</v>
      </c>
      <c r="ER385">
        <v>389.80489999999998</v>
      </c>
      <c r="ES385">
        <v>269.55439999999999</v>
      </c>
      <c r="ET385">
        <v>723.36019999999996</v>
      </c>
      <c r="EU385">
        <v>895.71050000000002</v>
      </c>
      <c r="EV385">
        <v>985.92250000000001</v>
      </c>
      <c r="EW385">
        <v>1005.891</v>
      </c>
      <c r="EX385">
        <v>65.127039999999994</v>
      </c>
      <c r="EY385">
        <v>64.099980000000002</v>
      </c>
      <c r="EZ385">
        <v>63.103960000000001</v>
      </c>
      <c r="FA385">
        <v>62.230370000000001</v>
      </c>
      <c r="FB385">
        <v>61.489989999999999</v>
      </c>
      <c r="FC385">
        <v>60.559350000000002</v>
      </c>
      <c r="FD385">
        <v>60.042479999999998</v>
      </c>
      <c r="FE385">
        <v>60.445210000000003</v>
      </c>
      <c r="FF385">
        <v>62.878950000000003</v>
      </c>
      <c r="FG385">
        <v>66.359260000000006</v>
      </c>
      <c r="FH385">
        <v>70.423590000000004</v>
      </c>
      <c r="FI385">
        <v>74.460719999999995</v>
      </c>
      <c r="FJ385">
        <v>78.145150000000001</v>
      </c>
      <c r="FK385">
        <v>80.751459999999994</v>
      </c>
      <c r="FL385">
        <v>82.539180000000002</v>
      </c>
      <c r="FM385">
        <v>83.448350000000005</v>
      </c>
      <c r="FN385">
        <v>83.612970000000004</v>
      </c>
      <c r="FO385">
        <v>82.721609999999998</v>
      </c>
      <c r="FP385">
        <v>80.727530000000002</v>
      </c>
      <c r="FQ385">
        <v>78.172619999999995</v>
      </c>
      <c r="FR385">
        <v>74.326890000000006</v>
      </c>
      <c r="FS385">
        <v>71.226039999999998</v>
      </c>
      <c r="FT385">
        <v>69.459530000000001</v>
      </c>
      <c r="FU385">
        <v>67.745580000000004</v>
      </c>
      <c r="FV385">
        <v>1</v>
      </c>
    </row>
    <row r="386" spans="1:178" x14ac:dyDescent="0.2">
      <c r="A386" t="s">
        <v>216</v>
      </c>
      <c r="B386" t="s">
        <v>231</v>
      </c>
      <c r="C386" t="s">
        <v>240</v>
      </c>
      <c r="D386" t="s">
        <v>38</v>
      </c>
      <c r="E386">
        <v>2015</v>
      </c>
      <c r="F386" t="s">
        <v>228</v>
      </c>
      <c r="G386">
        <v>514</v>
      </c>
      <c r="H386" s="59"/>
      <c r="I386">
        <v>77.422870000000003</v>
      </c>
      <c r="J386">
        <v>563.62350000000004</v>
      </c>
      <c r="K386">
        <v>558.03039999999999</v>
      </c>
      <c r="L386">
        <v>553.56949999999995</v>
      </c>
      <c r="M386">
        <v>557.14790000000005</v>
      </c>
      <c r="N386">
        <v>573.40229999999997</v>
      </c>
      <c r="O386">
        <v>606.50289999999995</v>
      </c>
      <c r="P386">
        <v>652.89179999999999</v>
      </c>
      <c r="Q386">
        <v>659.69659999999999</v>
      </c>
      <c r="R386">
        <v>670.46109999999999</v>
      </c>
      <c r="S386">
        <v>672.39290000000005</v>
      </c>
      <c r="T386">
        <v>675.18910000000005</v>
      </c>
      <c r="U386">
        <v>668.57809999999995</v>
      </c>
      <c r="V386">
        <v>660.63130000000001</v>
      </c>
      <c r="W386">
        <v>658.08330000000001</v>
      </c>
      <c r="X386">
        <v>647.24030000000005</v>
      </c>
      <c r="Y386">
        <v>640.36080000000004</v>
      </c>
      <c r="Z386">
        <v>633.64499999999998</v>
      </c>
      <c r="AA386">
        <v>625.70839999999998</v>
      </c>
      <c r="AB386">
        <v>622.19209999999998</v>
      </c>
      <c r="AC386">
        <v>623.72460000000001</v>
      </c>
      <c r="AD386">
        <v>628.18320000000006</v>
      </c>
      <c r="AE386">
        <v>626.76499999999999</v>
      </c>
      <c r="AF386">
        <v>614.44979999999998</v>
      </c>
      <c r="AG386">
        <v>582.91980000000001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-185.53469999999999</v>
      </c>
      <c r="AU386">
        <v>492.53840000000002</v>
      </c>
      <c r="AV386">
        <v>486.32729999999998</v>
      </c>
      <c r="AW386">
        <v>482.3734</v>
      </c>
      <c r="AX386">
        <v>477.7998</v>
      </c>
      <c r="AY386">
        <v>473.26909999999998</v>
      </c>
      <c r="AZ386">
        <v>388.3537</v>
      </c>
      <c r="BA386">
        <v>266.82760000000002</v>
      </c>
      <c r="BB386">
        <v>-316.76179999999999</v>
      </c>
      <c r="BC386">
        <v>-478.6345</v>
      </c>
      <c r="BD386">
        <v>-588.6259</v>
      </c>
      <c r="BE386">
        <v>-730.35929999999996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54.803609999999999</v>
      </c>
      <c r="BS386">
        <v>508.93680000000001</v>
      </c>
      <c r="BT386">
        <v>502.26280000000003</v>
      </c>
      <c r="BU386">
        <v>499.05919999999998</v>
      </c>
      <c r="BV386">
        <v>494.97059999999999</v>
      </c>
      <c r="BW386">
        <v>489.92970000000003</v>
      </c>
      <c r="BX386">
        <v>399.00290000000001</v>
      </c>
      <c r="BY386">
        <v>276.92720000000003</v>
      </c>
      <c r="BZ386">
        <v>-12.98258</v>
      </c>
      <c r="CA386">
        <v>-77.151269999999997</v>
      </c>
      <c r="CB386">
        <v>-125.4461</v>
      </c>
      <c r="CC386">
        <v>-202.22149999999999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221.2612</v>
      </c>
      <c r="CQ386">
        <v>520.29430000000002</v>
      </c>
      <c r="CR386">
        <v>513.29960000000005</v>
      </c>
      <c r="CS386">
        <v>510.61579999999998</v>
      </c>
      <c r="CT386">
        <v>506.86309999999997</v>
      </c>
      <c r="CU386">
        <v>501.46879999999999</v>
      </c>
      <c r="CV386">
        <v>406.37849999999997</v>
      </c>
      <c r="CW386">
        <v>283.92219999999998</v>
      </c>
      <c r="CX386">
        <v>197.41399999999999</v>
      </c>
      <c r="CY386">
        <v>200.91480000000001</v>
      </c>
      <c r="CZ386">
        <v>195.35079999999999</v>
      </c>
      <c r="DA386">
        <v>163.5652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387.71879999999999</v>
      </c>
      <c r="DO386">
        <v>531.65179999999998</v>
      </c>
      <c r="DP386">
        <v>524.3365</v>
      </c>
      <c r="DQ386">
        <v>522.17240000000004</v>
      </c>
      <c r="DR386">
        <v>518.75559999999996</v>
      </c>
      <c r="DS386">
        <v>513.00789999999995</v>
      </c>
      <c r="DT386">
        <v>413.75409999999999</v>
      </c>
      <c r="DU386">
        <v>290.91719999999998</v>
      </c>
      <c r="DV386">
        <v>407.81060000000002</v>
      </c>
      <c r="DW386">
        <v>478.98090000000002</v>
      </c>
      <c r="DX386">
        <v>516.14779999999996</v>
      </c>
      <c r="DY386">
        <v>529.35180000000003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628.05719999999997</v>
      </c>
      <c r="EM386">
        <v>548.05020000000002</v>
      </c>
      <c r="EN386">
        <v>540.27189999999996</v>
      </c>
      <c r="EO386">
        <v>538.85820000000001</v>
      </c>
      <c r="EP386">
        <v>535.92650000000003</v>
      </c>
      <c r="EQ386">
        <v>529.66859999999997</v>
      </c>
      <c r="ER386">
        <v>424.4033</v>
      </c>
      <c r="ES386">
        <v>301.01690000000002</v>
      </c>
      <c r="ET386">
        <v>711.58989999999994</v>
      </c>
      <c r="EU386">
        <v>880.46410000000003</v>
      </c>
      <c r="EV386">
        <v>979.32759999999996</v>
      </c>
      <c r="EW386">
        <v>1057.49</v>
      </c>
      <c r="EX386">
        <v>67.779619999999994</v>
      </c>
      <c r="EY386">
        <v>66.527889999999999</v>
      </c>
      <c r="EZ386">
        <v>65.430859999999996</v>
      </c>
      <c r="FA386">
        <v>64.537189999999995</v>
      </c>
      <c r="FB386">
        <v>63.65992</v>
      </c>
      <c r="FC386">
        <v>63.097029999999997</v>
      </c>
      <c r="FD386">
        <v>62.645209999999999</v>
      </c>
      <c r="FE386">
        <v>63.255389999999998</v>
      </c>
      <c r="FF386">
        <v>66.080160000000006</v>
      </c>
      <c r="FG386">
        <v>70.114620000000002</v>
      </c>
      <c r="FH386">
        <v>73.893739999999994</v>
      </c>
      <c r="FI386">
        <v>77.536640000000006</v>
      </c>
      <c r="FJ386">
        <v>80.158630000000002</v>
      </c>
      <c r="FK386">
        <v>82.482349999999997</v>
      </c>
      <c r="FL386">
        <v>83.873130000000003</v>
      </c>
      <c r="FM386">
        <v>84.7804</v>
      </c>
      <c r="FN386">
        <v>85.291970000000006</v>
      </c>
      <c r="FO386">
        <v>85.054680000000005</v>
      </c>
      <c r="FP386">
        <v>83.556870000000004</v>
      </c>
      <c r="FQ386">
        <v>81.019270000000006</v>
      </c>
      <c r="FR386">
        <v>77.74718</v>
      </c>
      <c r="FS386">
        <v>74.104870000000005</v>
      </c>
      <c r="FT386">
        <v>71.652810000000002</v>
      </c>
      <c r="FU386">
        <v>69.820480000000003</v>
      </c>
      <c r="FV386">
        <v>1</v>
      </c>
    </row>
    <row r="387" spans="1:178" x14ac:dyDescent="0.2">
      <c r="A387" t="s">
        <v>216</v>
      </c>
      <c r="B387" t="s">
        <v>231</v>
      </c>
      <c r="C387" t="s">
        <v>240</v>
      </c>
      <c r="D387" t="s">
        <v>38</v>
      </c>
      <c r="E387">
        <v>2016</v>
      </c>
      <c r="F387" t="s">
        <v>228</v>
      </c>
      <c r="G387">
        <v>501</v>
      </c>
      <c r="H387" s="59"/>
      <c r="I387">
        <v>75.464709999999997</v>
      </c>
      <c r="J387">
        <v>549.36839999999995</v>
      </c>
      <c r="K387">
        <v>543.91679999999997</v>
      </c>
      <c r="L387">
        <v>539.56880000000001</v>
      </c>
      <c r="M387">
        <v>543.0566</v>
      </c>
      <c r="N387">
        <v>558.8999</v>
      </c>
      <c r="O387">
        <v>591.16340000000002</v>
      </c>
      <c r="P387">
        <v>636.37900000000002</v>
      </c>
      <c r="Q387">
        <v>643.01170000000002</v>
      </c>
      <c r="R387">
        <v>653.50379999999996</v>
      </c>
      <c r="S387">
        <v>655.38679999999999</v>
      </c>
      <c r="T387">
        <v>658.11239999999998</v>
      </c>
      <c r="U387">
        <v>651.66859999999997</v>
      </c>
      <c r="V387">
        <v>643.92269999999996</v>
      </c>
      <c r="W387">
        <v>641.43920000000003</v>
      </c>
      <c r="X387">
        <v>630.87040000000002</v>
      </c>
      <c r="Y387">
        <v>624.16489999999999</v>
      </c>
      <c r="Z387">
        <v>617.61900000000003</v>
      </c>
      <c r="AA387">
        <v>609.88310000000001</v>
      </c>
      <c r="AB387">
        <v>606.45569999999998</v>
      </c>
      <c r="AC387">
        <v>607.94949999999994</v>
      </c>
      <c r="AD387">
        <v>612.2953</v>
      </c>
      <c r="AE387">
        <v>610.91300000000001</v>
      </c>
      <c r="AF387">
        <v>598.90920000000006</v>
      </c>
      <c r="AG387">
        <v>568.17669999999998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-185.95359999999999</v>
      </c>
      <c r="AU387">
        <v>479.73250000000002</v>
      </c>
      <c r="AV387">
        <v>473.68830000000003</v>
      </c>
      <c r="AW387">
        <v>469.8184</v>
      </c>
      <c r="AX387">
        <v>465.35019999999997</v>
      </c>
      <c r="AY387">
        <v>460.94490000000002</v>
      </c>
      <c r="AZ387">
        <v>378.30509999999998</v>
      </c>
      <c r="BA387">
        <v>259.86430000000001</v>
      </c>
      <c r="BB387">
        <v>-315.21089999999998</v>
      </c>
      <c r="BC387">
        <v>-475.06740000000002</v>
      </c>
      <c r="BD387">
        <v>-583.58920000000001</v>
      </c>
      <c r="BE387">
        <v>-723.11919999999998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51.32602</v>
      </c>
      <c r="BS387">
        <v>495.9221</v>
      </c>
      <c r="BT387">
        <v>489.42099999999999</v>
      </c>
      <c r="BU387">
        <v>486.2919</v>
      </c>
      <c r="BV387">
        <v>482.30250000000001</v>
      </c>
      <c r="BW387">
        <v>477.39350000000002</v>
      </c>
      <c r="BX387">
        <v>388.81869999999998</v>
      </c>
      <c r="BY387">
        <v>269.83539999999999</v>
      </c>
      <c r="BZ387">
        <v>-15.297840000000001</v>
      </c>
      <c r="CA387">
        <v>-78.693820000000002</v>
      </c>
      <c r="CB387">
        <v>-126.30419999999999</v>
      </c>
      <c r="CC387">
        <v>-201.703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215.6651</v>
      </c>
      <c r="CQ387">
        <v>507.13510000000002</v>
      </c>
      <c r="CR387">
        <v>500.31729999999999</v>
      </c>
      <c r="CS387">
        <v>497.70139999999998</v>
      </c>
      <c r="CT387">
        <v>494.04360000000003</v>
      </c>
      <c r="CU387">
        <v>488.78579999999999</v>
      </c>
      <c r="CV387">
        <v>396.10039999999998</v>
      </c>
      <c r="CW387">
        <v>276.74130000000002</v>
      </c>
      <c r="CX387">
        <v>192.4211</v>
      </c>
      <c r="CY387">
        <v>195.83330000000001</v>
      </c>
      <c r="CZ387">
        <v>190.41</v>
      </c>
      <c r="DA387">
        <v>159.42830000000001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380.00420000000003</v>
      </c>
      <c r="DO387">
        <v>518.34799999999996</v>
      </c>
      <c r="DP387">
        <v>511.21370000000002</v>
      </c>
      <c r="DQ387">
        <v>509.11090000000002</v>
      </c>
      <c r="DR387">
        <v>505.78480000000002</v>
      </c>
      <c r="DS387">
        <v>500.17809999999997</v>
      </c>
      <c r="DT387">
        <v>403.38220000000001</v>
      </c>
      <c r="DU387">
        <v>283.64729999999997</v>
      </c>
      <c r="DV387">
        <v>400.13990000000001</v>
      </c>
      <c r="DW387">
        <v>470.36040000000003</v>
      </c>
      <c r="DX387">
        <v>507.12419999999997</v>
      </c>
      <c r="DY387">
        <v>520.55960000000005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617.28380000000004</v>
      </c>
      <c r="EM387">
        <v>534.53779999999995</v>
      </c>
      <c r="EN387">
        <v>526.94640000000004</v>
      </c>
      <c r="EO387">
        <v>525.58439999999996</v>
      </c>
      <c r="EP387">
        <v>522.73710000000005</v>
      </c>
      <c r="EQ387">
        <v>516.62660000000005</v>
      </c>
      <c r="ER387">
        <v>413.89580000000001</v>
      </c>
      <c r="ES387">
        <v>293.61840000000001</v>
      </c>
      <c r="ET387">
        <v>700.053</v>
      </c>
      <c r="EU387">
        <v>866.73400000000004</v>
      </c>
      <c r="EV387">
        <v>964.40920000000006</v>
      </c>
      <c r="EW387">
        <v>1041.9760000000001</v>
      </c>
      <c r="EX387">
        <v>67.779619999999994</v>
      </c>
      <c r="EY387">
        <v>66.527889999999999</v>
      </c>
      <c r="EZ387">
        <v>65.430859999999996</v>
      </c>
      <c r="FA387">
        <v>64.537189999999995</v>
      </c>
      <c r="FB387">
        <v>63.659910000000004</v>
      </c>
      <c r="FC387">
        <v>63.097029999999997</v>
      </c>
      <c r="FD387">
        <v>62.645209999999999</v>
      </c>
      <c r="FE387">
        <v>63.255400000000002</v>
      </c>
      <c r="FF387">
        <v>66.080160000000006</v>
      </c>
      <c r="FG387">
        <v>70.114620000000002</v>
      </c>
      <c r="FH387">
        <v>73.893739999999994</v>
      </c>
      <c r="FI387">
        <v>77.536640000000006</v>
      </c>
      <c r="FJ387">
        <v>80.158630000000002</v>
      </c>
      <c r="FK387">
        <v>82.482349999999997</v>
      </c>
      <c r="FL387">
        <v>83.873130000000003</v>
      </c>
      <c r="FM387">
        <v>84.7804</v>
      </c>
      <c r="FN387">
        <v>85.291970000000006</v>
      </c>
      <c r="FO387">
        <v>85.054680000000005</v>
      </c>
      <c r="FP387">
        <v>83.556870000000004</v>
      </c>
      <c r="FQ387">
        <v>81.019270000000006</v>
      </c>
      <c r="FR387">
        <v>77.74718</v>
      </c>
      <c r="FS387">
        <v>74.104870000000005</v>
      </c>
      <c r="FT387">
        <v>71.652810000000002</v>
      </c>
      <c r="FU387">
        <v>69.820480000000003</v>
      </c>
      <c r="FV387">
        <v>1</v>
      </c>
    </row>
    <row r="388" spans="1:178" x14ac:dyDescent="0.2">
      <c r="A388" t="s">
        <v>216</v>
      </c>
      <c r="B388" t="s">
        <v>231</v>
      </c>
      <c r="C388" t="s">
        <v>240</v>
      </c>
      <c r="D388" t="s">
        <v>38</v>
      </c>
      <c r="E388">
        <v>2017</v>
      </c>
      <c r="F388" t="s">
        <v>228</v>
      </c>
      <c r="G388">
        <v>487</v>
      </c>
      <c r="H388" s="59"/>
      <c r="I388">
        <v>73.355909999999994</v>
      </c>
      <c r="J388">
        <v>534.01679999999999</v>
      </c>
      <c r="K388">
        <v>528.71749999999997</v>
      </c>
      <c r="L388">
        <v>524.49099999999999</v>
      </c>
      <c r="M388">
        <v>527.88130000000001</v>
      </c>
      <c r="N388">
        <v>543.28189999999995</v>
      </c>
      <c r="O388">
        <v>574.64390000000003</v>
      </c>
      <c r="P388">
        <v>618.596</v>
      </c>
      <c r="Q388">
        <v>625.04330000000004</v>
      </c>
      <c r="R388">
        <v>635.2423</v>
      </c>
      <c r="S388">
        <v>637.07259999999997</v>
      </c>
      <c r="T388">
        <v>639.72199999999998</v>
      </c>
      <c r="U388">
        <v>633.45830000000001</v>
      </c>
      <c r="V388">
        <v>625.92880000000002</v>
      </c>
      <c r="W388">
        <v>623.51480000000004</v>
      </c>
      <c r="X388">
        <v>613.24130000000002</v>
      </c>
      <c r="Y388">
        <v>606.72310000000004</v>
      </c>
      <c r="Z388">
        <v>600.36009999999999</v>
      </c>
      <c r="AA388">
        <v>592.84040000000005</v>
      </c>
      <c r="AB388">
        <v>589.50890000000004</v>
      </c>
      <c r="AC388">
        <v>590.96090000000004</v>
      </c>
      <c r="AD388">
        <v>595.18520000000001</v>
      </c>
      <c r="AE388">
        <v>593.84159999999997</v>
      </c>
      <c r="AF388">
        <v>582.17319999999995</v>
      </c>
      <c r="AG388">
        <v>552.29949999999997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-186.3289</v>
      </c>
      <c r="AU388">
        <v>465.94659999999999</v>
      </c>
      <c r="AV388">
        <v>460.08210000000003</v>
      </c>
      <c r="AW388">
        <v>456.30290000000002</v>
      </c>
      <c r="AX388">
        <v>451.94830000000002</v>
      </c>
      <c r="AY388">
        <v>447.678</v>
      </c>
      <c r="AZ388">
        <v>367.48680000000002</v>
      </c>
      <c r="BA388">
        <v>252.36850000000001</v>
      </c>
      <c r="BB388">
        <v>-313.44510000000002</v>
      </c>
      <c r="BC388">
        <v>-471.09949999999998</v>
      </c>
      <c r="BD388">
        <v>-578.01900000000001</v>
      </c>
      <c r="BE388">
        <v>-715.15589999999997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47.611870000000003</v>
      </c>
      <c r="BS388">
        <v>481.9085</v>
      </c>
      <c r="BT388">
        <v>475.59339999999997</v>
      </c>
      <c r="BU388">
        <v>472.5446</v>
      </c>
      <c r="BV388">
        <v>468.66210000000001</v>
      </c>
      <c r="BW388">
        <v>463.89510000000001</v>
      </c>
      <c r="BX388">
        <v>377.85250000000002</v>
      </c>
      <c r="BY388">
        <v>262.19929999999999</v>
      </c>
      <c r="BZ388">
        <v>-17.75206</v>
      </c>
      <c r="CA388">
        <v>-80.303330000000003</v>
      </c>
      <c r="CB388">
        <v>-127.16849999999999</v>
      </c>
      <c r="CC388">
        <v>-201.07660000000001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209.6386</v>
      </c>
      <c r="CQ388">
        <v>492.96370000000002</v>
      </c>
      <c r="CR388">
        <v>486.33640000000003</v>
      </c>
      <c r="CS388">
        <v>483.79349999999999</v>
      </c>
      <c r="CT388">
        <v>480.238</v>
      </c>
      <c r="CU388">
        <v>475.12709999999998</v>
      </c>
      <c r="CV388">
        <v>385.0317</v>
      </c>
      <c r="CW388">
        <v>269.00810000000001</v>
      </c>
      <c r="CX388">
        <v>187.04400000000001</v>
      </c>
      <c r="CY388">
        <v>190.36089999999999</v>
      </c>
      <c r="CZ388">
        <v>185.08920000000001</v>
      </c>
      <c r="DA388">
        <v>154.97319999999999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371.6653</v>
      </c>
      <c r="DO388">
        <v>504.01889999999997</v>
      </c>
      <c r="DP388">
        <v>497.07940000000002</v>
      </c>
      <c r="DQ388">
        <v>495.04250000000002</v>
      </c>
      <c r="DR388">
        <v>491.81400000000002</v>
      </c>
      <c r="DS388">
        <v>486.35910000000001</v>
      </c>
      <c r="DT388">
        <v>392.21100000000001</v>
      </c>
      <c r="DU388">
        <v>275.8168</v>
      </c>
      <c r="DV388">
        <v>391.84010000000001</v>
      </c>
      <c r="DW388">
        <v>461.02519999999998</v>
      </c>
      <c r="DX388">
        <v>497.34690000000001</v>
      </c>
      <c r="DY388">
        <v>511.02300000000002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605.60609999999997</v>
      </c>
      <c r="EM388">
        <v>519.98080000000004</v>
      </c>
      <c r="EN388">
        <v>512.59069999999997</v>
      </c>
      <c r="EO388">
        <v>511.2842</v>
      </c>
      <c r="EP388">
        <v>508.52769999999998</v>
      </c>
      <c r="EQ388">
        <v>502.57619999999997</v>
      </c>
      <c r="ER388">
        <v>402.57670000000002</v>
      </c>
      <c r="ES388">
        <v>285.64760000000001</v>
      </c>
      <c r="ET388">
        <v>687.53309999999999</v>
      </c>
      <c r="EU388">
        <v>851.82140000000004</v>
      </c>
      <c r="EV388">
        <v>948.19740000000002</v>
      </c>
      <c r="EW388">
        <v>1025.1020000000001</v>
      </c>
      <c r="EX388">
        <v>67.779619999999994</v>
      </c>
      <c r="EY388">
        <v>66.527889999999999</v>
      </c>
      <c r="EZ388">
        <v>65.430859999999996</v>
      </c>
      <c r="FA388">
        <v>64.537189999999995</v>
      </c>
      <c r="FB388">
        <v>63.65992</v>
      </c>
      <c r="FC388">
        <v>63.097029999999997</v>
      </c>
      <c r="FD388">
        <v>62.645209999999999</v>
      </c>
      <c r="FE388">
        <v>63.255389999999998</v>
      </c>
      <c r="FF388">
        <v>66.080160000000006</v>
      </c>
      <c r="FG388">
        <v>70.114620000000002</v>
      </c>
      <c r="FH388">
        <v>73.893739999999994</v>
      </c>
      <c r="FI388">
        <v>77.536640000000006</v>
      </c>
      <c r="FJ388">
        <v>80.158630000000002</v>
      </c>
      <c r="FK388">
        <v>82.482349999999997</v>
      </c>
      <c r="FL388">
        <v>83.873130000000003</v>
      </c>
      <c r="FM388">
        <v>84.7804</v>
      </c>
      <c r="FN388">
        <v>85.291970000000006</v>
      </c>
      <c r="FO388">
        <v>85.054680000000005</v>
      </c>
      <c r="FP388">
        <v>83.556870000000004</v>
      </c>
      <c r="FQ388">
        <v>81.019270000000006</v>
      </c>
      <c r="FR388">
        <v>77.74718</v>
      </c>
      <c r="FS388">
        <v>74.104870000000005</v>
      </c>
      <c r="FT388">
        <v>71.652810000000002</v>
      </c>
      <c r="FU388">
        <v>69.820480000000003</v>
      </c>
      <c r="FV388">
        <v>1</v>
      </c>
    </row>
    <row r="389" spans="1:178" x14ac:dyDescent="0.2">
      <c r="A389" t="s">
        <v>216</v>
      </c>
      <c r="B389" t="s">
        <v>231</v>
      </c>
      <c r="C389" t="s">
        <v>240</v>
      </c>
      <c r="D389" t="s">
        <v>38</v>
      </c>
      <c r="E389" t="s">
        <v>239</v>
      </c>
      <c r="F389" t="s">
        <v>228</v>
      </c>
      <c r="G389">
        <v>474</v>
      </c>
      <c r="H389" s="59"/>
      <c r="I389">
        <v>71.397739999999999</v>
      </c>
      <c r="J389">
        <v>519.76170000000002</v>
      </c>
      <c r="K389">
        <v>514.60389999999995</v>
      </c>
      <c r="L389">
        <v>510.49020000000002</v>
      </c>
      <c r="M389">
        <v>513.79</v>
      </c>
      <c r="N389">
        <v>528.77949999999998</v>
      </c>
      <c r="O389">
        <v>559.30430000000001</v>
      </c>
      <c r="P389">
        <v>602.08320000000003</v>
      </c>
      <c r="Q389">
        <v>608.35829999999999</v>
      </c>
      <c r="R389">
        <v>618.28510000000006</v>
      </c>
      <c r="S389">
        <v>620.06659999999999</v>
      </c>
      <c r="T389">
        <v>622.64530000000002</v>
      </c>
      <c r="U389">
        <v>616.54870000000005</v>
      </c>
      <c r="V389">
        <v>609.22029999999995</v>
      </c>
      <c r="W389">
        <v>606.87059999999997</v>
      </c>
      <c r="X389">
        <v>596.87139999999999</v>
      </c>
      <c r="Y389">
        <v>590.52719999999999</v>
      </c>
      <c r="Z389">
        <v>584.33410000000003</v>
      </c>
      <c r="AA389">
        <v>577.01509999999996</v>
      </c>
      <c r="AB389">
        <v>573.77250000000004</v>
      </c>
      <c r="AC389">
        <v>575.1857</v>
      </c>
      <c r="AD389">
        <v>579.29740000000004</v>
      </c>
      <c r="AE389">
        <v>577.98950000000002</v>
      </c>
      <c r="AF389">
        <v>566.6327</v>
      </c>
      <c r="AG389">
        <v>537.55640000000005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-186.60429999999999</v>
      </c>
      <c r="AU389">
        <v>453.15050000000002</v>
      </c>
      <c r="AV389">
        <v>447.45260000000002</v>
      </c>
      <c r="AW389">
        <v>443.75790000000001</v>
      </c>
      <c r="AX389">
        <v>439.50900000000001</v>
      </c>
      <c r="AY389">
        <v>435.36369999999999</v>
      </c>
      <c r="AZ389">
        <v>357.44450000000001</v>
      </c>
      <c r="BA389">
        <v>245.4111</v>
      </c>
      <c r="BB389">
        <v>-311.71280000000002</v>
      </c>
      <c r="BC389">
        <v>-467.2928</v>
      </c>
      <c r="BD389">
        <v>-572.7056</v>
      </c>
      <c r="BE389">
        <v>-707.60059999999999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44.192970000000003</v>
      </c>
      <c r="BS389">
        <v>468.89789999999999</v>
      </c>
      <c r="BT389">
        <v>462.75540000000001</v>
      </c>
      <c r="BU389">
        <v>459.78140000000002</v>
      </c>
      <c r="BV389">
        <v>455.9982</v>
      </c>
      <c r="BW389">
        <v>451.363</v>
      </c>
      <c r="BX389">
        <v>367.67090000000002</v>
      </c>
      <c r="BY389">
        <v>255.10980000000001</v>
      </c>
      <c r="BZ389">
        <v>-19.993110000000001</v>
      </c>
      <c r="CA389">
        <v>-81.747839999999997</v>
      </c>
      <c r="CB389">
        <v>-127.9134</v>
      </c>
      <c r="CC389">
        <v>-200.42910000000001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204.04249999999999</v>
      </c>
      <c r="CQ389">
        <v>479.80450000000002</v>
      </c>
      <c r="CR389">
        <v>473.35410000000002</v>
      </c>
      <c r="CS389">
        <v>470.87920000000003</v>
      </c>
      <c r="CT389">
        <v>467.41849999999999</v>
      </c>
      <c r="CU389">
        <v>462.44400000000002</v>
      </c>
      <c r="CV389">
        <v>374.75369999999998</v>
      </c>
      <c r="CW389">
        <v>261.82709999999997</v>
      </c>
      <c r="CX389">
        <v>182.05109999999999</v>
      </c>
      <c r="CY389">
        <v>185.27940000000001</v>
      </c>
      <c r="CZ389">
        <v>180.14840000000001</v>
      </c>
      <c r="DA389">
        <v>150.83629999999999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363.892</v>
      </c>
      <c r="DO389">
        <v>490.71109999999999</v>
      </c>
      <c r="DP389">
        <v>483.95280000000002</v>
      </c>
      <c r="DQ389">
        <v>481.9769</v>
      </c>
      <c r="DR389">
        <v>478.83890000000002</v>
      </c>
      <c r="DS389">
        <v>473.52510000000001</v>
      </c>
      <c r="DT389">
        <v>381.8365</v>
      </c>
      <c r="DU389">
        <v>268.5444</v>
      </c>
      <c r="DV389">
        <v>384.09519999999998</v>
      </c>
      <c r="DW389">
        <v>452.3066</v>
      </c>
      <c r="DX389">
        <v>488.21019999999999</v>
      </c>
      <c r="DY389">
        <v>502.10180000000003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594.6893</v>
      </c>
      <c r="EM389">
        <v>506.45850000000002</v>
      </c>
      <c r="EN389">
        <v>499.25560000000002</v>
      </c>
      <c r="EO389">
        <v>498.00040000000001</v>
      </c>
      <c r="EP389">
        <v>495.32810000000001</v>
      </c>
      <c r="EQ389">
        <v>489.52429999999998</v>
      </c>
      <c r="ER389">
        <v>392.06290000000001</v>
      </c>
      <c r="ES389">
        <v>278.24310000000003</v>
      </c>
      <c r="ET389">
        <v>675.81489999999997</v>
      </c>
      <c r="EU389">
        <v>837.85159999999996</v>
      </c>
      <c r="EV389">
        <v>933.00250000000005</v>
      </c>
      <c r="EW389">
        <v>1009.273</v>
      </c>
      <c r="EX389">
        <v>67.779619999999994</v>
      </c>
      <c r="EY389">
        <v>66.527889999999999</v>
      </c>
      <c r="EZ389">
        <v>65.430859999999996</v>
      </c>
      <c r="FA389">
        <v>64.537189999999995</v>
      </c>
      <c r="FB389">
        <v>63.65992</v>
      </c>
      <c r="FC389">
        <v>63.097029999999997</v>
      </c>
      <c r="FD389">
        <v>62.645209999999999</v>
      </c>
      <c r="FE389">
        <v>63.255389999999998</v>
      </c>
      <c r="FF389">
        <v>66.080160000000006</v>
      </c>
      <c r="FG389">
        <v>70.114620000000002</v>
      </c>
      <c r="FH389">
        <v>73.893739999999994</v>
      </c>
      <c r="FI389">
        <v>77.536640000000006</v>
      </c>
      <c r="FJ389">
        <v>80.158630000000002</v>
      </c>
      <c r="FK389">
        <v>82.482349999999997</v>
      </c>
      <c r="FL389">
        <v>83.873130000000003</v>
      </c>
      <c r="FM389">
        <v>84.7804</v>
      </c>
      <c r="FN389">
        <v>85.291970000000006</v>
      </c>
      <c r="FO389">
        <v>85.054680000000005</v>
      </c>
      <c r="FP389">
        <v>83.556870000000004</v>
      </c>
      <c r="FQ389">
        <v>81.019270000000006</v>
      </c>
      <c r="FR389">
        <v>77.74718</v>
      </c>
      <c r="FS389">
        <v>74.104870000000005</v>
      </c>
      <c r="FT389">
        <v>71.652810000000002</v>
      </c>
      <c r="FU389">
        <v>69.820480000000003</v>
      </c>
      <c r="FV389">
        <v>1</v>
      </c>
    </row>
    <row r="390" spans="1:178" x14ac:dyDescent="0.2">
      <c r="A390" t="s">
        <v>216</v>
      </c>
      <c r="B390" t="s">
        <v>231</v>
      </c>
      <c r="C390" t="s">
        <v>240</v>
      </c>
      <c r="D390" t="s">
        <v>39</v>
      </c>
      <c r="E390">
        <v>2015</v>
      </c>
      <c r="F390" t="s">
        <v>228</v>
      </c>
      <c r="G390">
        <v>514</v>
      </c>
      <c r="H390" s="59"/>
      <c r="I390">
        <v>77.422870000000003</v>
      </c>
      <c r="J390">
        <v>568.52560000000005</v>
      </c>
      <c r="K390">
        <v>562.73440000000005</v>
      </c>
      <c r="L390">
        <v>557.79480000000001</v>
      </c>
      <c r="M390">
        <v>560.19399999999996</v>
      </c>
      <c r="N390">
        <v>575.61159999999995</v>
      </c>
      <c r="O390">
        <v>607.50310000000002</v>
      </c>
      <c r="P390">
        <v>652.43610000000001</v>
      </c>
      <c r="Q390">
        <v>662.70010000000002</v>
      </c>
      <c r="R390">
        <v>673.33420000000001</v>
      </c>
      <c r="S390">
        <v>675.96969999999999</v>
      </c>
      <c r="T390">
        <v>677.39340000000004</v>
      </c>
      <c r="U390">
        <v>672.07010000000002</v>
      </c>
      <c r="V390">
        <v>664.40639999999996</v>
      </c>
      <c r="W390">
        <v>661.4144</v>
      </c>
      <c r="X390">
        <v>649.77210000000002</v>
      </c>
      <c r="Y390">
        <v>644.26819999999998</v>
      </c>
      <c r="Z390">
        <v>636.55399999999997</v>
      </c>
      <c r="AA390">
        <v>629.1481</v>
      </c>
      <c r="AB390">
        <v>624.56039999999996</v>
      </c>
      <c r="AC390">
        <v>624.94150000000002</v>
      </c>
      <c r="AD390">
        <v>628.39279999999997</v>
      </c>
      <c r="AE390">
        <v>628.73929999999996</v>
      </c>
      <c r="AF390">
        <v>620.22940000000006</v>
      </c>
      <c r="AG390">
        <v>585.55799999999999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-175.89789999999999</v>
      </c>
      <c r="AU390">
        <v>495.45400000000001</v>
      </c>
      <c r="AV390">
        <v>488.69690000000003</v>
      </c>
      <c r="AW390">
        <v>485.24630000000002</v>
      </c>
      <c r="AX390">
        <v>480.35820000000001</v>
      </c>
      <c r="AY390">
        <v>476.14359999999999</v>
      </c>
      <c r="AZ390">
        <v>389.56670000000003</v>
      </c>
      <c r="BA390">
        <v>264.74189999999999</v>
      </c>
      <c r="BB390">
        <v>-34.236649999999997</v>
      </c>
      <c r="BC390">
        <v>-192.0855</v>
      </c>
      <c r="BD390">
        <v>-339.03030000000001</v>
      </c>
      <c r="BE390">
        <v>-481.66669999999999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58.664879999999997</v>
      </c>
      <c r="BS390">
        <v>511.17840000000001</v>
      </c>
      <c r="BT390">
        <v>503.79050000000001</v>
      </c>
      <c r="BU390">
        <v>501.5838</v>
      </c>
      <c r="BV390">
        <v>496.81619999999998</v>
      </c>
      <c r="BW390">
        <v>492.42110000000002</v>
      </c>
      <c r="BX390">
        <v>399.50510000000003</v>
      </c>
      <c r="BY390">
        <v>274.36799999999999</v>
      </c>
      <c r="BZ390">
        <v>100.9778</v>
      </c>
      <c r="CA390">
        <v>39.244959999999999</v>
      </c>
      <c r="CB390">
        <v>-21.699200000000001</v>
      </c>
      <c r="CC390">
        <v>-100.7817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221.1223</v>
      </c>
      <c r="CQ390">
        <v>522.06899999999996</v>
      </c>
      <c r="CR390">
        <v>514.24429999999995</v>
      </c>
      <c r="CS390">
        <v>512.899</v>
      </c>
      <c r="CT390">
        <v>508.2149</v>
      </c>
      <c r="CU390">
        <v>503.69490000000002</v>
      </c>
      <c r="CV390">
        <v>406.38850000000002</v>
      </c>
      <c r="CW390">
        <v>281.03500000000003</v>
      </c>
      <c r="CX390">
        <v>194.62690000000001</v>
      </c>
      <c r="CY390">
        <v>199.46369999999999</v>
      </c>
      <c r="CZ390">
        <v>198.08330000000001</v>
      </c>
      <c r="DA390">
        <v>163.0181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383.57979999999998</v>
      </c>
      <c r="DO390">
        <v>532.9597</v>
      </c>
      <c r="DP390">
        <v>524.69809999999995</v>
      </c>
      <c r="DQ390">
        <v>524.21439999999996</v>
      </c>
      <c r="DR390">
        <v>519.61369999999999</v>
      </c>
      <c r="DS390">
        <v>514.96879999999999</v>
      </c>
      <c r="DT390">
        <v>413.27179999999998</v>
      </c>
      <c r="DU390">
        <v>287.70209999999997</v>
      </c>
      <c r="DV390">
        <v>288.27600000000001</v>
      </c>
      <c r="DW390">
        <v>359.68239999999997</v>
      </c>
      <c r="DX390">
        <v>417.86590000000001</v>
      </c>
      <c r="DY390">
        <v>426.81790000000001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618.14250000000004</v>
      </c>
      <c r="EM390">
        <v>548.68399999999997</v>
      </c>
      <c r="EN390">
        <v>539.79160000000002</v>
      </c>
      <c r="EO390">
        <v>540.55179999999996</v>
      </c>
      <c r="EP390">
        <v>536.07169999999996</v>
      </c>
      <c r="EQ390">
        <v>531.24630000000002</v>
      </c>
      <c r="ER390">
        <v>423.21019999999999</v>
      </c>
      <c r="ES390">
        <v>297.32819999999998</v>
      </c>
      <c r="ET390">
        <v>423.49040000000002</v>
      </c>
      <c r="EU390">
        <v>591.01289999999995</v>
      </c>
      <c r="EV390">
        <v>735.197</v>
      </c>
      <c r="EW390">
        <v>807.7029</v>
      </c>
      <c r="EX390">
        <v>69.977429999999998</v>
      </c>
      <c r="EY390">
        <v>69.070509999999999</v>
      </c>
      <c r="EZ390">
        <v>68.346900000000005</v>
      </c>
      <c r="FA390">
        <v>67.696489999999997</v>
      </c>
      <c r="FB390">
        <v>67.05789</v>
      </c>
      <c r="FC390">
        <v>66.608699999999999</v>
      </c>
      <c r="FD390">
        <v>66.444900000000004</v>
      </c>
      <c r="FE390">
        <v>66.815619999999996</v>
      </c>
      <c r="FF390">
        <v>69.004720000000006</v>
      </c>
      <c r="FG390">
        <v>72.819149999999993</v>
      </c>
      <c r="FH390">
        <v>77.806529999999995</v>
      </c>
      <c r="FI390">
        <v>81.373599999999996</v>
      </c>
      <c r="FJ390">
        <v>84.479159999999993</v>
      </c>
      <c r="FK390">
        <v>86.990939999999995</v>
      </c>
      <c r="FL390">
        <v>88.90334</v>
      </c>
      <c r="FM390">
        <v>89.468109999999996</v>
      </c>
      <c r="FN390">
        <v>89.642849999999996</v>
      </c>
      <c r="FO390">
        <v>88.827010000000001</v>
      </c>
      <c r="FP390">
        <v>87.345179999999999</v>
      </c>
      <c r="FQ390">
        <v>85.179239999999993</v>
      </c>
      <c r="FR390">
        <v>81.659369999999996</v>
      </c>
      <c r="FS390">
        <v>77.714529999999996</v>
      </c>
      <c r="FT390">
        <v>75.292879999999997</v>
      </c>
      <c r="FU390">
        <v>73.452010000000001</v>
      </c>
      <c r="FV390">
        <v>1</v>
      </c>
    </row>
    <row r="391" spans="1:178" x14ac:dyDescent="0.2">
      <c r="A391" t="s">
        <v>216</v>
      </c>
      <c r="B391" t="s">
        <v>231</v>
      </c>
      <c r="C391" t="s">
        <v>240</v>
      </c>
      <c r="D391" t="s">
        <v>39</v>
      </c>
      <c r="E391">
        <v>2016</v>
      </c>
      <c r="F391" t="s">
        <v>228</v>
      </c>
      <c r="G391">
        <v>501</v>
      </c>
      <c r="H391" s="59"/>
      <c r="I391">
        <v>75.464709999999997</v>
      </c>
      <c r="J391">
        <v>554.14649999999995</v>
      </c>
      <c r="K391">
        <v>548.5018</v>
      </c>
      <c r="L391">
        <v>543.68709999999999</v>
      </c>
      <c r="M391">
        <v>546.02560000000005</v>
      </c>
      <c r="N391">
        <v>561.05330000000004</v>
      </c>
      <c r="O391">
        <v>592.13819999999998</v>
      </c>
      <c r="P391">
        <v>635.9348</v>
      </c>
      <c r="Q391">
        <v>645.9393</v>
      </c>
      <c r="R391">
        <v>656.30430000000001</v>
      </c>
      <c r="S391">
        <v>658.8732</v>
      </c>
      <c r="T391">
        <v>660.26089999999999</v>
      </c>
      <c r="U391">
        <v>655.07230000000004</v>
      </c>
      <c r="V391">
        <v>647.60239999999999</v>
      </c>
      <c r="W391">
        <v>644.68600000000004</v>
      </c>
      <c r="X391">
        <v>633.33810000000005</v>
      </c>
      <c r="Y391">
        <v>627.97349999999994</v>
      </c>
      <c r="Z391">
        <v>620.45429999999999</v>
      </c>
      <c r="AA391">
        <v>613.23569999999995</v>
      </c>
      <c r="AB391">
        <v>608.76419999999996</v>
      </c>
      <c r="AC391">
        <v>609.13559999999995</v>
      </c>
      <c r="AD391">
        <v>612.49950000000001</v>
      </c>
      <c r="AE391">
        <v>612.83730000000003</v>
      </c>
      <c r="AF391">
        <v>604.54269999999997</v>
      </c>
      <c r="AG391">
        <v>570.7482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-176.4376</v>
      </c>
      <c r="AU391">
        <v>482.58870000000002</v>
      </c>
      <c r="AV391">
        <v>476.01580000000001</v>
      </c>
      <c r="AW391">
        <v>472.62599999999998</v>
      </c>
      <c r="AX391">
        <v>467.85910000000001</v>
      </c>
      <c r="AY391">
        <v>463.75479999999999</v>
      </c>
      <c r="AZ391">
        <v>379.5025</v>
      </c>
      <c r="BA391">
        <v>257.84140000000002</v>
      </c>
      <c r="BB391">
        <v>-36.246409999999997</v>
      </c>
      <c r="BC391">
        <v>-192.14709999999999</v>
      </c>
      <c r="BD391">
        <v>-337.20440000000002</v>
      </c>
      <c r="BE391">
        <v>-477.58499999999998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55.139870000000002</v>
      </c>
      <c r="BS391">
        <v>498.11290000000002</v>
      </c>
      <c r="BT391">
        <v>490.91730000000001</v>
      </c>
      <c r="BU391">
        <v>488.75560000000002</v>
      </c>
      <c r="BV391">
        <v>484.10759999999999</v>
      </c>
      <c r="BW391">
        <v>479.82530000000003</v>
      </c>
      <c r="BX391">
        <v>389.31450000000001</v>
      </c>
      <c r="BY391">
        <v>267.34500000000003</v>
      </c>
      <c r="BZ391">
        <v>97.247159999999994</v>
      </c>
      <c r="CA391">
        <v>36.239229999999999</v>
      </c>
      <c r="CB391">
        <v>-23.911950000000001</v>
      </c>
      <c r="CC391">
        <v>-101.5474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215.52969999999999</v>
      </c>
      <c r="CQ391">
        <v>508.86500000000001</v>
      </c>
      <c r="CR391">
        <v>501.23809999999997</v>
      </c>
      <c r="CS391">
        <v>499.92689999999999</v>
      </c>
      <c r="CT391">
        <v>495.36130000000003</v>
      </c>
      <c r="CU391">
        <v>490.9556</v>
      </c>
      <c r="CV391">
        <v>396.11020000000002</v>
      </c>
      <c r="CW391">
        <v>273.92720000000003</v>
      </c>
      <c r="CX391">
        <v>189.70439999999999</v>
      </c>
      <c r="CY391">
        <v>194.41890000000001</v>
      </c>
      <c r="CZ391">
        <v>193.0735</v>
      </c>
      <c r="DA391">
        <v>158.89500000000001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375.9196</v>
      </c>
      <c r="DO391">
        <v>519.61699999999996</v>
      </c>
      <c r="DP391">
        <v>511.55880000000002</v>
      </c>
      <c r="DQ391">
        <v>511.09809999999999</v>
      </c>
      <c r="DR391">
        <v>506.61500000000001</v>
      </c>
      <c r="DS391">
        <v>502.08589999999998</v>
      </c>
      <c r="DT391">
        <v>402.90589999999997</v>
      </c>
      <c r="DU391">
        <v>280.5093</v>
      </c>
      <c r="DV391">
        <v>282.1617</v>
      </c>
      <c r="DW391">
        <v>352.59859999999998</v>
      </c>
      <c r="DX391">
        <v>410.05889999999999</v>
      </c>
      <c r="DY391">
        <v>419.33749999999998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607.49710000000005</v>
      </c>
      <c r="EM391">
        <v>535.14120000000003</v>
      </c>
      <c r="EN391">
        <v>526.46029999999996</v>
      </c>
      <c r="EO391">
        <v>527.22770000000003</v>
      </c>
      <c r="EP391">
        <v>522.86350000000004</v>
      </c>
      <c r="EQ391">
        <v>518.15629999999999</v>
      </c>
      <c r="ER391">
        <v>412.71780000000001</v>
      </c>
      <c r="ES391">
        <v>290.0129</v>
      </c>
      <c r="ET391">
        <v>415.65519999999998</v>
      </c>
      <c r="EU391">
        <v>580.98490000000004</v>
      </c>
      <c r="EV391">
        <v>723.35130000000004</v>
      </c>
      <c r="EW391">
        <v>795.37509999999997</v>
      </c>
      <c r="EX391">
        <v>69.977429999999998</v>
      </c>
      <c r="EY391">
        <v>69.070509999999999</v>
      </c>
      <c r="EZ391">
        <v>68.346900000000005</v>
      </c>
      <c r="FA391">
        <v>67.696489999999997</v>
      </c>
      <c r="FB391">
        <v>67.05789</v>
      </c>
      <c r="FC391">
        <v>66.608699999999999</v>
      </c>
      <c r="FD391">
        <v>66.444900000000004</v>
      </c>
      <c r="FE391">
        <v>66.815619999999996</v>
      </c>
      <c r="FF391">
        <v>69.004720000000006</v>
      </c>
      <c r="FG391">
        <v>72.819149999999993</v>
      </c>
      <c r="FH391">
        <v>77.806529999999995</v>
      </c>
      <c r="FI391">
        <v>81.373599999999996</v>
      </c>
      <c r="FJ391">
        <v>84.479159999999993</v>
      </c>
      <c r="FK391">
        <v>86.990939999999995</v>
      </c>
      <c r="FL391">
        <v>88.90334</v>
      </c>
      <c r="FM391">
        <v>89.468109999999996</v>
      </c>
      <c r="FN391">
        <v>89.642849999999996</v>
      </c>
      <c r="FO391">
        <v>88.827010000000001</v>
      </c>
      <c r="FP391">
        <v>87.345179999999999</v>
      </c>
      <c r="FQ391">
        <v>85.179239999999993</v>
      </c>
      <c r="FR391">
        <v>81.659369999999996</v>
      </c>
      <c r="FS391">
        <v>77.714529999999996</v>
      </c>
      <c r="FT391">
        <v>75.292879999999997</v>
      </c>
      <c r="FU391">
        <v>73.452010000000001</v>
      </c>
      <c r="FV391">
        <v>1</v>
      </c>
    </row>
    <row r="392" spans="1:178" x14ac:dyDescent="0.2">
      <c r="A392" t="s">
        <v>216</v>
      </c>
      <c r="B392" t="s">
        <v>231</v>
      </c>
      <c r="C392" t="s">
        <v>240</v>
      </c>
      <c r="D392" t="s">
        <v>39</v>
      </c>
      <c r="E392">
        <v>2017</v>
      </c>
      <c r="F392" t="s">
        <v>228</v>
      </c>
      <c r="G392">
        <v>487</v>
      </c>
      <c r="H392" s="59"/>
      <c r="I392">
        <v>73.355909999999994</v>
      </c>
      <c r="J392">
        <v>538.66139999999996</v>
      </c>
      <c r="K392">
        <v>533.17439999999999</v>
      </c>
      <c r="L392">
        <v>528.49429999999995</v>
      </c>
      <c r="M392">
        <v>530.76750000000004</v>
      </c>
      <c r="N392">
        <v>545.37519999999995</v>
      </c>
      <c r="O392">
        <v>575.59140000000002</v>
      </c>
      <c r="P392">
        <v>618.16409999999996</v>
      </c>
      <c r="Q392">
        <v>627.88900000000001</v>
      </c>
      <c r="R392">
        <v>637.96450000000004</v>
      </c>
      <c r="S392">
        <v>640.4615</v>
      </c>
      <c r="T392">
        <v>641.81050000000005</v>
      </c>
      <c r="U392">
        <v>636.76679999999999</v>
      </c>
      <c r="V392">
        <v>629.50570000000005</v>
      </c>
      <c r="W392">
        <v>626.67079999999999</v>
      </c>
      <c r="X392">
        <v>615.64009999999996</v>
      </c>
      <c r="Y392">
        <v>610.42539999999997</v>
      </c>
      <c r="Z392">
        <v>603.11630000000002</v>
      </c>
      <c r="AA392">
        <v>596.09939999999995</v>
      </c>
      <c r="AB392">
        <v>591.7527</v>
      </c>
      <c r="AC392">
        <v>592.11379999999997</v>
      </c>
      <c r="AD392">
        <v>595.38379999999995</v>
      </c>
      <c r="AE392">
        <v>595.71220000000005</v>
      </c>
      <c r="AF392">
        <v>587.64919999999995</v>
      </c>
      <c r="AG392">
        <v>554.79909999999995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-176.94499999999999</v>
      </c>
      <c r="AU392">
        <v>468.73860000000002</v>
      </c>
      <c r="AV392">
        <v>462.36410000000001</v>
      </c>
      <c r="AW392">
        <v>459.04020000000003</v>
      </c>
      <c r="AX392">
        <v>454.40359999999998</v>
      </c>
      <c r="AY392">
        <v>450.41829999999999</v>
      </c>
      <c r="AZ392">
        <v>368.66719999999998</v>
      </c>
      <c r="BA392">
        <v>250.41309999999999</v>
      </c>
      <c r="BB392">
        <v>-38.368169999999999</v>
      </c>
      <c r="BC392">
        <v>-192.1405</v>
      </c>
      <c r="BD392">
        <v>-335.13810000000001</v>
      </c>
      <c r="BE392">
        <v>-473.06920000000002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51.373939999999997</v>
      </c>
      <c r="BS392">
        <v>484.04450000000003</v>
      </c>
      <c r="BT392">
        <v>477.05590000000001</v>
      </c>
      <c r="BU392">
        <v>474.94279999999998</v>
      </c>
      <c r="BV392">
        <v>470.42349999999999</v>
      </c>
      <c r="BW392">
        <v>466.26260000000002</v>
      </c>
      <c r="BX392">
        <v>378.34109999999998</v>
      </c>
      <c r="BY392">
        <v>259.78300000000002</v>
      </c>
      <c r="BZ392">
        <v>93.247</v>
      </c>
      <c r="CA392">
        <v>33.032130000000002</v>
      </c>
      <c r="CB392">
        <v>-26.254010000000001</v>
      </c>
      <c r="CC392">
        <v>-102.3229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209.50700000000001</v>
      </c>
      <c r="CQ392">
        <v>494.64519999999999</v>
      </c>
      <c r="CR392">
        <v>487.23140000000001</v>
      </c>
      <c r="CS392">
        <v>485.95690000000002</v>
      </c>
      <c r="CT392">
        <v>481.5188</v>
      </c>
      <c r="CU392">
        <v>477.23630000000003</v>
      </c>
      <c r="CV392">
        <v>385.0412</v>
      </c>
      <c r="CW392">
        <v>266.27249999999998</v>
      </c>
      <c r="CX392">
        <v>184.4033</v>
      </c>
      <c r="CY392">
        <v>188.98599999999999</v>
      </c>
      <c r="CZ392">
        <v>187.6782</v>
      </c>
      <c r="DA392">
        <v>154.45480000000001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367.64</v>
      </c>
      <c r="DO392">
        <v>505.24590000000001</v>
      </c>
      <c r="DP392">
        <v>497.40690000000001</v>
      </c>
      <c r="DQ392">
        <v>496.971</v>
      </c>
      <c r="DR392">
        <v>492.61419999999998</v>
      </c>
      <c r="DS392">
        <v>488.21</v>
      </c>
      <c r="DT392">
        <v>391.74130000000002</v>
      </c>
      <c r="DU392">
        <v>272.762</v>
      </c>
      <c r="DV392">
        <v>275.55950000000001</v>
      </c>
      <c r="DW392">
        <v>344.93990000000002</v>
      </c>
      <c r="DX392">
        <v>401.61040000000003</v>
      </c>
      <c r="DY392">
        <v>411.23259999999999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595.95889999999997</v>
      </c>
      <c r="EM392">
        <v>520.55179999999996</v>
      </c>
      <c r="EN392">
        <v>512.09879999999998</v>
      </c>
      <c r="EO392">
        <v>512.87350000000004</v>
      </c>
      <c r="EP392">
        <v>508.63409999999999</v>
      </c>
      <c r="EQ392">
        <v>504.05430000000001</v>
      </c>
      <c r="ER392">
        <v>401.41520000000003</v>
      </c>
      <c r="ES392">
        <v>282.13189999999997</v>
      </c>
      <c r="ET392">
        <v>407.17469999999997</v>
      </c>
      <c r="EU392">
        <v>570.11260000000004</v>
      </c>
      <c r="EV392">
        <v>710.49440000000004</v>
      </c>
      <c r="EW392">
        <v>781.97889999999995</v>
      </c>
      <c r="EX392">
        <v>69.977429999999998</v>
      </c>
      <c r="EY392">
        <v>69.070509999999999</v>
      </c>
      <c r="EZ392">
        <v>68.346900000000005</v>
      </c>
      <c r="FA392">
        <v>67.696489999999997</v>
      </c>
      <c r="FB392">
        <v>67.05789</v>
      </c>
      <c r="FC392">
        <v>66.608699999999999</v>
      </c>
      <c r="FD392">
        <v>66.444900000000004</v>
      </c>
      <c r="FE392">
        <v>66.815619999999996</v>
      </c>
      <c r="FF392">
        <v>69.004720000000006</v>
      </c>
      <c r="FG392">
        <v>72.819149999999993</v>
      </c>
      <c r="FH392">
        <v>77.806529999999995</v>
      </c>
      <c r="FI392">
        <v>81.373599999999996</v>
      </c>
      <c r="FJ392">
        <v>84.479159999999993</v>
      </c>
      <c r="FK392">
        <v>86.990939999999995</v>
      </c>
      <c r="FL392">
        <v>88.90334</v>
      </c>
      <c r="FM392">
        <v>89.468109999999996</v>
      </c>
      <c r="FN392">
        <v>89.642849999999996</v>
      </c>
      <c r="FO392">
        <v>88.827010000000001</v>
      </c>
      <c r="FP392">
        <v>87.345179999999999</v>
      </c>
      <c r="FQ392">
        <v>85.179239999999993</v>
      </c>
      <c r="FR392">
        <v>81.659369999999996</v>
      </c>
      <c r="FS392">
        <v>77.714529999999996</v>
      </c>
      <c r="FT392">
        <v>75.292879999999997</v>
      </c>
      <c r="FU392">
        <v>73.452010000000001</v>
      </c>
      <c r="FV392">
        <v>1</v>
      </c>
    </row>
    <row r="393" spans="1:178" x14ac:dyDescent="0.2">
      <c r="A393" t="s">
        <v>216</v>
      </c>
      <c r="B393" t="s">
        <v>231</v>
      </c>
      <c r="C393" t="s">
        <v>240</v>
      </c>
      <c r="D393" t="s">
        <v>39</v>
      </c>
      <c r="E393" t="s">
        <v>239</v>
      </c>
      <c r="F393" t="s">
        <v>228</v>
      </c>
      <c r="G393">
        <v>474</v>
      </c>
      <c r="H393" s="59"/>
      <c r="I393">
        <v>71.397739999999999</v>
      </c>
      <c r="J393">
        <v>524.28229999999996</v>
      </c>
      <c r="K393">
        <v>518.94179999999994</v>
      </c>
      <c r="L393">
        <v>514.38660000000004</v>
      </c>
      <c r="M393">
        <v>516.59910000000002</v>
      </c>
      <c r="N393">
        <v>530.81690000000003</v>
      </c>
      <c r="O393">
        <v>560.22649999999999</v>
      </c>
      <c r="P393">
        <v>601.66279999999995</v>
      </c>
      <c r="Q393">
        <v>611.12819999999999</v>
      </c>
      <c r="R393">
        <v>620.93460000000005</v>
      </c>
      <c r="S393">
        <v>623.36509999999998</v>
      </c>
      <c r="T393">
        <v>624.678</v>
      </c>
      <c r="U393">
        <v>619.76890000000003</v>
      </c>
      <c r="V393">
        <v>612.70159999999998</v>
      </c>
      <c r="W393">
        <v>609.94240000000002</v>
      </c>
      <c r="X393">
        <v>599.20619999999997</v>
      </c>
      <c r="Y393">
        <v>594.13059999999996</v>
      </c>
      <c r="Z393">
        <v>587.01670000000001</v>
      </c>
      <c r="AA393">
        <v>580.18709999999999</v>
      </c>
      <c r="AB393">
        <v>575.95650000000001</v>
      </c>
      <c r="AC393">
        <v>576.30790000000002</v>
      </c>
      <c r="AD393">
        <v>579.49059999999997</v>
      </c>
      <c r="AE393">
        <v>579.81020000000001</v>
      </c>
      <c r="AF393">
        <v>571.96249999999998</v>
      </c>
      <c r="AG393">
        <v>539.98929999999996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-177.34479999999999</v>
      </c>
      <c r="AU393">
        <v>455.8827</v>
      </c>
      <c r="AV393">
        <v>449.69209999999998</v>
      </c>
      <c r="AW393">
        <v>446.42970000000003</v>
      </c>
      <c r="AX393">
        <v>441.91430000000003</v>
      </c>
      <c r="AY393">
        <v>438.03919999999999</v>
      </c>
      <c r="AZ393">
        <v>358.60899999999998</v>
      </c>
      <c r="BA393">
        <v>243.51830000000001</v>
      </c>
      <c r="BB393">
        <v>-40.297190000000001</v>
      </c>
      <c r="BC393">
        <v>-192.06399999999999</v>
      </c>
      <c r="BD393">
        <v>-333.12270000000001</v>
      </c>
      <c r="BE393">
        <v>-468.75990000000002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47.906219999999998</v>
      </c>
      <c r="BS393">
        <v>470.9828</v>
      </c>
      <c r="BT393">
        <v>464.18650000000002</v>
      </c>
      <c r="BU393">
        <v>462.11860000000001</v>
      </c>
      <c r="BV393">
        <v>457.71890000000002</v>
      </c>
      <c r="BW393">
        <v>453.67070000000001</v>
      </c>
      <c r="BX393">
        <v>368.15280000000001</v>
      </c>
      <c r="BY393">
        <v>252.76230000000001</v>
      </c>
      <c r="BZ393">
        <v>89.549430000000001</v>
      </c>
      <c r="CA393">
        <v>30.082930000000001</v>
      </c>
      <c r="CB393">
        <v>-28.389220000000002</v>
      </c>
      <c r="CC393">
        <v>-102.99550000000001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203.9144</v>
      </c>
      <c r="CQ393">
        <v>481.44110000000001</v>
      </c>
      <c r="CR393">
        <v>474.2253</v>
      </c>
      <c r="CS393">
        <v>472.98469999999998</v>
      </c>
      <c r="CT393">
        <v>468.6651</v>
      </c>
      <c r="CU393">
        <v>464.49689999999998</v>
      </c>
      <c r="CV393">
        <v>374.7629</v>
      </c>
      <c r="CW393">
        <v>259.16460000000001</v>
      </c>
      <c r="CX393">
        <v>179.48079999999999</v>
      </c>
      <c r="CY393">
        <v>183.94120000000001</v>
      </c>
      <c r="CZ393">
        <v>182.66829999999999</v>
      </c>
      <c r="DA393">
        <v>150.33179999999999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359.92250000000001</v>
      </c>
      <c r="DO393">
        <v>491.89940000000001</v>
      </c>
      <c r="DP393">
        <v>484.26400000000001</v>
      </c>
      <c r="DQ393">
        <v>483.85079999999999</v>
      </c>
      <c r="DR393">
        <v>479.6114</v>
      </c>
      <c r="DS393">
        <v>475.32310000000001</v>
      </c>
      <c r="DT393">
        <v>381.37299999999999</v>
      </c>
      <c r="DU393">
        <v>265.56700000000001</v>
      </c>
      <c r="DV393">
        <v>269.41219999999998</v>
      </c>
      <c r="DW393">
        <v>337.7996</v>
      </c>
      <c r="DX393">
        <v>393.72579999999999</v>
      </c>
      <c r="DY393">
        <v>403.6592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585.17349999999999</v>
      </c>
      <c r="EM393">
        <v>506.99950000000001</v>
      </c>
      <c r="EN393">
        <v>498.75839999999999</v>
      </c>
      <c r="EO393">
        <v>499.53969999999998</v>
      </c>
      <c r="EP393">
        <v>495.416</v>
      </c>
      <c r="EQ393">
        <v>490.9545</v>
      </c>
      <c r="ER393">
        <v>390.91680000000002</v>
      </c>
      <c r="ES393">
        <v>274.8109</v>
      </c>
      <c r="ET393">
        <v>399.25880000000001</v>
      </c>
      <c r="EU393">
        <v>559.94650000000001</v>
      </c>
      <c r="EV393">
        <v>698.45929999999998</v>
      </c>
      <c r="EW393">
        <v>769.42359999999996</v>
      </c>
      <c r="EX393">
        <v>69.977429999999998</v>
      </c>
      <c r="EY393">
        <v>69.070509999999999</v>
      </c>
      <c r="EZ393">
        <v>68.346900000000005</v>
      </c>
      <c r="FA393">
        <v>67.696489999999997</v>
      </c>
      <c r="FB393">
        <v>67.05789</v>
      </c>
      <c r="FC393">
        <v>66.608699999999999</v>
      </c>
      <c r="FD393">
        <v>66.444900000000004</v>
      </c>
      <c r="FE393">
        <v>66.815619999999996</v>
      </c>
      <c r="FF393">
        <v>69.004720000000006</v>
      </c>
      <c r="FG393">
        <v>72.819149999999993</v>
      </c>
      <c r="FH393">
        <v>77.806529999999995</v>
      </c>
      <c r="FI393">
        <v>81.373599999999996</v>
      </c>
      <c r="FJ393">
        <v>84.479159999999993</v>
      </c>
      <c r="FK393">
        <v>86.990939999999995</v>
      </c>
      <c r="FL393">
        <v>88.90334</v>
      </c>
      <c r="FM393">
        <v>89.468109999999996</v>
      </c>
      <c r="FN393">
        <v>89.642849999999996</v>
      </c>
      <c r="FO393">
        <v>88.827010000000001</v>
      </c>
      <c r="FP393">
        <v>87.345179999999999</v>
      </c>
      <c r="FQ393">
        <v>85.179239999999993</v>
      </c>
      <c r="FR393">
        <v>81.659369999999996</v>
      </c>
      <c r="FS393">
        <v>77.714529999999996</v>
      </c>
      <c r="FT393">
        <v>75.292879999999997</v>
      </c>
      <c r="FU393">
        <v>73.452010000000001</v>
      </c>
      <c r="FV393">
        <v>1</v>
      </c>
    </row>
    <row r="394" spans="1:178" x14ac:dyDescent="0.2">
      <c r="A394" t="s">
        <v>216</v>
      </c>
      <c r="B394" t="s">
        <v>231</v>
      </c>
      <c r="C394" t="s">
        <v>240</v>
      </c>
      <c r="D394" t="s">
        <v>40</v>
      </c>
      <c r="E394">
        <v>2015</v>
      </c>
      <c r="F394" t="s">
        <v>228</v>
      </c>
      <c r="G394">
        <v>514</v>
      </c>
      <c r="H394" s="59"/>
      <c r="I394">
        <v>77.422870000000003</v>
      </c>
      <c r="J394">
        <v>572.24360000000001</v>
      </c>
      <c r="K394">
        <v>564.8768</v>
      </c>
      <c r="L394">
        <v>557.33839999999998</v>
      </c>
      <c r="M394">
        <v>562.85299999999995</v>
      </c>
      <c r="N394">
        <v>577.87300000000005</v>
      </c>
      <c r="O394">
        <v>605.11540000000002</v>
      </c>
      <c r="P394">
        <v>649.94899999999996</v>
      </c>
      <c r="Q394">
        <v>663.09780000000001</v>
      </c>
      <c r="R394">
        <v>674.86090000000002</v>
      </c>
      <c r="S394">
        <v>678.89670000000001</v>
      </c>
      <c r="T394">
        <v>680.09829999999999</v>
      </c>
      <c r="U394">
        <v>674.22090000000003</v>
      </c>
      <c r="V394">
        <v>666.75109999999995</v>
      </c>
      <c r="W394">
        <v>662.46370000000002</v>
      </c>
      <c r="X394">
        <v>650.85080000000005</v>
      </c>
      <c r="Y394">
        <v>645.40200000000004</v>
      </c>
      <c r="Z394">
        <v>637.971</v>
      </c>
      <c r="AA394">
        <v>629.29150000000004</v>
      </c>
      <c r="AB394">
        <v>625.03340000000003</v>
      </c>
      <c r="AC394">
        <v>626.79079999999999</v>
      </c>
      <c r="AD394">
        <v>629.94809999999995</v>
      </c>
      <c r="AE394">
        <v>629.12789999999995</v>
      </c>
      <c r="AF394">
        <v>621.05870000000004</v>
      </c>
      <c r="AG394">
        <v>586.51949999999999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-127.81319999999999</v>
      </c>
      <c r="AU394">
        <v>499.63490000000002</v>
      </c>
      <c r="AV394">
        <v>492.89190000000002</v>
      </c>
      <c r="AW394">
        <v>489.3492</v>
      </c>
      <c r="AX394">
        <v>484.7921</v>
      </c>
      <c r="AY394">
        <v>479.67689999999999</v>
      </c>
      <c r="AZ394">
        <v>394.47890000000001</v>
      </c>
      <c r="BA394">
        <v>268.4753</v>
      </c>
      <c r="BB394">
        <v>12.356389999999999</v>
      </c>
      <c r="BC394">
        <v>-98.529399999999995</v>
      </c>
      <c r="BD394">
        <v>-192.72710000000001</v>
      </c>
      <c r="BE394">
        <v>-332.41820000000001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78.487589999999997</v>
      </c>
      <c r="BS394">
        <v>513.57090000000005</v>
      </c>
      <c r="BT394">
        <v>506.30099999999999</v>
      </c>
      <c r="BU394">
        <v>504.05189999999999</v>
      </c>
      <c r="BV394">
        <v>499.6112</v>
      </c>
      <c r="BW394">
        <v>494.3408</v>
      </c>
      <c r="BX394">
        <v>403.36430000000001</v>
      </c>
      <c r="BY394">
        <v>276.76060000000001</v>
      </c>
      <c r="BZ394">
        <v>121.0613</v>
      </c>
      <c r="CA394">
        <v>77.975020000000001</v>
      </c>
      <c r="CB394">
        <v>38.53651</v>
      </c>
      <c r="CC394">
        <v>-39.329569999999997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221.3708</v>
      </c>
      <c r="CQ394">
        <v>523.22280000000001</v>
      </c>
      <c r="CR394">
        <v>515.58799999999997</v>
      </c>
      <c r="CS394">
        <v>514.23500000000001</v>
      </c>
      <c r="CT394">
        <v>509.87490000000003</v>
      </c>
      <c r="CU394">
        <v>504.49689999999998</v>
      </c>
      <c r="CV394">
        <v>409.51819999999998</v>
      </c>
      <c r="CW394">
        <v>282.49889999999999</v>
      </c>
      <c r="CX394">
        <v>196.35</v>
      </c>
      <c r="CY394">
        <v>200.22149999999999</v>
      </c>
      <c r="CZ394">
        <v>198.709</v>
      </c>
      <c r="DA394">
        <v>163.6627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364.25409999999999</v>
      </c>
      <c r="DO394">
        <v>532.87480000000005</v>
      </c>
      <c r="DP394">
        <v>524.87509999999997</v>
      </c>
      <c r="DQ394">
        <v>524.41809999999998</v>
      </c>
      <c r="DR394">
        <v>520.13869999999997</v>
      </c>
      <c r="DS394">
        <v>514.65300000000002</v>
      </c>
      <c r="DT394">
        <v>415.67219999999998</v>
      </c>
      <c r="DU394">
        <v>288.2373</v>
      </c>
      <c r="DV394">
        <v>271.63869999999997</v>
      </c>
      <c r="DW394">
        <v>322.46789999999999</v>
      </c>
      <c r="DX394">
        <v>358.88139999999999</v>
      </c>
      <c r="DY394">
        <v>366.65499999999997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570.55489999999998</v>
      </c>
      <c r="EM394">
        <v>546.81079999999997</v>
      </c>
      <c r="EN394">
        <v>538.28409999999997</v>
      </c>
      <c r="EO394">
        <v>539.12080000000003</v>
      </c>
      <c r="EP394">
        <v>534.95780000000002</v>
      </c>
      <c r="EQ394">
        <v>529.31679999999994</v>
      </c>
      <c r="ER394">
        <v>424.55759999999998</v>
      </c>
      <c r="ES394">
        <v>296.52260000000001</v>
      </c>
      <c r="ET394">
        <v>380.34359999999998</v>
      </c>
      <c r="EU394">
        <v>498.97230000000002</v>
      </c>
      <c r="EV394">
        <v>590.14499999999998</v>
      </c>
      <c r="EW394">
        <v>659.74369999999999</v>
      </c>
      <c r="EX394">
        <v>74.374769999999998</v>
      </c>
      <c r="EY394">
        <v>73.537390000000002</v>
      </c>
      <c r="EZ394">
        <v>72.60042</v>
      </c>
      <c r="FA394">
        <v>71.539550000000006</v>
      </c>
      <c r="FB394">
        <v>70.923869999999994</v>
      </c>
      <c r="FC394">
        <v>70.279499999999999</v>
      </c>
      <c r="FD394">
        <v>70.02516</v>
      </c>
      <c r="FE394">
        <v>70.154160000000005</v>
      </c>
      <c r="FF394">
        <v>72.666889999999995</v>
      </c>
      <c r="FG394">
        <v>77.480059999999995</v>
      </c>
      <c r="FH394">
        <v>82.384929999999997</v>
      </c>
      <c r="FI394">
        <v>86.531049999999993</v>
      </c>
      <c r="FJ394">
        <v>89.587540000000004</v>
      </c>
      <c r="FK394">
        <v>91.901820000000001</v>
      </c>
      <c r="FL394">
        <v>93.318399999999997</v>
      </c>
      <c r="FM394">
        <v>93.631420000000006</v>
      </c>
      <c r="FN394">
        <v>93.617320000000007</v>
      </c>
      <c r="FO394">
        <v>92.367310000000003</v>
      </c>
      <c r="FP394">
        <v>90.350999999999999</v>
      </c>
      <c r="FQ394">
        <v>87.529619999999994</v>
      </c>
      <c r="FR394">
        <v>83.494010000000003</v>
      </c>
      <c r="FS394">
        <v>80.458569999999995</v>
      </c>
      <c r="FT394">
        <v>78.591340000000002</v>
      </c>
      <c r="FU394">
        <v>76.598960000000005</v>
      </c>
      <c r="FV394">
        <v>1</v>
      </c>
    </row>
    <row r="395" spans="1:178" x14ac:dyDescent="0.2">
      <c r="A395" t="s">
        <v>216</v>
      </c>
      <c r="B395" t="s">
        <v>231</v>
      </c>
      <c r="C395" t="s">
        <v>240</v>
      </c>
      <c r="D395" t="s">
        <v>40</v>
      </c>
      <c r="E395">
        <v>2016</v>
      </c>
      <c r="F395" t="s">
        <v>228</v>
      </c>
      <c r="G395">
        <v>501</v>
      </c>
      <c r="H395" s="59"/>
      <c r="I395">
        <v>75.464709999999997</v>
      </c>
      <c r="J395">
        <v>557.77049999999997</v>
      </c>
      <c r="K395">
        <v>550.59</v>
      </c>
      <c r="L395">
        <v>543.24220000000003</v>
      </c>
      <c r="M395">
        <v>548.61739999999998</v>
      </c>
      <c r="N395">
        <v>563.25760000000002</v>
      </c>
      <c r="O395">
        <v>589.81100000000004</v>
      </c>
      <c r="P395">
        <v>633.51059999999995</v>
      </c>
      <c r="Q395">
        <v>646.32680000000005</v>
      </c>
      <c r="R395">
        <v>657.79240000000004</v>
      </c>
      <c r="S395">
        <v>661.72619999999995</v>
      </c>
      <c r="T395">
        <v>662.89739999999995</v>
      </c>
      <c r="U395">
        <v>657.16859999999997</v>
      </c>
      <c r="V395">
        <v>649.88779999999997</v>
      </c>
      <c r="W395">
        <v>645.7088</v>
      </c>
      <c r="X395">
        <v>634.38959999999997</v>
      </c>
      <c r="Y395">
        <v>629.07860000000005</v>
      </c>
      <c r="Z395">
        <v>621.8356</v>
      </c>
      <c r="AA395">
        <v>613.37559999999996</v>
      </c>
      <c r="AB395">
        <v>609.2251</v>
      </c>
      <c r="AC395">
        <v>610.93820000000005</v>
      </c>
      <c r="AD395">
        <v>614.01549999999997</v>
      </c>
      <c r="AE395">
        <v>613.21609999999998</v>
      </c>
      <c r="AF395">
        <v>605.351</v>
      </c>
      <c r="AG395">
        <v>571.68539999999996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-128.96799999999999</v>
      </c>
      <c r="AU395">
        <v>486.70179999999999</v>
      </c>
      <c r="AV395">
        <v>480.14060000000001</v>
      </c>
      <c r="AW395">
        <v>476.65989999999999</v>
      </c>
      <c r="AX395">
        <v>472.21559999999999</v>
      </c>
      <c r="AY395">
        <v>467.23320000000001</v>
      </c>
      <c r="AZ395">
        <v>384.31290000000001</v>
      </c>
      <c r="BA395">
        <v>261.50880000000001</v>
      </c>
      <c r="BB395">
        <v>9.7320049999999991</v>
      </c>
      <c r="BC395">
        <v>-99.791210000000007</v>
      </c>
      <c r="BD395">
        <v>-192.77099999999999</v>
      </c>
      <c r="BE395">
        <v>-330.24400000000003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74.707179999999994</v>
      </c>
      <c r="BS395">
        <v>500.46039999999999</v>
      </c>
      <c r="BT395">
        <v>493.37900000000002</v>
      </c>
      <c r="BU395">
        <v>491.17559999999997</v>
      </c>
      <c r="BV395">
        <v>486.84620000000001</v>
      </c>
      <c r="BW395">
        <v>481.71039999999999</v>
      </c>
      <c r="BX395">
        <v>393.08510000000001</v>
      </c>
      <c r="BY395">
        <v>269.68869999999998</v>
      </c>
      <c r="BZ395">
        <v>117.0534</v>
      </c>
      <c r="CA395">
        <v>74.46687</v>
      </c>
      <c r="CB395">
        <v>35.549300000000002</v>
      </c>
      <c r="CC395">
        <v>-40.885440000000003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215.77199999999999</v>
      </c>
      <c r="CQ395">
        <v>509.9896</v>
      </c>
      <c r="CR395">
        <v>502.5478</v>
      </c>
      <c r="CS395">
        <v>501.22899999999998</v>
      </c>
      <c r="CT395">
        <v>496.97919999999999</v>
      </c>
      <c r="CU395">
        <v>491.73719999999997</v>
      </c>
      <c r="CV395">
        <v>399.16079999999999</v>
      </c>
      <c r="CW395">
        <v>275.35399999999998</v>
      </c>
      <c r="CX395">
        <v>191.38390000000001</v>
      </c>
      <c r="CY395">
        <v>195.1575</v>
      </c>
      <c r="CZ395">
        <v>193.6833</v>
      </c>
      <c r="DA395">
        <v>159.52340000000001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356.83679999999998</v>
      </c>
      <c r="DO395">
        <v>519.51869999999997</v>
      </c>
      <c r="DP395">
        <v>511.7167</v>
      </c>
      <c r="DQ395">
        <v>511.28250000000003</v>
      </c>
      <c r="DR395">
        <v>507.1123</v>
      </c>
      <c r="DS395">
        <v>501.76409999999998</v>
      </c>
      <c r="DT395">
        <v>405.2364</v>
      </c>
      <c r="DU395">
        <v>281.01940000000002</v>
      </c>
      <c r="DV395">
        <v>265.71440000000001</v>
      </c>
      <c r="DW395">
        <v>315.84809999999999</v>
      </c>
      <c r="DX395">
        <v>351.81720000000001</v>
      </c>
      <c r="DY395">
        <v>359.93220000000002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560.51199999999994</v>
      </c>
      <c r="EM395">
        <v>533.27729999999997</v>
      </c>
      <c r="EN395">
        <v>524.95510000000002</v>
      </c>
      <c r="EO395">
        <v>525.79819999999995</v>
      </c>
      <c r="EP395">
        <v>521.74289999999996</v>
      </c>
      <c r="EQ395">
        <v>516.24130000000002</v>
      </c>
      <c r="ER395">
        <v>414.00869999999998</v>
      </c>
      <c r="ES395">
        <v>289.19920000000002</v>
      </c>
      <c r="ET395">
        <v>373.03590000000003</v>
      </c>
      <c r="EU395">
        <v>490.1062</v>
      </c>
      <c r="EV395">
        <v>580.13750000000005</v>
      </c>
      <c r="EW395">
        <v>649.29070000000002</v>
      </c>
      <c r="EX395">
        <v>74.374769999999998</v>
      </c>
      <c r="EY395">
        <v>73.537390000000002</v>
      </c>
      <c r="EZ395">
        <v>72.60042</v>
      </c>
      <c r="FA395">
        <v>71.539550000000006</v>
      </c>
      <c r="FB395">
        <v>70.923869999999994</v>
      </c>
      <c r="FC395">
        <v>70.279499999999999</v>
      </c>
      <c r="FD395">
        <v>70.02516</v>
      </c>
      <c r="FE395">
        <v>70.154160000000005</v>
      </c>
      <c r="FF395">
        <v>72.666889999999995</v>
      </c>
      <c r="FG395">
        <v>77.480059999999995</v>
      </c>
      <c r="FH395">
        <v>82.384929999999997</v>
      </c>
      <c r="FI395">
        <v>86.531049999999993</v>
      </c>
      <c r="FJ395">
        <v>89.587540000000004</v>
      </c>
      <c r="FK395">
        <v>91.901820000000001</v>
      </c>
      <c r="FL395">
        <v>93.318399999999997</v>
      </c>
      <c r="FM395">
        <v>93.631420000000006</v>
      </c>
      <c r="FN395">
        <v>93.617320000000007</v>
      </c>
      <c r="FO395">
        <v>92.367310000000003</v>
      </c>
      <c r="FP395">
        <v>90.350999999999999</v>
      </c>
      <c r="FQ395">
        <v>87.529619999999994</v>
      </c>
      <c r="FR395">
        <v>83.494010000000003</v>
      </c>
      <c r="FS395">
        <v>80.458569999999995</v>
      </c>
      <c r="FT395">
        <v>78.591340000000002</v>
      </c>
      <c r="FU395">
        <v>76.598960000000005</v>
      </c>
      <c r="FV395">
        <v>1</v>
      </c>
    </row>
    <row r="396" spans="1:178" x14ac:dyDescent="0.2">
      <c r="A396" t="s">
        <v>216</v>
      </c>
      <c r="B396" t="s">
        <v>231</v>
      </c>
      <c r="C396" t="s">
        <v>240</v>
      </c>
      <c r="D396" t="s">
        <v>40</v>
      </c>
      <c r="E396">
        <v>2017</v>
      </c>
      <c r="F396" t="s">
        <v>228</v>
      </c>
      <c r="G396">
        <v>487</v>
      </c>
      <c r="H396" s="59"/>
      <c r="I396">
        <v>73.355909999999994</v>
      </c>
      <c r="J396">
        <v>542.18409999999994</v>
      </c>
      <c r="K396">
        <v>535.20429999999999</v>
      </c>
      <c r="L396">
        <v>528.06179999999995</v>
      </c>
      <c r="M396">
        <v>533.2867</v>
      </c>
      <c r="N396">
        <v>547.51779999999997</v>
      </c>
      <c r="O396">
        <v>573.32920000000001</v>
      </c>
      <c r="P396">
        <v>615.80769999999995</v>
      </c>
      <c r="Q396">
        <v>628.26580000000001</v>
      </c>
      <c r="R396">
        <v>639.41099999999994</v>
      </c>
      <c r="S396">
        <v>643.23490000000004</v>
      </c>
      <c r="T396">
        <v>644.37329999999997</v>
      </c>
      <c r="U396">
        <v>638.80460000000005</v>
      </c>
      <c r="V396">
        <v>631.72720000000004</v>
      </c>
      <c r="W396">
        <v>627.66499999999996</v>
      </c>
      <c r="X396">
        <v>616.66210000000001</v>
      </c>
      <c r="Y396">
        <v>611.49959999999999</v>
      </c>
      <c r="Z396">
        <v>604.45889999999997</v>
      </c>
      <c r="AA396">
        <v>596.23540000000003</v>
      </c>
      <c r="AB396">
        <v>592.20090000000005</v>
      </c>
      <c r="AC396">
        <v>593.86599999999999</v>
      </c>
      <c r="AD396">
        <v>596.85739999999998</v>
      </c>
      <c r="AE396">
        <v>596.08029999999997</v>
      </c>
      <c r="AF396">
        <v>588.43499999999995</v>
      </c>
      <c r="AG396">
        <v>555.71010000000001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-130.14670000000001</v>
      </c>
      <c r="AU396">
        <v>472.7783</v>
      </c>
      <c r="AV396">
        <v>466.4126</v>
      </c>
      <c r="AW396">
        <v>462.99919999999997</v>
      </c>
      <c r="AX396">
        <v>458.6764</v>
      </c>
      <c r="AY396">
        <v>453.83679999999998</v>
      </c>
      <c r="AZ396">
        <v>373.36759999999998</v>
      </c>
      <c r="BA396">
        <v>254.00909999999999</v>
      </c>
      <c r="BB396">
        <v>6.9399769999999998</v>
      </c>
      <c r="BC396">
        <v>-101.0945</v>
      </c>
      <c r="BD396">
        <v>-192.74549999999999</v>
      </c>
      <c r="BE396">
        <v>-327.81020000000001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70.662559999999999</v>
      </c>
      <c r="BS396">
        <v>486.3433</v>
      </c>
      <c r="BT396">
        <v>479.46469999999999</v>
      </c>
      <c r="BU396">
        <v>477.31060000000002</v>
      </c>
      <c r="BV396">
        <v>473.10109999999997</v>
      </c>
      <c r="BW396">
        <v>468.1103</v>
      </c>
      <c r="BX396">
        <v>382.01639999999998</v>
      </c>
      <c r="BY396">
        <v>262.07389999999998</v>
      </c>
      <c r="BZ396">
        <v>112.7513</v>
      </c>
      <c r="CA396">
        <v>70.711609999999993</v>
      </c>
      <c r="CB396">
        <v>32.362090000000002</v>
      </c>
      <c r="CC396">
        <v>-42.523220000000002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209.7424</v>
      </c>
      <c r="CQ396">
        <v>495.73840000000001</v>
      </c>
      <c r="CR396">
        <v>488.50459999999998</v>
      </c>
      <c r="CS396">
        <v>487.2226</v>
      </c>
      <c r="CT396">
        <v>483.09160000000003</v>
      </c>
      <c r="CU396">
        <v>477.99610000000001</v>
      </c>
      <c r="CV396">
        <v>388.00659999999999</v>
      </c>
      <c r="CW396">
        <v>267.65949999999998</v>
      </c>
      <c r="CX396">
        <v>186.0359</v>
      </c>
      <c r="CY396">
        <v>189.70400000000001</v>
      </c>
      <c r="CZ396">
        <v>188.27099999999999</v>
      </c>
      <c r="DA396">
        <v>155.06559999999999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348.82229999999998</v>
      </c>
      <c r="DO396">
        <v>505.13350000000003</v>
      </c>
      <c r="DP396">
        <v>497.5444</v>
      </c>
      <c r="DQ396">
        <v>497.13459999999998</v>
      </c>
      <c r="DR396">
        <v>493.08210000000003</v>
      </c>
      <c r="DS396">
        <v>487.8818</v>
      </c>
      <c r="DT396">
        <v>393.99669999999998</v>
      </c>
      <c r="DU396">
        <v>273.24509999999998</v>
      </c>
      <c r="DV396">
        <v>259.32049999999998</v>
      </c>
      <c r="DW396">
        <v>308.69639999999998</v>
      </c>
      <c r="DX396">
        <v>344.1798</v>
      </c>
      <c r="DY396">
        <v>352.65449999999998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549.63149999999996</v>
      </c>
      <c r="EM396">
        <v>518.69839999999999</v>
      </c>
      <c r="EN396">
        <v>510.59649999999999</v>
      </c>
      <c r="EO396">
        <v>511.44600000000003</v>
      </c>
      <c r="EP396">
        <v>507.5068</v>
      </c>
      <c r="EQ396">
        <v>502.15530000000001</v>
      </c>
      <c r="ER396">
        <v>402.6456</v>
      </c>
      <c r="ES396">
        <v>281.30990000000003</v>
      </c>
      <c r="ET396">
        <v>365.1318</v>
      </c>
      <c r="EU396">
        <v>480.50240000000002</v>
      </c>
      <c r="EV396">
        <v>569.28740000000005</v>
      </c>
      <c r="EW396">
        <v>637.94140000000004</v>
      </c>
      <c r="EX396">
        <v>74.374769999999998</v>
      </c>
      <c r="EY396">
        <v>73.537390000000002</v>
      </c>
      <c r="EZ396">
        <v>72.60042</v>
      </c>
      <c r="FA396">
        <v>71.539550000000006</v>
      </c>
      <c r="FB396">
        <v>70.923869999999994</v>
      </c>
      <c r="FC396">
        <v>70.279499999999999</v>
      </c>
      <c r="FD396">
        <v>70.02516</v>
      </c>
      <c r="FE396">
        <v>70.154160000000005</v>
      </c>
      <c r="FF396">
        <v>72.666889999999995</v>
      </c>
      <c r="FG396">
        <v>77.480059999999995</v>
      </c>
      <c r="FH396">
        <v>82.384929999999997</v>
      </c>
      <c r="FI396">
        <v>86.531049999999993</v>
      </c>
      <c r="FJ396">
        <v>89.587540000000004</v>
      </c>
      <c r="FK396">
        <v>91.901820000000001</v>
      </c>
      <c r="FL396">
        <v>93.318399999999997</v>
      </c>
      <c r="FM396">
        <v>93.631420000000006</v>
      </c>
      <c r="FN396">
        <v>93.617320000000007</v>
      </c>
      <c r="FO396">
        <v>92.367310000000003</v>
      </c>
      <c r="FP396">
        <v>90.350999999999999</v>
      </c>
      <c r="FQ396">
        <v>87.529619999999994</v>
      </c>
      <c r="FR396">
        <v>83.494010000000003</v>
      </c>
      <c r="FS396">
        <v>80.458569999999995</v>
      </c>
      <c r="FT396">
        <v>78.591340000000002</v>
      </c>
      <c r="FU396">
        <v>76.598960000000005</v>
      </c>
      <c r="FV396">
        <v>1</v>
      </c>
    </row>
    <row r="397" spans="1:178" x14ac:dyDescent="0.2">
      <c r="A397" t="s">
        <v>216</v>
      </c>
      <c r="B397" t="s">
        <v>231</v>
      </c>
      <c r="C397" t="s">
        <v>240</v>
      </c>
      <c r="D397" t="s">
        <v>40</v>
      </c>
      <c r="E397" t="s">
        <v>239</v>
      </c>
      <c r="F397" t="s">
        <v>228</v>
      </c>
      <c r="G397">
        <v>474</v>
      </c>
      <c r="H397" s="59"/>
      <c r="I397">
        <v>71.397739999999999</v>
      </c>
      <c r="J397">
        <v>527.71100000000001</v>
      </c>
      <c r="K397">
        <v>520.91750000000002</v>
      </c>
      <c r="L397">
        <v>513.96579999999994</v>
      </c>
      <c r="M397">
        <v>519.05110000000002</v>
      </c>
      <c r="N397">
        <v>532.90239999999994</v>
      </c>
      <c r="O397">
        <v>558.02470000000005</v>
      </c>
      <c r="P397">
        <v>599.36929999999995</v>
      </c>
      <c r="Q397">
        <v>611.49490000000003</v>
      </c>
      <c r="R397">
        <v>622.34249999999997</v>
      </c>
      <c r="S397">
        <v>626.0643</v>
      </c>
      <c r="T397">
        <v>627.17240000000004</v>
      </c>
      <c r="U397">
        <v>621.75239999999997</v>
      </c>
      <c r="V397">
        <v>614.86389999999994</v>
      </c>
      <c r="W397">
        <v>610.91010000000006</v>
      </c>
      <c r="X397">
        <v>600.20090000000005</v>
      </c>
      <c r="Y397">
        <v>595.17610000000002</v>
      </c>
      <c r="Z397">
        <v>588.32349999999997</v>
      </c>
      <c r="AA397">
        <v>580.31939999999997</v>
      </c>
      <c r="AB397">
        <v>576.39260000000002</v>
      </c>
      <c r="AC397">
        <v>578.01340000000005</v>
      </c>
      <c r="AD397">
        <v>580.92489999999998</v>
      </c>
      <c r="AE397">
        <v>580.16849999999999</v>
      </c>
      <c r="AF397">
        <v>572.72730000000001</v>
      </c>
      <c r="AG397">
        <v>540.87599999999998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-131.17840000000001</v>
      </c>
      <c r="AU397">
        <v>459.85359999999997</v>
      </c>
      <c r="AV397">
        <v>453.66930000000002</v>
      </c>
      <c r="AW397">
        <v>450.31880000000001</v>
      </c>
      <c r="AX397">
        <v>446.10879999999997</v>
      </c>
      <c r="AY397">
        <v>441.40179999999998</v>
      </c>
      <c r="AZ397">
        <v>363.20679999999999</v>
      </c>
      <c r="BA397">
        <v>247.04759999999999</v>
      </c>
      <c r="BB397">
        <v>4.3804930000000004</v>
      </c>
      <c r="BC397">
        <v>-102.2509</v>
      </c>
      <c r="BD397">
        <v>-192.6514</v>
      </c>
      <c r="BE397">
        <v>-325.46089999999998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66.93253</v>
      </c>
      <c r="BS397">
        <v>473.23630000000003</v>
      </c>
      <c r="BT397">
        <v>466.54610000000002</v>
      </c>
      <c r="BU397">
        <v>464.43790000000001</v>
      </c>
      <c r="BV397">
        <v>460.33969999999999</v>
      </c>
      <c r="BW397">
        <v>455.48349999999999</v>
      </c>
      <c r="BX397">
        <v>371.73939999999999</v>
      </c>
      <c r="BY397">
        <v>255.00399999999999</v>
      </c>
      <c r="BZ397">
        <v>108.77</v>
      </c>
      <c r="CA397">
        <v>67.246579999999994</v>
      </c>
      <c r="CB397">
        <v>29.43139</v>
      </c>
      <c r="CC397">
        <v>-44.007489999999997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204.14359999999999</v>
      </c>
      <c r="CQ397">
        <v>482.50510000000003</v>
      </c>
      <c r="CR397">
        <v>475.46440000000001</v>
      </c>
      <c r="CS397">
        <v>474.2167</v>
      </c>
      <c r="CT397">
        <v>470.19600000000003</v>
      </c>
      <c r="CU397">
        <v>465.2364</v>
      </c>
      <c r="CV397">
        <v>377.64909999999998</v>
      </c>
      <c r="CW397">
        <v>260.51459999999997</v>
      </c>
      <c r="CX397">
        <v>181.06979999999999</v>
      </c>
      <c r="CY397">
        <v>184.64</v>
      </c>
      <c r="CZ397">
        <v>183.24520000000001</v>
      </c>
      <c r="DA397">
        <v>150.9263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341.3546</v>
      </c>
      <c r="DO397">
        <v>491.774</v>
      </c>
      <c r="DP397">
        <v>484.38279999999997</v>
      </c>
      <c r="DQ397">
        <v>483.99549999999999</v>
      </c>
      <c r="DR397">
        <v>480.05220000000003</v>
      </c>
      <c r="DS397">
        <v>474.98930000000001</v>
      </c>
      <c r="DT397">
        <v>383.55880000000002</v>
      </c>
      <c r="DU397">
        <v>266.02510000000001</v>
      </c>
      <c r="DV397">
        <v>253.36969999999999</v>
      </c>
      <c r="DW397">
        <v>302.03339999999997</v>
      </c>
      <c r="DX397">
        <v>337.0591</v>
      </c>
      <c r="DY397">
        <v>345.86009999999999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539.46550000000002</v>
      </c>
      <c r="EM397">
        <v>505.1567</v>
      </c>
      <c r="EN397">
        <v>497.2595</v>
      </c>
      <c r="EO397">
        <v>498.1146</v>
      </c>
      <c r="EP397">
        <v>494.28309999999999</v>
      </c>
      <c r="EQ397">
        <v>489.0711</v>
      </c>
      <c r="ER397">
        <v>392.09140000000002</v>
      </c>
      <c r="ES397">
        <v>273.98149999999998</v>
      </c>
      <c r="ET397">
        <v>357.75920000000002</v>
      </c>
      <c r="EU397">
        <v>471.53089999999997</v>
      </c>
      <c r="EV397">
        <v>559.14179999999999</v>
      </c>
      <c r="EW397">
        <v>627.31359999999995</v>
      </c>
      <c r="EX397">
        <v>74.374769999999998</v>
      </c>
      <c r="EY397">
        <v>73.537390000000002</v>
      </c>
      <c r="EZ397">
        <v>72.60042</v>
      </c>
      <c r="FA397">
        <v>71.539550000000006</v>
      </c>
      <c r="FB397">
        <v>70.923869999999994</v>
      </c>
      <c r="FC397">
        <v>70.279499999999999</v>
      </c>
      <c r="FD397">
        <v>70.02516</v>
      </c>
      <c r="FE397">
        <v>70.154160000000005</v>
      </c>
      <c r="FF397">
        <v>72.666889999999995</v>
      </c>
      <c r="FG397">
        <v>77.480059999999995</v>
      </c>
      <c r="FH397">
        <v>82.384929999999997</v>
      </c>
      <c r="FI397">
        <v>86.531049999999993</v>
      </c>
      <c r="FJ397">
        <v>89.587540000000004</v>
      </c>
      <c r="FK397">
        <v>91.901820000000001</v>
      </c>
      <c r="FL397">
        <v>93.318399999999997</v>
      </c>
      <c r="FM397">
        <v>93.631420000000006</v>
      </c>
      <c r="FN397">
        <v>93.617320000000007</v>
      </c>
      <c r="FO397">
        <v>92.367310000000003</v>
      </c>
      <c r="FP397">
        <v>90.350999999999999</v>
      </c>
      <c r="FQ397">
        <v>87.529619999999994</v>
      </c>
      <c r="FR397">
        <v>83.494010000000003</v>
      </c>
      <c r="FS397">
        <v>80.458569999999995</v>
      </c>
      <c r="FT397">
        <v>78.591340000000002</v>
      </c>
      <c r="FU397">
        <v>76.598960000000005</v>
      </c>
      <c r="FV397">
        <v>1</v>
      </c>
    </row>
    <row r="398" spans="1:178" x14ac:dyDescent="0.2">
      <c r="A398" t="s">
        <v>216</v>
      </c>
      <c r="B398" t="s">
        <v>231</v>
      </c>
      <c r="C398" t="s">
        <v>240</v>
      </c>
      <c r="D398" t="s">
        <v>41</v>
      </c>
      <c r="E398">
        <v>2015</v>
      </c>
      <c r="F398" t="s">
        <v>228</v>
      </c>
      <c r="G398">
        <v>514</v>
      </c>
      <c r="H398" s="59"/>
      <c r="I398">
        <v>77.422870000000003</v>
      </c>
      <c r="J398">
        <v>562.37270000000001</v>
      </c>
      <c r="K398">
        <v>556.14700000000005</v>
      </c>
      <c r="L398">
        <v>550.31659999999999</v>
      </c>
      <c r="M398">
        <v>553.72</v>
      </c>
      <c r="N398">
        <v>568.61159999999995</v>
      </c>
      <c r="O398">
        <v>601.41039999999998</v>
      </c>
      <c r="P398">
        <v>646.32370000000003</v>
      </c>
      <c r="Q398">
        <v>656.52760000000001</v>
      </c>
      <c r="R398">
        <v>668.12350000000004</v>
      </c>
      <c r="S398">
        <v>669.76729999999998</v>
      </c>
      <c r="T398">
        <v>669.65039999999999</v>
      </c>
      <c r="U398">
        <v>663.99580000000003</v>
      </c>
      <c r="V398">
        <v>657.39980000000003</v>
      </c>
      <c r="W398">
        <v>653.47770000000003</v>
      </c>
      <c r="X398">
        <v>642.30769999999995</v>
      </c>
      <c r="Y398">
        <v>636.62159999999994</v>
      </c>
      <c r="Z398">
        <v>628.94240000000002</v>
      </c>
      <c r="AA398">
        <v>620.43849999999998</v>
      </c>
      <c r="AB398">
        <v>616.57010000000002</v>
      </c>
      <c r="AC398">
        <v>619.21280000000002</v>
      </c>
      <c r="AD398">
        <v>622.59780000000001</v>
      </c>
      <c r="AE398">
        <v>621.17250000000001</v>
      </c>
      <c r="AF398">
        <v>614.05380000000002</v>
      </c>
      <c r="AG398">
        <v>578.59079999999994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-212.49770000000001</v>
      </c>
      <c r="AU398">
        <v>486.24090000000001</v>
      </c>
      <c r="AV398">
        <v>479.57260000000002</v>
      </c>
      <c r="AW398">
        <v>475.69420000000002</v>
      </c>
      <c r="AX398">
        <v>471.02210000000002</v>
      </c>
      <c r="AY398">
        <v>465.92509999999999</v>
      </c>
      <c r="AZ398">
        <v>383.82420000000002</v>
      </c>
      <c r="BA398">
        <v>260.47820000000002</v>
      </c>
      <c r="BB398">
        <v>-196.69929999999999</v>
      </c>
      <c r="BC398">
        <v>-355.34199999999998</v>
      </c>
      <c r="BD398">
        <v>-452.66899999999998</v>
      </c>
      <c r="BE398">
        <v>-546.98559999999998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45.658569999999997</v>
      </c>
      <c r="BS398">
        <v>503.43099999999998</v>
      </c>
      <c r="BT398">
        <v>496.33879999999999</v>
      </c>
      <c r="BU398">
        <v>493.81079999999997</v>
      </c>
      <c r="BV398">
        <v>489.2774</v>
      </c>
      <c r="BW398">
        <v>484.0317</v>
      </c>
      <c r="BX398">
        <v>394.51639999999998</v>
      </c>
      <c r="BY398">
        <v>270.77409999999998</v>
      </c>
      <c r="BZ398">
        <v>32.935380000000002</v>
      </c>
      <c r="CA398">
        <v>-29.873069999999998</v>
      </c>
      <c r="CB398">
        <v>-70.11157</v>
      </c>
      <c r="CC398">
        <v>-130.07329999999999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224.45679999999999</v>
      </c>
      <c r="CQ398">
        <v>515.33680000000004</v>
      </c>
      <c r="CR398">
        <v>507.9511</v>
      </c>
      <c r="CS398">
        <v>506.35820000000001</v>
      </c>
      <c r="CT398">
        <v>501.92099999999999</v>
      </c>
      <c r="CU398">
        <v>496.57229999999998</v>
      </c>
      <c r="CV398">
        <v>401.92189999999999</v>
      </c>
      <c r="CW398">
        <v>277.90499999999997</v>
      </c>
      <c r="CX398">
        <v>191.9796</v>
      </c>
      <c r="CY398">
        <v>195.54580000000001</v>
      </c>
      <c r="CZ398">
        <v>194.84649999999999</v>
      </c>
      <c r="DA398">
        <v>158.6788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403.25510000000003</v>
      </c>
      <c r="DO398">
        <v>527.24260000000004</v>
      </c>
      <c r="DP398">
        <v>519.56330000000003</v>
      </c>
      <c r="DQ398">
        <v>518.90560000000005</v>
      </c>
      <c r="DR398">
        <v>514.56449999999995</v>
      </c>
      <c r="DS398">
        <v>509.11290000000002</v>
      </c>
      <c r="DT398">
        <v>409.32729999999998</v>
      </c>
      <c r="DU398">
        <v>285.03590000000003</v>
      </c>
      <c r="DV398">
        <v>351.02390000000003</v>
      </c>
      <c r="DW398">
        <v>420.96460000000002</v>
      </c>
      <c r="DX398">
        <v>459.80459999999999</v>
      </c>
      <c r="DY398">
        <v>447.43099999999998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661.41139999999996</v>
      </c>
      <c r="EM398">
        <v>544.43269999999995</v>
      </c>
      <c r="EN398">
        <v>536.32950000000005</v>
      </c>
      <c r="EO398">
        <v>537.0222</v>
      </c>
      <c r="EP398">
        <v>532.81979999999999</v>
      </c>
      <c r="EQ398">
        <v>527.21950000000004</v>
      </c>
      <c r="ER398">
        <v>420.01960000000003</v>
      </c>
      <c r="ES398">
        <v>295.33170000000001</v>
      </c>
      <c r="ET398">
        <v>580.6585</v>
      </c>
      <c r="EU398">
        <v>746.43359999999996</v>
      </c>
      <c r="EV398">
        <v>842.36210000000005</v>
      </c>
      <c r="EW398">
        <v>864.3433</v>
      </c>
      <c r="EX398">
        <v>69.526179999999997</v>
      </c>
      <c r="EY398">
        <v>68.462190000000007</v>
      </c>
      <c r="EZ398">
        <v>67.775469999999999</v>
      </c>
      <c r="FA398">
        <v>67.12997</v>
      </c>
      <c r="FB398">
        <v>66.672070000000005</v>
      </c>
      <c r="FC398">
        <v>66.149150000000006</v>
      </c>
      <c r="FD398">
        <v>66.338750000000005</v>
      </c>
      <c r="FE398">
        <v>66.27328</v>
      </c>
      <c r="FF398">
        <v>67.99409</v>
      </c>
      <c r="FG398">
        <v>72.857110000000006</v>
      </c>
      <c r="FH398">
        <v>79.267359999999996</v>
      </c>
      <c r="FI398">
        <v>84.659530000000004</v>
      </c>
      <c r="FJ398">
        <v>88.825909999999993</v>
      </c>
      <c r="FK398">
        <v>91.427790000000002</v>
      </c>
      <c r="FL398">
        <v>92.433449999999993</v>
      </c>
      <c r="FM398">
        <v>92.65343</v>
      </c>
      <c r="FN398">
        <v>92.092860000000002</v>
      </c>
      <c r="FO398">
        <v>90.912909999999997</v>
      </c>
      <c r="FP398">
        <v>88.174620000000004</v>
      </c>
      <c r="FQ398">
        <v>84.39349</v>
      </c>
      <c r="FR398">
        <v>80.859129999999993</v>
      </c>
      <c r="FS398">
        <v>78.640299999999996</v>
      </c>
      <c r="FT398">
        <v>77.313159999999996</v>
      </c>
      <c r="FU398">
        <v>75.493819999999999</v>
      </c>
      <c r="FV398">
        <v>1</v>
      </c>
    </row>
    <row r="399" spans="1:178" x14ac:dyDescent="0.2">
      <c r="A399" t="s">
        <v>216</v>
      </c>
      <c r="B399" t="s">
        <v>231</v>
      </c>
      <c r="C399" t="s">
        <v>240</v>
      </c>
      <c r="D399" t="s">
        <v>41</v>
      </c>
      <c r="E399">
        <v>2016</v>
      </c>
      <c r="F399" t="s">
        <v>228</v>
      </c>
      <c r="G399">
        <v>501</v>
      </c>
      <c r="H399" s="59"/>
      <c r="I399">
        <v>75.464709999999997</v>
      </c>
      <c r="J399">
        <v>548.14940000000001</v>
      </c>
      <c r="K399">
        <v>542.08109999999999</v>
      </c>
      <c r="L399">
        <v>536.3981</v>
      </c>
      <c r="M399">
        <v>539.71550000000002</v>
      </c>
      <c r="N399">
        <v>554.23040000000003</v>
      </c>
      <c r="O399">
        <v>586.19960000000003</v>
      </c>
      <c r="P399">
        <v>629.97699999999998</v>
      </c>
      <c r="Q399">
        <v>639.92290000000003</v>
      </c>
      <c r="R399">
        <v>651.22550000000001</v>
      </c>
      <c r="S399">
        <v>652.82759999999996</v>
      </c>
      <c r="T399">
        <v>652.71370000000002</v>
      </c>
      <c r="U399">
        <v>647.20219999999995</v>
      </c>
      <c r="V399">
        <v>640.77290000000005</v>
      </c>
      <c r="W399">
        <v>636.95000000000005</v>
      </c>
      <c r="X399">
        <v>626.06259999999997</v>
      </c>
      <c r="Y399">
        <v>620.52030000000002</v>
      </c>
      <c r="Z399">
        <v>613.03530000000001</v>
      </c>
      <c r="AA399">
        <v>604.74649999999997</v>
      </c>
      <c r="AB399">
        <v>600.97590000000002</v>
      </c>
      <c r="AC399">
        <v>603.55179999999996</v>
      </c>
      <c r="AD399">
        <v>606.85119999999995</v>
      </c>
      <c r="AE399">
        <v>605.46199999999999</v>
      </c>
      <c r="AF399">
        <v>598.52329999999995</v>
      </c>
      <c r="AG399">
        <v>563.95719999999994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-212.61359999999999</v>
      </c>
      <c r="AU399">
        <v>473.57740000000001</v>
      </c>
      <c r="AV399">
        <v>467.08679999999998</v>
      </c>
      <c r="AW399">
        <v>463.27780000000001</v>
      </c>
      <c r="AX399">
        <v>458.72089999999997</v>
      </c>
      <c r="AY399">
        <v>453.7559</v>
      </c>
      <c r="AZ399">
        <v>373.88920000000002</v>
      </c>
      <c r="BA399">
        <v>253.6713</v>
      </c>
      <c r="BB399">
        <v>-196.60810000000001</v>
      </c>
      <c r="BC399">
        <v>-353.27670000000001</v>
      </c>
      <c r="BD399">
        <v>-449.35610000000003</v>
      </c>
      <c r="BE399">
        <v>-542.01790000000005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42.257199999999997</v>
      </c>
      <c r="BS399">
        <v>490.5487</v>
      </c>
      <c r="BT399">
        <v>483.63959999999997</v>
      </c>
      <c r="BU399">
        <v>481.16370000000001</v>
      </c>
      <c r="BV399">
        <v>476.74380000000002</v>
      </c>
      <c r="BW399">
        <v>471.63209999999998</v>
      </c>
      <c r="BX399">
        <v>384.44529999999997</v>
      </c>
      <c r="BY399">
        <v>263.83609999999999</v>
      </c>
      <c r="BZ399">
        <v>30.104009999999999</v>
      </c>
      <c r="CA399">
        <v>-31.949909999999999</v>
      </c>
      <c r="CB399">
        <v>-71.667500000000004</v>
      </c>
      <c r="CC399">
        <v>-130.4117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218.7799</v>
      </c>
      <c r="CQ399">
        <v>502.303</v>
      </c>
      <c r="CR399">
        <v>495.10410000000002</v>
      </c>
      <c r="CS399">
        <v>493.55149999999998</v>
      </c>
      <c r="CT399">
        <v>489.22649999999999</v>
      </c>
      <c r="CU399">
        <v>484.01310000000001</v>
      </c>
      <c r="CV399">
        <v>391.75650000000002</v>
      </c>
      <c r="CW399">
        <v>270.87619999999998</v>
      </c>
      <c r="CX399">
        <v>187.1241</v>
      </c>
      <c r="CY399">
        <v>190.6001</v>
      </c>
      <c r="CZ399">
        <v>189.91849999999999</v>
      </c>
      <c r="DA399">
        <v>154.66550000000001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395.30259999999998</v>
      </c>
      <c r="DO399">
        <v>514.05730000000005</v>
      </c>
      <c r="DP399">
        <v>506.56849999999997</v>
      </c>
      <c r="DQ399">
        <v>505.93920000000003</v>
      </c>
      <c r="DR399">
        <v>501.70909999999998</v>
      </c>
      <c r="DS399">
        <v>496.39400000000001</v>
      </c>
      <c r="DT399">
        <v>399.0677</v>
      </c>
      <c r="DU399">
        <v>277.91640000000001</v>
      </c>
      <c r="DV399">
        <v>344.14420000000001</v>
      </c>
      <c r="DW399">
        <v>413.15</v>
      </c>
      <c r="DX399">
        <v>451.50450000000001</v>
      </c>
      <c r="DY399">
        <v>439.74279999999999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650.17340000000002</v>
      </c>
      <c r="EM399">
        <v>531.02859999999998</v>
      </c>
      <c r="EN399">
        <v>523.12130000000002</v>
      </c>
      <c r="EO399">
        <v>523.8252</v>
      </c>
      <c r="EP399">
        <v>519.73209999999995</v>
      </c>
      <c r="EQ399">
        <v>514.27020000000005</v>
      </c>
      <c r="ER399">
        <v>409.62389999999999</v>
      </c>
      <c r="ES399">
        <v>288.08120000000002</v>
      </c>
      <c r="ET399">
        <v>570.85630000000003</v>
      </c>
      <c r="EU399">
        <v>734.47680000000003</v>
      </c>
      <c r="EV399">
        <v>829.19309999999996</v>
      </c>
      <c r="EW399">
        <v>851.34900000000005</v>
      </c>
      <c r="EX399">
        <v>69.526179999999997</v>
      </c>
      <c r="EY399">
        <v>68.462190000000007</v>
      </c>
      <c r="EZ399">
        <v>67.775469999999999</v>
      </c>
      <c r="FA399">
        <v>67.12997</v>
      </c>
      <c r="FB399">
        <v>66.672070000000005</v>
      </c>
      <c r="FC399">
        <v>66.149150000000006</v>
      </c>
      <c r="FD399">
        <v>66.338750000000005</v>
      </c>
      <c r="FE399">
        <v>66.27328</v>
      </c>
      <c r="FF399">
        <v>67.99409</v>
      </c>
      <c r="FG399">
        <v>72.857110000000006</v>
      </c>
      <c r="FH399">
        <v>79.267359999999996</v>
      </c>
      <c r="FI399">
        <v>84.659530000000004</v>
      </c>
      <c r="FJ399">
        <v>88.825909999999993</v>
      </c>
      <c r="FK399">
        <v>91.427790000000002</v>
      </c>
      <c r="FL399">
        <v>92.433449999999993</v>
      </c>
      <c r="FM399">
        <v>92.65343</v>
      </c>
      <c r="FN399">
        <v>92.092860000000002</v>
      </c>
      <c r="FO399">
        <v>90.912909999999997</v>
      </c>
      <c r="FP399">
        <v>88.174620000000004</v>
      </c>
      <c r="FQ399">
        <v>84.39349</v>
      </c>
      <c r="FR399">
        <v>80.859129999999993</v>
      </c>
      <c r="FS399">
        <v>78.640299999999996</v>
      </c>
      <c r="FT399">
        <v>77.313159999999996</v>
      </c>
      <c r="FU399">
        <v>75.493819999999999</v>
      </c>
      <c r="FV399">
        <v>1</v>
      </c>
    </row>
    <row r="400" spans="1:178" x14ac:dyDescent="0.2">
      <c r="A400" t="s">
        <v>216</v>
      </c>
      <c r="B400" t="s">
        <v>231</v>
      </c>
      <c r="C400" t="s">
        <v>240</v>
      </c>
      <c r="D400" t="s">
        <v>41</v>
      </c>
      <c r="E400">
        <v>2017</v>
      </c>
      <c r="F400" t="s">
        <v>228</v>
      </c>
      <c r="G400">
        <v>487</v>
      </c>
      <c r="H400" s="59"/>
      <c r="I400">
        <v>73.355909999999994</v>
      </c>
      <c r="J400">
        <v>532.83180000000004</v>
      </c>
      <c r="K400">
        <v>526.93309999999997</v>
      </c>
      <c r="L400">
        <v>521.40890000000002</v>
      </c>
      <c r="M400">
        <v>524.63350000000003</v>
      </c>
      <c r="N400">
        <v>538.74289999999996</v>
      </c>
      <c r="O400">
        <v>569.81880000000001</v>
      </c>
      <c r="P400">
        <v>612.37289999999996</v>
      </c>
      <c r="Q400">
        <v>622.04079999999999</v>
      </c>
      <c r="R400">
        <v>633.02760000000001</v>
      </c>
      <c r="S400">
        <v>634.58500000000004</v>
      </c>
      <c r="T400">
        <v>634.4742</v>
      </c>
      <c r="U400">
        <v>629.11670000000004</v>
      </c>
      <c r="V400">
        <v>622.86710000000005</v>
      </c>
      <c r="W400">
        <v>619.15099999999995</v>
      </c>
      <c r="X400">
        <v>608.56769999999995</v>
      </c>
      <c r="Y400">
        <v>603.18039999999996</v>
      </c>
      <c r="Z400">
        <v>595.90449999999998</v>
      </c>
      <c r="AA400">
        <v>587.84739999999999</v>
      </c>
      <c r="AB400">
        <v>584.18219999999997</v>
      </c>
      <c r="AC400">
        <v>586.68600000000004</v>
      </c>
      <c r="AD400">
        <v>589.89319999999998</v>
      </c>
      <c r="AE400">
        <v>588.54280000000006</v>
      </c>
      <c r="AF400">
        <v>581.79809999999998</v>
      </c>
      <c r="AG400">
        <v>548.1979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-212.65700000000001</v>
      </c>
      <c r="AU400">
        <v>459.9452</v>
      </c>
      <c r="AV400">
        <v>453.64580000000001</v>
      </c>
      <c r="AW400">
        <v>449.9119</v>
      </c>
      <c r="AX400">
        <v>445.47910000000002</v>
      </c>
      <c r="AY400">
        <v>440.65640000000002</v>
      </c>
      <c r="AZ400">
        <v>363.19330000000002</v>
      </c>
      <c r="BA400">
        <v>246.34399999999999</v>
      </c>
      <c r="BB400">
        <v>-196.4376</v>
      </c>
      <c r="BC400">
        <v>-350.94990000000001</v>
      </c>
      <c r="BD400">
        <v>-445.66800000000001</v>
      </c>
      <c r="BE400">
        <v>-536.53689999999995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38.627450000000003</v>
      </c>
      <c r="BS400">
        <v>476.67770000000002</v>
      </c>
      <c r="BT400">
        <v>469.96570000000003</v>
      </c>
      <c r="BU400">
        <v>467.5462</v>
      </c>
      <c r="BV400">
        <v>463.24849999999998</v>
      </c>
      <c r="BW400">
        <v>458.28100000000001</v>
      </c>
      <c r="BX400">
        <v>373.60090000000002</v>
      </c>
      <c r="BY400">
        <v>256.36579999999998</v>
      </c>
      <c r="BZ400">
        <v>27.084420000000001</v>
      </c>
      <c r="CA400">
        <v>-34.144530000000003</v>
      </c>
      <c r="CB400">
        <v>-73.293800000000005</v>
      </c>
      <c r="CC400">
        <v>-130.72239999999999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212.66630000000001</v>
      </c>
      <c r="CQ400">
        <v>488.26659999999998</v>
      </c>
      <c r="CR400">
        <v>481.2688</v>
      </c>
      <c r="CS400">
        <v>479.75959999999998</v>
      </c>
      <c r="CT400">
        <v>475.55549999999999</v>
      </c>
      <c r="CU400">
        <v>470.48779999999999</v>
      </c>
      <c r="CV400">
        <v>380.80919999999998</v>
      </c>
      <c r="CW400">
        <v>263.30680000000001</v>
      </c>
      <c r="CX400">
        <v>181.89510000000001</v>
      </c>
      <c r="CY400">
        <v>185.2739</v>
      </c>
      <c r="CZ400">
        <v>184.6114</v>
      </c>
      <c r="DA400">
        <v>150.34360000000001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386.70519999999999</v>
      </c>
      <c r="DO400">
        <v>499.85550000000001</v>
      </c>
      <c r="DP400">
        <v>492.572</v>
      </c>
      <c r="DQ400">
        <v>491.97309999999999</v>
      </c>
      <c r="DR400">
        <v>487.86250000000001</v>
      </c>
      <c r="DS400">
        <v>482.69450000000001</v>
      </c>
      <c r="DT400">
        <v>388.01749999999998</v>
      </c>
      <c r="DU400">
        <v>270.24790000000002</v>
      </c>
      <c r="DV400">
        <v>336.70580000000001</v>
      </c>
      <c r="DW400">
        <v>404.69240000000002</v>
      </c>
      <c r="DX400">
        <v>442.51659999999998</v>
      </c>
      <c r="DY400">
        <v>431.40949999999998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637.9896</v>
      </c>
      <c r="EM400">
        <v>516.58799999999997</v>
      </c>
      <c r="EN400">
        <v>508.89190000000002</v>
      </c>
      <c r="EO400">
        <v>509.60730000000001</v>
      </c>
      <c r="EP400">
        <v>505.6318</v>
      </c>
      <c r="EQ400">
        <v>500.31920000000002</v>
      </c>
      <c r="ER400">
        <v>398.42520000000002</v>
      </c>
      <c r="ES400">
        <v>280.2697</v>
      </c>
      <c r="ET400">
        <v>560.2278</v>
      </c>
      <c r="EU400">
        <v>721.49770000000001</v>
      </c>
      <c r="EV400">
        <v>814.89070000000004</v>
      </c>
      <c r="EW400">
        <v>837.22400000000005</v>
      </c>
      <c r="EX400">
        <v>69.526179999999997</v>
      </c>
      <c r="EY400">
        <v>68.462190000000007</v>
      </c>
      <c r="EZ400">
        <v>67.775469999999999</v>
      </c>
      <c r="FA400">
        <v>67.12997</v>
      </c>
      <c r="FB400">
        <v>66.672070000000005</v>
      </c>
      <c r="FC400">
        <v>66.149150000000006</v>
      </c>
      <c r="FD400">
        <v>66.338750000000005</v>
      </c>
      <c r="FE400">
        <v>66.27328</v>
      </c>
      <c r="FF400">
        <v>67.99409</v>
      </c>
      <c r="FG400">
        <v>72.857110000000006</v>
      </c>
      <c r="FH400">
        <v>79.267359999999996</v>
      </c>
      <c r="FI400">
        <v>84.659530000000004</v>
      </c>
      <c r="FJ400">
        <v>88.825909999999993</v>
      </c>
      <c r="FK400">
        <v>91.427790000000002</v>
      </c>
      <c r="FL400">
        <v>92.433449999999993</v>
      </c>
      <c r="FM400">
        <v>92.65343</v>
      </c>
      <c r="FN400">
        <v>92.092860000000002</v>
      </c>
      <c r="FO400">
        <v>90.912909999999997</v>
      </c>
      <c r="FP400">
        <v>88.174620000000004</v>
      </c>
      <c r="FQ400">
        <v>84.39349</v>
      </c>
      <c r="FR400">
        <v>80.859129999999993</v>
      </c>
      <c r="FS400">
        <v>78.640299999999996</v>
      </c>
      <c r="FT400">
        <v>77.313159999999996</v>
      </c>
      <c r="FU400">
        <v>75.493819999999999</v>
      </c>
      <c r="FV400">
        <v>1</v>
      </c>
    </row>
    <row r="401" spans="1:178" x14ac:dyDescent="0.2">
      <c r="A401" t="s">
        <v>216</v>
      </c>
      <c r="B401" t="s">
        <v>231</v>
      </c>
      <c r="C401" t="s">
        <v>240</v>
      </c>
      <c r="D401" t="s">
        <v>41</v>
      </c>
      <c r="E401" t="s">
        <v>239</v>
      </c>
      <c r="F401" t="s">
        <v>228</v>
      </c>
      <c r="G401">
        <v>474</v>
      </c>
      <c r="H401" s="59"/>
      <c r="I401">
        <v>71.397739999999999</v>
      </c>
      <c r="J401">
        <v>518.60829999999999</v>
      </c>
      <c r="K401">
        <v>512.86710000000005</v>
      </c>
      <c r="L401">
        <v>507.49040000000002</v>
      </c>
      <c r="M401">
        <v>510.62900000000002</v>
      </c>
      <c r="N401">
        <v>524.36170000000004</v>
      </c>
      <c r="O401">
        <v>554.60799999999995</v>
      </c>
      <c r="P401">
        <v>596.02610000000004</v>
      </c>
      <c r="Q401">
        <v>605.43600000000004</v>
      </c>
      <c r="R401">
        <v>616.12950000000001</v>
      </c>
      <c r="S401">
        <v>617.64530000000002</v>
      </c>
      <c r="T401">
        <v>617.53750000000002</v>
      </c>
      <c r="U401">
        <v>612.32309999999995</v>
      </c>
      <c r="V401">
        <v>606.24030000000005</v>
      </c>
      <c r="W401">
        <v>602.62339999999995</v>
      </c>
      <c r="X401">
        <v>592.32259999999997</v>
      </c>
      <c r="Y401">
        <v>587.07899999999995</v>
      </c>
      <c r="Z401">
        <v>579.99739999999997</v>
      </c>
      <c r="AA401">
        <v>572.15530000000001</v>
      </c>
      <c r="AB401">
        <v>568.58799999999997</v>
      </c>
      <c r="AC401">
        <v>571.02499999999998</v>
      </c>
      <c r="AD401">
        <v>574.14660000000003</v>
      </c>
      <c r="AE401">
        <v>572.83230000000003</v>
      </c>
      <c r="AF401">
        <v>566.26750000000004</v>
      </c>
      <c r="AG401">
        <v>533.5643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-212.61879999999999</v>
      </c>
      <c r="AU401">
        <v>447.2919</v>
      </c>
      <c r="AV401">
        <v>441.17</v>
      </c>
      <c r="AW401">
        <v>437.50619999999998</v>
      </c>
      <c r="AX401">
        <v>433.18880000000001</v>
      </c>
      <c r="AY401">
        <v>428.49799999999999</v>
      </c>
      <c r="AZ401">
        <v>353.2647</v>
      </c>
      <c r="BA401">
        <v>239.54320000000001</v>
      </c>
      <c r="BB401">
        <v>-196.20930000000001</v>
      </c>
      <c r="BC401">
        <v>-348.6902</v>
      </c>
      <c r="BD401">
        <v>-442.12670000000003</v>
      </c>
      <c r="BE401">
        <v>-531.32029999999997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35.28913</v>
      </c>
      <c r="BS401">
        <v>463.7996</v>
      </c>
      <c r="BT401">
        <v>457.2706</v>
      </c>
      <c r="BU401">
        <v>454.90350000000001</v>
      </c>
      <c r="BV401">
        <v>450.71929999999998</v>
      </c>
      <c r="BW401">
        <v>445.88580000000002</v>
      </c>
      <c r="BX401">
        <v>363.53250000000003</v>
      </c>
      <c r="BY401">
        <v>249.43029999999999</v>
      </c>
      <c r="BZ401">
        <v>24.309149999999999</v>
      </c>
      <c r="CA401">
        <v>-36.14188</v>
      </c>
      <c r="CB401">
        <v>-74.756290000000007</v>
      </c>
      <c r="CC401">
        <v>-130.9588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206.98939999999999</v>
      </c>
      <c r="CQ401">
        <v>475.2328</v>
      </c>
      <c r="CR401">
        <v>468.42180000000002</v>
      </c>
      <c r="CS401">
        <v>466.9529</v>
      </c>
      <c r="CT401">
        <v>462.86099999999999</v>
      </c>
      <c r="CU401">
        <v>457.92849999999999</v>
      </c>
      <c r="CV401">
        <v>370.64389999999997</v>
      </c>
      <c r="CW401">
        <v>256.27809999999999</v>
      </c>
      <c r="CX401">
        <v>177.03960000000001</v>
      </c>
      <c r="CY401">
        <v>180.32820000000001</v>
      </c>
      <c r="CZ401">
        <v>179.68340000000001</v>
      </c>
      <c r="DA401">
        <v>146.33029999999999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378.68959999999998</v>
      </c>
      <c r="DO401">
        <v>486.666</v>
      </c>
      <c r="DP401">
        <v>479.57310000000001</v>
      </c>
      <c r="DQ401">
        <v>479.00220000000002</v>
      </c>
      <c r="DR401">
        <v>475.00259999999997</v>
      </c>
      <c r="DS401">
        <v>469.97129999999999</v>
      </c>
      <c r="DT401">
        <v>377.75540000000001</v>
      </c>
      <c r="DU401">
        <v>263.1259</v>
      </c>
      <c r="DV401">
        <v>329.77</v>
      </c>
      <c r="DW401">
        <v>396.79820000000001</v>
      </c>
      <c r="DX401">
        <v>434.12299999999999</v>
      </c>
      <c r="DY401">
        <v>423.61939999999998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626.59749999999997</v>
      </c>
      <c r="EM401">
        <v>503.17360000000002</v>
      </c>
      <c r="EN401">
        <v>495.6737</v>
      </c>
      <c r="EO401">
        <v>496.39949999999999</v>
      </c>
      <c r="EP401">
        <v>492.53320000000002</v>
      </c>
      <c r="EQ401">
        <v>487.35910000000001</v>
      </c>
      <c r="ER401">
        <v>388.02319999999997</v>
      </c>
      <c r="ES401">
        <v>273.01299999999998</v>
      </c>
      <c r="ET401">
        <v>550.2885</v>
      </c>
      <c r="EU401">
        <v>709.34659999999997</v>
      </c>
      <c r="EV401">
        <v>801.49350000000004</v>
      </c>
      <c r="EW401">
        <v>823.98080000000004</v>
      </c>
      <c r="EX401">
        <v>69.526179999999997</v>
      </c>
      <c r="EY401">
        <v>68.462190000000007</v>
      </c>
      <c r="EZ401">
        <v>67.775469999999999</v>
      </c>
      <c r="FA401">
        <v>67.12997</v>
      </c>
      <c r="FB401">
        <v>66.672070000000005</v>
      </c>
      <c r="FC401">
        <v>66.149150000000006</v>
      </c>
      <c r="FD401">
        <v>66.338750000000005</v>
      </c>
      <c r="FE401">
        <v>66.27328</v>
      </c>
      <c r="FF401">
        <v>67.99409</v>
      </c>
      <c r="FG401">
        <v>72.857110000000006</v>
      </c>
      <c r="FH401">
        <v>79.267359999999996</v>
      </c>
      <c r="FI401">
        <v>84.659530000000004</v>
      </c>
      <c r="FJ401">
        <v>88.825909999999993</v>
      </c>
      <c r="FK401">
        <v>91.427790000000002</v>
      </c>
      <c r="FL401">
        <v>92.433449999999993</v>
      </c>
      <c r="FM401">
        <v>92.65343</v>
      </c>
      <c r="FN401">
        <v>92.092860000000002</v>
      </c>
      <c r="FO401">
        <v>90.912909999999997</v>
      </c>
      <c r="FP401">
        <v>88.174620000000004</v>
      </c>
      <c r="FQ401">
        <v>84.39349</v>
      </c>
      <c r="FR401">
        <v>80.859129999999993</v>
      </c>
      <c r="FS401">
        <v>78.640299999999996</v>
      </c>
      <c r="FT401">
        <v>77.313159999999996</v>
      </c>
      <c r="FU401">
        <v>75.493819999999999</v>
      </c>
      <c r="FV401">
        <v>1</v>
      </c>
    </row>
    <row r="402" spans="1:178" x14ac:dyDescent="0.2">
      <c r="A402" t="s">
        <v>216</v>
      </c>
      <c r="B402" t="s">
        <v>231</v>
      </c>
      <c r="C402" t="s">
        <v>240</v>
      </c>
      <c r="D402" t="s">
        <v>42</v>
      </c>
      <c r="E402">
        <v>2015</v>
      </c>
      <c r="F402" t="s">
        <v>228</v>
      </c>
      <c r="G402">
        <v>514</v>
      </c>
      <c r="H402" s="59"/>
      <c r="I402">
        <v>77.422870000000003</v>
      </c>
      <c r="J402">
        <v>550.45429999999999</v>
      </c>
      <c r="K402">
        <v>543.34500000000003</v>
      </c>
      <c r="L402">
        <v>536.53240000000005</v>
      </c>
      <c r="M402">
        <v>540.21389999999997</v>
      </c>
      <c r="N402">
        <v>551.43880000000001</v>
      </c>
      <c r="O402">
        <v>579.81830000000002</v>
      </c>
      <c r="P402">
        <v>599.44759999999997</v>
      </c>
      <c r="Q402">
        <v>613.36630000000002</v>
      </c>
      <c r="R402">
        <v>619.83900000000006</v>
      </c>
      <c r="S402">
        <v>621.77589999999998</v>
      </c>
      <c r="T402">
        <v>630.75559999999996</v>
      </c>
      <c r="U402">
        <v>621.13779999999997</v>
      </c>
      <c r="V402">
        <v>615.92110000000002</v>
      </c>
      <c r="W402">
        <v>611.51509999999996</v>
      </c>
      <c r="X402">
        <v>604.57299999999998</v>
      </c>
      <c r="Y402">
        <v>597.05730000000005</v>
      </c>
      <c r="Z402">
        <v>592.98789999999997</v>
      </c>
      <c r="AA402">
        <v>585.24180000000001</v>
      </c>
      <c r="AB402">
        <v>579.35040000000004</v>
      </c>
      <c r="AC402">
        <v>580.01930000000004</v>
      </c>
      <c r="AD402">
        <v>592.01260000000002</v>
      </c>
      <c r="AE402">
        <v>593.82180000000005</v>
      </c>
      <c r="AF402">
        <v>589.59810000000004</v>
      </c>
      <c r="AG402">
        <v>568.02120000000002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84.399060000000006</v>
      </c>
      <c r="AU402">
        <v>463.49880000000002</v>
      </c>
      <c r="AV402">
        <v>462.11040000000003</v>
      </c>
      <c r="AW402">
        <v>460.28579999999999</v>
      </c>
      <c r="AX402">
        <v>459.05860000000001</v>
      </c>
      <c r="AY402">
        <v>454.57420000000002</v>
      </c>
      <c r="AZ402">
        <v>361.1078</v>
      </c>
      <c r="BA402">
        <v>237.5215</v>
      </c>
      <c r="BB402">
        <v>158.3185</v>
      </c>
      <c r="BC402">
        <v>165.37649999999999</v>
      </c>
      <c r="BD402">
        <v>169.47669999999999</v>
      </c>
      <c r="BE402">
        <v>156.0882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146.57060000000001</v>
      </c>
      <c r="BS402">
        <v>470.0009</v>
      </c>
      <c r="BT402">
        <v>468.21960000000001</v>
      </c>
      <c r="BU402">
        <v>466.34179999999998</v>
      </c>
      <c r="BV402">
        <v>464.97430000000003</v>
      </c>
      <c r="BW402">
        <v>460.55169999999998</v>
      </c>
      <c r="BX402">
        <v>366.54500000000002</v>
      </c>
      <c r="BY402">
        <v>243.66139999999999</v>
      </c>
      <c r="BZ402">
        <v>163.0367</v>
      </c>
      <c r="CA402">
        <v>171.11340000000001</v>
      </c>
      <c r="CB402">
        <v>176.28219999999999</v>
      </c>
      <c r="CC402">
        <v>161.16139999999999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189.63050000000001</v>
      </c>
      <c r="CQ402">
        <v>474.5043</v>
      </c>
      <c r="CR402">
        <v>472.45080000000002</v>
      </c>
      <c r="CS402">
        <v>470.53609999999998</v>
      </c>
      <c r="CT402">
        <v>469.07159999999999</v>
      </c>
      <c r="CU402">
        <v>464.69170000000003</v>
      </c>
      <c r="CV402">
        <v>370.31079999999997</v>
      </c>
      <c r="CW402">
        <v>247.91380000000001</v>
      </c>
      <c r="CX402">
        <v>166.30449999999999</v>
      </c>
      <c r="CY402">
        <v>175.08680000000001</v>
      </c>
      <c r="CZ402">
        <v>180.9956</v>
      </c>
      <c r="DA402">
        <v>164.67509999999999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232.69030000000001</v>
      </c>
      <c r="DO402">
        <v>479.0077</v>
      </c>
      <c r="DP402">
        <v>476.68189999999998</v>
      </c>
      <c r="DQ402">
        <v>474.73039999999997</v>
      </c>
      <c r="DR402">
        <v>473.16890000000001</v>
      </c>
      <c r="DS402">
        <v>468.83179999999999</v>
      </c>
      <c r="DT402">
        <v>374.07650000000001</v>
      </c>
      <c r="DU402">
        <v>252.16630000000001</v>
      </c>
      <c r="DV402">
        <v>169.57239999999999</v>
      </c>
      <c r="DW402">
        <v>179.06020000000001</v>
      </c>
      <c r="DX402">
        <v>185.709</v>
      </c>
      <c r="DY402">
        <v>168.18879999999999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294.86189999999999</v>
      </c>
      <c r="EM402">
        <v>485.50979999999998</v>
      </c>
      <c r="EN402">
        <v>482.79109999999997</v>
      </c>
      <c r="EO402">
        <v>480.78640000000001</v>
      </c>
      <c r="EP402">
        <v>479.08460000000002</v>
      </c>
      <c r="EQ402">
        <v>474.80930000000001</v>
      </c>
      <c r="ER402">
        <v>379.51369999999997</v>
      </c>
      <c r="ES402">
        <v>258.30619999999999</v>
      </c>
      <c r="ET402">
        <v>174.29060000000001</v>
      </c>
      <c r="EU402">
        <v>184.7971</v>
      </c>
      <c r="EV402">
        <v>192.51439999999999</v>
      </c>
      <c r="EW402">
        <v>173.262</v>
      </c>
      <c r="EX402">
        <v>69.615369999999999</v>
      </c>
      <c r="EY402">
        <v>68.573120000000003</v>
      </c>
      <c r="EZ402">
        <v>67.611699999999999</v>
      </c>
      <c r="FA402">
        <v>66.903499999999994</v>
      </c>
      <c r="FB402">
        <v>66.141819999999996</v>
      </c>
      <c r="FC402">
        <v>65.481819999999999</v>
      </c>
      <c r="FD402">
        <v>65.647800000000004</v>
      </c>
      <c r="FE402">
        <v>66.342380000000006</v>
      </c>
      <c r="FF402">
        <v>66.97354</v>
      </c>
      <c r="FG402">
        <v>71.177459999999996</v>
      </c>
      <c r="FH402">
        <v>76.720820000000003</v>
      </c>
      <c r="FI402">
        <v>81.920450000000002</v>
      </c>
      <c r="FJ402">
        <v>85.621930000000006</v>
      </c>
      <c r="FK402">
        <v>87.853430000000003</v>
      </c>
      <c r="FL402">
        <v>89.332920000000001</v>
      </c>
      <c r="FM402">
        <v>89.614170000000001</v>
      </c>
      <c r="FN402">
        <v>88.788799999999995</v>
      </c>
      <c r="FO402">
        <v>87.40907</v>
      </c>
      <c r="FP402">
        <v>84.855450000000005</v>
      </c>
      <c r="FQ402">
        <v>80.967929999999996</v>
      </c>
      <c r="FR402">
        <v>77.634860000000003</v>
      </c>
      <c r="FS402">
        <v>74.997929999999997</v>
      </c>
      <c r="FT402">
        <v>72.925700000000006</v>
      </c>
      <c r="FU402">
        <v>71.277540000000002</v>
      </c>
      <c r="FV402">
        <v>1</v>
      </c>
    </row>
    <row r="403" spans="1:178" x14ac:dyDescent="0.2">
      <c r="A403" t="s">
        <v>216</v>
      </c>
      <c r="B403" t="s">
        <v>231</v>
      </c>
      <c r="C403" t="s">
        <v>240</v>
      </c>
      <c r="D403" t="s">
        <v>42</v>
      </c>
      <c r="E403">
        <v>2016</v>
      </c>
      <c r="F403" t="s">
        <v>228</v>
      </c>
      <c r="G403">
        <v>501</v>
      </c>
      <c r="H403" s="59"/>
      <c r="I403">
        <v>75.464709999999997</v>
      </c>
      <c r="J403">
        <v>536.53229999999996</v>
      </c>
      <c r="K403">
        <v>529.6028</v>
      </c>
      <c r="L403">
        <v>522.96249999999998</v>
      </c>
      <c r="M403">
        <v>526.55079999999998</v>
      </c>
      <c r="N403">
        <v>537.49189999999999</v>
      </c>
      <c r="O403">
        <v>565.15359999999998</v>
      </c>
      <c r="P403">
        <v>584.28650000000005</v>
      </c>
      <c r="Q403">
        <v>597.85310000000004</v>
      </c>
      <c r="R403">
        <v>604.16210000000001</v>
      </c>
      <c r="S403">
        <v>606.05010000000004</v>
      </c>
      <c r="T403">
        <v>614.80259999999998</v>
      </c>
      <c r="U403">
        <v>605.42809999999997</v>
      </c>
      <c r="V403">
        <v>600.3433</v>
      </c>
      <c r="W403">
        <v>596.04880000000003</v>
      </c>
      <c r="X403">
        <v>589.28219999999999</v>
      </c>
      <c r="Y403">
        <v>581.95659999999998</v>
      </c>
      <c r="Z403">
        <v>577.99019999999996</v>
      </c>
      <c r="AA403">
        <v>570.43989999999997</v>
      </c>
      <c r="AB403">
        <v>564.69759999999997</v>
      </c>
      <c r="AC403">
        <v>565.34950000000003</v>
      </c>
      <c r="AD403">
        <v>577.03959999999995</v>
      </c>
      <c r="AE403">
        <v>578.803</v>
      </c>
      <c r="AF403">
        <v>574.68619999999999</v>
      </c>
      <c r="AG403">
        <v>553.6549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80.942229999999995</v>
      </c>
      <c r="AU403">
        <v>451.63780000000003</v>
      </c>
      <c r="AV403">
        <v>450.29289999999997</v>
      </c>
      <c r="AW403">
        <v>448.51560000000001</v>
      </c>
      <c r="AX403">
        <v>447.32229999999998</v>
      </c>
      <c r="AY403">
        <v>442.95</v>
      </c>
      <c r="AZ403">
        <v>351.85910000000001</v>
      </c>
      <c r="BA403">
        <v>231.3835</v>
      </c>
      <c r="BB403">
        <v>154.214</v>
      </c>
      <c r="BC403">
        <v>161.0718</v>
      </c>
      <c r="BD403">
        <v>165.04560000000001</v>
      </c>
      <c r="BE403">
        <v>152.0325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142.32249999999999</v>
      </c>
      <c r="BS403">
        <v>458.05720000000002</v>
      </c>
      <c r="BT403">
        <v>456.32429999999999</v>
      </c>
      <c r="BU403">
        <v>454.49439999999998</v>
      </c>
      <c r="BV403">
        <v>453.1628</v>
      </c>
      <c r="BW403">
        <v>448.85149999999999</v>
      </c>
      <c r="BX403">
        <v>357.22710000000001</v>
      </c>
      <c r="BY403">
        <v>237.4453</v>
      </c>
      <c r="BZ403">
        <v>158.87209999999999</v>
      </c>
      <c r="CA403">
        <v>166.73570000000001</v>
      </c>
      <c r="CB403">
        <v>171.76439999999999</v>
      </c>
      <c r="CC403">
        <v>157.0412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184.83439999999999</v>
      </c>
      <c r="CQ403">
        <v>462.50319999999999</v>
      </c>
      <c r="CR403">
        <v>460.5016</v>
      </c>
      <c r="CS403">
        <v>458.6354</v>
      </c>
      <c r="CT403">
        <v>457.2079</v>
      </c>
      <c r="CU403">
        <v>452.93880000000001</v>
      </c>
      <c r="CV403">
        <v>360.94490000000002</v>
      </c>
      <c r="CW403">
        <v>241.64359999999999</v>
      </c>
      <c r="CX403">
        <v>162.0984</v>
      </c>
      <c r="CY403">
        <v>170.6585</v>
      </c>
      <c r="CZ403">
        <v>176.4178</v>
      </c>
      <c r="DA403">
        <v>160.51009999999999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227.34620000000001</v>
      </c>
      <c r="DO403">
        <v>466.94920000000002</v>
      </c>
      <c r="DP403">
        <v>464.67899999999997</v>
      </c>
      <c r="DQ403">
        <v>462.77640000000002</v>
      </c>
      <c r="DR403">
        <v>461.25299999999999</v>
      </c>
      <c r="DS403">
        <v>457.02620000000002</v>
      </c>
      <c r="DT403">
        <v>364.6628</v>
      </c>
      <c r="DU403">
        <v>245.84200000000001</v>
      </c>
      <c r="DV403">
        <v>165.3246</v>
      </c>
      <c r="DW403">
        <v>174.5813</v>
      </c>
      <c r="DX403">
        <v>181.07130000000001</v>
      </c>
      <c r="DY403">
        <v>163.97909999999999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288.72649999999999</v>
      </c>
      <c r="EM403">
        <v>473.36860000000001</v>
      </c>
      <c r="EN403">
        <v>470.71030000000002</v>
      </c>
      <c r="EO403">
        <v>468.7552</v>
      </c>
      <c r="EP403">
        <v>467.09350000000001</v>
      </c>
      <c r="EQ403">
        <v>462.92759999999998</v>
      </c>
      <c r="ER403">
        <v>370.03070000000002</v>
      </c>
      <c r="ES403">
        <v>251.90379999999999</v>
      </c>
      <c r="ET403">
        <v>169.9828</v>
      </c>
      <c r="EU403">
        <v>180.24520000000001</v>
      </c>
      <c r="EV403">
        <v>187.7901</v>
      </c>
      <c r="EW403">
        <v>168.98779999999999</v>
      </c>
      <c r="EX403">
        <v>69.615369999999999</v>
      </c>
      <c r="EY403">
        <v>68.573120000000003</v>
      </c>
      <c r="EZ403">
        <v>67.611699999999999</v>
      </c>
      <c r="FA403">
        <v>66.903499999999994</v>
      </c>
      <c r="FB403">
        <v>66.141819999999996</v>
      </c>
      <c r="FC403">
        <v>65.481819999999999</v>
      </c>
      <c r="FD403">
        <v>65.647800000000004</v>
      </c>
      <c r="FE403">
        <v>66.342380000000006</v>
      </c>
      <c r="FF403">
        <v>66.97354</v>
      </c>
      <c r="FG403">
        <v>71.177459999999996</v>
      </c>
      <c r="FH403">
        <v>76.720820000000003</v>
      </c>
      <c r="FI403">
        <v>81.920450000000002</v>
      </c>
      <c r="FJ403">
        <v>85.621930000000006</v>
      </c>
      <c r="FK403">
        <v>87.853430000000003</v>
      </c>
      <c r="FL403">
        <v>89.332920000000001</v>
      </c>
      <c r="FM403">
        <v>89.614170000000001</v>
      </c>
      <c r="FN403">
        <v>88.788799999999995</v>
      </c>
      <c r="FO403">
        <v>87.40907</v>
      </c>
      <c r="FP403">
        <v>84.855450000000005</v>
      </c>
      <c r="FQ403">
        <v>80.967929999999996</v>
      </c>
      <c r="FR403">
        <v>77.634860000000003</v>
      </c>
      <c r="FS403">
        <v>74.997929999999997</v>
      </c>
      <c r="FT403">
        <v>72.925700000000006</v>
      </c>
      <c r="FU403">
        <v>71.277540000000002</v>
      </c>
      <c r="FV403">
        <v>1</v>
      </c>
    </row>
    <row r="404" spans="1:178" x14ac:dyDescent="0.2">
      <c r="A404" t="s">
        <v>216</v>
      </c>
      <c r="B404" t="s">
        <v>231</v>
      </c>
      <c r="C404" t="s">
        <v>240</v>
      </c>
      <c r="D404" t="s">
        <v>42</v>
      </c>
      <c r="E404">
        <v>2017</v>
      </c>
      <c r="F404" t="s">
        <v>228</v>
      </c>
      <c r="G404">
        <v>487</v>
      </c>
      <c r="H404" s="59"/>
      <c r="I404">
        <v>73.355909999999994</v>
      </c>
      <c r="J404">
        <v>521.5394</v>
      </c>
      <c r="K404">
        <v>514.80359999999996</v>
      </c>
      <c r="L404">
        <v>508.34879999999998</v>
      </c>
      <c r="M404">
        <v>511.83690000000001</v>
      </c>
      <c r="N404">
        <v>522.47220000000004</v>
      </c>
      <c r="O404">
        <v>549.36099999999999</v>
      </c>
      <c r="P404">
        <v>567.95910000000003</v>
      </c>
      <c r="Q404">
        <v>581.14670000000001</v>
      </c>
      <c r="R404">
        <v>587.27940000000001</v>
      </c>
      <c r="S404">
        <v>589.1146</v>
      </c>
      <c r="T404">
        <v>597.62239999999997</v>
      </c>
      <c r="U404">
        <v>588.50990000000002</v>
      </c>
      <c r="V404">
        <v>583.56730000000005</v>
      </c>
      <c r="W404">
        <v>579.39279999999997</v>
      </c>
      <c r="X404">
        <v>572.81529999999998</v>
      </c>
      <c r="Y404">
        <v>565.6943</v>
      </c>
      <c r="Z404">
        <v>561.83870000000002</v>
      </c>
      <c r="AA404">
        <v>554.49950000000001</v>
      </c>
      <c r="AB404">
        <v>548.91759999999999</v>
      </c>
      <c r="AC404">
        <v>549.55129999999997</v>
      </c>
      <c r="AD404">
        <v>560.91470000000004</v>
      </c>
      <c r="AE404">
        <v>562.62879999999996</v>
      </c>
      <c r="AF404">
        <v>558.62699999999995</v>
      </c>
      <c r="AG404">
        <v>538.18349999999998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77.239069999999998</v>
      </c>
      <c r="AU404">
        <v>438.86649999999997</v>
      </c>
      <c r="AV404">
        <v>437.56819999999999</v>
      </c>
      <c r="AW404">
        <v>435.84179999999998</v>
      </c>
      <c r="AX404">
        <v>434.68520000000001</v>
      </c>
      <c r="AY404">
        <v>430.43360000000001</v>
      </c>
      <c r="AZ404">
        <v>341.90069999999997</v>
      </c>
      <c r="BA404">
        <v>224.77539999999999</v>
      </c>
      <c r="BB404">
        <v>149.79519999999999</v>
      </c>
      <c r="BC404">
        <v>156.43780000000001</v>
      </c>
      <c r="BD404">
        <v>160.2758</v>
      </c>
      <c r="BE404">
        <v>147.66650000000001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137.75569999999999</v>
      </c>
      <c r="BS404">
        <v>445.19549999999998</v>
      </c>
      <c r="BT404">
        <v>443.51479999999998</v>
      </c>
      <c r="BU404">
        <v>441.73649999999998</v>
      </c>
      <c r="BV404">
        <v>440.44349999999997</v>
      </c>
      <c r="BW404">
        <v>436.25200000000001</v>
      </c>
      <c r="BX404">
        <v>347.19310000000002</v>
      </c>
      <c r="BY404">
        <v>230.7518</v>
      </c>
      <c r="BZ404">
        <v>154.3878</v>
      </c>
      <c r="CA404">
        <v>162.02199999999999</v>
      </c>
      <c r="CB404">
        <v>166.90010000000001</v>
      </c>
      <c r="CC404">
        <v>152.60470000000001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179.66929999999999</v>
      </c>
      <c r="CQ404">
        <v>449.57900000000001</v>
      </c>
      <c r="CR404">
        <v>447.63330000000002</v>
      </c>
      <c r="CS404">
        <v>445.81920000000002</v>
      </c>
      <c r="CT404">
        <v>444.43169999999998</v>
      </c>
      <c r="CU404">
        <v>440.28190000000001</v>
      </c>
      <c r="CV404">
        <v>350.85860000000002</v>
      </c>
      <c r="CW404">
        <v>234.89109999999999</v>
      </c>
      <c r="CX404">
        <v>157.56870000000001</v>
      </c>
      <c r="CY404">
        <v>165.8896</v>
      </c>
      <c r="CZ404">
        <v>171.488</v>
      </c>
      <c r="DA404">
        <v>156.0248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221.583</v>
      </c>
      <c r="DO404">
        <v>453.9624</v>
      </c>
      <c r="DP404">
        <v>451.7518</v>
      </c>
      <c r="DQ404">
        <v>449.90190000000001</v>
      </c>
      <c r="DR404">
        <v>448.41989999999998</v>
      </c>
      <c r="DS404">
        <v>444.31169999999997</v>
      </c>
      <c r="DT404">
        <v>354.52420000000001</v>
      </c>
      <c r="DU404">
        <v>239.03039999999999</v>
      </c>
      <c r="DV404">
        <v>160.74950000000001</v>
      </c>
      <c r="DW404">
        <v>169.75720000000001</v>
      </c>
      <c r="DX404">
        <v>176.07599999999999</v>
      </c>
      <c r="DY404">
        <v>159.44499999999999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282.09960000000001</v>
      </c>
      <c r="EM404">
        <v>460.29149999999998</v>
      </c>
      <c r="EN404">
        <v>457.69839999999999</v>
      </c>
      <c r="EO404">
        <v>455.79669999999999</v>
      </c>
      <c r="EP404">
        <v>454.1782</v>
      </c>
      <c r="EQ404">
        <v>450.13010000000003</v>
      </c>
      <c r="ER404">
        <v>359.81659999999999</v>
      </c>
      <c r="ES404">
        <v>245.0069</v>
      </c>
      <c r="ET404">
        <v>165.34219999999999</v>
      </c>
      <c r="EU404">
        <v>175.34139999999999</v>
      </c>
      <c r="EV404">
        <v>182.7002</v>
      </c>
      <c r="EW404">
        <v>164.38319999999999</v>
      </c>
      <c r="EX404">
        <v>69.615369999999999</v>
      </c>
      <c r="EY404">
        <v>68.573120000000003</v>
      </c>
      <c r="EZ404">
        <v>67.611699999999999</v>
      </c>
      <c r="FA404">
        <v>66.903499999999994</v>
      </c>
      <c r="FB404">
        <v>66.141819999999996</v>
      </c>
      <c r="FC404">
        <v>65.481819999999999</v>
      </c>
      <c r="FD404">
        <v>65.647800000000004</v>
      </c>
      <c r="FE404">
        <v>66.342380000000006</v>
      </c>
      <c r="FF404">
        <v>66.97354</v>
      </c>
      <c r="FG404">
        <v>71.177459999999996</v>
      </c>
      <c r="FH404">
        <v>76.720820000000003</v>
      </c>
      <c r="FI404">
        <v>81.920450000000002</v>
      </c>
      <c r="FJ404">
        <v>85.621930000000006</v>
      </c>
      <c r="FK404">
        <v>87.853430000000003</v>
      </c>
      <c r="FL404">
        <v>89.332920000000001</v>
      </c>
      <c r="FM404">
        <v>89.614170000000001</v>
      </c>
      <c r="FN404">
        <v>88.788799999999995</v>
      </c>
      <c r="FO404">
        <v>87.40907</v>
      </c>
      <c r="FP404">
        <v>84.855450000000005</v>
      </c>
      <c r="FQ404">
        <v>80.967929999999996</v>
      </c>
      <c r="FR404">
        <v>77.634860000000003</v>
      </c>
      <c r="FS404">
        <v>74.997929999999997</v>
      </c>
      <c r="FT404">
        <v>72.925700000000006</v>
      </c>
      <c r="FU404">
        <v>71.277540000000002</v>
      </c>
      <c r="FV404">
        <v>1</v>
      </c>
    </row>
    <row r="405" spans="1:178" x14ac:dyDescent="0.2">
      <c r="A405" t="s">
        <v>216</v>
      </c>
      <c r="B405" t="s">
        <v>231</v>
      </c>
      <c r="C405" t="s">
        <v>240</v>
      </c>
      <c r="D405" t="s">
        <v>42</v>
      </c>
      <c r="E405" t="s">
        <v>239</v>
      </c>
      <c r="F405" t="s">
        <v>228</v>
      </c>
      <c r="G405">
        <v>474</v>
      </c>
      <c r="H405" s="59"/>
      <c r="I405">
        <v>71.397739999999999</v>
      </c>
      <c r="J405">
        <v>507.61750000000001</v>
      </c>
      <c r="K405">
        <v>501.06139999999999</v>
      </c>
      <c r="L405">
        <v>494.77890000000002</v>
      </c>
      <c r="M405">
        <v>498.1739</v>
      </c>
      <c r="N405">
        <v>508.52519999999998</v>
      </c>
      <c r="O405">
        <v>534.69629999999995</v>
      </c>
      <c r="P405">
        <v>552.798</v>
      </c>
      <c r="Q405">
        <v>565.63350000000003</v>
      </c>
      <c r="R405">
        <v>571.60249999999996</v>
      </c>
      <c r="S405">
        <v>573.38869999999997</v>
      </c>
      <c r="T405">
        <v>581.66949999999997</v>
      </c>
      <c r="U405">
        <v>572.80020000000002</v>
      </c>
      <c r="V405">
        <v>567.98950000000002</v>
      </c>
      <c r="W405">
        <v>563.92650000000003</v>
      </c>
      <c r="X405">
        <v>557.52449999999999</v>
      </c>
      <c r="Y405">
        <v>550.59370000000001</v>
      </c>
      <c r="Z405">
        <v>546.84100000000001</v>
      </c>
      <c r="AA405">
        <v>539.69759999999997</v>
      </c>
      <c r="AB405">
        <v>534.26480000000004</v>
      </c>
      <c r="AC405">
        <v>534.88160000000005</v>
      </c>
      <c r="AD405">
        <v>545.94159999999999</v>
      </c>
      <c r="AE405">
        <v>547.61</v>
      </c>
      <c r="AF405">
        <v>543.71500000000003</v>
      </c>
      <c r="AG405">
        <v>523.81719999999996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73.81935</v>
      </c>
      <c r="AU405">
        <v>427.00940000000003</v>
      </c>
      <c r="AV405">
        <v>425.75439999999998</v>
      </c>
      <c r="AW405">
        <v>424.07510000000002</v>
      </c>
      <c r="AX405">
        <v>422.95249999999999</v>
      </c>
      <c r="AY405">
        <v>418.81299999999999</v>
      </c>
      <c r="AZ405">
        <v>332.65519999999998</v>
      </c>
      <c r="BA405">
        <v>218.64109999999999</v>
      </c>
      <c r="BB405">
        <v>145.6935</v>
      </c>
      <c r="BC405">
        <v>152.13659999999999</v>
      </c>
      <c r="BD405">
        <v>155.84880000000001</v>
      </c>
      <c r="BE405">
        <v>143.6139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133.52279999999999</v>
      </c>
      <c r="BS405">
        <v>433.2534</v>
      </c>
      <c r="BT405">
        <v>431.62099999999998</v>
      </c>
      <c r="BU405">
        <v>429.89069999999998</v>
      </c>
      <c r="BV405">
        <v>428.63339999999999</v>
      </c>
      <c r="BW405">
        <v>424.55329999999998</v>
      </c>
      <c r="BX405">
        <v>337.87650000000002</v>
      </c>
      <c r="BY405">
        <v>224.53729999999999</v>
      </c>
      <c r="BZ405">
        <v>150.2244</v>
      </c>
      <c r="CA405">
        <v>157.64570000000001</v>
      </c>
      <c r="CB405">
        <v>162.38399999999999</v>
      </c>
      <c r="CC405">
        <v>148.48570000000001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174.8732</v>
      </c>
      <c r="CQ405">
        <v>437.5779</v>
      </c>
      <c r="CR405">
        <v>435.68419999999998</v>
      </c>
      <c r="CS405">
        <v>433.91849999999999</v>
      </c>
      <c r="CT405">
        <v>432.56799999999998</v>
      </c>
      <c r="CU405">
        <v>428.529</v>
      </c>
      <c r="CV405">
        <v>341.49279999999999</v>
      </c>
      <c r="CW405">
        <v>228.62090000000001</v>
      </c>
      <c r="CX405">
        <v>153.36250000000001</v>
      </c>
      <c r="CY405">
        <v>161.4614</v>
      </c>
      <c r="CZ405">
        <v>166.91030000000001</v>
      </c>
      <c r="DA405">
        <v>151.85990000000001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216.22370000000001</v>
      </c>
      <c r="DO405">
        <v>441.90249999999997</v>
      </c>
      <c r="DP405">
        <v>439.74740000000003</v>
      </c>
      <c r="DQ405">
        <v>437.94639999999998</v>
      </c>
      <c r="DR405">
        <v>436.50259999999997</v>
      </c>
      <c r="DS405">
        <v>432.50459999999998</v>
      </c>
      <c r="DT405">
        <v>345.10910000000001</v>
      </c>
      <c r="DU405">
        <v>232.7046</v>
      </c>
      <c r="DV405">
        <v>156.50059999999999</v>
      </c>
      <c r="DW405">
        <v>165.27699999999999</v>
      </c>
      <c r="DX405">
        <v>171.4366</v>
      </c>
      <c r="DY405">
        <v>155.23410000000001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275.9271</v>
      </c>
      <c r="EM405">
        <v>448.1465</v>
      </c>
      <c r="EN405">
        <v>445.61399999999998</v>
      </c>
      <c r="EO405">
        <v>443.76190000000003</v>
      </c>
      <c r="EP405">
        <v>442.18349999999998</v>
      </c>
      <c r="EQ405">
        <v>438.24489999999997</v>
      </c>
      <c r="ER405">
        <v>350.3304</v>
      </c>
      <c r="ES405">
        <v>238.60079999999999</v>
      </c>
      <c r="ET405">
        <v>161.0316</v>
      </c>
      <c r="EU405">
        <v>170.7861</v>
      </c>
      <c r="EV405">
        <v>177.97190000000001</v>
      </c>
      <c r="EW405">
        <v>160.10589999999999</v>
      </c>
      <c r="EX405">
        <v>69.615369999999999</v>
      </c>
      <c r="EY405">
        <v>68.573120000000003</v>
      </c>
      <c r="EZ405">
        <v>67.611699999999999</v>
      </c>
      <c r="FA405">
        <v>66.903499999999994</v>
      </c>
      <c r="FB405">
        <v>66.141819999999996</v>
      </c>
      <c r="FC405">
        <v>65.481819999999999</v>
      </c>
      <c r="FD405">
        <v>65.647800000000004</v>
      </c>
      <c r="FE405">
        <v>66.342380000000006</v>
      </c>
      <c r="FF405">
        <v>66.97354</v>
      </c>
      <c r="FG405">
        <v>71.177459999999996</v>
      </c>
      <c r="FH405">
        <v>76.720820000000003</v>
      </c>
      <c r="FI405">
        <v>81.920450000000002</v>
      </c>
      <c r="FJ405">
        <v>85.621930000000006</v>
      </c>
      <c r="FK405">
        <v>87.853430000000003</v>
      </c>
      <c r="FL405">
        <v>89.332920000000001</v>
      </c>
      <c r="FM405">
        <v>89.614170000000001</v>
      </c>
      <c r="FN405">
        <v>88.788799999999995</v>
      </c>
      <c r="FO405">
        <v>87.40907</v>
      </c>
      <c r="FP405">
        <v>84.855450000000005</v>
      </c>
      <c r="FQ405">
        <v>80.967929999999996</v>
      </c>
      <c r="FR405">
        <v>77.634860000000003</v>
      </c>
      <c r="FS405">
        <v>74.997929999999997</v>
      </c>
      <c r="FT405">
        <v>72.925700000000006</v>
      </c>
      <c r="FU405">
        <v>71.277540000000002</v>
      </c>
      <c r="FV405">
        <v>1</v>
      </c>
    </row>
    <row r="406" spans="1:178" x14ac:dyDescent="0.2">
      <c r="A406" t="s">
        <v>216</v>
      </c>
      <c r="B406" t="s">
        <v>231</v>
      </c>
      <c r="C406" t="s">
        <v>240</v>
      </c>
      <c r="D406" t="s">
        <v>43</v>
      </c>
      <c r="E406">
        <v>2015</v>
      </c>
      <c r="F406" t="s">
        <v>228</v>
      </c>
      <c r="G406">
        <v>507</v>
      </c>
      <c r="H406" s="59"/>
      <c r="I406">
        <v>76.368480000000005</v>
      </c>
      <c r="J406">
        <v>545.53840000000002</v>
      </c>
      <c r="K406">
        <v>535.31880000000001</v>
      </c>
      <c r="L406">
        <v>529.1739</v>
      </c>
      <c r="M406">
        <v>532.77139999999997</v>
      </c>
      <c r="N406">
        <v>551.80799999999999</v>
      </c>
      <c r="O406">
        <v>578.92660000000001</v>
      </c>
      <c r="P406">
        <v>601.97940000000006</v>
      </c>
      <c r="Q406">
        <v>602.53300000000002</v>
      </c>
      <c r="R406">
        <v>598.952</v>
      </c>
      <c r="S406">
        <v>597.55430000000001</v>
      </c>
      <c r="T406">
        <v>605.04330000000004</v>
      </c>
      <c r="U406">
        <v>612.93809999999996</v>
      </c>
      <c r="V406">
        <v>606.66240000000005</v>
      </c>
      <c r="W406">
        <v>608.79859999999996</v>
      </c>
      <c r="X406">
        <v>592.46450000000004</v>
      </c>
      <c r="Y406">
        <v>590.14200000000005</v>
      </c>
      <c r="Z406">
        <v>582.59749999999997</v>
      </c>
      <c r="AA406">
        <v>584.17759999999998</v>
      </c>
      <c r="AB406">
        <v>578.94119999999998</v>
      </c>
      <c r="AC406">
        <v>574.78750000000002</v>
      </c>
      <c r="AD406">
        <v>580.22130000000004</v>
      </c>
      <c r="AE406">
        <v>574.42639999999994</v>
      </c>
      <c r="AF406">
        <v>571.02850000000001</v>
      </c>
      <c r="AG406">
        <v>560.29420000000005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-50.536589999999997</v>
      </c>
      <c r="AX406">
        <v>449.90109999999999</v>
      </c>
      <c r="AY406">
        <v>453.54070000000002</v>
      </c>
      <c r="AZ406">
        <v>449.40199999999999</v>
      </c>
      <c r="BA406">
        <v>446.66520000000003</v>
      </c>
      <c r="BB406">
        <v>450.75619999999998</v>
      </c>
      <c r="BC406">
        <v>371.28359999999998</v>
      </c>
      <c r="BD406">
        <v>254.0823</v>
      </c>
      <c r="BE406">
        <v>163.2037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94.736959999999996</v>
      </c>
      <c r="BV406">
        <v>459.91149999999999</v>
      </c>
      <c r="BW406">
        <v>464.0806</v>
      </c>
      <c r="BX406">
        <v>459.29599999999999</v>
      </c>
      <c r="BY406">
        <v>456.16750000000002</v>
      </c>
      <c r="BZ406">
        <v>462.27539999999999</v>
      </c>
      <c r="CA406">
        <v>379.06990000000002</v>
      </c>
      <c r="CB406">
        <v>263.47390000000001</v>
      </c>
      <c r="CC406">
        <v>165.99680000000001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195.35300000000001</v>
      </c>
      <c r="CT406">
        <v>466.84469999999999</v>
      </c>
      <c r="CU406">
        <v>471.38060000000002</v>
      </c>
      <c r="CV406">
        <v>466.14859999999999</v>
      </c>
      <c r="CW406">
        <v>462.74869999999999</v>
      </c>
      <c r="CX406">
        <v>470.25360000000001</v>
      </c>
      <c r="CY406">
        <v>384.46269999999998</v>
      </c>
      <c r="CZ406">
        <v>269.9785</v>
      </c>
      <c r="DA406">
        <v>167.93119999999999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295.96899999999999</v>
      </c>
      <c r="DR406">
        <v>473.77789999999999</v>
      </c>
      <c r="DS406">
        <v>478.68049999999999</v>
      </c>
      <c r="DT406">
        <v>473.00110000000001</v>
      </c>
      <c r="DU406">
        <v>469.33</v>
      </c>
      <c r="DV406">
        <v>478.23169999999999</v>
      </c>
      <c r="DW406">
        <v>389.85550000000001</v>
      </c>
      <c r="DX406">
        <v>276.48309999999998</v>
      </c>
      <c r="DY406">
        <v>169.8657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441.24259999999998</v>
      </c>
      <c r="EP406">
        <v>483.78829999999999</v>
      </c>
      <c r="EQ406">
        <v>489.22039999999998</v>
      </c>
      <c r="ER406">
        <v>482.89510000000001</v>
      </c>
      <c r="ES406">
        <v>478.83229999999998</v>
      </c>
      <c r="ET406">
        <v>489.7509</v>
      </c>
      <c r="EU406">
        <v>397.64179999999999</v>
      </c>
      <c r="EV406">
        <v>285.87470000000002</v>
      </c>
      <c r="EW406">
        <v>172.65880000000001</v>
      </c>
      <c r="EX406">
        <v>59.145699999999998</v>
      </c>
      <c r="EY406">
        <v>58.40654</v>
      </c>
      <c r="EZ406">
        <v>57.702669999999998</v>
      </c>
      <c r="FA406">
        <v>56.944240000000001</v>
      </c>
      <c r="FB406">
        <v>56.213000000000001</v>
      </c>
      <c r="FC406">
        <v>56.100990000000003</v>
      </c>
      <c r="FD406">
        <v>55.721710000000002</v>
      </c>
      <c r="FE406">
        <v>55.528970000000001</v>
      </c>
      <c r="FF406">
        <v>58.979840000000003</v>
      </c>
      <c r="FG406">
        <v>63.891770000000001</v>
      </c>
      <c r="FH406">
        <v>70.179659999999998</v>
      </c>
      <c r="FI406">
        <v>75.531720000000007</v>
      </c>
      <c r="FJ406">
        <v>79.121589999999998</v>
      </c>
      <c r="FK406">
        <v>80.595280000000002</v>
      </c>
      <c r="FL406">
        <v>81.096050000000005</v>
      </c>
      <c r="FM406">
        <v>80.652889999999999</v>
      </c>
      <c r="FN406">
        <v>78.499420000000001</v>
      </c>
      <c r="FO406">
        <v>74.431690000000003</v>
      </c>
      <c r="FP406">
        <v>70.053449999999998</v>
      </c>
      <c r="FQ406">
        <v>67.404039999999995</v>
      </c>
      <c r="FR406">
        <v>65.414630000000002</v>
      </c>
      <c r="FS406">
        <v>63.602179999999997</v>
      </c>
      <c r="FT406">
        <v>62.409689999999998</v>
      </c>
      <c r="FU406">
        <v>61.160179999999997</v>
      </c>
      <c r="FV406">
        <v>1</v>
      </c>
    </row>
    <row r="407" spans="1:178" x14ac:dyDescent="0.2">
      <c r="A407" t="s">
        <v>216</v>
      </c>
      <c r="B407" t="s">
        <v>231</v>
      </c>
      <c r="C407" t="s">
        <v>240</v>
      </c>
      <c r="D407" t="s">
        <v>43</v>
      </c>
      <c r="E407">
        <v>2016</v>
      </c>
      <c r="F407" t="s">
        <v>228</v>
      </c>
      <c r="G407">
        <v>494</v>
      </c>
      <c r="H407" s="59"/>
      <c r="I407">
        <v>74.410309999999996</v>
      </c>
      <c r="J407">
        <v>531.55020000000002</v>
      </c>
      <c r="K407">
        <v>521.59270000000004</v>
      </c>
      <c r="L407">
        <v>515.60530000000006</v>
      </c>
      <c r="M407">
        <v>519.11059999999998</v>
      </c>
      <c r="N407">
        <v>537.65909999999997</v>
      </c>
      <c r="O407">
        <v>564.08230000000003</v>
      </c>
      <c r="P407">
        <v>586.54390000000001</v>
      </c>
      <c r="Q407">
        <v>587.08349999999996</v>
      </c>
      <c r="R407">
        <v>583.59429999999998</v>
      </c>
      <c r="S407">
        <v>582.23239999999998</v>
      </c>
      <c r="T407">
        <v>589.52940000000001</v>
      </c>
      <c r="U407">
        <v>597.22170000000006</v>
      </c>
      <c r="V407">
        <v>591.1069</v>
      </c>
      <c r="W407">
        <v>593.1884</v>
      </c>
      <c r="X407">
        <v>577.2731</v>
      </c>
      <c r="Y407">
        <v>575.01009999999997</v>
      </c>
      <c r="Z407">
        <v>567.65909999999997</v>
      </c>
      <c r="AA407">
        <v>569.19860000000006</v>
      </c>
      <c r="AB407">
        <v>564.09659999999997</v>
      </c>
      <c r="AC407">
        <v>560.04939999999999</v>
      </c>
      <c r="AD407">
        <v>565.34379999999999</v>
      </c>
      <c r="AE407">
        <v>559.69749999999999</v>
      </c>
      <c r="AF407">
        <v>556.38679999999999</v>
      </c>
      <c r="AG407">
        <v>545.92769999999996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-52.372750000000003</v>
      </c>
      <c r="AX407">
        <v>438.14940000000001</v>
      </c>
      <c r="AY407">
        <v>441.68419999999998</v>
      </c>
      <c r="AZ407">
        <v>437.66559999999998</v>
      </c>
      <c r="BA407">
        <v>435.00740000000002</v>
      </c>
      <c r="BB407">
        <v>438.95</v>
      </c>
      <c r="BC407">
        <v>361.59559999999999</v>
      </c>
      <c r="BD407">
        <v>247.36490000000001</v>
      </c>
      <c r="BE407">
        <v>158.95869999999999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91.026229999999998</v>
      </c>
      <c r="BV407">
        <v>448.03059999999999</v>
      </c>
      <c r="BW407">
        <v>452.0881</v>
      </c>
      <c r="BX407">
        <v>447.43189999999998</v>
      </c>
      <c r="BY407">
        <v>444.38709999999998</v>
      </c>
      <c r="BZ407">
        <v>450.32060000000001</v>
      </c>
      <c r="CA407">
        <v>369.28149999999999</v>
      </c>
      <c r="CB407">
        <v>256.63529999999997</v>
      </c>
      <c r="CC407">
        <v>161.7158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190.34389999999999</v>
      </c>
      <c r="CT407">
        <v>454.87430000000001</v>
      </c>
      <c r="CU407">
        <v>459.29390000000001</v>
      </c>
      <c r="CV407">
        <v>454.19600000000003</v>
      </c>
      <c r="CW407">
        <v>450.88339999999999</v>
      </c>
      <c r="CX407">
        <v>458.19580000000002</v>
      </c>
      <c r="CY407">
        <v>374.60469999999998</v>
      </c>
      <c r="CZ407">
        <v>263.05599999999998</v>
      </c>
      <c r="DA407">
        <v>163.62530000000001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289.66160000000002</v>
      </c>
      <c r="DR407">
        <v>461.71800000000002</v>
      </c>
      <c r="DS407">
        <v>466.49959999999999</v>
      </c>
      <c r="DT407">
        <v>460.96010000000001</v>
      </c>
      <c r="DU407">
        <v>457.37970000000001</v>
      </c>
      <c r="DV407">
        <v>466.07100000000003</v>
      </c>
      <c r="DW407">
        <v>379.92790000000002</v>
      </c>
      <c r="DX407">
        <v>269.47669999999999</v>
      </c>
      <c r="DY407">
        <v>165.53479999999999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433.06060000000002</v>
      </c>
      <c r="EP407">
        <v>471.5992</v>
      </c>
      <c r="EQ407">
        <v>476.90350000000001</v>
      </c>
      <c r="ER407">
        <v>470.72649999999999</v>
      </c>
      <c r="ES407">
        <v>466.75940000000003</v>
      </c>
      <c r="ET407">
        <v>477.44150000000002</v>
      </c>
      <c r="EU407">
        <v>387.61369999999999</v>
      </c>
      <c r="EV407">
        <v>278.74709999999999</v>
      </c>
      <c r="EW407">
        <v>168.2919</v>
      </c>
      <c r="EX407">
        <v>59.145699999999998</v>
      </c>
      <c r="EY407">
        <v>58.40654</v>
      </c>
      <c r="EZ407">
        <v>57.702669999999998</v>
      </c>
      <c r="FA407">
        <v>56.944240000000001</v>
      </c>
      <c r="FB407">
        <v>56.213000000000001</v>
      </c>
      <c r="FC407">
        <v>56.100990000000003</v>
      </c>
      <c r="FD407">
        <v>55.721710000000002</v>
      </c>
      <c r="FE407">
        <v>55.528970000000001</v>
      </c>
      <c r="FF407">
        <v>58.979840000000003</v>
      </c>
      <c r="FG407">
        <v>63.891779999999997</v>
      </c>
      <c r="FH407">
        <v>70.179659999999998</v>
      </c>
      <c r="FI407">
        <v>75.531720000000007</v>
      </c>
      <c r="FJ407">
        <v>79.121589999999998</v>
      </c>
      <c r="FK407">
        <v>80.595280000000002</v>
      </c>
      <c r="FL407">
        <v>81.096050000000005</v>
      </c>
      <c r="FM407">
        <v>80.652889999999999</v>
      </c>
      <c r="FN407">
        <v>78.499420000000001</v>
      </c>
      <c r="FO407">
        <v>74.431690000000003</v>
      </c>
      <c r="FP407">
        <v>70.053449999999998</v>
      </c>
      <c r="FQ407">
        <v>67.404039999999995</v>
      </c>
      <c r="FR407">
        <v>65.414630000000002</v>
      </c>
      <c r="FS407">
        <v>63.602179999999997</v>
      </c>
      <c r="FT407">
        <v>62.409689999999998</v>
      </c>
      <c r="FU407">
        <v>61.160179999999997</v>
      </c>
      <c r="FV407">
        <v>1</v>
      </c>
    </row>
    <row r="408" spans="1:178" x14ac:dyDescent="0.2">
      <c r="A408" t="s">
        <v>216</v>
      </c>
      <c r="B408" t="s">
        <v>231</v>
      </c>
      <c r="C408" t="s">
        <v>240</v>
      </c>
      <c r="D408" t="s">
        <v>43</v>
      </c>
      <c r="E408">
        <v>2017</v>
      </c>
      <c r="F408" t="s">
        <v>228</v>
      </c>
      <c r="G408">
        <v>480</v>
      </c>
      <c r="H408" s="59"/>
      <c r="I408">
        <v>72.301509999999993</v>
      </c>
      <c r="J408">
        <v>516.48609999999996</v>
      </c>
      <c r="K408">
        <v>506.8107</v>
      </c>
      <c r="L408">
        <v>500.99299999999999</v>
      </c>
      <c r="M408">
        <v>504.399</v>
      </c>
      <c r="N408">
        <v>522.42179999999996</v>
      </c>
      <c r="O408">
        <v>548.09619999999995</v>
      </c>
      <c r="P408">
        <v>569.92129999999997</v>
      </c>
      <c r="Q408">
        <v>570.44550000000004</v>
      </c>
      <c r="R408">
        <v>567.05520000000001</v>
      </c>
      <c r="S408">
        <v>565.73180000000002</v>
      </c>
      <c r="T408">
        <v>572.82209999999998</v>
      </c>
      <c r="U408">
        <v>580.29639999999995</v>
      </c>
      <c r="V408">
        <v>574.35490000000004</v>
      </c>
      <c r="W408">
        <v>576.37739999999997</v>
      </c>
      <c r="X408">
        <v>560.91309999999999</v>
      </c>
      <c r="Y408">
        <v>558.71429999999998</v>
      </c>
      <c r="Z408">
        <v>551.57159999999999</v>
      </c>
      <c r="AA408">
        <v>553.0675</v>
      </c>
      <c r="AB408">
        <v>548.11</v>
      </c>
      <c r="AC408">
        <v>544.17750000000001</v>
      </c>
      <c r="AD408">
        <v>549.32190000000003</v>
      </c>
      <c r="AE408">
        <v>543.83569999999997</v>
      </c>
      <c r="AF408">
        <v>540.61869999999999</v>
      </c>
      <c r="AG408">
        <v>530.45609999999999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-54.303080000000001</v>
      </c>
      <c r="AX408">
        <v>425.49689999999998</v>
      </c>
      <c r="AY408">
        <v>428.91910000000001</v>
      </c>
      <c r="AZ408">
        <v>425.02949999999998</v>
      </c>
      <c r="BA408">
        <v>422.45589999999999</v>
      </c>
      <c r="BB408">
        <v>426.23939999999999</v>
      </c>
      <c r="BC408">
        <v>351.16489999999999</v>
      </c>
      <c r="BD408">
        <v>240.13380000000001</v>
      </c>
      <c r="BE408">
        <v>154.38820000000001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87.049319999999994</v>
      </c>
      <c r="BV408">
        <v>435.2371</v>
      </c>
      <c r="BW408">
        <v>439.17450000000002</v>
      </c>
      <c r="BX408">
        <v>434.65649999999999</v>
      </c>
      <c r="BY408">
        <v>431.70170000000002</v>
      </c>
      <c r="BZ408">
        <v>437.4477</v>
      </c>
      <c r="CA408">
        <v>358.74110000000002</v>
      </c>
      <c r="CB408">
        <v>249.27189999999999</v>
      </c>
      <c r="CC408">
        <v>157.10589999999999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184.9496</v>
      </c>
      <c r="CT408">
        <v>441.98309999999998</v>
      </c>
      <c r="CU408">
        <v>446.2774</v>
      </c>
      <c r="CV408">
        <v>441.32409999999999</v>
      </c>
      <c r="CW408">
        <v>438.1053</v>
      </c>
      <c r="CX408">
        <v>445.21050000000002</v>
      </c>
      <c r="CY408">
        <v>363.98829999999998</v>
      </c>
      <c r="CZ408">
        <v>255.601</v>
      </c>
      <c r="DA408">
        <v>158.98820000000001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282.84980000000002</v>
      </c>
      <c r="DR408">
        <v>448.72919999999999</v>
      </c>
      <c r="DS408">
        <v>453.38029999999998</v>
      </c>
      <c r="DT408">
        <v>447.99169999999998</v>
      </c>
      <c r="DU408">
        <v>444.50889999999998</v>
      </c>
      <c r="DV408">
        <v>452.97329999999999</v>
      </c>
      <c r="DW408">
        <v>369.23559999999998</v>
      </c>
      <c r="DX408">
        <v>261.93</v>
      </c>
      <c r="DY408">
        <v>160.87039999999999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424.2022</v>
      </c>
      <c r="EP408">
        <v>458.46940000000001</v>
      </c>
      <c r="EQ408">
        <v>463.63580000000002</v>
      </c>
      <c r="ER408">
        <v>457.61860000000001</v>
      </c>
      <c r="ES408">
        <v>453.75479999999999</v>
      </c>
      <c r="ET408">
        <v>464.1816</v>
      </c>
      <c r="EU408">
        <v>376.81169999999997</v>
      </c>
      <c r="EV408">
        <v>271.06810000000002</v>
      </c>
      <c r="EW408">
        <v>163.5881</v>
      </c>
      <c r="EX408">
        <v>59.145699999999998</v>
      </c>
      <c r="EY408">
        <v>58.40654</v>
      </c>
      <c r="EZ408">
        <v>57.702669999999998</v>
      </c>
      <c r="FA408">
        <v>56.944240000000001</v>
      </c>
      <c r="FB408">
        <v>56.213000000000001</v>
      </c>
      <c r="FC408">
        <v>56.100990000000003</v>
      </c>
      <c r="FD408">
        <v>55.721710000000002</v>
      </c>
      <c r="FE408">
        <v>55.528970000000001</v>
      </c>
      <c r="FF408">
        <v>58.979840000000003</v>
      </c>
      <c r="FG408">
        <v>63.891770000000001</v>
      </c>
      <c r="FH408">
        <v>70.179659999999998</v>
      </c>
      <c r="FI408">
        <v>75.531720000000007</v>
      </c>
      <c r="FJ408">
        <v>79.121589999999998</v>
      </c>
      <c r="FK408">
        <v>80.595280000000002</v>
      </c>
      <c r="FL408">
        <v>81.096050000000005</v>
      </c>
      <c r="FM408">
        <v>80.652889999999999</v>
      </c>
      <c r="FN408">
        <v>78.499420000000001</v>
      </c>
      <c r="FO408">
        <v>74.431690000000003</v>
      </c>
      <c r="FP408">
        <v>70.053449999999998</v>
      </c>
      <c r="FQ408">
        <v>67.404039999999995</v>
      </c>
      <c r="FR408">
        <v>65.414630000000002</v>
      </c>
      <c r="FS408">
        <v>63.602179999999997</v>
      </c>
      <c r="FT408">
        <v>62.409689999999998</v>
      </c>
      <c r="FU408">
        <v>61.160179999999997</v>
      </c>
      <c r="FV408">
        <v>1</v>
      </c>
    </row>
    <row r="409" spans="1:178" x14ac:dyDescent="0.2">
      <c r="A409" t="s">
        <v>216</v>
      </c>
      <c r="B409" t="s">
        <v>231</v>
      </c>
      <c r="C409" t="s">
        <v>240</v>
      </c>
      <c r="D409" t="s">
        <v>43</v>
      </c>
      <c r="E409" t="s">
        <v>239</v>
      </c>
      <c r="F409" t="s">
        <v>228</v>
      </c>
      <c r="G409">
        <v>474</v>
      </c>
      <c r="H409" s="59"/>
      <c r="I409">
        <v>71.397739999999999</v>
      </c>
      <c r="J409">
        <v>510.03</v>
      </c>
      <c r="K409">
        <v>500.47559999999999</v>
      </c>
      <c r="L409">
        <v>494.73059999999998</v>
      </c>
      <c r="M409">
        <v>498.09399999999999</v>
      </c>
      <c r="N409">
        <v>515.89149999999995</v>
      </c>
      <c r="O409">
        <v>541.245</v>
      </c>
      <c r="P409">
        <v>562.79719999999998</v>
      </c>
      <c r="Q409">
        <v>563.31489999999997</v>
      </c>
      <c r="R409">
        <v>559.96699999999998</v>
      </c>
      <c r="S409">
        <v>558.66020000000003</v>
      </c>
      <c r="T409">
        <v>565.66179999999997</v>
      </c>
      <c r="U409">
        <v>573.04269999999997</v>
      </c>
      <c r="V409">
        <v>567.17550000000006</v>
      </c>
      <c r="W409">
        <v>569.17269999999996</v>
      </c>
      <c r="X409">
        <v>553.90170000000001</v>
      </c>
      <c r="Y409">
        <v>551.73030000000006</v>
      </c>
      <c r="Z409">
        <v>544.67690000000005</v>
      </c>
      <c r="AA409">
        <v>546.15419999999995</v>
      </c>
      <c r="AB409">
        <v>541.25869999999998</v>
      </c>
      <c r="AC409">
        <v>537.37530000000004</v>
      </c>
      <c r="AD409">
        <v>542.45540000000005</v>
      </c>
      <c r="AE409">
        <v>537.03769999999997</v>
      </c>
      <c r="AF409">
        <v>533.86099999999999</v>
      </c>
      <c r="AG409">
        <v>523.82529999999997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-55.114910000000002</v>
      </c>
      <c r="AX409">
        <v>420.0754</v>
      </c>
      <c r="AY409">
        <v>423.4495</v>
      </c>
      <c r="AZ409">
        <v>419.61520000000002</v>
      </c>
      <c r="BA409">
        <v>417.07769999999999</v>
      </c>
      <c r="BB409">
        <v>420.79320000000001</v>
      </c>
      <c r="BC409">
        <v>346.69549999999998</v>
      </c>
      <c r="BD409">
        <v>237.03579999999999</v>
      </c>
      <c r="BE409">
        <v>152.4297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85.351259999999996</v>
      </c>
      <c r="BV409">
        <v>429.75459999999998</v>
      </c>
      <c r="BW409">
        <v>433.64060000000001</v>
      </c>
      <c r="BX409">
        <v>429.18169999999998</v>
      </c>
      <c r="BY409">
        <v>426.26549999999997</v>
      </c>
      <c r="BZ409">
        <v>431.93119999999999</v>
      </c>
      <c r="CA409">
        <v>354.2242</v>
      </c>
      <c r="CB409">
        <v>246.11660000000001</v>
      </c>
      <c r="CC409">
        <v>155.13030000000001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182.6377</v>
      </c>
      <c r="CT409">
        <v>436.45830000000001</v>
      </c>
      <c r="CU409">
        <v>440.69900000000001</v>
      </c>
      <c r="CV409">
        <v>435.8075</v>
      </c>
      <c r="CW409">
        <v>432.62900000000002</v>
      </c>
      <c r="CX409">
        <v>439.64530000000002</v>
      </c>
      <c r="CY409">
        <v>359.43849999999998</v>
      </c>
      <c r="CZ409">
        <v>252.40600000000001</v>
      </c>
      <c r="DA409">
        <v>157.0008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279.92410000000001</v>
      </c>
      <c r="DR409">
        <v>443.16210000000001</v>
      </c>
      <c r="DS409">
        <v>447.75740000000002</v>
      </c>
      <c r="DT409">
        <v>442.43329999999997</v>
      </c>
      <c r="DU409">
        <v>438.99250000000001</v>
      </c>
      <c r="DV409">
        <v>447.35950000000003</v>
      </c>
      <c r="DW409">
        <v>364.65280000000001</v>
      </c>
      <c r="DX409">
        <v>258.69529999999997</v>
      </c>
      <c r="DY409">
        <v>158.87129999999999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420.39030000000002</v>
      </c>
      <c r="EP409">
        <v>452.84120000000001</v>
      </c>
      <c r="EQ409">
        <v>457.94850000000002</v>
      </c>
      <c r="ER409">
        <v>451.99990000000003</v>
      </c>
      <c r="ES409">
        <v>448.18029999999999</v>
      </c>
      <c r="ET409">
        <v>458.4975</v>
      </c>
      <c r="EU409">
        <v>372.18150000000003</v>
      </c>
      <c r="EV409">
        <v>267.77609999999999</v>
      </c>
      <c r="EW409">
        <v>161.5719</v>
      </c>
      <c r="EX409">
        <v>59.145699999999998</v>
      </c>
      <c r="EY409">
        <v>58.40654</v>
      </c>
      <c r="EZ409">
        <v>57.702669999999998</v>
      </c>
      <c r="FA409">
        <v>56.944240000000001</v>
      </c>
      <c r="FB409">
        <v>56.213000000000001</v>
      </c>
      <c r="FC409">
        <v>56.100990000000003</v>
      </c>
      <c r="FD409">
        <v>55.721710000000002</v>
      </c>
      <c r="FE409">
        <v>55.528970000000001</v>
      </c>
      <c r="FF409">
        <v>58.979840000000003</v>
      </c>
      <c r="FG409">
        <v>63.891770000000001</v>
      </c>
      <c r="FH409">
        <v>70.179659999999998</v>
      </c>
      <c r="FI409">
        <v>75.531720000000007</v>
      </c>
      <c r="FJ409">
        <v>79.121589999999998</v>
      </c>
      <c r="FK409">
        <v>80.595280000000002</v>
      </c>
      <c r="FL409">
        <v>81.096050000000005</v>
      </c>
      <c r="FM409">
        <v>80.652889999999999</v>
      </c>
      <c r="FN409">
        <v>78.499420000000001</v>
      </c>
      <c r="FO409">
        <v>74.431690000000003</v>
      </c>
      <c r="FP409">
        <v>70.053449999999998</v>
      </c>
      <c r="FQ409">
        <v>67.404039999999995</v>
      </c>
      <c r="FR409">
        <v>65.414630000000002</v>
      </c>
      <c r="FS409">
        <v>63.60219</v>
      </c>
      <c r="FT409">
        <v>62.409680000000002</v>
      </c>
      <c r="FU409">
        <v>61.160179999999997</v>
      </c>
      <c r="FV409">
        <v>1</v>
      </c>
    </row>
    <row r="410" spans="1:178" x14ac:dyDescent="0.2">
      <c r="A410" t="s">
        <v>216</v>
      </c>
      <c r="B410" t="s">
        <v>231</v>
      </c>
      <c r="C410" t="s">
        <v>240</v>
      </c>
      <c r="D410" t="s">
        <v>44</v>
      </c>
      <c r="E410">
        <v>2015</v>
      </c>
      <c r="F410" t="s">
        <v>228</v>
      </c>
      <c r="G410">
        <v>501</v>
      </c>
      <c r="H410" s="59"/>
      <c r="I410">
        <v>75.464709999999997</v>
      </c>
      <c r="J410">
        <v>511.44389999999999</v>
      </c>
      <c r="K410">
        <v>508.38670000000002</v>
      </c>
      <c r="L410">
        <v>497.01639999999998</v>
      </c>
      <c r="M410">
        <v>494.75760000000002</v>
      </c>
      <c r="N410">
        <v>524.72969999999998</v>
      </c>
      <c r="O410">
        <v>548.58730000000003</v>
      </c>
      <c r="P410">
        <v>564.45249999999999</v>
      </c>
      <c r="Q410">
        <v>571.1798</v>
      </c>
      <c r="R410">
        <v>571.52290000000005</v>
      </c>
      <c r="S410">
        <v>557.96479999999997</v>
      </c>
      <c r="T410">
        <v>551.08230000000003</v>
      </c>
      <c r="U410">
        <v>552.71659999999997</v>
      </c>
      <c r="V410">
        <v>558.52739999999994</v>
      </c>
      <c r="W410">
        <v>551.70339999999999</v>
      </c>
      <c r="X410">
        <v>557.78769999999997</v>
      </c>
      <c r="Y410">
        <v>550.18299999999999</v>
      </c>
      <c r="Z410">
        <v>552.88469999999995</v>
      </c>
      <c r="AA410">
        <v>558.74699999999996</v>
      </c>
      <c r="AB410">
        <v>559.78959999999995</v>
      </c>
      <c r="AC410">
        <v>553.96749999999997</v>
      </c>
      <c r="AD410">
        <v>556.46879999999999</v>
      </c>
      <c r="AE410">
        <v>551.68520000000001</v>
      </c>
      <c r="AF410">
        <v>547.60490000000004</v>
      </c>
      <c r="AG410">
        <v>543.90840000000003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-114.7337</v>
      </c>
      <c r="AX410">
        <v>416.9674</v>
      </c>
      <c r="AY410">
        <v>418.73570000000001</v>
      </c>
      <c r="AZ410">
        <v>417.39600000000002</v>
      </c>
      <c r="BA410">
        <v>415.67590000000001</v>
      </c>
      <c r="BB410">
        <v>419.53320000000002</v>
      </c>
      <c r="BC410">
        <v>349.5154</v>
      </c>
      <c r="BD410">
        <v>242.88820000000001</v>
      </c>
      <c r="BE410">
        <v>-1.9164030000000001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63.416739999999997</v>
      </c>
      <c r="BV410">
        <v>431.37860000000001</v>
      </c>
      <c r="BW410">
        <v>436.68990000000002</v>
      </c>
      <c r="BX410">
        <v>436.42930000000001</v>
      </c>
      <c r="BY410">
        <v>432.9239</v>
      </c>
      <c r="BZ410">
        <v>437.07409999999999</v>
      </c>
      <c r="CA410">
        <v>360.07810000000001</v>
      </c>
      <c r="CB410">
        <v>254.71690000000001</v>
      </c>
      <c r="CC410">
        <v>104.1467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186.8032</v>
      </c>
      <c r="CT410">
        <v>441.35969999999998</v>
      </c>
      <c r="CU410">
        <v>449.125</v>
      </c>
      <c r="CV410">
        <v>449.61169999999998</v>
      </c>
      <c r="CW410">
        <v>444.8698</v>
      </c>
      <c r="CX410">
        <v>449.22280000000001</v>
      </c>
      <c r="CY410">
        <v>367.3938</v>
      </c>
      <c r="CZ410">
        <v>262.90949999999998</v>
      </c>
      <c r="DA410">
        <v>177.60570000000001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310.18959999999998</v>
      </c>
      <c r="DR410">
        <v>451.34089999999998</v>
      </c>
      <c r="DS410">
        <v>461.56009999999998</v>
      </c>
      <c r="DT410">
        <v>462.79410000000001</v>
      </c>
      <c r="DU410">
        <v>456.81580000000002</v>
      </c>
      <c r="DV410">
        <v>461.3716</v>
      </c>
      <c r="DW410">
        <v>374.70949999999999</v>
      </c>
      <c r="DX410">
        <v>271.10199999999998</v>
      </c>
      <c r="DY410">
        <v>251.06469999999999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488.34010000000001</v>
      </c>
      <c r="EP410">
        <v>465.75200000000001</v>
      </c>
      <c r="EQ410">
        <v>479.51429999999999</v>
      </c>
      <c r="ER410">
        <v>481.82740000000001</v>
      </c>
      <c r="ES410">
        <v>474.06380000000001</v>
      </c>
      <c r="ET410">
        <v>478.91250000000002</v>
      </c>
      <c r="EU410">
        <v>385.2722</v>
      </c>
      <c r="EV410">
        <v>282.9307</v>
      </c>
      <c r="EW410">
        <v>357.12790000000001</v>
      </c>
      <c r="EX410">
        <v>47.55218</v>
      </c>
      <c r="EY410">
        <v>46.825310000000002</v>
      </c>
      <c r="EZ410">
        <v>46.019469999999998</v>
      </c>
      <c r="FA410">
        <v>45.170740000000002</v>
      </c>
      <c r="FB410">
        <v>44.622120000000002</v>
      </c>
      <c r="FC410">
        <v>43.986759999999997</v>
      </c>
      <c r="FD410">
        <v>43.810279999999999</v>
      </c>
      <c r="FE410">
        <v>43.471080000000001</v>
      </c>
      <c r="FF410">
        <v>43.851379999999999</v>
      </c>
      <c r="FG410">
        <v>46.563960000000002</v>
      </c>
      <c r="FH410">
        <v>49.05959</v>
      </c>
      <c r="FI410">
        <v>51.134819999999998</v>
      </c>
      <c r="FJ410">
        <v>52.765540000000001</v>
      </c>
      <c r="FK410">
        <v>53.731850000000001</v>
      </c>
      <c r="FL410">
        <v>54.26408</v>
      </c>
      <c r="FM410">
        <v>54.395479999999999</v>
      </c>
      <c r="FN410">
        <v>53.810890000000001</v>
      </c>
      <c r="FO410">
        <v>52.727080000000001</v>
      </c>
      <c r="FP410">
        <v>51.204920000000001</v>
      </c>
      <c r="FQ410">
        <v>49.952210000000001</v>
      </c>
      <c r="FR410">
        <v>49.02308</v>
      </c>
      <c r="FS410">
        <v>48.129620000000003</v>
      </c>
      <c r="FT410">
        <v>47.356580000000001</v>
      </c>
      <c r="FU410">
        <v>46.508240000000001</v>
      </c>
      <c r="FV410">
        <v>1</v>
      </c>
    </row>
    <row r="411" spans="1:178" x14ac:dyDescent="0.2">
      <c r="A411" t="s">
        <v>216</v>
      </c>
      <c r="B411" t="s">
        <v>231</v>
      </c>
      <c r="C411" t="s">
        <v>240</v>
      </c>
      <c r="D411" t="s">
        <v>44</v>
      </c>
      <c r="E411">
        <v>2016</v>
      </c>
      <c r="F411" t="s">
        <v>228</v>
      </c>
      <c r="G411">
        <v>487</v>
      </c>
      <c r="H411" s="59"/>
      <c r="I411">
        <v>73.355909999999994</v>
      </c>
      <c r="J411">
        <v>497.15210000000002</v>
      </c>
      <c r="K411">
        <v>494.18029999999999</v>
      </c>
      <c r="L411">
        <v>483.1277</v>
      </c>
      <c r="M411">
        <v>480.93200000000002</v>
      </c>
      <c r="N411">
        <v>510.06659999999999</v>
      </c>
      <c r="O411">
        <v>533.25750000000005</v>
      </c>
      <c r="P411">
        <v>548.67939999999999</v>
      </c>
      <c r="Q411">
        <v>555.21870000000001</v>
      </c>
      <c r="R411">
        <v>555.55219999999997</v>
      </c>
      <c r="S411">
        <v>542.37289999999996</v>
      </c>
      <c r="T411">
        <v>535.68280000000004</v>
      </c>
      <c r="U411">
        <v>537.27139999999997</v>
      </c>
      <c r="V411">
        <v>542.91989999999998</v>
      </c>
      <c r="W411">
        <v>536.28650000000005</v>
      </c>
      <c r="X411">
        <v>542.20090000000005</v>
      </c>
      <c r="Y411">
        <v>534.80859999999996</v>
      </c>
      <c r="Z411">
        <v>537.4348</v>
      </c>
      <c r="AA411">
        <v>543.13329999999996</v>
      </c>
      <c r="AB411">
        <v>544.14679999999998</v>
      </c>
      <c r="AC411">
        <v>538.48739999999998</v>
      </c>
      <c r="AD411">
        <v>540.91880000000003</v>
      </c>
      <c r="AE411">
        <v>536.26890000000003</v>
      </c>
      <c r="AF411">
        <v>532.30259999999998</v>
      </c>
      <c r="AG411">
        <v>528.70939999999996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-115.71080000000001</v>
      </c>
      <c r="AX411">
        <v>404.97730000000001</v>
      </c>
      <c r="AY411">
        <v>406.61290000000002</v>
      </c>
      <c r="AZ411">
        <v>405.28530000000001</v>
      </c>
      <c r="BA411">
        <v>403.65519999999998</v>
      </c>
      <c r="BB411">
        <v>407.39789999999999</v>
      </c>
      <c r="BC411">
        <v>339.50049999999999</v>
      </c>
      <c r="BD411">
        <v>235.82310000000001</v>
      </c>
      <c r="BE411">
        <v>-4.3533650000000002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59.932859999999998</v>
      </c>
      <c r="BV411">
        <v>419.18560000000002</v>
      </c>
      <c r="BW411">
        <v>424.31450000000001</v>
      </c>
      <c r="BX411">
        <v>424.05079999999998</v>
      </c>
      <c r="BY411">
        <v>420.66050000000001</v>
      </c>
      <c r="BZ411">
        <v>424.69189999999998</v>
      </c>
      <c r="CA411">
        <v>349.91460000000001</v>
      </c>
      <c r="CB411">
        <v>247.4854</v>
      </c>
      <c r="CC411">
        <v>100.21729999999999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181.5831</v>
      </c>
      <c r="CT411">
        <v>429.02629999999999</v>
      </c>
      <c r="CU411">
        <v>436.57459999999998</v>
      </c>
      <c r="CV411">
        <v>437.04770000000002</v>
      </c>
      <c r="CW411">
        <v>432.4384</v>
      </c>
      <c r="CX411">
        <v>436.66969999999998</v>
      </c>
      <c r="CY411">
        <v>357.12729999999999</v>
      </c>
      <c r="CZ411">
        <v>255.56270000000001</v>
      </c>
      <c r="DA411">
        <v>172.64269999999999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303.23340000000002</v>
      </c>
      <c r="DR411">
        <v>438.86700000000002</v>
      </c>
      <c r="DS411">
        <v>448.8347</v>
      </c>
      <c r="DT411">
        <v>450.0446</v>
      </c>
      <c r="DU411">
        <v>444.21620000000001</v>
      </c>
      <c r="DV411">
        <v>448.64749999999998</v>
      </c>
      <c r="DW411">
        <v>364.34010000000001</v>
      </c>
      <c r="DX411">
        <v>263.63990000000001</v>
      </c>
      <c r="DY411">
        <v>245.06809999999999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478.87709999999998</v>
      </c>
      <c r="EP411">
        <v>453.0754</v>
      </c>
      <c r="EQ411">
        <v>466.53640000000001</v>
      </c>
      <c r="ER411">
        <v>468.81009999999998</v>
      </c>
      <c r="ES411">
        <v>461.22149999999999</v>
      </c>
      <c r="ET411">
        <v>465.94159999999999</v>
      </c>
      <c r="EU411">
        <v>374.75420000000003</v>
      </c>
      <c r="EV411">
        <v>275.30220000000003</v>
      </c>
      <c r="EW411">
        <v>349.6388</v>
      </c>
      <c r="EX411">
        <v>47.55218</v>
      </c>
      <c r="EY411">
        <v>46.825310000000002</v>
      </c>
      <c r="EZ411">
        <v>46.019460000000002</v>
      </c>
      <c r="FA411">
        <v>45.170740000000002</v>
      </c>
      <c r="FB411">
        <v>44.622120000000002</v>
      </c>
      <c r="FC411">
        <v>43.986759999999997</v>
      </c>
      <c r="FD411">
        <v>43.810279999999999</v>
      </c>
      <c r="FE411">
        <v>43.471080000000001</v>
      </c>
      <c r="FF411">
        <v>43.851379999999999</v>
      </c>
      <c r="FG411">
        <v>46.563960000000002</v>
      </c>
      <c r="FH411">
        <v>49.05959</v>
      </c>
      <c r="FI411">
        <v>51.134819999999998</v>
      </c>
      <c r="FJ411">
        <v>52.765540000000001</v>
      </c>
      <c r="FK411">
        <v>53.731850000000001</v>
      </c>
      <c r="FL411">
        <v>54.26408</v>
      </c>
      <c r="FM411">
        <v>54.395479999999999</v>
      </c>
      <c r="FN411">
        <v>53.810890000000001</v>
      </c>
      <c r="FO411">
        <v>52.727080000000001</v>
      </c>
      <c r="FP411">
        <v>51.204920000000001</v>
      </c>
      <c r="FQ411">
        <v>49.952210000000001</v>
      </c>
      <c r="FR411">
        <v>49.02308</v>
      </c>
      <c r="FS411">
        <v>48.129620000000003</v>
      </c>
      <c r="FT411">
        <v>47.356580000000001</v>
      </c>
      <c r="FU411">
        <v>46.508240000000001</v>
      </c>
      <c r="FV411">
        <v>1</v>
      </c>
    </row>
    <row r="412" spans="1:178" x14ac:dyDescent="0.2">
      <c r="A412" t="s">
        <v>216</v>
      </c>
      <c r="B412" t="s">
        <v>231</v>
      </c>
      <c r="C412" t="s">
        <v>240</v>
      </c>
      <c r="D412" t="s">
        <v>44</v>
      </c>
      <c r="E412">
        <v>2017</v>
      </c>
      <c r="F412" t="s">
        <v>228</v>
      </c>
      <c r="G412">
        <v>474</v>
      </c>
      <c r="H412" s="59"/>
      <c r="I412">
        <v>71.397739999999999</v>
      </c>
      <c r="J412">
        <v>483.8811</v>
      </c>
      <c r="K412">
        <v>480.98860000000002</v>
      </c>
      <c r="L412">
        <v>470.23099999999999</v>
      </c>
      <c r="M412">
        <v>468.09399999999999</v>
      </c>
      <c r="N412">
        <v>496.45080000000002</v>
      </c>
      <c r="O412">
        <v>519.02269999999999</v>
      </c>
      <c r="P412">
        <v>534.03300000000002</v>
      </c>
      <c r="Q412">
        <v>540.39760000000001</v>
      </c>
      <c r="R412">
        <v>540.72220000000004</v>
      </c>
      <c r="S412">
        <v>527.89480000000003</v>
      </c>
      <c r="T412">
        <v>521.38329999999996</v>
      </c>
      <c r="U412">
        <v>522.92939999999999</v>
      </c>
      <c r="V412">
        <v>528.4271</v>
      </c>
      <c r="W412">
        <v>521.97090000000003</v>
      </c>
      <c r="X412">
        <v>527.72739999999999</v>
      </c>
      <c r="Y412">
        <v>520.53240000000005</v>
      </c>
      <c r="Z412">
        <v>523.08849999999995</v>
      </c>
      <c r="AA412">
        <v>528.63490000000002</v>
      </c>
      <c r="AB412">
        <v>529.62130000000002</v>
      </c>
      <c r="AC412">
        <v>524.11300000000006</v>
      </c>
      <c r="AD412">
        <v>526.47940000000006</v>
      </c>
      <c r="AE412">
        <v>521.95370000000003</v>
      </c>
      <c r="AF412">
        <v>518.09320000000002</v>
      </c>
      <c r="AG412">
        <v>514.59609999999998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-116.56319999999999</v>
      </c>
      <c r="AX412">
        <v>393.84800000000001</v>
      </c>
      <c r="AY412">
        <v>395.36149999999998</v>
      </c>
      <c r="AZ412">
        <v>394.04559999999998</v>
      </c>
      <c r="BA412">
        <v>392.4984</v>
      </c>
      <c r="BB412">
        <v>396.13470000000001</v>
      </c>
      <c r="BC412">
        <v>330.20420000000001</v>
      </c>
      <c r="BD412">
        <v>229.2664</v>
      </c>
      <c r="BE412">
        <v>-6.5835530000000002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56.720320000000001</v>
      </c>
      <c r="BV412">
        <v>407.86540000000002</v>
      </c>
      <c r="BW412">
        <v>412.82530000000003</v>
      </c>
      <c r="BX412">
        <v>412.55889999999999</v>
      </c>
      <c r="BY412">
        <v>409.27519999999998</v>
      </c>
      <c r="BZ412">
        <v>413.19639999999998</v>
      </c>
      <c r="CA412">
        <v>340.47829999999999</v>
      </c>
      <c r="CB412">
        <v>240.77189999999999</v>
      </c>
      <c r="CC412">
        <v>96.582009999999997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176.73589999999999</v>
      </c>
      <c r="CT412">
        <v>417.57389999999998</v>
      </c>
      <c r="CU412">
        <v>424.92070000000001</v>
      </c>
      <c r="CV412">
        <v>425.3811</v>
      </c>
      <c r="CW412">
        <v>420.89479999999998</v>
      </c>
      <c r="CX412">
        <v>425.01319999999998</v>
      </c>
      <c r="CY412">
        <v>347.59410000000003</v>
      </c>
      <c r="CZ412">
        <v>248.7407</v>
      </c>
      <c r="DA412">
        <v>168.0342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296.7516</v>
      </c>
      <c r="DR412">
        <v>427.28230000000002</v>
      </c>
      <c r="DS412">
        <v>437.01600000000002</v>
      </c>
      <c r="DT412">
        <v>438.20339999999999</v>
      </c>
      <c r="DU412">
        <v>432.51440000000002</v>
      </c>
      <c r="DV412">
        <v>436.83010000000002</v>
      </c>
      <c r="DW412">
        <v>354.71</v>
      </c>
      <c r="DX412">
        <v>256.70940000000002</v>
      </c>
      <c r="DY412">
        <v>239.4863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470.0351</v>
      </c>
      <c r="EP412">
        <v>441.2998</v>
      </c>
      <c r="EQ412">
        <v>454.47980000000001</v>
      </c>
      <c r="ER412">
        <v>456.7167</v>
      </c>
      <c r="ES412">
        <v>449.2912</v>
      </c>
      <c r="ET412">
        <v>453.89179999999999</v>
      </c>
      <c r="EU412">
        <v>364.98410000000001</v>
      </c>
      <c r="EV412">
        <v>268.21499999999997</v>
      </c>
      <c r="EW412">
        <v>342.65190000000001</v>
      </c>
      <c r="EX412">
        <v>47.55218</v>
      </c>
      <c r="EY412">
        <v>46.825310000000002</v>
      </c>
      <c r="EZ412">
        <v>46.019469999999998</v>
      </c>
      <c r="FA412">
        <v>45.170740000000002</v>
      </c>
      <c r="FB412">
        <v>44.622120000000002</v>
      </c>
      <c r="FC412">
        <v>43.986759999999997</v>
      </c>
      <c r="FD412">
        <v>43.810279999999999</v>
      </c>
      <c r="FE412">
        <v>43.471080000000001</v>
      </c>
      <c r="FF412">
        <v>43.851379999999999</v>
      </c>
      <c r="FG412">
        <v>46.563960000000002</v>
      </c>
      <c r="FH412">
        <v>49.05959</v>
      </c>
      <c r="FI412">
        <v>51.134819999999998</v>
      </c>
      <c r="FJ412">
        <v>52.765540000000001</v>
      </c>
      <c r="FK412">
        <v>53.731850000000001</v>
      </c>
      <c r="FL412">
        <v>54.26408</v>
      </c>
      <c r="FM412">
        <v>54.395479999999999</v>
      </c>
      <c r="FN412">
        <v>53.810890000000001</v>
      </c>
      <c r="FO412">
        <v>52.727080000000001</v>
      </c>
      <c r="FP412">
        <v>51.204920000000001</v>
      </c>
      <c r="FQ412">
        <v>49.952210000000001</v>
      </c>
      <c r="FR412">
        <v>49.02308</v>
      </c>
      <c r="FS412">
        <v>48.129620000000003</v>
      </c>
      <c r="FT412">
        <v>47.356580000000001</v>
      </c>
      <c r="FU412">
        <v>46.508240000000001</v>
      </c>
      <c r="FV412">
        <v>1</v>
      </c>
    </row>
    <row r="413" spans="1:178" x14ac:dyDescent="0.2">
      <c r="A413" t="s">
        <v>216</v>
      </c>
      <c r="B413" t="s">
        <v>231</v>
      </c>
      <c r="C413" t="s">
        <v>240</v>
      </c>
      <c r="D413" t="s">
        <v>44</v>
      </c>
      <c r="E413" t="s">
        <v>239</v>
      </c>
      <c r="F413" t="s">
        <v>228</v>
      </c>
      <c r="G413">
        <v>474</v>
      </c>
      <c r="H413" s="59"/>
      <c r="I413">
        <v>71.397739999999999</v>
      </c>
      <c r="J413">
        <v>483.8811</v>
      </c>
      <c r="K413">
        <v>480.98860000000002</v>
      </c>
      <c r="L413">
        <v>470.23099999999999</v>
      </c>
      <c r="M413">
        <v>468.09399999999999</v>
      </c>
      <c r="N413">
        <v>496.45080000000002</v>
      </c>
      <c r="O413">
        <v>519.02269999999999</v>
      </c>
      <c r="P413">
        <v>534.03300000000002</v>
      </c>
      <c r="Q413">
        <v>540.39760000000001</v>
      </c>
      <c r="R413">
        <v>540.72220000000004</v>
      </c>
      <c r="S413">
        <v>527.89480000000003</v>
      </c>
      <c r="T413">
        <v>521.38329999999996</v>
      </c>
      <c r="U413">
        <v>522.92939999999999</v>
      </c>
      <c r="V413">
        <v>528.4271</v>
      </c>
      <c r="W413">
        <v>521.97090000000003</v>
      </c>
      <c r="X413">
        <v>527.72739999999999</v>
      </c>
      <c r="Y413">
        <v>520.53240000000005</v>
      </c>
      <c r="Z413">
        <v>523.08849999999995</v>
      </c>
      <c r="AA413">
        <v>528.63490000000002</v>
      </c>
      <c r="AB413">
        <v>529.62130000000002</v>
      </c>
      <c r="AC413">
        <v>524.11300000000006</v>
      </c>
      <c r="AD413">
        <v>526.47940000000006</v>
      </c>
      <c r="AE413">
        <v>521.95370000000003</v>
      </c>
      <c r="AF413">
        <v>518.09320000000002</v>
      </c>
      <c r="AG413">
        <v>514.59609999999998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-116.56319999999999</v>
      </c>
      <c r="AX413">
        <v>393.84800000000001</v>
      </c>
      <c r="AY413">
        <v>395.36149999999998</v>
      </c>
      <c r="AZ413">
        <v>394.04559999999998</v>
      </c>
      <c r="BA413">
        <v>392.4984</v>
      </c>
      <c r="BB413">
        <v>396.13470000000001</v>
      </c>
      <c r="BC413">
        <v>330.20420000000001</v>
      </c>
      <c r="BD413">
        <v>229.2664</v>
      </c>
      <c r="BE413">
        <v>-6.5835530000000002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56.720320000000001</v>
      </c>
      <c r="BV413">
        <v>407.86540000000002</v>
      </c>
      <c r="BW413">
        <v>412.82530000000003</v>
      </c>
      <c r="BX413">
        <v>412.55889999999999</v>
      </c>
      <c r="BY413">
        <v>409.27519999999998</v>
      </c>
      <c r="BZ413">
        <v>413.19639999999998</v>
      </c>
      <c r="CA413">
        <v>340.47829999999999</v>
      </c>
      <c r="CB413">
        <v>240.77189999999999</v>
      </c>
      <c r="CC413">
        <v>96.582009999999997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176.73589999999999</v>
      </c>
      <c r="CT413">
        <v>417.57389999999998</v>
      </c>
      <c r="CU413">
        <v>424.92070000000001</v>
      </c>
      <c r="CV413">
        <v>425.3811</v>
      </c>
      <c r="CW413">
        <v>420.89479999999998</v>
      </c>
      <c r="CX413">
        <v>425.01319999999998</v>
      </c>
      <c r="CY413">
        <v>347.59410000000003</v>
      </c>
      <c r="CZ413">
        <v>248.7407</v>
      </c>
      <c r="DA413">
        <v>168.0342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296.7516</v>
      </c>
      <c r="DR413">
        <v>427.28230000000002</v>
      </c>
      <c r="DS413">
        <v>437.01600000000002</v>
      </c>
      <c r="DT413">
        <v>438.20339999999999</v>
      </c>
      <c r="DU413">
        <v>432.51440000000002</v>
      </c>
      <c r="DV413">
        <v>436.83010000000002</v>
      </c>
      <c r="DW413">
        <v>354.71</v>
      </c>
      <c r="DX413">
        <v>256.70940000000002</v>
      </c>
      <c r="DY413">
        <v>239.4863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470.0351</v>
      </c>
      <c r="EP413">
        <v>441.2998</v>
      </c>
      <c r="EQ413">
        <v>454.47980000000001</v>
      </c>
      <c r="ER413">
        <v>456.7167</v>
      </c>
      <c r="ES413">
        <v>449.2912</v>
      </c>
      <c r="ET413">
        <v>453.89179999999999</v>
      </c>
      <c r="EU413">
        <v>364.98410000000001</v>
      </c>
      <c r="EV413">
        <v>268.21499999999997</v>
      </c>
      <c r="EW413">
        <v>342.65190000000001</v>
      </c>
      <c r="EX413">
        <v>47.55218</v>
      </c>
      <c r="EY413">
        <v>46.825310000000002</v>
      </c>
      <c r="EZ413">
        <v>46.019469999999998</v>
      </c>
      <c r="FA413">
        <v>45.170740000000002</v>
      </c>
      <c r="FB413">
        <v>44.622120000000002</v>
      </c>
      <c r="FC413">
        <v>43.986759999999997</v>
      </c>
      <c r="FD413">
        <v>43.810279999999999</v>
      </c>
      <c r="FE413">
        <v>43.471080000000001</v>
      </c>
      <c r="FF413">
        <v>43.851379999999999</v>
      </c>
      <c r="FG413">
        <v>46.563960000000002</v>
      </c>
      <c r="FH413">
        <v>49.05959</v>
      </c>
      <c r="FI413">
        <v>51.134819999999998</v>
      </c>
      <c r="FJ413">
        <v>52.765540000000001</v>
      </c>
      <c r="FK413">
        <v>53.731850000000001</v>
      </c>
      <c r="FL413">
        <v>54.26408</v>
      </c>
      <c r="FM413">
        <v>54.395479999999999</v>
      </c>
      <c r="FN413">
        <v>53.810890000000001</v>
      </c>
      <c r="FO413">
        <v>52.727080000000001</v>
      </c>
      <c r="FP413">
        <v>51.204920000000001</v>
      </c>
      <c r="FQ413">
        <v>49.952210000000001</v>
      </c>
      <c r="FR413">
        <v>49.02308</v>
      </c>
      <c r="FS413">
        <v>48.129620000000003</v>
      </c>
      <c r="FT413">
        <v>47.356580000000001</v>
      </c>
      <c r="FU413">
        <v>46.508240000000001</v>
      </c>
      <c r="FV413">
        <v>1</v>
      </c>
    </row>
    <row r="414" spans="1:178" x14ac:dyDescent="0.2">
      <c r="A414" t="s">
        <v>216</v>
      </c>
      <c r="B414" t="s">
        <v>231</v>
      </c>
      <c r="C414" t="s">
        <v>240</v>
      </c>
      <c r="D414" t="s">
        <v>10</v>
      </c>
      <c r="E414">
        <v>2015</v>
      </c>
      <c r="F414" t="s">
        <v>228</v>
      </c>
      <c r="G414">
        <v>514</v>
      </c>
      <c r="H414" s="59"/>
      <c r="I414">
        <v>77.422870000000003</v>
      </c>
      <c r="J414">
        <v>570.68539999999996</v>
      </c>
      <c r="K414">
        <v>564.59220000000005</v>
      </c>
      <c r="L414">
        <v>558.76250000000005</v>
      </c>
      <c r="M414">
        <v>563.84889999999996</v>
      </c>
      <c r="N414">
        <v>579.24099999999999</v>
      </c>
      <c r="O414">
        <v>609.08010000000002</v>
      </c>
      <c r="P414">
        <v>654.55780000000004</v>
      </c>
      <c r="Q414">
        <v>664.57650000000001</v>
      </c>
      <c r="R414">
        <v>675.78949999999998</v>
      </c>
      <c r="S414">
        <v>678.37599999999998</v>
      </c>
      <c r="T414">
        <v>679.59199999999998</v>
      </c>
      <c r="U414">
        <v>673.78219999999999</v>
      </c>
      <c r="V414">
        <v>666.85149999999999</v>
      </c>
      <c r="W414">
        <v>662.923</v>
      </c>
      <c r="X414">
        <v>651.89620000000002</v>
      </c>
      <c r="Y414">
        <v>645.81479999999999</v>
      </c>
      <c r="Z414">
        <v>638.44259999999997</v>
      </c>
      <c r="AA414">
        <v>630.36159999999995</v>
      </c>
      <c r="AB414">
        <v>626.42930000000001</v>
      </c>
      <c r="AC414">
        <v>627.95029999999997</v>
      </c>
      <c r="AD414">
        <v>631.57230000000004</v>
      </c>
      <c r="AE414">
        <v>630.43290000000002</v>
      </c>
      <c r="AF414">
        <v>621.20500000000004</v>
      </c>
      <c r="AG414">
        <v>587.24969999999996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-134.1403</v>
      </c>
      <c r="AU414">
        <v>500.24579999999997</v>
      </c>
      <c r="AV414">
        <v>493.93549999999999</v>
      </c>
      <c r="AW414">
        <v>490.24509999999998</v>
      </c>
      <c r="AX414">
        <v>485.59210000000002</v>
      </c>
      <c r="AY414">
        <v>480.83300000000003</v>
      </c>
      <c r="AZ414">
        <v>395.30110000000002</v>
      </c>
      <c r="BA414">
        <v>270.3211</v>
      </c>
      <c r="BB414">
        <v>-122.4901</v>
      </c>
      <c r="BC414">
        <v>-281.51769999999999</v>
      </c>
      <c r="BD414">
        <v>-381.85649999999998</v>
      </c>
      <c r="BE414">
        <v>-523.19629999999995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76.381609999999995</v>
      </c>
      <c r="BS414">
        <v>514.57929999999999</v>
      </c>
      <c r="BT414">
        <v>507.75650000000002</v>
      </c>
      <c r="BU414">
        <v>505.1472</v>
      </c>
      <c r="BV414">
        <v>500.72019999999998</v>
      </c>
      <c r="BW414">
        <v>495.72559999999999</v>
      </c>
      <c r="BX414">
        <v>404.68169999999998</v>
      </c>
      <c r="BY414">
        <v>278.89429999999999</v>
      </c>
      <c r="BZ414">
        <v>67.40455</v>
      </c>
      <c r="CA414">
        <v>4.5221489999999998</v>
      </c>
      <c r="CB414">
        <v>-37.963470000000001</v>
      </c>
      <c r="CC414">
        <v>-116.07299999999999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222.1885</v>
      </c>
      <c r="CQ414">
        <v>524.50670000000002</v>
      </c>
      <c r="CR414">
        <v>517.32889999999998</v>
      </c>
      <c r="CS414">
        <v>515.46839999999997</v>
      </c>
      <c r="CT414">
        <v>511.19779999999997</v>
      </c>
      <c r="CU414">
        <v>506.04</v>
      </c>
      <c r="CV414">
        <v>411.17869999999999</v>
      </c>
      <c r="CW414">
        <v>284.83210000000003</v>
      </c>
      <c r="CX414">
        <v>198.92500000000001</v>
      </c>
      <c r="CY414">
        <v>202.63239999999999</v>
      </c>
      <c r="CZ414">
        <v>200.2158</v>
      </c>
      <c r="DA414">
        <v>165.89940000000001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367.99529999999999</v>
      </c>
      <c r="DO414">
        <v>534.43399999999997</v>
      </c>
      <c r="DP414">
        <v>526.90120000000002</v>
      </c>
      <c r="DQ414">
        <v>525.78959999999995</v>
      </c>
      <c r="DR414">
        <v>521.67550000000006</v>
      </c>
      <c r="DS414">
        <v>516.3546</v>
      </c>
      <c r="DT414">
        <v>417.67570000000001</v>
      </c>
      <c r="DU414">
        <v>290.76979999999998</v>
      </c>
      <c r="DV414">
        <v>330.44540000000001</v>
      </c>
      <c r="DW414">
        <v>400.74270000000001</v>
      </c>
      <c r="DX414">
        <v>438.39510000000001</v>
      </c>
      <c r="DY414">
        <v>447.87180000000001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578.51729999999998</v>
      </c>
      <c r="EM414">
        <v>548.76750000000004</v>
      </c>
      <c r="EN414">
        <v>540.72220000000004</v>
      </c>
      <c r="EO414">
        <v>540.69179999999994</v>
      </c>
      <c r="EP414">
        <v>536.80349999999999</v>
      </c>
      <c r="EQ414">
        <v>531.24699999999996</v>
      </c>
      <c r="ER414">
        <v>427.05630000000002</v>
      </c>
      <c r="ES414">
        <v>299.34300000000002</v>
      </c>
      <c r="ET414">
        <v>520.34</v>
      </c>
      <c r="EU414">
        <v>686.78250000000003</v>
      </c>
      <c r="EV414">
        <v>782.28819999999996</v>
      </c>
      <c r="EW414">
        <v>854.99509999999998</v>
      </c>
      <c r="EX414">
        <v>70.451499999999996</v>
      </c>
      <c r="EY414">
        <v>69.434299999999993</v>
      </c>
      <c r="EZ414">
        <v>68.561890000000005</v>
      </c>
      <c r="FA414">
        <v>67.744730000000004</v>
      </c>
      <c r="FB414">
        <v>67.092250000000007</v>
      </c>
      <c r="FC414">
        <v>66.533550000000005</v>
      </c>
      <c r="FD414">
        <v>66.357029999999995</v>
      </c>
      <c r="FE414">
        <v>66.616410000000002</v>
      </c>
      <c r="FF414">
        <v>68.937200000000004</v>
      </c>
      <c r="FG414">
        <v>73.31053</v>
      </c>
      <c r="FH414">
        <v>78.317239999999998</v>
      </c>
      <c r="FI414">
        <v>82.503630000000001</v>
      </c>
      <c r="FJ414">
        <v>85.748980000000003</v>
      </c>
      <c r="FK414">
        <v>88.190910000000002</v>
      </c>
      <c r="FL414">
        <v>89.623450000000005</v>
      </c>
      <c r="FM414">
        <v>90.127849999999995</v>
      </c>
      <c r="FN414">
        <v>90.158299999999997</v>
      </c>
      <c r="FO414">
        <v>89.292240000000007</v>
      </c>
      <c r="FP414">
        <v>87.369510000000005</v>
      </c>
      <c r="FQ414">
        <v>84.551169999999999</v>
      </c>
      <c r="FR414">
        <v>80.959180000000003</v>
      </c>
      <c r="FS414">
        <v>77.746769999999998</v>
      </c>
      <c r="FT414">
        <v>75.71893</v>
      </c>
      <c r="FU414">
        <v>73.850070000000002</v>
      </c>
      <c r="FV414">
        <v>1</v>
      </c>
    </row>
    <row r="415" spans="1:178" x14ac:dyDescent="0.2">
      <c r="A415" t="s">
        <v>216</v>
      </c>
      <c r="B415" t="s">
        <v>231</v>
      </c>
      <c r="C415" t="s">
        <v>240</v>
      </c>
      <c r="D415" t="s">
        <v>10</v>
      </c>
      <c r="E415">
        <v>2016</v>
      </c>
      <c r="F415" t="s">
        <v>228</v>
      </c>
      <c r="G415">
        <v>501</v>
      </c>
      <c r="H415" s="59"/>
      <c r="I415">
        <v>75.464709999999997</v>
      </c>
      <c r="J415">
        <v>556.25170000000003</v>
      </c>
      <c r="K415">
        <v>550.31259999999997</v>
      </c>
      <c r="L415">
        <v>544.63040000000001</v>
      </c>
      <c r="M415">
        <v>549.58810000000005</v>
      </c>
      <c r="N415">
        <v>564.59090000000003</v>
      </c>
      <c r="O415">
        <v>593.67539999999997</v>
      </c>
      <c r="P415">
        <v>638.00289999999995</v>
      </c>
      <c r="Q415">
        <v>647.76819999999998</v>
      </c>
      <c r="R415">
        <v>658.69749999999999</v>
      </c>
      <c r="S415">
        <v>661.21860000000004</v>
      </c>
      <c r="T415">
        <v>662.40390000000002</v>
      </c>
      <c r="U415">
        <v>656.74099999999999</v>
      </c>
      <c r="V415">
        <v>649.98559999999998</v>
      </c>
      <c r="W415">
        <v>646.15650000000005</v>
      </c>
      <c r="X415">
        <v>635.4085</v>
      </c>
      <c r="Y415">
        <v>629.48099999999999</v>
      </c>
      <c r="Z415">
        <v>622.29520000000002</v>
      </c>
      <c r="AA415">
        <v>614.41859999999997</v>
      </c>
      <c r="AB415">
        <v>610.58579999999995</v>
      </c>
      <c r="AC415">
        <v>612.06830000000002</v>
      </c>
      <c r="AD415">
        <v>615.59860000000003</v>
      </c>
      <c r="AE415">
        <v>614.48810000000003</v>
      </c>
      <c r="AF415">
        <v>605.49369999999999</v>
      </c>
      <c r="AG415">
        <v>572.39700000000005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-135.22489999999999</v>
      </c>
      <c r="AU415">
        <v>487.28879999999998</v>
      </c>
      <c r="AV415">
        <v>481.14909999999998</v>
      </c>
      <c r="AW415">
        <v>477.52890000000002</v>
      </c>
      <c r="AX415">
        <v>472.9889</v>
      </c>
      <c r="AY415">
        <v>468.35520000000002</v>
      </c>
      <c r="AZ415">
        <v>385.1037</v>
      </c>
      <c r="BA415">
        <v>263.30189999999999</v>
      </c>
      <c r="BB415">
        <v>-123.4306</v>
      </c>
      <c r="BC415">
        <v>-280.48090000000002</v>
      </c>
      <c r="BD415">
        <v>-379.51240000000001</v>
      </c>
      <c r="BE415">
        <v>-518.62210000000005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72.617720000000006</v>
      </c>
      <c r="BS415">
        <v>501.43990000000002</v>
      </c>
      <c r="BT415">
        <v>494.79410000000001</v>
      </c>
      <c r="BU415">
        <v>492.2414</v>
      </c>
      <c r="BV415">
        <v>487.92439999999999</v>
      </c>
      <c r="BW415">
        <v>483.05810000000002</v>
      </c>
      <c r="BX415">
        <v>394.36489999999998</v>
      </c>
      <c r="BY415">
        <v>271.76600000000002</v>
      </c>
      <c r="BZ415">
        <v>64.047219999999996</v>
      </c>
      <c r="CA415">
        <v>1.9185190000000001</v>
      </c>
      <c r="CB415">
        <v>-39.996029999999998</v>
      </c>
      <c r="CC415">
        <v>-116.6802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216.56890000000001</v>
      </c>
      <c r="CQ415">
        <v>511.24090000000001</v>
      </c>
      <c r="CR415">
        <v>504.24470000000002</v>
      </c>
      <c r="CS415">
        <v>502.43130000000002</v>
      </c>
      <c r="CT415">
        <v>498.26870000000002</v>
      </c>
      <c r="CU415">
        <v>493.2414</v>
      </c>
      <c r="CV415">
        <v>400.7792</v>
      </c>
      <c r="CW415">
        <v>277.62810000000002</v>
      </c>
      <c r="CX415">
        <v>193.8938</v>
      </c>
      <c r="CY415">
        <v>197.50749999999999</v>
      </c>
      <c r="CZ415">
        <v>195.15199999999999</v>
      </c>
      <c r="DA415">
        <v>161.70349999999999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360.52010000000001</v>
      </c>
      <c r="DO415">
        <v>521.04190000000006</v>
      </c>
      <c r="DP415">
        <v>513.6952</v>
      </c>
      <c r="DQ415">
        <v>512.62109999999996</v>
      </c>
      <c r="DR415">
        <v>508.613</v>
      </c>
      <c r="DS415">
        <v>503.4246</v>
      </c>
      <c r="DT415">
        <v>407.19349999999997</v>
      </c>
      <c r="DU415">
        <v>283.49029999999999</v>
      </c>
      <c r="DV415">
        <v>323.74040000000002</v>
      </c>
      <c r="DW415">
        <v>393.09649999999999</v>
      </c>
      <c r="DX415">
        <v>430.3</v>
      </c>
      <c r="DY415">
        <v>440.0872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568.36270000000002</v>
      </c>
      <c r="EM415">
        <v>535.19299999999998</v>
      </c>
      <c r="EN415">
        <v>527.34029999999996</v>
      </c>
      <c r="EO415">
        <v>527.33360000000005</v>
      </c>
      <c r="EP415">
        <v>523.54849999999999</v>
      </c>
      <c r="EQ415">
        <v>518.12760000000003</v>
      </c>
      <c r="ER415">
        <v>416.45479999999998</v>
      </c>
      <c r="ES415">
        <v>291.95440000000002</v>
      </c>
      <c r="ET415">
        <v>511.21820000000002</v>
      </c>
      <c r="EU415">
        <v>675.49580000000003</v>
      </c>
      <c r="EV415">
        <v>769.81640000000004</v>
      </c>
      <c r="EW415">
        <v>842.02909999999997</v>
      </c>
      <c r="EX415">
        <v>70.451499999999996</v>
      </c>
      <c r="EY415">
        <v>69.434299999999993</v>
      </c>
      <c r="EZ415">
        <v>68.561890000000005</v>
      </c>
      <c r="FA415">
        <v>67.744730000000004</v>
      </c>
      <c r="FB415">
        <v>67.092250000000007</v>
      </c>
      <c r="FC415">
        <v>66.533550000000005</v>
      </c>
      <c r="FD415">
        <v>66.357029999999995</v>
      </c>
      <c r="FE415">
        <v>66.616410000000002</v>
      </c>
      <c r="FF415">
        <v>68.937200000000004</v>
      </c>
      <c r="FG415">
        <v>73.31053</v>
      </c>
      <c r="FH415">
        <v>78.317239999999998</v>
      </c>
      <c r="FI415">
        <v>82.503630000000001</v>
      </c>
      <c r="FJ415">
        <v>85.748980000000003</v>
      </c>
      <c r="FK415">
        <v>88.190910000000002</v>
      </c>
      <c r="FL415">
        <v>89.623450000000005</v>
      </c>
      <c r="FM415">
        <v>90.127849999999995</v>
      </c>
      <c r="FN415">
        <v>90.158299999999997</v>
      </c>
      <c r="FO415">
        <v>89.292240000000007</v>
      </c>
      <c r="FP415">
        <v>87.369510000000005</v>
      </c>
      <c r="FQ415">
        <v>84.551169999999999</v>
      </c>
      <c r="FR415">
        <v>80.959180000000003</v>
      </c>
      <c r="FS415">
        <v>77.746769999999998</v>
      </c>
      <c r="FT415">
        <v>75.71893</v>
      </c>
      <c r="FU415">
        <v>73.850070000000002</v>
      </c>
      <c r="FV415">
        <v>1</v>
      </c>
    </row>
    <row r="416" spans="1:178" x14ac:dyDescent="0.2">
      <c r="A416" t="s">
        <v>216</v>
      </c>
      <c r="B416" t="s">
        <v>231</v>
      </c>
      <c r="C416" t="s">
        <v>240</v>
      </c>
      <c r="D416" t="s">
        <v>10</v>
      </c>
      <c r="E416">
        <v>2017</v>
      </c>
      <c r="F416" t="s">
        <v>228</v>
      </c>
      <c r="G416">
        <v>487</v>
      </c>
      <c r="H416" s="59"/>
      <c r="I416">
        <v>73.355909999999994</v>
      </c>
      <c r="J416">
        <v>540.70780000000002</v>
      </c>
      <c r="K416">
        <v>534.93460000000005</v>
      </c>
      <c r="L416">
        <v>529.41120000000001</v>
      </c>
      <c r="M416">
        <v>534.23040000000003</v>
      </c>
      <c r="N416">
        <v>548.81399999999996</v>
      </c>
      <c r="O416">
        <v>577.0856</v>
      </c>
      <c r="P416">
        <v>620.17439999999999</v>
      </c>
      <c r="Q416">
        <v>629.66690000000006</v>
      </c>
      <c r="R416">
        <v>640.29079999999999</v>
      </c>
      <c r="S416">
        <v>642.74149999999997</v>
      </c>
      <c r="T416">
        <v>643.89359999999999</v>
      </c>
      <c r="U416">
        <v>638.38900000000001</v>
      </c>
      <c r="V416">
        <v>631.82230000000004</v>
      </c>
      <c r="W416">
        <v>628.10019999999997</v>
      </c>
      <c r="X416">
        <v>617.65260000000001</v>
      </c>
      <c r="Y416">
        <v>611.89070000000004</v>
      </c>
      <c r="Z416">
        <v>604.9058</v>
      </c>
      <c r="AA416">
        <v>597.24929999999995</v>
      </c>
      <c r="AB416">
        <v>593.52350000000001</v>
      </c>
      <c r="AC416">
        <v>594.96460000000002</v>
      </c>
      <c r="AD416">
        <v>598.3963</v>
      </c>
      <c r="AE416">
        <v>597.31679999999994</v>
      </c>
      <c r="AF416">
        <v>588.57370000000003</v>
      </c>
      <c r="AG416">
        <v>556.40189999999996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-136.32660000000001</v>
      </c>
      <c r="AU416">
        <v>473.33969999999999</v>
      </c>
      <c r="AV416">
        <v>467.38339999999999</v>
      </c>
      <c r="AW416">
        <v>463.83940000000001</v>
      </c>
      <c r="AX416">
        <v>459.42090000000002</v>
      </c>
      <c r="AY416">
        <v>454.9221</v>
      </c>
      <c r="AZ416">
        <v>374.12479999999999</v>
      </c>
      <c r="BA416">
        <v>255.74539999999999</v>
      </c>
      <c r="BB416">
        <v>-124.3837</v>
      </c>
      <c r="BC416">
        <v>-279.27429999999998</v>
      </c>
      <c r="BD416">
        <v>-376.87959999999998</v>
      </c>
      <c r="BE416">
        <v>-513.56790000000001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68.591440000000006</v>
      </c>
      <c r="BS416">
        <v>487.29169999999999</v>
      </c>
      <c r="BT416">
        <v>480.83640000000003</v>
      </c>
      <c r="BU416">
        <v>478.34480000000002</v>
      </c>
      <c r="BV416">
        <v>474.1463</v>
      </c>
      <c r="BW416">
        <v>469.41820000000001</v>
      </c>
      <c r="BX416">
        <v>383.25580000000002</v>
      </c>
      <c r="BY416">
        <v>264.09039999999999</v>
      </c>
      <c r="BZ416">
        <v>60.456099999999999</v>
      </c>
      <c r="CA416">
        <v>-0.84850309999999995</v>
      </c>
      <c r="CB416">
        <v>-42.14058</v>
      </c>
      <c r="CC416">
        <v>-117.2817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210.5171</v>
      </c>
      <c r="CQ416">
        <v>496.9547</v>
      </c>
      <c r="CR416">
        <v>490.154</v>
      </c>
      <c r="CS416">
        <v>488.3913</v>
      </c>
      <c r="CT416">
        <v>484.34500000000003</v>
      </c>
      <c r="CU416">
        <v>479.45819999999998</v>
      </c>
      <c r="CV416">
        <v>389.57979999999998</v>
      </c>
      <c r="CW416">
        <v>269.87009999999998</v>
      </c>
      <c r="CX416">
        <v>188.47559999999999</v>
      </c>
      <c r="CY416">
        <v>191.98830000000001</v>
      </c>
      <c r="CZ416">
        <v>189.6987</v>
      </c>
      <c r="DA416">
        <v>157.1848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352.4427</v>
      </c>
      <c r="DO416">
        <v>506.61779999999999</v>
      </c>
      <c r="DP416">
        <v>499.47149999999999</v>
      </c>
      <c r="DQ416">
        <v>498.43770000000001</v>
      </c>
      <c r="DR416">
        <v>494.54379999999998</v>
      </c>
      <c r="DS416">
        <v>489.49810000000002</v>
      </c>
      <c r="DT416">
        <v>395.90390000000002</v>
      </c>
      <c r="DU416">
        <v>275.6497</v>
      </c>
      <c r="DV416">
        <v>316.49509999999998</v>
      </c>
      <c r="DW416">
        <v>384.8252</v>
      </c>
      <c r="DX416">
        <v>421.53789999999998</v>
      </c>
      <c r="DY416">
        <v>431.65140000000002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557.36080000000004</v>
      </c>
      <c r="EM416">
        <v>520.56979999999999</v>
      </c>
      <c r="EN416">
        <v>512.92460000000005</v>
      </c>
      <c r="EO416">
        <v>512.94320000000005</v>
      </c>
      <c r="EP416">
        <v>509.26909999999998</v>
      </c>
      <c r="EQ416">
        <v>503.99419999999998</v>
      </c>
      <c r="ER416">
        <v>405.03480000000002</v>
      </c>
      <c r="ES416">
        <v>283.99470000000002</v>
      </c>
      <c r="ET416">
        <v>501.3349</v>
      </c>
      <c r="EU416">
        <v>663.2509</v>
      </c>
      <c r="EV416">
        <v>756.27689999999996</v>
      </c>
      <c r="EW416">
        <v>827.9375</v>
      </c>
      <c r="EX416">
        <v>70.451499999999996</v>
      </c>
      <c r="EY416">
        <v>69.434299999999993</v>
      </c>
      <c r="EZ416">
        <v>68.561890000000005</v>
      </c>
      <c r="FA416">
        <v>67.744730000000004</v>
      </c>
      <c r="FB416">
        <v>67.092250000000007</v>
      </c>
      <c r="FC416">
        <v>66.533550000000005</v>
      </c>
      <c r="FD416">
        <v>66.357029999999995</v>
      </c>
      <c r="FE416">
        <v>66.616410000000002</v>
      </c>
      <c r="FF416">
        <v>68.937200000000004</v>
      </c>
      <c r="FG416">
        <v>73.31053</v>
      </c>
      <c r="FH416">
        <v>78.317239999999998</v>
      </c>
      <c r="FI416">
        <v>82.503630000000001</v>
      </c>
      <c r="FJ416">
        <v>85.748980000000003</v>
      </c>
      <c r="FK416">
        <v>88.190910000000002</v>
      </c>
      <c r="FL416">
        <v>89.623450000000005</v>
      </c>
      <c r="FM416">
        <v>90.127849999999995</v>
      </c>
      <c r="FN416">
        <v>90.158299999999997</v>
      </c>
      <c r="FO416">
        <v>89.292240000000007</v>
      </c>
      <c r="FP416">
        <v>87.369510000000005</v>
      </c>
      <c r="FQ416">
        <v>84.551169999999999</v>
      </c>
      <c r="FR416">
        <v>80.959180000000003</v>
      </c>
      <c r="FS416">
        <v>77.746769999999998</v>
      </c>
      <c r="FT416">
        <v>75.71893</v>
      </c>
      <c r="FU416">
        <v>73.850070000000002</v>
      </c>
      <c r="FV416">
        <v>1</v>
      </c>
    </row>
    <row r="417" spans="1:178" x14ac:dyDescent="0.2">
      <c r="A417" t="s">
        <v>216</v>
      </c>
      <c r="B417" t="s">
        <v>231</v>
      </c>
      <c r="C417" t="s">
        <v>240</v>
      </c>
      <c r="D417" t="s">
        <v>10</v>
      </c>
      <c r="E417" t="s">
        <v>239</v>
      </c>
      <c r="F417" t="s">
        <v>228</v>
      </c>
      <c r="G417">
        <v>474</v>
      </c>
      <c r="H417" s="59"/>
      <c r="I417">
        <v>71.397739999999999</v>
      </c>
      <c r="J417">
        <v>526.274</v>
      </c>
      <c r="K417">
        <v>520.65499999999997</v>
      </c>
      <c r="L417">
        <v>515.27909999999997</v>
      </c>
      <c r="M417">
        <v>519.96960000000001</v>
      </c>
      <c r="N417">
        <v>534.16390000000001</v>
      </c>
      <c r="O417">
        <v>561.68089999999995</v>
      </c>
      <c r="P417">
        <v>603.61940000000004</v>
      </c>
      <c r="Q417">
        <v>612.85850000000005</v>
      </c>
      <c r="R417">
        <v>623.19889999999998</v>
      </c>
      <c r="S417">
        <v>625.58410000000003</v>
      </c>
      <c r="T417">
        <v>626.70540000000005</v>
      </c>
      <c r="U417">
        <v>621.34780000000001</v>
      </c>
      <c r="V417">
        <v>614.95640000000003</v>
      </c>
      <c r="W417">
        <v>611.33370000000002</v>
      </c>
      <c r="X417">
        <v>601.16489999999999</v>
      </c>
      <c r="Y417">
        <v>595.55690000000004</v>
      </c>
      <c r="Z417">
        <v>588.75840000000005</v>
      </c>
      <c r="AA417">
        <v>581.30629999999996</v>
      </c>
      <c r="AB417">
        <v>577.67999999999995</v>
      </c>
      <c r="AC417">
        <v>579.08259999999996</v>
      </c>
      <c r="AD417">
        <v>582.42269999999996</v>
      </c>
      <c r="AE417">
        <v>581.37189999999998</v>
      </c>
      <c r="AF417">
        <v>572.86220000000003</v>
      </c>
      <c r="AG417">
        <v>541.54930000000002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-137.28559999999999</v>
      </c>
      <c r="AU417">
        <v>460.3913</v>
      </c>
      <c r="AV417">
        <v>454.60520000000002</v>
      </c>
      <c r="AW417">
        <v>451.13209999999998</v>
      </c>
      <c r="AX417">
        <v>446.82670000000002</v>
      </c>
      <c r="AY417">
        <v>442.45319999999998</v>
      </c>
      <c r="AZ417">
        <v>363.93299999999999</v>
      </c>
      <c r="BA417">
        <v>248.7313</v>
      </c>
      <c r="BB417">
        <v>-125.2109</v>
      </c>
      <c r="BC417">
        <v>-278.06670000000003</v>
      </c>
      <c r="BD417">
        <v>-374.33010000000002</v>
      </c>
      <c r="BE417">
        <v>-508.75069999999999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64.878979999999999</v>
      </c>
      <c r="BS417">
        <v>474.1558</v>
      </c>
      <c r="BT417">
        <v>467.87740000000002</v>
      </c>
      <c r="BU417">
        <v>465.4427</v>
      </c>
      <c r="BV417">
        <v>461.35419999999999</v>
      </c>
      <c r="BW417">
        <v>456.75450000000001</v>
      </c>
      <c r="BX417">
        <v>372.94130000000001</v>
      </c>
      <c r="BY417">
        <v>256.96409999999997</v>
      </c>
      <c r="BZ417">
        <v>57.145159999999997</v>
      </c>
      <c r="CA417">
        <v>-3.3822450000000002</v>
      </c>
      <c r="CB417">
        <v>-44.089109999999998</v>
      </c>
      <c r="CC417">
        <v>-117.7895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204.89750000000001</v>
      </c>
      <c r="CQ417">
        <v>483.68900000000002</v>
      </c>
      <c r="CR417">
        <v>477.06979999999999</v>
      </c>
      <c r="CS417">
        <v>475.35419999999999</v>
      </c>
      <c r="CT417">
        <v>471.41590000000002</v>
      </c>
      <c r="CU417">
        <v>466.65949999999998</v>
      </c>
      <c r="CV417">
        <v>379.18040000000002</v>
      </c>
      <c r="CW417">
        <v>262.66609999999997</v>
      </c>
      <c r="CX417">
        <v>183.4444</v>
      </c>
      <c r="CY417">
        <v>186.86340000000001</v>
      </c>
      <c r="CZ417">
        <v>184.63480000000001</v>
      </c>
      <c r="DA417">
        <v>152.9889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344.916</v>
      </c>
      <c r="DO417">
        <v>493.22219999999999</v>
      </c>
      <c r="DP417">
        <v>486.26209999999998</v>
      </c>
      <c r="DQ417">
        <v>485.26560000000001</v>
      </c>
      <c r="DR417">
        <v>481.4776</v>
      </c>
      <c r="DS417">
        <v>476.56450000000001</v>
      </c>
      <c r="DT417">
        <v>385.4194</v>
      </c>
      <c r="DU417">
        <v>268.3682</v>
      </c>
      <c r="DV417">
        <v>309.74369999999999</v>
      </c>
      <c r="DW417">
        <v>377.10899999999998</v>
      </c>
      <c r="DX417">
        <v>413.35879999999997</v>
      </c>
      <c r="DY417">
        <v>423.76740000000001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547.0806</v>
      </c>
      <c r="EM417">
        <v>506.98669999999998</v>
      </c>
      <c r="EN417">
        <v>499.53440000000001</v>
      </c>
      <c r="EO417">
        <v>499.57619999999997</v>
      </c>
      <c r="EP417">
        <v>496.00510000000003</v>
      </c>
      <c r="EQ417">
        <v>490.86579999999998</v>
      </c>
      <c r="ER417">
        <v>394.42770000000002</v>
      </c>
      <c r="ES417">
        <v>276.601</v>
      </c>
      <c r="ET417">
        <v>492.09980000000002</v>
      </c>
      <c r="EU417">
        <v>651.79349999999999</v>
      </c>
      <c r="EV417">
        <v>743.59979999999996</v>
      </c>
      <c r="EW417">
        <v>814.72850000000005</v>
      </c>
      <c r="EX417">
        <v>70.451499999999996</v>
      </c>
      <c r="EY417">
        <v>69.434299999999993</v>
      </c>
      <c r="EZ417">
        <v>68.561890000000005</v>
      </c>
      <c r="FA417">
        <v>67.744730000000004</v>
      </c>
      <c r="FB417">
        <v>67.092250000000007</v>
      </c>
      <c r="FC417">
        <v>66.533550000000005</v>
      </c>
      <c r="FD417">
        <v>66.357029999999995</v>
      </c>
      <c r="FE417">
        <v>66.616410000000002</v>
      </c>
      <c r="FF417">
        <v>68.937200000000004</v>
      </c>
      <c r="FG417">
        <v>73.31053</v>
      </c>
      <c r="FH417">
        <v>78.317239999999998</v>
      </c>
      <c r="FI417">
        <v>82.503630000000001</v>
      </c>
      <c r="FJ417">
        <v>85.748980000000003</v>
      </c>
      <c r="FK417">
        <v>88.190910000000002</v>
      </c>
      <c r="FL417">
        <v>89.623450000000005</v>
      </c>
      <c r="FM417">
        <v>90.127849999999995</v>
      </c>
      <c r="FN417">
        <v>90.158299999999997</v>
      </c>
      <c r="FO417">
        <v>89.292240000000007</v>
      </c>
      <c r="FP417">
        <v>87.369510000000005</v>
      </c>
      <c r="FQ417">
        <v>84.551169999999999</v>
      </c>
      <c r="FR417">
        <v>80.959180000000003</v>
      </c>
      <c r="FS417">
        <v>77.746769999999998</v>
      </c>
      <c r="FT417">
        <v>75.71893</v>
      </c>
      <c r="FU417">
        <v>73.850070000000002</v>
      </c>
      <c r="FV417">
        <v>1</v>
      </c>
    </row>
    <row r="418" spans="1:178" x14ac:dyDescent="0.2">
      <c r="A418" t="s">
        <v>216</v>
      </c>
      <c r="B418" t="s">
        <v>231</v>
      </c>
      <c r="C418" t="s">
        <v>241</v>
      </c>
      <c r="D418" t="s">
        <v>33</v>
      </c>
      <c r="E418">
        <v>2015</v>
      </c>
      <c r="F418" t="s">
        <v>229</v>
      </c>
      <c r="G418">
        <v>580</v>
      </c>
      <c r="H418" s="59"/>
      <c r="I418">
        <v>84.117090000000005</v>
      </c>
      <c r="J418">
        <v>770.00670000000002</v>
      </c>
      <c r="K418">
        <v>768.33479999999997</v>
      </c>
      <c r="L418">
        <v>752.26179999999999</v>
      </c>
      <c r="M418">
        <v>749.55150000000003</v>
      </c>
      <c r="N418">
        <v>781.96889999999996</v>
      </c>
      <c r="O418">
        <v>811.9144</v>
      </c>
      <c r="P418">
        <v>830.98929999999996</v>
      </c>
      <c r="Q418">
        <v>832.77980000000002</v>
      </c>
      <c r="R418">
        <v>835.09969999999998</v>
      </c>
      <c r="S418">
        <v>811.76419999999996</v>
      </c>
      <c r="T418">
        <v>799.04629999999997</v>
      </c>
      <c r="U418">
        <v>805.29949999999997</v>
      </c>
      <c r="V418">
        <v>823.1191</v>
      </c>
      <c r="W418">
        <v>806.56179999999995</v>
      </c>
      <c r="X418">
        <v>821.56700000000001</v>
      </c>
      <c r="Y418">
        <v>819.32749999999999</v>
      </c>
      <c r="Z418">
        <v>823.57590000000005</v>
      </c>
      <c r="AA418">
        <v>832.03309999999999</v>
      </c>
      <c r="AB418">
        <v>826.476</v>
      </c>
      <c r="AC418">
        <v>824.13310000000001</v>
      </c>
      <c r="AD418">
        <v>831.2192</v>
      </c>
      <c r="AE418">
        <v>829.87459999999999</v>
      </c>
      <c r="AF418">
        <v>827.5566</v>
      </c>
      <c r="AG418">
        <v>821.62480000000005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-133.10749999999999</v>
      </c>
      <c r="AX418">
        <v>652.67529999999999</v>
      </c>
      <c r="AY418">
        <v>654.22109999999998</v>
      </c>
      <c r="AZ418">
        <v>649.16319999999996</v>
      </c>
      <c r="BA418">
        <v>650.88480000000004</v>
      </c>
      <c r="BB418">
        <v>656.84799999999996</v>
      </c>
      <c r="BC418">
        <v>579.14869999999996</v>
      </c>
      <c r="BD418">
        <v>423.42910000000001</v>
      </c>
      <c r="BE418">
        <v>125.59180000000001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121.6046</v>
      </c>
      <c r="BV418">
        <v>672.56669999999997</v>
      </c>
      <c r="BW418">
        <v>678.97429999999997</v>
      </c>
      <c r="BX418">
        <v>673.5992</v>
      </c>
      <c r="BY418">
        <v>673.44529999999997</v>
      </c>
      <c r="BZ418">
        <v>680.69169999999997</v>
      </c>
      <c r="CA418">
        <v>593.29740000000004</v>
      </c>
      <c r="CB418">
        <v>438.69630000000001</v>
      </c>
      <c r="CC418">
        <v>232.42070000000001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298.01740000000001</v>
      </c>
      <c r="CT418">
        <v>686.3433</v>
      </c>
      <c r="CU418">
        <v>696.11829999999998</v>
      </c>
      <c r="CV418">
        <v>690.52340000000004</v>
      </c>
      <c r="CW418">
        <v>689.07060000000001</v>
      </c>
      <c r="CX418">
        <v>697.20579999999995</v>
      </c>
      <c r="CY418">
        <v>603.09680000000003</v>
      </c>
      <c r="CZ418">
        <v>449.27019999999999</v>
      </c>
      <c r="DA418">
        <v>306.41000000000003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474.43020000000001</v>
      </c>
      <c r="DR418">
        <v>700.12</v>
      </c>
      <c r="DS418">
        <v>713.26239999999996</v>
      </c>
      <c r="DT418">
        <v>707.44770000000005</v>
      </c>
      <c r="DU418">
        <v>704.69590000000005</v>
      </c>
      <c r="DV418">
        <v>713.71990000000005</v>
      </c>
      <c r="DW418">
        <v>612.89620000000002</v>
      </c>
      <c r="DX418">
        <v>459.8442</v>
      </c>
      <c r="DY418">
        <v>380.39929999999998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729.14229999999998</v>
      </c>
      <c r="EP418">
        <v>720.01139999999998</v>
      </c>
      <c r="EQ418">
        <v>738.01559999999995</v>
      </c>
      <c r="ER418">
        <v>731.88369999999998</v>
      </c>
      <c r="ES418">
        <v>727.25630000000001</v>
      </c>
      <c r="ET418">
        <v>737.56359999999995</v>
      </c>
      <c r="EU418">
        <v>627.04489999999998</v>
      </c>
      <c r="EV418">
        <v>475.11130000000003</v>
      </c>
      <c r="EW418">
        <v>487.22820000000002</v>
      </c>
      <c r="EX418">
        <v>40.708970000000001</v>
      </c>
      <c r="EY418">
        <v>40.330030000000001</v>
      </c>
      <c r="EZ418">
        <v>39.738900000000001</v>
      </c>
      <c r="FA418">
        <v>39.006549999999997</v>
      </c>
      <c r="FB418">
        <v>38.48807</v>
      </c>
      <c r="FC418">
        <v>38.048290000000001</v>
      </c>
      <c r="FD418">
        <v>37.701300000000003</v>
      </c>
      <c r="FE418">
        <v>37.460610000000003</v>
      </c>
      <c r="FF418">
        <v>38.007579999999997</v>
      </c>
      <c r="FG418">
        <v>40.652380000000001</v>
      </c>
      <c r="FH418">
        <v>43.167299999999997</v>
      </c>
      <c r="FI418">
        <v>45.563699999999997</v>
      </c>
      <c r="FJ418">
        <v>47.246009999999998</v>
      </c>
      <c r="FK418">
        <v>48.398029999999999</v>
      </c>
      <c r="FL418">
        <v>49.234119999999997</v>
      </c>
      <c r="FM418">
        <v>49.455390000000001</v>
      </c>
      <c r="FN418">
        <v>48.96687</v>
      </c>
      <c r="FO418">
        <v>47.871540000000003</v>
      </c>
      <c r="FP418">
        <v>46.182870000000001</v>
      </c>
      <c r="FQ418">
        <v>45.211669999999998</v>
      </c>
      <c r="FR418">
        <v>44.20411</v>
      </c>
      <c r="FS418">
        <v>43.760350000000003</v>
      </c>
      <c r="FT418">
        <v>43.125950000000003</v>
      </c>
      <c r="FU418">
        <v>42.539140000000003</v>
      </c>
      <c r="FV418">
        <v>1</v>
      </c>
    </row>
    <row r="419" spans="1:178" x14ac:dyDescent="0.2">
      <c r="A419" t="s">
        <v>216</v>
      </c>
      <c r="B419" t="s">
        <v>231</v>
      </c>
      <c r="C419" t="s">
        <v>241</v>
      </c>
      <c r="D419" t="s">
        <v>33</v>
      </c>
      <c r="E419">
        <v>2016</v>
      </c>
      <c r="F419" t="s">
        <v>229</v>
      </c>
      <c r="G419">
        <v>565</v>
      </c>
      <c r="H419" s="59"/>
      <c r="I419">
        <v>81.941649999999996</v>
      </c>
      <c r="J419">
        <v>750.09270000000004</v>
      </c>
      <c r="K419">
        <v>748.46410000000003</v>
      </c>
      <c r="L419">
        <v>732.80669999999998</v>
      </c>
      <c r="M419">
        <v>730.16660000000002</v>
      </c>
      <c r="N419">
        <v>761.74559999999997</v>
      </c>
      <c r="O419">
        <v>790.91660000000002</v>
      </c>
      <c r="P419">
        <v>809.4982</v>
      </c>
      <c r="Q419">
        <v>811.24239999999998</v>
      </c>
      <c r="R419">
        <v>813.50229999999999</v>
      </c>
      <c r="S419">
        <v>790.77030000000002</v>
      </c>
      <c r="T419">
        <v>778.38130000000001</v>
      </c>
      <c r="U419">
        <v>784.47280000000001</v>
      </c>
      <c r="V419">
        <v>801.83150000000001</v>
      </c>
      <c r="W419">
        <v>785.70240000000001</v>
      </c>
      <c r="X419">
        <v>800.31960000000004</v>
      </c>
      <c r="Y419">
        <v>798.13789999999995</v>
      </c>
      <c r="Z419">
        <v>802.27660000000003</v>
      </c>
      <c r="AA419">
        <v>810.51499999999999</v>
      </c>
      <c r="AB419">
        <v>805.10159999999996</v>
      </c>
      <c r="AC419">
        <v>802.8193</v>
      </c>
      <c r="AD419">
        <v>809.72220000000004</v>
      </c>
      <c r="AE419">
        <v>808.41240000000005</v>
      </c>
      <c r="AF419">
        <v>806.15419999999995</v>
      </c>
      <c r="AG419">
        <v>800.3759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-135.20339999999999</v>
      </c>
      <c r="AX419">
        <v>635.36329999999998</v>
      </c>
      <c r="AY419">
        <v>636.76329999999996</v>
      </c>
      <c r="AZ419">
        <v>631.84320000000002</v>
      </c>
      <c r="BA419">
        <v>633.56100000000004</v>
      </c>
      <c r="BB419">
        <v>639.34220000000005</v>
      </c>
      <c r="BC419">
        <v>563.86300000000006</v>
      </c>
      <c r="BD419">
        <v>412.1465</v>
      </c>
      <c r="BE419">
        <v>120.0209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116.1934</v>
      </c>
      <c r="BV419">
        <v>654.99570000000006</v>
      </c>
      <c r="BW419">
        <v>661.19439999999997</v>
      </c>
      <c r="BX419">
        <v>655.96109999999999</v>
      </c>
      <c r="BY419">
        <v>655.82780000000002</v>
      </c>
      <c r="BZ419">
        <v>662.87549999999999</v>
      </c>
      <c r="CA419">
        <v>577.82759999999996</v>
      </c>
      <c r="CB419">
        <v>427.21480000000003</v>
      </c>
      <c r="CC419">
        <v>225.45930000000001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290.31009999999998</v>
      </c>
      <c r="CT419">
        <v>668.59310000000005</v>
      </c>
      <c r="CU419">
        <v>678.11530000000005</v>
      </c>
      <c r="CV419">
        <v>672.66510000000005</v>
      </c>
      <c r="CW419">
        <v>671.24980000000005</v>
      </c>
      <c r="CX419">
        <v>679.17460000000005</v>
      </c>
      <c r="CY419">
        <v>587.49950000000001</v>
      </c>
      <c r="CZ419">
        <v>437.65120000000002</v>
      </c>
      <c r="DA419">
        <v>298.48559999999998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464.42680000000001</v>
      </c>
      <c r="DR419">
        <v>682.19039999999995</v>
      </c>
      <c r="DS419">
        <v>695.03620000000001</v>
      </c>
      <c r="DT419">
        <v>689.3691</v>
      </c>
      <c r="DU419">
        <v>686.67169999999999</v>
      </c>
      <c r="DV419">
        <v>695.47379999999998</v>
      </c>
      <c r="DW419">
        <v>597.17129999999997</v>
      </c>
      <c r="DX419">
        <v>448.08749999999998</v>
      </c>
      <c r="DY419">
        <v>371.51190000000003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715.82349999999997</v>
      </c>
      <c r="EP419">
        <v>701.8229</v>
      </c>
      <c r="EQ419">
        <v>719.46730000000002</v>
      </c>
      <c r="ER419">
        <v>713.48699999999997</v>
      </c>
      <c r="ES419">
        <v>708.93849999999998</v>
      </c>
      <c r="ET419">
        <v>719.00710000000004</v>
      </c>
      <c r="EU419">
        <v>611.13589999999999</v>
      </c>
      <c r="EV419">
        <v>463.15589999999997</v>
      </c>
      <c r="EW419">
        <v>476.95030000000003</v>
      </c>
      <c r="EX419">
        <v>40.708970000000001</v>
      </c>
      <c r="EY419">
        <v>40.330030000000001</v>
      </c>
      <c r="EZ419">
        <v>39.738900000000001</v>
      </c>
      <c r="FA419">
        <v>39.006549999999997</v>
      </c>
      <c r="FB419">
        <v>38.48807</v>
      </c>
      <c r="FC419">
        <v>38.048290000000001</v>
      </c>
      <c r="FD419">
        <v>37.701300000000003</v>
      </c>
      <c r="FE419">
        <v>37.460610000000003</v>
      </c>
      <c r="FF419">
        <v>38.007579999999997</v>
      </c>
      <c r="FG419">
        <v>40.652380000000001</v>
      </c>
      <c r="FH419">
        <v>43.167299999999997</v>
      </c>
      <c r="FI419">
        <v>45.563699999999997</v>
      </c>
      <c r="FJ419">
        <v>47.246009999999998</v>
      </c>
      <c r="FK419">
        <v>48.398029999999999</v>
      </c>
      <c r="FL419">
        <v>49.234110000000001</v>
      </c>
      <c r="FM419">
        <v>49.455390000000001</v>
      </c>
      <c r="FN419">
        <v>48.96687</v>
      </c>
      <c r="FO419">
        <v>47.871540000000003</v>
      </c>
      <c r="FP419">
        <v>46.182870000000001</v>
      </c>
      <c r="FQ419">
        <v>45.211669999999998</v>
      </c>
      <c r="FR419">
        <v>44.20411</v>
      </c>
      <c r="FS419">
        <v>43.760350000000003</v>
      </c>
      <c r="FT419">
        <v>43.125950000000003</v>
      </c>
      <c r="FU419">
        <v>42.53913</v>
      </c>
      <c r="FV419">
        <v>1</v>
      </c>
    </row>
    <row r="420" spans="1:178" x14ac:dyDescent="0.2">
      <c r="A420" t="s">
        <v>216</v>
      </c>
      <c r="B420" t="s">
        <v>231</v>
      </c>
      <c r="C420" t="s">
        <v>241</v>
      </c>
      <c r="D420" t="s">
        <v>33</v>
      </c>
      <c r="E420">
        <v>2017</v>
      </c>
      <c r="F420" t="s">
        <v>229</v>
      </c>
      <c r="G420">
        <v>550</v>
      </c>
      <c r="H420" s="59"/>
      <c r="I420">
        <v>79.766199999999998</v>
      </c>
      <c r="J420">
        <v>730.17880000000002</v>
      </c>
      <c r="K420">
        <v>728.5933</v>
      </c>
      <c r="L420">
        <v>713.35170000000005</v>
      </c>
      <c r="M420">
        <v>710.78160000000003</v>
      </c>
      <c r="N420">
        <v>741.5222</v>
      </c>
      <c r="O420">
        <v>769.91880000000003</v>
      </c>
      <c r="P420">
        <v>788.00699999999995</v>
      </c>
      <c r="Q420">
        <v>789.70500000000004</v>
      </c>
      <c r="R420">
        <v>791.9049</v>
      </c>
      <c r="S420">
        <v>769.77639999999997</v>
      </c>
      <c r="T420">
        <v>757.71630000000005</v>
      </c>
      <c r="U420">
        <v>763.64610000000005</v>
      </c>
      <c r="V420">
        <v>780.54390000000001</v>
      </c>
      <c r="W420">
        <v>764.84299999999996</v>
      </c>
      <c r="X420">
        <v>779.07209999999998</v>
      </c>
      <c r="Y420">
        <v>776.94839999999999</v>
      </c>
      <c r="Z420">
        <v>780.97720000000004</v>
      </c>
      <c r="AA420">
        <v>788.99689999999998</v>
      </c>
      <c r="AB420">
        <v>783.72720000000004</v>
      </c>
      <c r="AC420">
        <v>781.50559999999996</v>
      </c>
      <c r="AD420">
        <v>788.2251</v>
      </c>
      <c r="AE420">
        <v>786.95010000000002</v>
      </c>
      <c r="AF420">
        <v>784.75199999999995</v>
      </c>
      <c r="AG420">
        <v>779.12699999999995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-137.2243</v>
      </c>
      <c r="AX420">
        <v>618.05709999999999</v>
      </c>
      <c r="AY420">
        <v>619.31290000000001</v>
      </c>
      <c r="AZ420">
        <v>614.53030000000001</v>
      </c>
      <c r="BA420">
        <v>616.24379999999996</v>
      </c>
      <c r="BB420">
        <v>621.8433</v>
      </c>
      <c r="BC420">
        <v>548.58150000000001</v>
      </c>
      <c r="BD420">
        <v>400.8682</v>
      </c>
      <c r="BE420">
        <v>114.4815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110.8129</v>
      </c>
      <c r="BV420">
        <v>637.4271</v>
      </c>
      <c r="BW420">
        <v>643.41750000000002</v>
      </c>
      <c r="BX420">
        <v>638.32590000000005</v>
      </c>
      <c r="BY420">
        <v>638.21310000000005</v>
      </c>
      <c r="BZ420">
        <v>645.06209999999999</v>
      </c>
      <c r="CA420">
        <v>562.35950000000003</v>
      </c>
      <c r="CB420">
        <v>415.7353</v>
      </c>
      <c r="CC420">
        <v>218.51079999999999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282.60270000000003</v>
      </c>
      <c r="CT420">
        <v>650.84280000000001</v>
      </c>
      <c r="CU420">
        <v>660.11220000000003</v>
      </c>
      <c r="CV420">
        <v>654.80669999999998</v>
      </c>
      <c r="CW420">
        <v>653.42899999999997</v>
      </c>
      <c r="CX420">
        <v>661.14340000000004</v>
      </c>
      <c r="CY420">
        <v>571.90210000000002</v>
      </c>
      <c r="CZ420">
        <v>426.03210000000001</v>
      </c>
      <c r="DA420">
        <v>290.56119999999999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454.39249999999998</v>
      </c>
      <c r="DR420">
        <v>664.25840000000005</v>
      </c>
      <c r="DS420">
        <v>676.80700000000002</v>
      </c>
      <c r="DT420">
        <v>671.28750000000002</v>
      </c>
      <c r="DU420">
        <v>668.64480000000003</v>
      </c>
      <c r="DV420">
        <v>677.22469999999998</v>
      </c>
      <c r="DW420">
        <v>581.44470000000001</v>
      </c>
      <c r="DX420">
        <v>436.32900000000001</v>
      </c>
      <c r="DY420">
        <v>362.61160000000001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702.4298</v>
      </c>
      <c r="EP420">
        <v>683.62850000000003</v>
      </c>
      <c r="EQ420">
        <v>700.91160000000002</v>
      </c>
      <c r="ER420">
        <v>695.08309999999994</v>
      </c>
      <c r="ES420">
        <v>690.61410000000001</v>
      </c>
      <c r="ET420">
        <v>700.44359999999995</v>
      </c>
      <c r="EU420">
        <v>595.22270000000003</v>
      </c>
      <c r="EV420">
        <v>451.19600000000003</v>
      </c>
      <c r="EW420">
        <v>466.64100000000002</v>
      </c>
      <c r="EX420">
        <v>40.708970000000001</v>
      </c>
      <c r="EY420">
        <v>40.330030000000001</v>
      </c>
      <c r="EZ420">
        <v>39.738900000000001</v>
      </c>
      <c r="FA420">
        <v>39.006549999999997</v>
      </c>
      <c r="FB420">
        <v>38.48807</v>
      </c>
      <c r="FC420">
        <v>38.048290000000001</v>
      </c>
      <c r="FD420">
        <v>37.701300000000003</v>
      </c>
      <c r="FE420">
        <v>37.460610000000003</v>
      </c>
      <c r="FF420">
        <v>38.007579999999997</v>
      </c>
      <c r="FG420">
        <v>40.652380000000001</v>
      </c>
      <c r="FH420">
        <v>43.167299999999997</v>
      </c>
      <c r="FI420">
        <v>45.563699999999997</v>
      </c>
      <c r="FJ420">
        <v>47.246009999999998</v>
      </c>
      <c r="FK420">
        <v>48.398029999999999</v>
      </c>
      <c r="FL420">
        <v>49.234110000000001</v>
      </c>
      <c r="FM420">
        <v>49.455390000000001</v>
      </c>
      <c r="FN420">
        <v>48.96687</v>
      </c>
      <c r="FO420">
        <v>47.871540000000003</v>
      </c>
      <c r="FP420">
        <v>46.182870000000001</v>
      </c>
      <c r="FQ420">
        <v>45.211669999999998</v>
      </c>
      <c r="FR420">
        <v>44.20411</v>
      </c>
      <c r="FS420">
        <v>43.760359999999999</v>
      </c>
      <c r="FT420">
        <v>43.125950000000003</v>
      </c>
      <c r="FU420">
        <v>42.53913</v>
      </c>
      <c r="FV420">
        <v>1</v>
      </c>
    </row>
    <row r="421" spans="1:178" x14ac:dyDescent="0.2">
      <c r="A421" t="s">
        <v>216</v>
      </c>
      <c r="B421" t="s">
        <v>231</v>
      </c>
      <c r="C421" t="s">
        <v>241</v>
      </c>
      <c r="D421" t="s">
        <v>33</v>
      </c>
      <c r="E421" t="s">
        <v>239</v>
      </c>
      <c r="F421" t="s">
        <v>229</v>
      </c>
      <c r="G421">
        <v>535</v>
      </c>
      <c r="H421" s="59"/>
      <c r="I421">
        <v>77.590770000000006</v>
      </c>
      <c r="J421">
        <v>710.26480000000004</v>
      </c>
      <c r="K421">
        <v>708.72260000000006</v>
      </c>
      <c r="L421">
        <v>693.89660000000003</v>
      </c>
      <c r="M421">
        <v>691.39670000000001</v>
      </c>
      <c r="N421">
        <v>721.2989</v>
      </c>
      <c r="O421">
        <v>748.92100000000005</v>
      </c>
      <c r="P421">
        <v>766.51589999999999</v>
      </c>
      <c r="Q421">
        <v>768.16759999999999</v>
      </c>
      <c r="R421">
        <v>770.3075</v>
      </c>
      <c r="S421">
        <v>748.78250000000003</v>
      </c>
      <c r="T421">
        <v>737.05129999999997</v>
      </c>
      <c r="U421">
        <v>742.8193</v>
      </c>
      <c r="V421">
        <v>759.25639999999999</v>
      </c>
      <c r="W421">
        <v>743.9837</v>
      </c>
      <c r="X421">
        <v>757.82470000000001</v>
      </c>
      <c r="Y421">
        <v>755.75900000000001</v>
      </c>
      <c r="Z421">
        <v>759.67780000000005</v>
      </c>
      <c r="AA421">
        <v>767.47879999999998</v>
      </c>
      <c r="AB421">
        <v>762.3528</v>
      </c>
      <c r="AC421">
        <v>760.19179999999994</v>
      </c>
      <c r="AD421">
        <v>766.72799999999995</v>
      </c>
      <c r="AE421">
        <v>765.48779999999999</v>
      </c>
      <c r="AF421">
        <v>763.34960000000001</v>
      </c>
      <c r="AG421">
        <v>757.87810000000002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-139.16720000000001</v>
      </c>
      <c r="AX421">
        <v>600.75699999999995</v>
      </c>
      <c r="AY421">
        <v>601.87</v>
      </c>
      <c r="AZ421">
        <v>597.22500000000002</v>
      </c>
      <c r="BA421">
        <v>598.93359999999996</v>
      </c>
      <c r="BB421">
        <v>604.35170000000005</v>
      </c>
      <c r="BC421">
        <v>533.30439999999999</v>
      </c>
      <c r="BD421">
        <v>389.59469999999999</v>
      </c>
      <c r="BE421">
        <v>108.9747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105.46429999999999</v>
      </c>
      <c r="BV421">
        <v>619.86109999999996</v>
      </c>
      <c r="BW421">
        <v>625.64369999999997</v>
      </c>
      <c r="BX421">
        <v>620.69389999999999</v>
      </c>
      <c r="BY421">
        <v>620.60119999999995</v>
      </c>
      <c r="BZ421">
        <v>627.25170000000003</v>
      </c>
      <c r="CA421">
        <v>546.89319999999998</v>
      </c>
      <c r="CB421">
        <v>404.25760000000002</v>
      </c>
      <c r="CC421">
        <v>211.57570000000001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274.8954</v>
      </c>
      <c r="CT421">
        <v>633.09249999999997</v>
      </c>
      <c r="CU421">
        <v>642.10919999999999</v>
      </c>
      <c r="CV421">
        <v>636.94839999999999</v>
      </c>
      <c r="CW421">
        <v>635.60820000000001</v>
      </c>
      <c r="CX421">
        <v>643.11220000000003</v>
      </c>
      <c r="CY421">
        <v>556.3048</v>
      </c>
      <c r="CZ421">
        <v>414.41309999999999</v>
      </c>
      <c r="DA421">
        <v>282.63679999999999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444.32639999999998</v>
      </c>
      <c r="DR421">
        <v>646.32399999999996</v>
      </c>
      <c r="DS421">
        <v>658.57470000000001</v>
      </c>
      <c r="DT421">
        <v>653.20280000000002</v>
      </c>
      <c r="DU421">
        <v>650.61509999999998</v>
      </c>
      <c r="DV421">
        <v>658.97280000000001</v>
      </c>
      <c r="DW421">
        <v>565.71640000000002</v>
      </c>
      <c r="DX421">
        <v>424.56849999999997</v>
      </c>
      <c r="DY421">
        <v>353.6979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688.95799999999997</v>
      </c>
      <c r="EP421">
        <v>665.42809999999997</v>
      </c>
      <c r="EQ421">
        <v>682.34839999999997</v>
      </c>
      <c r="ER421">
        <v>676.67169999999999</v>
      </c>
      <c r="ES421">
        <v>672.28269999999998</v>
      </c>
      <c r="ET421">
        <v>681.87279999999998</v>
      </c>
      <c r="EU421">
        <v>579.30520000000001</v>
      </c>
      <c r="EV421">
        <v>439.23140000000001</v>
      </c>
      <c r="EW421">
        <v>456.2989</v>
      </c>
      <c r="EX421">
        <v>40.708970000000001</v>
      </c>
      <c r="EY421">
        <v>40.330030000000001</v>
      </c>
      <c r="EZ421">
        <v>39.738900000000001</v>
      </c>
      <c r="FA421">
        <v>39.006549999999997</v>
      </c>
      <c r="FB421">
        <v>38.48807</v>
      </c>
      <c r="FC421">
        <v>38.048290000000001</v>
      </c>
      <c r="FD421">
        <v>37.701300000000003</v>
      </c>
      <c r="FE421">
        <v>37.460610000000003</v>
      </c>
      <c r="FF421">
        <v>38.007579999999997</v>
      </c>
      <c r="FG421">
        <v>40.652380000000001</v>
      </c>
      <c r="FH421">
        <v>43.167299999999997</v>
      </c>
      <c r="FI421">
        <v>45.563699999999997</v>
      </c>
      <c r="FJ421">
        <v>47.246009999999998</v>
      </c>
      <c r="FK421">
        <v>48.398029999999999</v>
      </c>
      <c r="FL421">
        <v>49.234119999999997</v>
      </c>
      <c r="FM421">
        <v>49.455390000000001</v>
      </c>
      <c r="FN421">
        <v>48.96687</v>
      </c>
      <c r="FO421">
        <v>47.871540000000003</v>
      </c>
      <c r="FP421">
        <v>46.182870000000001</v>
      </c>
      <c r="FQ421">
        <v>45.211669999999998</v>
      </c>
      <c r="FR421">
        <v>44.20411</v>
      </c>
      <c r="FS421">
        <v>43.760350000000003</v>
      </c>
      <c r="FT421">
        <v>43.125950000000003</v>
      </c>
      <c r="FU421">
        <v>42.53913</v>
      </c>
      <c r="FV421">
        <v>1</v>
      </c>
    </row>
    <row r="422" spans="1:178" x14ac:dyDescent="0.2">
      <c r="A422" t="s">
        <v>216</v>
      </c>
      <c r="B422" t="s">
        <v>231</v>
      </c>
      <c r="C422" t="s">
        <v>241</v>
      </c>
      <c r="D422" t="s">
        <v>34</v>
      </c>
      <c r="E422">
        <v>2015</v>
      </c>
      <c r="F422" t="s">
        <v>229</v>
      </c>
      <c r="G422">
        <v>580</v>
      </c>
      <c r="H422" s="59"/>
      <c r="I422">
        <v>84.117090000000005</v>
      </c>
      <c r="J422">
        <v>727.56669999999997</v>
      </c>
      <c r="K422">
        <v>721.55460000000005</v>
      </c>
      <c r="L422">
        <v>712.11040000000003</v>
      </c>
      <c r="M422">
        <v>709.49220000000003</v>
      </c>
      <c r="N422">
        <v>733.69439999999997</v>
      </c>
      <c r="O422">
        <v>761.36929999999995</v>
      </c>
      <c r="P422">
        <v>779.08929999999998</v>
      </c>
      <c r="Q422">
        <v>783.01160000000004</v>
      </c>
      <c r="R422">
        <v>780.91359999999997</v>
      </c>
      <c r="S422">
        <v>774.54600000000005</v>
      </c>
      <c r="T422">
        <v>776.70500000000004</v>
      </c>
      <c r="U422">
        <v>792.42690000000005</v>
      </c>
      <c r="V422">
        <v>781.39290000000005</v>
      </c>
      <c r="W422">
        <v>779.57249999999999</v>
      </c>
      <c r="X422">
        <v>769.49429999999995</v>
      </c>
      <c r="Y422">
        <v>766.78560000000004</v>
      </c>
      <c r="Z422">
        <v>765.36109999999996</v>
      </c>
      <c r="AA422">
        <v>767.17960000000005</v>
      </c>
      <c r="AB422">
        <v>765.80219999999997</v>
      </c>
      <c r="AC422">
        <v>762.678</v>
      </c>
      <c r="AD422">
        <v>764.36350000000004</v>
      </c>
      <c r="AE422">
        <v>760.47929999999997</v>
      </c>
      <c r="AF422">
        <v>755.03779999999995</v>
      </c>
      <c r="AG422">
        <v>748.25340000000006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55.423729999999999</v>
      </c>
      <c r="AX422">
        <v>612.19150000000002</v>
      </c>
      <c r="AY422">
        <v>614.1943</v>
      </c>
      <c r="AZ422">
        <v>609.52719999999999</v>
      </c>
      <c r="BA422">
        <v>608.34270000000004</v>
      </c>
      <c r="BB422">
        <v>611.75710000000004</v>
      </c>
      <c r="BC422">
        <v>526.45719999999994</v>
      </c>
      <c r="BD422">
        <v>370.69400000000002</v>
      </c>
      <c r="BE422">
        <v>65.415530000000004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174.00219999999999</v>
      </c>
      <c r="BV422">
        <v>623.5453</v>
      </c>
      <c r="BW422">
        <v>627.04759999999999</v>
      </c>
      <c r="BX422">
        <v>624.3048</v>
      </c>
      <c r="BY422">
        <v>622.19269999999995</v>
      </c>
      <c r="BZ422">
        <v>625.63199999999995</v>
      </c>
      <c r="CA422">
        <v>535.29399999999998</v>
      </c>
      <c r="CB422">
        <v>380.5856</v>
      </c>
      <c r="CC422">
        <v>172.23740000000001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256.1293</v>
      </c>
      <c r="CT422">
        <v>631.40899999999999</v>
      </c>
      <c r="CU422">
        <v>635.94979999999998</v>
      </c>
      <c r="CV422">
        <v>634.53970000000004</v>
      </c>
      <c r="CW422">
        <v>631.78530000000001</v>
      </c>
      <c r="CX422">
        <v>635.24159999999995</v>
      </c>
      <c r="CY422">
        <v>541.4144</v>
      </c>
      <c r="CZ422">
        <v>387.43639999999999</v>
      </c>
      <c r="DA422">
        <v>246.2218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338.25639999999999</v>
      </c>
      <c r="DR422">
        <v>639.27260000000001</v>
      </c>
      <c r="DS422">
        <v>644.8519</v>
      </c>
      <c r="DT422">
        <v>644.77470000000005</v>
      </c>
      <c r="DU422">
        <v>641.37779999999998</v>
      </c>
      <c r="DV422">
        <v>644.85130000000004</v>
      </c>
      <c r="DW422">
        <v>547.53470000000004</v>
      </c>
      <c r="DX422">
        <v>394.28730000000002</v>
      </c>
      <c r="DY422">
        <v>320.2063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456.8349</v>
      </c>
      <c r="EP422">
        <v>650.62649999999996</v>
      </c>
      <c r="EQ422">
        <v>657.70529999999997</v>
      </c>
      <c r="ER422">
        <v>659.55219999999997</v>
      </c>
      <c r="ES422">
        <v>655.2278</v>
      </c>
      <c r="ET422">
        <v>658.72609999999997</v>
      </c>
      <c r="EU422">
        <v>556.37159999999994</v>
      </c>
      <c r="EV422">
        <v>404.17880000000002</v>
      </c>
      <c r="EW422">
        <v>427.02820000000003</v>
      </c>
      <c r="EX422">
        <v>47.859580000000001</v>
      </c>
      <c r="EY422">
        <v>47.423430000000003</v>
      </c>
      <c r="EZ422">
        <v>46.995539999999998</v>
      </c>
      <c r="FA422">
        <v>46.504260000000002</v>
      </c>
      <c r="FB422">
        <v>46.054609999999997</v>
      </c>
      <c r="FC422">
        <v>45.62097</v>
      </c>
      <c r="FD422">
        <v>45.16827</v>
      </c>
      <c r="FE422">
        <v>45.527720000000002</v>
      </c>
      <c r="FF422">
        <v>46.635399999999997</v>
      </c>
      <c r="FG422">
        <v>50.005180000000003</v>
      </c>
      <c r="FH422">
        <v>53.289169999999999</v>
      </c>
      <c r="FI422">
        <v>56.417810000000003</v>
      </c>
      <c r="FJ422">
        <v>58.3322</v>
      </c>
      <c r="FK422">
        <v>59.328749999999999</v>
      </c>
      <c r="FL422">
        <v>59.920259999999999</v>
      </c>
      <c r="FM422">
        <v>60.12189</v>
      </c>
      <c r="FN422">
        <v>59.265970000000003</v>
      </c>
      <c r="FO422">
        <v>58.224150000000002</v>
      </c>
      <c r="FP422">
        <v>56.186999999999998</v>
      </c>
      <c r="FQ422">
        <v>54.026710000000001</v>
      </c>
      <c r="FR422">
        <v>52.687350000000002</v>
      </c>
      <c r="FS422">
        <v>51.396329999999999</v>
      </c>
      <c r="FT422">
        <v>50.300879999999999</v>
      </c>
      <c r="FU422">
        <v>48.976979999999998</v>
      </c>
      <c r="FV422">
        <v>1</v>
      </c>
    </row>
    <row r="423" spans="1:178" x14ac:dyDescent="0.2">
      <c r="A423" t="s">
        <v>216</v>
      </c>
      <c r="B423" t="s">
        <v>231</v>
      </c>
      <c r="C423" t="s">
        <v>241</v>
      </c>
      <c r="D423" t="s">
        <v>34</v>
      </c>
      <c r="E423">
        <v>2016</v>
      </c>
      <c r="F423" t="s">
        <v>229</v>
      </c>
      <c r="G423">
        <v>565</v>
      </c>
      <c r="H423" s="59"/>
      <c r="I423">
        <v>81.941649999999996</v>
      </c>
      <c r="J423">
        <v>708.75030000000004</v>
      </c>
      <c r="K423">
        <v>702.89369999999997</v>
      </c>
      <c r="L423">
        <v>693.69370000000004</v>
      </c>
      <c r="M423">
        <v>691.14329999999995</v>
      </c>
      <c r="N423">
        <v>714.71950000000004</v>
      </c>
      <c r="O423">
        <v>741.67880000000002</v>
      </c>
      <c r="P423">
        <v>758.94039999999995</v>
      </c>
      <c r="Q423">
        <v>762.76130000000001</v>
      </c>
      <c r="R423">
        <v>760.71759999999995</v>
      </c>
      <c r="S423">
        <v>754.51459999999997</v>
      </c>
      <c r="T423">
        <v>756.61779999999999</v>
      </c>
      <c r="U423">
        <v>771.93309999999997</v>
      </c>
      <c r="V423">
        <v>761.18449999999996</v>
      </c>
      <c r="W423">
        <v>759.41120000000001</v>
      </c>
      <c r="X423">
        <v>749.59360000000004</v>
      </c>
      <c r="Y423">
        <v>746.95500000000004</v>
      </c>
      <c r="Z423">
        <v>745.56730000000005</v>
      </c>
      <c r="AA423">
        <v>747.33870000000002</v>
      </c>
      <c r="AB423">
        <v>745.99699999999996</v>
      </c>
      <c r="AC423">
        <v>742.95349999999996</v>
      </c>
      <c r="AD423">
        <v>744.59550000000002</v>
      </c>
      <c r="AE423">
        <v>740.81179999999995</v>
      </c>
      <c r="AF423">
        <v>735.51099999999997</v>
      </c>
      <c r="AG423">
        <v>728.90200000000004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51.412030000000001</v>
      </c>
      <c r="AX423">
        <v>596.11210000000005</v>
      </c>
      <c r="AY423">
        <v>598.03049999999996</v>
      </c>
      <c r="AZ423">
        <v>593.44230000000005</v>
      </c>
      <c r="BA423">
        <v>592.30849999999998</v>
      </c>
      <c r="BB423">
        <v>595.63419999999996</v>
      </c>
      <c r="BC423">
        <v>512.64970000000005</v>
      </c>
      <c r="BD423">
        <v>360.89210000000003</v>
      </c>
      <c r="BE423">
        <v>61.401069999999997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168.44710000000001</v>
      </c>
      <c r="BV423">
        <v>607.31820000000005</v>
      </c>
      <c r="BW423">
        <v>610.7165</v>
      </c>
      <c r="BX423">
        <v>608.02760000000001</v>
      </c>
      <c r="BY423">
        <v>605.97829999999999</v>
      </c>
      <c r="BZ423">
        <v>609.32839999999999</v>
      </c>
      <c r="CA423">
        <v>521.37149999999997</v>
      </c>
      <c r="CB423">
        <v>370.65480000000002</v>
      </c>
      <c r="CC423">
        <v>166.83250000000001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249.50530000000001</v>
      </c>
      <c r="CT423">
        <v>615.07950000000005</v>
      </c>
      <c r="CU423">
        <v>619.50279999999998</v>
      </c>
      <c r="CV423">
        <v>618.12929999999994</v>
      </c>
      <c r="CW423">
        <v>615.44600000000003</v>
      </c>
      <c r="CX423">
        <v>618.81299999999999</v>
      </c>
      <c r="CY423">
        <v>527.41219999999998</v>
      </c>
      <c r="CZ423">
        <v>377.41649999999998</v>
      </c>
      <c r="DA423">
        <v>239.85400000000001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330.5634</v>
      </c>
      <c r="DR423">
        <v>622.84079999999994</v>
      </c>
      <c r="DS423">
        <v>628.28909999999996</v>
      </c>
      <c r="DT423">
        <v>628.23099999999999</v>
      </c>
      <c r="DU423">
        <v>624.91359999999997</v>
      </c>
      <c r="DV423">
        <v>628.29750000000001</v>
      </c>
      <c r="DW423">
        <v>533.4529</v>
      </c>
      <c r="DX423">
        <v>384.1782</v>
      </c>
      <c r="DY423">
        <v>312.87560000000002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447.5985</v>
      </c>
      <c r="EP423">
        <v>634.04679999999996</v>
      </c>
      <c r="EQ423">
        <v>640.97519999999997</v>
      </c>
      <c r="ER423">
        <v>642.81619999999998</v>
      </c>
      <c r="ES423">
        <v>638.58339999999998</v>
      </c>
      <c r="ET423">
        <v>641.99180000000001</v>
      </c>
      <c r="EU423">
        <v>542.17470000000003</v>
      </c>
      <c r="EV423">
        <v>393.94099999999997</v>
      </c>
      <c r="EW423">
        <v>418.30700000000002</v>
      </c>
      <c r="EX423">
        <v>47.859580000000001</v>
      </c>
      <c r="EY423">
        <v>47.42342</v>
      </c>
      <c r="EZ423">
        <v>46.995539999999998</v>
      </c>
      <c r="FA423">
        <v>46.504260000000002</v>
      </c>
      <c r="FB423">
        <v>46.054609999999997</v>
      </c>
      <c r="FC423">
        <v>45.620959999999997</v>
      </c>
      <c r="FD423">
        <v>45.16827</v>
      </c>
      <c r="FE423">
        <v>45.527720000000002</v>
      </c>
      <c r="FF423">
        <v>46.635399999999997</v>
      </c>
      <c r="FG423">
        <v>50.005180000000003</v>
      </c>
      <c r="FH423">
        <v>53.289169999999999</v>
      </c>
      <c r="FI423">
        <v>56.417810000000003</v>
      </c>
      <c r="FJ423">
        <v>58.3322</v>
      </c>
      <c r="FK423">
        <v>59.328760000000003</v>
      </c>
      <c r="FL423">
        <v>59.920259999999999</v>
      </c>
      <c r="FM423">
        <v>60.12189</v>
      </c>
      <c r="FN423">
        <v>59.265970000000003</v>
      </c>
      <c r="FO423">
        <v>58.224150000000002</v>
      </c>
      <c r="FP423">
        <v>56.186999999999998</v>
      </c>
      <c r="FQ423">
        <v>54.026710000000001</v>
      </c>
      <c r="FR423">
        <v>52.687350000000002</v>
      </c>
      <c r="FS423">
        <v>51.396329999999999</v>
      </c>
      <c r="FT423">
        <v>50.300879999999999</v>
      </c>
      <c r="FU423">
        <v>48.976979999999998</v>
      </c>
      <c r="FV423">
        <v>1</v>
      </c>
    </row>
    <row r="424" spans="1:178" x14ac:dyDescent="0.2">
      <c r="A424" t="s">
        <v>216</v>
      </c>
      <c r="B424" t="s">
        <v>231</v>
      </c>
      <c r="C424" t="s">
        <v>241</v>
      </c>
      <c r="D424" t="s">
        <v>34</v>
      </c>
      <c r="E424">
        <v>2017</v>
      </c>
      <c r="F424" t="s">
        <v>229</v>
      </c>
      <c r="G424">
        <v>550</v>
      </c>
      <c r="H424" s="59"/>
      <c r="I424">
        <v>79.766199999999998</v>
      </c>
      <c r="J424">
        <v>689.93399999999997</v>
      </c>
      <c r="K424">
        <v>684.2328</v>
      </c>
      <c r="L424">
        <v>675.27710000000002</v>
      </c>
      <c r="M424">
        <v>672.7944</v>
      </c>
      <c r="N424">
        <v>695.74469999999997</v>
      </c>
      <c r="O424">
        <v>721.98820000000001</v>
      </c>
      <c r="P424">
        <v>738.79160000000002</v>
      </c>
      <c r="Q424">
        <v>742.51099999999997</v>
      </c>
      <c r="R424">
        <v>740.52149999999995</v>
      </c>
      <c r="S424">
        <v>734.48329999999999</v>
      </c>
      <c r="T424">
        <v>736.53060000000005</v>
      </c>
      <c r="U424">
        <v>751.4393</v>
      </c>
      <c r="V424">
        <v>740.97609999999997</v>
      </c>
      <c r="W424">
        <v>739.24980000000005</v>
      </c>
      <c r="X424">
        <v>729.69290000000001</v>
      </c>
      <c r="Y424">
        <v>727.12429999999995</v>
      </c>
      <c r="Z424">
        <v>725.77340000000004</v>
      </c>
      <c r="AA424">
        <v>727.49789999999996</v>
      </c>
      <c r="AB424">
        <v>726.19179999999994</v>
      </c>
      <c r="AC424">
        <v>723.22910000000002</v>
      </c>
      <c r="AD424">
        <v>724.82749999999999</v>
      </c>
      <c r="AE424">
        <v>721.14419999999996</v>
      </c>
      <c r="AF424">
        <v>715.98410000000001</v>
      </c>
      <c r="AG424">
        <v>709.55070000000001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47.43524</v>
      </c>
      <c r="AX424">
        <v>580.03599999999994</v>
      </c>
      <c r="AY424">
        <v>581.87040000000002</v>
      </c>
      <c r="AZ424">
        <v>577.36170000000004</v>
      </c>
      <c r="BA424">
        <v>576.27840000000003</v>
      </c>
      <c r="BB424">
        <v>579.51530000000002</v>
      </c>
      <c r="BC424">
        <v>498.8449</v>
      </c>
      <c r="BD424">
        <v>351.09300000000002</v>
      </c>
      <c r="BE424">
        <v>57.418030000000002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162.90629999999999</v>
      </c>
      <c r="BV424">
        <v>591.09230000000002</v>
      </c>
      <c r="BW424">
        <v>594.38689999999997</v>
      </c>
      <c r="BX424">
        <v>591.75199999999995</v>
      </c>
      <c r="BY424">
        <v>589.76559999999995</v>
      </c>
      <c r="BZ424">
        <v>593.02650000000006</v>
      </c>
      <c r="CA424">
        <v>507.4502</v>
      </c>
      <c r="CB424">
        <v>360.7253</v>
      </c>
      <c r="CC424">
        <v>161.44059999999999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242.88120000000001</v>
      </c>
      <c r="CT424">
        <v>598.74990000000003</v>
      </c>
      <c r="CU424">
        <v>603.05579999999998</v>
      </c>
      <c r="CV424">
        <v>601.71879999999999</v>
      </c>
      <c r="CW424">
        <v>599.10670000000005</v>
      </c>
      <c r="CX424">
        <v>602.38430000000005</v>
      </c>
      <c r="CY424">
        <v>513.41020000000003</v>
      </c>
      <c r="CZ424">
        <v>367.39659999999998</v>
      </c>
      <c r="DA424">
        <v>233.4862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322.8562</v>
      </c>
      <c r="DR424">
        <v>606.40740000000005</v>
      </c>
      <c r="DS424">
        <v>611.72469999999998</v>
      </c>
      <c r="DT424">
        <v>611.68550000000005</v>
      </c>
      <c r="DU424">
        <v>608.44780000000003</v>
      </c>
      <c r="DV424">
        <v>611.74220000000003</v>
      </c>
      <c r="DW424">
        <v>519.37009999999998</v>
      </c>
      <c r="DX424">
        <v>374.06790000000001</v>
      </c>
      <c r="DY424">
        <v>305.53190000000001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438.3272</v>
      </c>
      <c r="EP424">
        <v>617.46370000000002</v>
      </c>
      <c r="EQ424">
        <v>624.24109999999996</v>
      </c>
      <c r="ER424">
        <v>626.07579999999996</v>
      </c>
      <c r="ES424">
        <v>621.93489999999997</v>
      </c>
      <c r="ET424">
        <v>625.25340000000006</v>
      </c>
      <c r="EU424">
        <v>527.97540000000004</v>
      </c>
      <c r="EV424">
        <v>383.70030000000003</v>
      </c>
      <c r="EW424">
        <v>409.55439999999999</v>
      </c>
      <c r="EX424">
        <v>47.859580000000001</v>
      </c>
      <c r="EY424">
        <v>47.42342</v>
      </c>
      <c r="EZ424">
        <v>46.995539999999998</v>
      </c>
      <c r="FA424">
        <v>46.504260000000002</v>
      </c>
      <c r="FB424">
        <v>46.054609999999997</v>
      </c>
      <c r="FC424">
        <v>45.620959999999997</v>
      </c>
      <c r="FD424">
        <v>45.16827</v>
      </c>
      <c r="FE424">
        <v>45.527720000000002</v>
      </c>
      <c r="FF424">
        <v>46.635399999999997</v>
      </c>
      <c r="FG424">
        <v>50.005180000000003</v>
      </c>
      <c r="FH424">
        <v>53.289160000000003</v>
      </c>
      <c r="FI424">
        <v>56.417810000000003</v>
      </c>
      <c r="FJ424">
        <v>58.3322</v>
      </c>
      <c r="FK424">
        <v>59.328749999999999</v>
      </c>
      <c r="FL424">
        <v>59.920259999999999</v>
      </c>
      <c r="FM424">
        <v>60.12189</v>
      </c>
      <c r="FN424">
        <v>59.265970000000003</v>
      </c>
      <c r="FO424">
        <v>58.224150000000002</v>
      </c>
      <c r="FP424">
        <v>56.186999999999998</v>
      </c>
      <c r="FQ424">
        <v>54.026710000000001</v>
      </c>
      <c r="FR424">
        <v>52.687350000000002</v>
      </c>
      <c r="FS424">
        <v>51.396329999999999</v>
      </c>
      <c r="FT424">
        <v>50.300879999999999</v>
      </c>
      <c r="FU424">
        <v>48.976979999999998</v>
      </c>
      <c r="FV424">
        <v>1</v>
      </c>
    </row>
    <row r="425" spans="1:178" x14ac:dyDescent="0.2">
      <c r="A425" t="s">
        <v>216</v>
      </c>
      <c r="B425" t="s">
        <v>231</v>
      </c>
      <c r="C425" t="s">
        <v>241</v>
      </c>
      <c r="D425" t="s">
        <v>34</v>
      </c>
      <c r="E425" t="s">
        <v>239</v>
      </c>
      <c r="F425" t="s">
        <v>229</v>
      </c>
      <c r="G425">
        <v>535</v>
      </c>
      <c r="H425" s="59"/>
      <c r="I425">
        <v>77.590770000000006</v>
      </c>
      <c r="J425">
        <v>671.11760000000004</v>
      </c>
      <c r="K425">
        <v>665.57190000000003</v>
      </c>
      <c r="L425">
        <v>656.86040000000003</v>
      </c>
      <c r="M425">
        <v>654.44539999999995</v>
      </c>
      <c r="N425">
        <v>676.76980000000003</v>
      </c>
      <c r="O425">
        <v>702.29759999999999</v>
      </c>
      <c r="P425">
        <v>718.64269999999999</v>
      </c>
      <c r="Q425">
        <v>722.26070000000004</v>
      </c>
      <c r="R425">
        <v>720.32550000000003</v>
      </c>
      <c r="S425">
        <v>714.45190000000002</v>
      </c>
      <c r="T425">
        <v>716.4434</v>
      </c>
      <c r="U425">
        <v>730.94550000000004</v>
      </c>
      <c r="V425">
        <v>720.76760000000002</v>
      </c>
      <c r="W425">
        <v>719.08839999999998</v>
      </c>
      <c r="X425">
        <v>709.79219999999998</v>
      </c>
      <c r="Y425">
        <v>707.29359999999997</v>
      </c>
      <c r="Z425">
        <v>705.9796</v>
      </c>
      <c r="AA425">
        <v>707.65700000000004</v>
      </c>
      <c r="AB425">
        <v>706.38649999999996</v>
      </c>
      <c r="AC425">
        <v>703.50459999999998</v>
      </c>
      <c r="AD425">
        <v>705.05939999999998</v>
      </c>
      <c r="AE425">
        <v>701.47659999999996</v>
      </c>
      <c r="AF425">
        <v>696.45730000000003</v>
      </c>
      <c r="AG425">
        <v>690.19920000000002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43.494819999999997</v>
      </c>
      <c r="AX425">
        <v>563.96339999999998</v>
      </c>
      <c r="AY425">
        <v>565.71439999999996</v>
      </c>
      <c r="AZ425">
        <v>561.28560000000004</v>
      </c>
      <c r="BA425">
        <v>560.2527</v>
      </c>
      <c r="BB425">
        <v>563.40060000000005</v>
      </c>
      <c r="BC425">
        <v>485.0428</v>
      </c>
      <c r="BD425">
        <v>341.29689999999999</v>
      </c>
      <c r="BE425">
        <v>53.467750000000002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157.38040000000001</v>
      </c>
      <c r="BV425">
        <v>574.86789999999996</v>
      </c>
      <c r="BW425">
        <v>578.05899999999997</v>
      </c>
      <c r="BX425">
        <v>575.47839999999997</v>
      </c>
      <c r="BY425">
        <v>573.55460000000005</v>
      </c>
      <c r="BZ425">
        <v>576.72630000000004</v>
      </c>
      <c r="CA425">
        <v>493.5299</v>
      </c>
      <c r="CB425">
        <v>350.79700000000003</v>
      </c>
      <c r="CC425">
        <v>156.06200000000001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236.25720000000001</v>
      </c>
      <c r="CT425">
        <v>582.4203</v>
      </c>
      <c r="CU425">
        <v>586.60879999999997</v>
      </c>
      <c r="CV425">
        <v>585.30820000000006</v>
      </c>
      <c r="CW425">
        <v>582.76750000000004</v>
      </c>
      <c r="CX425">
        <v>585.95569999999998</v>
      </c>
      <c r="CY425">
        <v>499.40809999999999</v>
      </c>
      <c r="CZ425">
        <v>357.37670000000003</v>
      </c>
      <c r="DA425">
        <v>227.11840000000001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315.13400000000001</v>
      </c>
      <c r="DR425">
        <v>589.97280000000001</v>
      </c>
      <c r="DS425">
        <v>595.15869999999995</v>
      </c>
      <c r="DT425">
        <v>595.13810000000001</v>
      </c>
      <c r="DU425">
        <v>591.98030000000006</v>
      </c>
      <c r="DV425">
        <v>595.18510000000003</v>
      </c>
      <c r="DW425">
        <v>505.28620000000001</v>
      </c>
      <c r="DX425">
        <v>363.95639999999997</v>
      </c>
      <c r="DY425">
        <v>298.17489999999998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429.01960000000003</v>
      </c>
      <c r="EP425">
        <v>600.87729999999999</v>
      </c>
      <c r="EQ425">
        <v>607.50329999999997</v>
      </c>
      <c r="ER425">
        <v>609.33079999999995</v>
      </c>
      <c r="ES425">
        <v>605.28219999999999</v>
      </c>
      <c r="ET425">
        <v>608.51070000000004</v>
      </c>
      <c r="EU425">
        <v>513.77329999999995</v>
      </c>
      <c r="EV425">
        <v>373.45650000000001</v>
      </c>
      <c r="EW425">
        <v>400.76909999999998</v>
      </c>
      <c r="EX425">
        <v>47.859580000000001</v>
      </c>
      <c r="EY425">
        <v>47.42342</v>
      </c>
      <c r="EZ425">
        <v>46.995539999999998</v>
      </c>
      <c r="FA425">
        <v>46.504260000000002</v>
      </c>
      <c r="FB425">
        <v>46.054609999999997</v>
      </c>
      <c r="FC425">
        <v>45.62097</v>
      </c>
      <c r="FD425">
        <v>45.16827</v>
      </c>
      <c r="FE425">
        <v>45.527709999999999</v>
      </c>
      <c r="FF425">
        <v>46.635399999999997</v>
      </c>
      <c r="FG425">
        <v>50.005189999999999</v>
      </c>
      <c r="FH425">
        <v>53.289169999999999</v>
      </c>
      <c r="FI425">
        <v>56.417819999999999</v>
      </c>
      <c r="FJ425">
        <v>58.3322</v>
      </c>
      <c r="FK425">
        <v>59.328749999999999</v>
      </c>
      <c r="FL425">
        <v>59.920259999999999</v>
      </c>
      <c r="FM425">
        <v>60.12189</v>
      </c>
      <c r="FN425">
        <v>59.265970000000003</v>
      </c>
      <c r="FO425">
        <v>58.224150000000002</v>
      </c>
      <c r="FP425">
        <v>56.186999999999998</v>
      </c>
      <c r="FQ425">
        <v>54.026710000000001</v>
      </c>
      <c r="FR425">
        <v>52.687350000000002</v>
      </c>
      <c r="FS425">
        <v>51.396329999999999</v>
      </c>
      <c r="FT425">
        <v>50.300879999999999</v>
      </c>
      <c r="FU425">
        <v>48.976979999999998</v>
      </c>
      <c r="FV425">
        <v>1</v>
      </c>
    </row>
    <row r="426" spans="1:178" x14ac:dyDescent="0.2">
      <c r="A426" t="s">
        <v>216</v>
      </c>
      <c r="B426" t="s">
        <v>231</v>
      </c>
      <c r="C426" t="s">
        <v>241</v>
      </c>
      <c r="D426" t="s">
        <v>35</v>
      </c>
      <c r="E426">
        <v>2015</v>
      </c>
      <c r="F426" t="s">
        <v>229</v>
      </c>
      <c r="G426">
        <v>580</v>
      </c>
      <c r="H426" s="59"/>
      <c r="I426">
        <v>84.117090000000005</v>
      </c>
      <c r="J426">
        <v>776.6114</v>
      </c>
      <c r="K426">
        <v>768.33889999999997</v>
      </c>
      <c r="L426">
        <v>758.48800000000006</v>
      </c>
      <c r="M426">
        <v>763.66909999999996</v>
      </c>
      <c r="N426">
        <v>784.63750000000005</v>
      </c>
      <c r="O426">
        <v>816.39750000000004</v>
      </c>
      <c r="P426">
        <v>836.12459999999999</v>
      </c>
      <c r="Q426">
        <v>840.97019999999998</v>
      </c>
      <c r="R426">
        <v>835.8347</v>
      </c>
      <c r="S426">
        <v>829.13750000000005</v>
      </c>
      <c r="T426">
        <v>835.54309999999998</v>
      </c>
      <c r="U426">
        <v>840.89480000000003</v>
      </c>
      <c r="V426">
        <v>834.99839999999995</v>
      </c>
      <c r="W426">
        <v>838.17319999999995</v>
      </c>
      <c r="X426">
        <v>825.44550000000004</v>
      </c>
      <c r="Y426">
        <v>823.71429999999998</v>
      </c>
      <c r="Z426">
        <v>819.86109999999996</v>
      </c>
      <c r="AA426">
        <v>816.64800000000002</v>
      </c>
      <c r="AB426">
        <v>812.37329999999997</v>
      </c>
      <c r="AC426">
        <v>803.07140000000004</v>
      </c>
      <c r="AD426">
        <v>807.24</v>
      </c>
      <c r="AE426">
        <v>802.97529999999995</v>
      </c>
      <c r="AF426">
        <v>797.26340000000005</v>
      </c>
      <c r="AG426">
        <v>791.67830000000004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-25.037230000000001</v>
      </c>
      <c r="AX426">
        <v>649.85799999999995</v>
      </c>
      <c r="AY426">
        <v>648.36940000000004</v>
      </c>
      <c r="AZ426">
        <v>643.63310000000001</v>
      </c>
      <c r="BA426">
        <v>637.30430000000001</v>
      </c>
      <c r="BB426">
        <v>641.07479999999998</v>
      </c>
      <c r="BC426">
        <v>547.63480000000004</v>
      </c>
      <c r="BD426">
        <v>403.05610000000001</v>
      </c>
      <c r="BE426">
        <v>102.5681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155.9804</v>
      </c>
      <c r="BV426">
        <v>664.14639999999997</v>
      </c>
      <c r="BW426">
        <v>662.97439999999995</v>
      </c>
      <c r="BX426">
        <v>658.21410000000003</v>
      </c>
      <c r="BY426">
        <v>650.70349999999996</v>
      </c>
      <c r="BZ426">
        <v>655.77530000000002</v>
      </c>
      <c r="CA426">
        <v>564.64649999999995</v>
      </c>
      <c r="CB426">
        <v>416.1635</v>
      </c>
      <c r="CC426">
        <v>209.42339999999999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281.35270000000003</v>
      </c>
      <c r="CT426">
        <v>674.04240000000004</v>
      </c>
      <c r="CU426">
        <v>673.08969999999999</v>
      </c>
      <c r="CV426">
        <v>668.31290000000001</v>
      </c>
      <c r="CW426">
        <v>659.9837</v>
      </c>
      <c r="CX426">
        <v>665.95690000000002</v>
      </c>
      <c r="CY426">
        <v>576.42880000000002</v>
      </c>
      <c r="CZ426">
        <v>425.24160000000001</v>
      </c>
      <c r="DA426">
        <v>283.43110000000001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406.72489999999999</v>
      </c>
      <c r="DR426">
        <v>683.93849999999998</v>
      </c>
      <c r="DS426">
        <v>683.20510000000002</v>
      </c>
      <c r="DT426">
        <v>678.4117</v>
      </c>
      <c r="DU426">
        <v>669.26390000000004</v>
      </c>
      <c r="DV426">
        <v>676.13850000000002</v>
      </c>
      <c r="DW426">
        <v>588.21109999999999</v>
      </c>
      <c r="DX426">
        <v>434.31970000000001</v>
      </c>
      <c r="DY426">
        <v>357.43880000000001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587.74260000000004</v>
      </c>
      <c r="EP426">
        <v>698.22680000000003</v>
      </c>
      <c r="EQ426">
        <v>697.81</v>
      </c>
      <c r="ER426">
        <v>692.99279999999999</v>
      </c>
      <c r="ES426">
        <v>682.66309999999999</v>
      </c>
      <c r="ET426">
        <v>690.83910000000003</v>
      </c>
      <c r="EU426">
        <v>605.22280000000001</v>
      </c>
      <c r="EV426">
        <v>447.4271</v>
      </c>
      <c r="EW426">
        <v>464.29410000000001</v>
      </c>
      <c r="EX426">
        <v>59.358820000000001</v>
      </c>
      <c r="EY426">
        <v>57.954039999999999</v>
      </c>
      <c r="EZ426">
        <v>57.0015</v>
      </c>
      <c r="FA426">
        <v>56.223840000000003</v>
      </c>
      <c r="FB426">
        <v>55.19238</v>
      </c>
      <c r="FC426">
        <v>54.425530000000002</v>
      </c>
      <c r="FD426">
        <v>53.784680000000002</v>
      </c>
      <c r="FE426">
        <v>54.406669999999998</v>
      </c>
      <c r="FF426">
        <v>57.796639999999996</v>
      </c>
      <c r="FG426">
        <v>62.66198</v>
      </c>
      <c r="FH426">
        <v>67.822500000000005</v>
      </c>
      <c r="FI426">
        <v>72.248540000000006</v>
      </c>
      <c r="FJ426">
        <v>75.350710000000007</v>
      </c>
      <c r="FK426">
        <v>77.093389999999999</v>
      </c>
      <c r="FL426">
        <v>77.941360000000003</v>
      </c>
      <c r="FM426">
        <v>78.510480000000001</v>
      </c>
      <c r="FN426">
        <v>78.196960000000004</v>
      </c>
      <c r="FO426">
        <v>76.88252</v>
      </c>
      <c r="FP426">
        <v>74.146029999999996</v>
      </c>
      <c r="FQ426">
        <v>70.703649999999996</v>
      </c>
      <c r="FR426">
        <v>67.764579999999995</v>
      </c>
      <c r="FS426">
        <v>65.049260000000004</v>
      </c>
      <c r="FT426">
        <v>62.715310000000002</v>
      </c>
      <c r="FU426">
        <v>61.010840000000002</v>
      </c>
      <c r="FV426">
        <v>1</v>
      </c>
    </row>
    <row r="427" spans="1:178" x14ac:dyDescent="0.2">
      <c r="A427" t="s">
        <v>216</v>
      </c>
      <c r="B427" t="s">
        <v>231</v>
      </c>
      <c r="C427" t="s">
        <v>241</v>
      </c>
      <c r="D427" t="s">
        <v>35</v>
      </c>
      <c r="E427">
        <v>2016</v>
      </c>
      <c r="F427" t="s">
        <v>229</v>
      </c>
      <c r="G427">
        <v>565</v>
      </c>
      <c r="H427" s="59"/>
      <c r="I427">
        <v>81.941649999999996</v>
      </c>
      <c r="J427">
        <v>756.52660000000003</v>
      </c>
      <c r="K427">
        <v>748.46810000000005</v>
      </c>
      <c r="L427">
        <v>738.87189999999998</v>
      </c>
      <c r="M427">
        <v>743.91899999999998</v>
      </c>
      <c r="N427">
        <v>764.34519999999998</v>
      </c>
      <c r="O427">
        <v>795.28380000000004</v>
      </c>
      <c r="P427">
        <v>814.50070000000005</v>
      </c>
      <c r="Q427">
        <v>819.221</v>
      </c>
      <c r="R427">
        <v>814.2183</v>
      </c>
      <c r="S427">
        <v>807.6943</v>
      </c>
      <c r="T427">
        <v>813.93420000000003</v>
      </c>
      <c r="U427">
        <v>819.14750000000004</v>
      </c>
      <c r="V427">
        <v>813.40359999999998</v>
      </c>
      <c r="W427">
        <v>816.49630000000002</v>
      </c>
      <c r="X427">
        <v>804.09770000000003</v>
      </c>
      <c r="Y427">
        <v>802.41139999999996</v>
      </c>
      <c r="Z427">
        <v>798.65779999999995</v>
      </c>
      <c r="AA427">
        <v>795.52779999999996</v>
      </c>
      <c r="AB427">
        <v>791.36360000000002</v>
      </c>
      <c r="AC427">
        <v>782.30219999999997</v>
      </c>
      <c r="AD427">
        <v>786.36310000000003</v>
      </c>
      <c r="AE427">
        <v>782.20870000000002</v>
      </c>
      <c r="AF427">
        <v>776.64459999999997</v>
      </c>
      <c r="AG427">
        <v>771.20389999999998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-28.325669999999999</v>
      </c>
      <c r="AX427">
        <v>632.74069999999995</v>
      </c>
      <c r="AY427">
        <v>631.28369999999995</v>
      </c>
      <c r="AZ427">
        <v>626.6703</v>
      </c>
      <c r="BA427">
        <v>620.53089999999997</v>
      </c>
      <c r="BB427">
        <v>624.17560000000003</v>
      </c>
      <c r="BC427">
        <v>533.10199999999998</v>
      </c>
      <c r="BD427">
        <v>392.34719999999999</v>
      </c>
      <c r="BE427">
        <v>97.592029999999994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150.33590000000001</v>
      </c>
      <c r="BV427">
        <v>646.84299999999996</v>
      </c>
      <c r="BW427">
        <v>645.69849999999997</v>
      </c>
      <c r="BX427">
        <v>641.0616</v>
      </c>
      <c r="BY427">
        <v>633.75570000000005</v>
      </c>
      <c r="BZ427">
        <v>638.6848</v>
      </c>
      <c r="CA427">
        <v>549.89229999999998</v>
      </c>
      <c r="CB427">
        <v>405.28399999999999</v>
      </c>
      <c r="CC427">
        <v>203.0566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274.0763</v>
      </c>
      <c r="CT427">
        <v>656.61030000000005</v>
      </c>
      <c r="CU427">
        <v>655.68230000000005</v>
      </c>
      <c r="CV427">
        <v>651.029</v>
      </c>
      <c r="CW427">
        <v>642.91520000000003</v>
      </c>
      <c r="CX427">
        <v>648.73389999999995</v>
      </c>
      <c r="CY427">
        <v>561.52120000000002</v>
      </c>
      <c r="CZ427">
        <v>414.24400000000003</v>
      </c>
      <c r="DA427">
        <v>276.101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397.8168</v>
      </c>
      <c r="DR427">
        <v>666.37760000000003</v>
      </c>
      <c r="DS427">
        <v>665.66600000000005</v>
      </c>
      <c r="DT427">
        <v>660.99630000000002</v>
      </c>
      <c r="DU427">
        <v>652.07460000000003</v>
      </c>
      <c r="DV427">
        <v>658.78300000000002</v>
      </c>
      <c r="DW427">
        <v>573.15009999999995</v>
      </c>
      <c r="DX427">
        <v>423.20389999999998</v>
      </c>
      <c r="DY427">
        <v>349.1454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576.47829999999999</v>
      </c>
      <c r="EP427">
        <v>680.47990000000004</v>
      </c>
      <c r="EQ427">
        <v>680.08079999999995</v>
      </c>
      <c r="ER427">
        <v>675.38760000000002</v>
      </c>
      <c r="ES427">
        <v>665.29939999999999</v>
      </c>
      <c r="ET427">
        <v>673.29219999999998</v>
      </c>
      <c r="EU427">
        <v>589.94039999999995</v>
      </c>
      <c r="EV427">
        <v>436.14069999999998</v>
      </c>
      <c r="EW427">
        <v>454.60989999999998</v>
      </c>
      <c r="EX427">
        <v>59.358820000000001</v>
      </c>
      <c r="EY427">
        <v>57.954039999999999</v>
      </c>
      <c r="EZ427">
        <v>57.0015</v>
      </c>
      <c r="FA427">
        <v>56.22383</v>
      </c>
      <c r="FB427">
        <v>55.19238</v>
      </c>
      <c r="FC427">
        <v>54.425519999999999</v>
      </c>
      <c r="FD427">
        <v>53.784680000000002</v>
      </c>
      <c r="FE427">
        <v>54.406669999999998</v>
      </c>
      <c r="FF427">
        <v>57.796639999999996</v>
      </c>
      <c r="FG427">
        <v>62.66198</v>
      </c>
      <c r="FH427">
        <v>67.822500000000005</v>
      </c>
      <c r="FI427">
        <v>72.248540000000006</v>
      </c>
      <c r="FJ427">
        <v>75.350710000000007</v>
      </c>
      <c r="FK427">
        <v>77.093389999999999</v>
      </c>
      <c r="FL427">
        <v>77.941360000000003</v>
      </c>
      <c r="FM427">
        <v>78.510480000000001</v>
      </c>
      <c r="FN427">
        <v>78.196960000000004</v>
      </c>
      <c r="FO427">
        <v>76.88252</v>
      </c>
      <c r="FP427">
        <v>74.146029999999996</v>
      </c>
      <c r="FQ427">
        <v>70.703649999999996</v>
      </c>
      <c r="FR427">
        <v>67.764579999999995</v>
      </c>
      <c r="FS427">
        <v>65.049260000000004</v>
      </c>
      <c r="FT427">
        <v>62.715310000000002</v>
      </c>
      <c r="FU427">
        <v>61.010840000000002</v>
      </c>
      <c r="FV427">
        <v>1</v>
      </c>
    </row>
    <row r="428" spans="1:178" x14ac:dyDescent="0.2">
      <c r="A428" t="s">
        <v>216</v>
      </c>
      <c r="B428" t="s">
        <v>231</v>
      </c>
      <c r="C428" t="s">
        <v>241</v>
      </c>
      <c r="D428" t="s">
        <v>35</v>
      </c>
      <c r="E428">
        <v>2017</v>
      </c>
      <c r="F428" t="s">
        <v>229</v>
      </c>
      <c r="G428">
        <v>550</v>
      </c>
      <c r="H428" s="59"/>
      <c r="I428">
        <v>79.766199999999998</v>
      </c>
      <c r="J428">
        <v>736.44179999999994</v>
      </c>
      <c r="K428">
        <v>728.59730000000002</v>
      </c>
      <c r="L428">
        <v>719.2559</v>
      </c>
      <c r="M428">
        <v>724.16890000000001</v>
      </c>
      <c r="N428">
        <v>744.05280000000005</v>
      </c>
      <c r="O428">
        <v>774.17</v>
      </c>
      <c r="P428">
        <v>792.8768</v>
      </c>
      <c r="Q428">
        <v>797.47180000000003</v>
      </c>
      <c r="R428">
        <v>792.6019</v>
      </c>
      <c r="S428">
        <v>786.25099999999998</v>
      </c>
      <c r="T428">
        <v>792.32529999999997</v>
      </c>
      <c r="U428">
        <v>797.40020000000004</v>
      </c>
      <c r="V428">
        <v>791.80880000000002</v>
      </c>
      <c r="W428">
        <v>794.81939999999997</v>
      </c>
      <c r="X428">
        <v>782.75</v>
      </c>
      <c r="Y428">
        <v>781.10839999999996</v>
      </c>
      <c r="Z428">
        <v>777.45450000000005</v>
      </c>
      <c r="AA428">
        <v>774.4076</v>
      </c>
      <c r="AB428">
        <v>770.35400000000004</v>
      </c>
      <c r="AC428">
        <v>761.53309999999999</v>
      </c>
      <c r="AD428">
        <v>765.48620000000005</v>
      </c>
      <c r="AE428">
        <v>761.44209999999998</v>
      </c>
      <c r="AF428">
        <v>756.02570000000003</v>
      </c>
      <c r="AG428">
        <v>750.72940000000006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-31.560860000000002</v>
      </c>
      <c r="AX428">
        <v>615.62750000000005</v>
      </c>
      <c r="AY428">
        <v>614.20219999999995</v>
      </c>
      <c r="AZ428">
        <v>609.71190000000001</v>
      </c>
      <c r="BA428">
        <v>603.76149999999996</v>
      </c>
      <c r="BB428">
        <v>607.2808</v>
      </c>
      <c r="BC428">
        <v>518.57410000000004</v>
      </c>
      <c r="BD428">
        <v>381.6422</v>
      </c>
      <c r="BE428">
        <v>92.647450000000006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144.7131</v>
      </c>
      <c r="BV428">
        <v>629.54139999999995</v>
      </c>
      <c r="BW428">
        <v>628.42439999999999</v>
      </c>
      <c r="BX428">
        <v>623.91079999999999</v>
      </c>
      <c r="BY428">
        <v>616.80960000000005</v>
      </c>
      <c r="BZ428">
        <v>621.59609999999998</v>
      </c>
      <c r="CA428">
        <v>535.14</v>
      </c>
      <c r="CB428">
        <v>394.40609999999998</v>
      </c>
      <c r="CC428">
        <v>196.70259999999999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266.8</v>
      </c>
      <c r="CT428">
        <v>639.17819999999995</v>
      </c>
      <c r="CU428">
        <v>638.27470000000005</v>
      </c>
      <c r="CV428">
        <v>633.745</v>
      </c>
      <c r="CW428">
        <v>625.84659999999997</v>
      </c>
      <c r="CX428">
        <v>631.51089999999999</v>
      </c>
      <c r="CY428">
        <v>546.61350000000004</v>
      </c>
      <c r="CZ428">
        <v>403.24630000000002</v>
      </c>
      <c r="DA428">
        <v>268.77089999999998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388.88679999999999</v>
      </c>
      <c r="DR428">
        <v>648.81489999999997</v>
      </c>
      <c r="DS428">
        <v>648.125</v>
      </c>
      <c r="DT428">
        <v>643.57920000000001</v>
      </c>
      <c r="DU428">
        <v>634.88369999999998</v>
      </c>
      <c r="DV428">
        <v>641.42570000000001</v>
      </c>
      <c r="DW428">
        <v>558.08699999999999</v>
      </c>
      <c r="DX428">
        <v>412.0865</v>
      </c>
      <c r="DY428">
        <v>340.83909999999997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565.16079999999999</v>
      </c>
      <c r="EP428">
        <v>662.72879999999998</v>
      </c>
      <c r="EQ428">
        <v>662.34720000000004</v>
      </c>
      <c r="ER428">
        <v>657.77809999999999</v>
      </c>
      <c r="ES428">
        <v>647.93169999999998</v>
      </c>
      <c r="ET428">
        <v>655.74099999999999</v>
      </c>
      <c r="EU428">
        <v>574.65300000000002</v>
      </c>
      <c r="EV428">
        <v>424.85039999999998</v>
      </c>
      <c r="EW428">
        <v>444.89429999999999</v>
      </c>
      <c r="EX428">
        <v>59.358820000000001</v>
      </c>
      <c r="EY428">
        <v>57.954039999999999</v>
      </c>
      <c r="EZ428">
        <v>57.0015</v>
      </c>
      <c r="FA428">
        <v>56.223840000000003</v>
      </c>
      <c r="FB428">
        <v>55.19238</v>
      </c>
      <c r="FC428">
        <v>54.425530000000002</v>
      </c>
      <c r="FD428">
        <v>53.784680000000002</v>
      </c>
      <c r="FE428">
        <v>54.406669999999998</v>
      </c>
      <c r="FF428">
        <v>57.796639999999996</v>
      </c>
      <c r="FG428">
        <v>62.66198</v>
      </c>
      <c r="FH428">
        <v>67.822500000000005</v>
      </c>
      <c r="FI428">
        <v>72.248540000000006</v>
      </c>
      <c r="FJ428">
        <v>75.350710000000007</v>
      </c>
      <c r="FK428">
        <v>77.093389999999999</v>
      </c>
      <c r="FL428">
        <v>77.941360000000003</v>
      </c>
      <c r="FM428">
        <v>78.510480000000001</v>
      </c>
      <c r="FN428">
        <v>78.196960000000004</v>
      </c>
      <c r="FO428">
        <v>76.88252</v>
      </c>
      <c r="FP428">
        <v>74.146029999999996</v>
      </c>
      <c r="FQ428">
        <v>70.703649999999996</v>
      </c>
      <c r="FR428">
        <v>67.764579999999995</v>
      </c>
      <c r="FS428">
        <v>65.049260000000004</v>
      </c>
      <c r="FT428">
        <v>62.715310000000002</v>
      </c>
      <c r="FU428">
        <v>61.010840000000002</v>
      </c>
      <c r="FV428">
        <v>1</v>
      </c>
    </row>
    <row r="429" spans="1:178" x14ac:dyDescent="0.2">
      <c r="A429" t="s">
        <v>216</v>
      </c>
      <c r="B429" t="s">
        <v>231</v>
      </c>
      <c r="C429" t="s">
        <v>241</v>
      </c>
      <c r="D429" t="s">
        <v>35</v>
      </c>
      <c r="E429" t="s">
        <v>239</v>
      </c>
      <c r="F429" t="s">
        <v>229</v>
      </c>
      <c r="G429">
        <v>535</v>
      </c>
      <c r="H429" s="59"/>
      <c r="I429">
        <v>77.590770000000006</v>
      </c>
      <c r="J429">
        <v>716.35709999999995</v>
      </c>
      <c r="K429">
        <v>708.72640000000001</v>
      </c>
      <c r="L429">
        <v>699.63980000000004</v>
      </c>
      <c r="M429">
        <v>704.41890000000001</v>
      </c>
      <c r="N429">
        <v>723.7604</v>
      </c>
      <c r="O429">
        <v>753.05629999999996</v>
      </c>
      <c r="P429">
        <v>771.25289999999995</v>
      </c>
      <c r="Q429">
        <v>775.72249999999997</v>
      </c>
      <c r="R429">
        <v>770.9855</v>
      </c>
      <c r="S429">
        <v>764.80790000000002</v>
      </c>
      <c r="T429">
        <v>770.7165</v>
      </c>
      <c r="U429">
        <v>775.65300000000002</v>
      </c>
      <c r="V429">
        <v>770.21410000000003</v>
      </c>
      <c r="W429">
        <v>773.14250000000004</v>
      </c>
      <c r="X429">
        <v>761.40229999999997</v>
      </c>
      <c r="Y429">
        <v>759.80550000000005</v>
      </c>
      <c r="Z429">
        <v>756.25120000000004</v>
      </c>
      <c r="AA429">
        <v>753.28740000000005</v>
      </c>
      <c r="AB429">
        <v>749.34439999999995</v>
      </c>
      <c r="AC429">
        <v>740.76400000000001</v>
      </c>
      <c r="AD429">
        <v>744.60929999999996</v>
      </c>
      <c r="AE429">
        <v>740.67550000000006</v>
      </c>
      <c r="AF429">
        <v>735.40679999999998</v>
      </c>
      <c r="AG429">
        <v>730.25490000000002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-34.740519999999997</v>
      </c>
      <c r="AX429">
        <v>598.51869999999997</v>
      </c>
      <c r="AY429">
        <v>597.12530000000004</v>
      </c>
      <c r="AZ429">
        <v>592.75789999999995</v>
      </c>
      <c r="BA429">
        <v>586.99620000000004</v>
      </c>
      <c r="BB429">
        <v>590.3904</v>
      </c>
      <c r="BC429">
        <v>504.05149999999998</v>
      </c>
      <c r="BD429">
        <v>370.94130000000001</v>
      </c>
      <c r="BE429">
        <v>87.735619999999997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139.1131</v>
      </c>
      <c r="BV429">
        <v>612.24159999999995</v>
      </c>
      <c r="BW429">
        <v>611.15219999999999</v>
      </c>
      <c r="BX429">
        <v>606.76199999999994</v>
      </c>
      <c r="BY429">
        <v>599.86509999999998</v>
      </c>
      <c r="BZ429">
        <v>604.50919999999996</v>
      </c>
      <c r="CA429">
        <v>520.39</v>
      </c>
      <c r="CB429">
        <v>383.5299</v>
      </c>
      <c r="CC429">
        <v>190.36199999999999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259.52359999999999</v>
      </c>
      <c r="CT429">
        <v>621.74599999999998</v>
      </c>
      <c r="CU429">
        <v>620.86720000000003</v>
      </c>
      <c r="CV429">
        <v>616.46109999999999</v>
      </c>
      <c r="CW429">
        <v>608.77809999999999</v>
      </c>
      <c r="CX429">
        <v>614.28779999999995</v>
      </c>
      <c r="CY429">
        <v>531.70590000000004</v>
      </c>
      <c r="CZ429">
        <v>392.24869999999999</v>
      </c>
      <c r="DA429">
        <v>261.44080000000002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379.9341</v>
      </c>
      <c r="DR429">
        <v>631.25040000000001</v>
      </c>
      <c r="DS429">
        <v>630.58230000000003</v>
      </c>
      <c r="DT429">
        <v>626.16020000000003</v>
      </c>
      <c r="DU429">
        <v>617.69100000000003</v>
      </c>
      <c r="DV429">
        <v>624.06650000000002</v>
      </c>
      <c r="DW429">
        <v>543.02189999999996</v>
      </c>
      <c r="DX429">
        <v>400.9676</v>
      </c>
      <c r="DY429">
        <v>332.51949999999999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553.78769999999997</v>
      </c>
      <c r="EP429">
        <v>644.97329999999999</v>
      </c>
      <c r="EQ429">
        <v>644.60919999999999</v>
      </c>
      <c r="ER429">
        <v>640.16420000000005</v>
      </c>
      <c r="ES429">
        <v>630.55989999999997</v>
      </c>
      <c r="ET429">
        <v>638.18520000000001</v>
      </c>
      <c r="EU429">
        <v>559.36040000000003</v>
      </c>
      <c r="EV429">
        <v>413.55619999999999</v>
      </c>
      <c r="EW429">
        <v>435.14589999999998</v>
      </c>
      <c r="EX429">
        <v>59.358820000000001</v>
      </c>
      <c r="EY429">
        <v>57.954039999999999</v>
      </c>
      <c r="EZ429">
        <v>57.0015</v>
      </c>
      <c r="FA429">
        <v>56.223840000000003</v>
      </c>
      <c r="FB429">
        <v>55.19238</v>
      </c>
      <c r="FC429">
        <v>54.425530000000002</v>
      </c>
      <c r="FD429">
        <v>53.784680000000002</v>
      </c>
      <c r="FE429">
        <v>54.406669999999998</v>
      </c>
      <c r="FF429">
        <v>57.79663</v>
      </c>
      <c r="FG429">
        <v>62.66198</v>
      </c>
      <c r="FH429">
        <v>67.822500000000005</v>
      </c>
      <c r="FI429">
        <v>72.248540000000006</v>
      </c>
      <c r="FJ429">
        <v>75.350710000000007</v>
      </c>
      <c r="FK429">
        <v>77.093389999999999</v>
      </c>
      <c r="FL429">
        <v>77.941360000000003</v>
      </c>
      <c r="FM429">
        <v>78.510480000000001</v>
      </c>
      <c r="FN429">
        <v>78.196960000000004</v>
      </c>
      <c r="FO429">
        <v>76.88252</v>
      </c>
      <c r="FP429">
        <v>74.146029999999996</v>
      </c>
      <c r="FQ429">
        <v>70.703649999999996</v>
      </c>
      <c r="FR429">
        <v>67.764579999999995</v>
      </c>
      <c r="FS429">
        <v>65.049260000000004</v>
      </c>
      <c r="FT429">
        <v>62.715310000000002</v>
      </c>
      <c r="FU429">
        <v>61.010840000000002</v>
      </c>
      <c r="FV429">
        <v>1</v>
      </c>
    </row>
    <row r="430" spans="1:178" x14ac:dyDescent="0.2">
      <c r="A430" t="s">
        <v>216</v>
      </c>
      <c r="B430" t="s">
        <v>231</v>
      </c>
      <c r="C430" t="s">
        <v>241</v>
      </c>
      <c r="D430" t="s">
        <v>36</v>
      </c>
      <c r="E430">
        <v>2015</v>
      </c>
      <c r="F430" t="s">
        <v>229</v>
      </c>
      <c r="G430">
        <v>580</v>
      </c>
      <c r="H430" s="59"/>
      <c r="I430">
        <v>84.117090000000005</v>
      </c>
      <c r="J430">
        <v>751.07600000000002</v>
      </c>
      <c r="K430">
        <v>756.04269999999997</v>
      </c>
      <c r="L430">
        <v>747.66499999999996</v>
      </c>
      <c r="M430">
        <v>759.40689999999995</v>
      </c>
      <c r="N430">
        <v>773.70280000000002</v>
      </c>
      <c r="O430">
        <v>808.31700000000001</v>
      </c>
      <c r="P430">
        <v>830.86400000000003</v>
      </c>
      <c r="Q430">
        <v>829.40409999999997</v>
      </c>
      <c r="R430">
        <v>834.23659999999995</v>
      </c>
      <c r="S430">
        <v>822.76059999999995</v>
      </c>
      <c r="T430">
        <v>831.53809999999999</v>
      </c>
      <c r="U430">
        <v>854.92729999999995</v>
      </c>
      <c r="V430">
        <v>840.9221</v>
      </c>
      <c r="W430">
        <v>845.82309999999995</v>
      </c>
      <c r="X430">
        <v>830.66800000000001</v>
      </c>
      <c r="Y430">
        <v>828.21889999999996</v>
      </c>
      <c r="Z430">
        <v>810.005</v>
      </c>
      <c r="AA430">
        <v>805.30269999999996</v>
      </c>
      <c r="AB430">
        <v>832.73170000000005</v>
      </c>
      <c r="AC430">
        <v>782.00620000000004</v>
      </c>
      <c r="AD430">
        <v>791.58939999999996</v>
      </c>
      <c r="AE430">
        <v>779.7296</v>
      </c>
      <c r="AF430">
        <v>773.96079999999995</v>
      </c>
      <c r="AG430">
        <v>765.69709999999998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9.6651810000000005</v>
      </c>
      <c r="AU430">
        <v>658.18100000000004</v>
      </c>
      <c r="AV430">
        <v>651.9316</v>
      </c>
      <c r="AW430">
        <v>652.96659999999997</v>
      </c>
      <c r="AX430">
        <v>640.31709999999998</v>
      </c>
      <c r="AY430">
        <v>639.26199999999994</v>
      </c>
      <c r="AZ430">
        <v>572.38710000000003</v>
      </c>
      <c r="BA430">
        <v>374.86369999999999</v>
      </c>
      <c r="BB430">
        <v>-876.1404</v>
      </c>
      <c r="BC430">
        <v>-1083.0119999999999</v>
      </c>
      <c r="BD430">
        <v>-943.3845</v>
      </c>
      <c r="BE430">
        <v>-890.70180000000005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166.4393</v>
      </c>
      <c r="BS430">
        <v>671.88909999999998</v>
      </c>
      <c r="BT430">
        <v>663.48440000000005</v>
      </c>
      <c r="BU430">
        <v>666.01289999999995</v>
      </c>
      <c r="BV430">
        <v>651.89819999999997</v>
      </c>
      <c r="BW430">
        <v>650.90840000000003</v>
      </c>
      <c r="BX430">
        <v>584.66610000000003</v>
      </c>
      <c r="BY430">
        <v>385.24599999999998</v>
      </c>
      <c r="BZ430">
        <v>-204.15770000000001</v>
      </c>
      <c r="CA430">
        <v>-289.60680000000002</v>
      </c>
      <c r="CB430">
        <v>-230.01150000000001</v>
      </c>
      <c r="CC430">
        <v>-210.68549999999999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275.02050000000003</v>
      </c>
      <c r="CQ430">
        <v>681.38329999999996</v>
      </c>
      <c r="CR430">
        <v>671.48569999999995</v>
      </c>
      <c r="CS430">
        <v>675.04859999999996</v>
      </c>
      <c r="CT430">
        <v>659.91930000000002</v>
      </c>
      <c r="CU430">
        <v>658.97469999999998</v>
      </c>
      <c r="CV430">
        <v>593.17049999999995</v>
      </c>
      <c r="CW430">
        <v>392.43669999999997</v>
      </c>
      <c r="CX430">
        <v>261.25540000000001</v>
      </c>
      <c r="CY430">
        <v>259.90320000000003</v>
      </c>
      <c r="CZ430">
        <v>264.0684</v>
      </c>
      <c r="DA430">
        <v>260.29180000000002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383.60169999999999</v>
      </c>
      <c r="DO430">
        <v>690.87750000000005</v>
      </c>
      <c r="DP430">
        <v>679.48710000000005</v>
      </c>
      <c r="DQ430">
        <v>684.08439999999996</v>
      </c>
      <c r="DR430">
        <v>667.94029999999998</v>
      </c>
      <c r="DS430">
        <v>667.04100000000005</v>
      </c>
      <c r="DT430">
        <v>601.6748</v>
      </c>
      <c r="DU430">
        <v>399.6275</v>
      </c>
      <c r="DV430">
        <v>726.66859999999997</v>
      </c>
      <c r="DW430">
        <v>809.41319999999996</v>
      </c>
      <c r="DX430">
        <v>758.14829999999995</v>
      </c>
      <c r="DY430">
        <v>731.26909999999998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540.3759</v>
      </c>
      <c r="EM430">
        <v>704.5856</v>
      </c>
      <c r="EN430">
        <v>691.03980000000001</v>
      </c>
      <c r="EO430">
        <v>697.13070000000005</v>
      </c>
      <c r="EP430">
        <v>679.52139999999997</v>
      </c>
      <c r="EQ430">
        <v>678.68730000000005</v>
      </c>
      <c r="ER430">
        <v>613.9538</v>
      </c>
      <c r="ES430">
        <v>410.00970000000001</v>
      </c>
      <c r="ET430">
        <v>1398.6510000000001</v>
      </c>
      <c r="EU430">
        <v>1602.818</v>
      </c>
      <c r="EV430">
        <v>1471.521</v>
      </c>
      <c r="EW430">
        <v>1411.2860000000001</v>
      </c>
      <c r="EX430">
        <v>70.054950000000005</v>
      </c>
      <c r="EY430">
        <v>68.394850000000005</v>
      </c>
      <c r="EZ430">
        <v>66.694649999999996</v>
      </c>
      <c r="FA430">
        <v>65.406260000000003</v>
      </c>
      <c r="FB430">
        <v>64.549409999999995</v>
      </c>
      <c r="FC430">
        <v>63.693919999999999</v>
      </c>
      <c r="FD430">
        <v>63.032589999999999</v>
      </c>
      <c r="FE430">
        <v>63.200130000000001</v>
      </c>
      <c r="FF430">
        <v>66.090389999999999</v>
      </c>
      <c r="FG430">
        <v>71.448849999999993</v>
      </c>
      <c r="FH430">
        <v>77.249309999999994</v>
      </c>
      <c r="FI430">
        <v>82.546779999999998</v>
      </c>
      <c r="FJ430">
        <v>86.085719999999995</v>
      </c>
      <c r="FK430">
        <v>88.060100000000006</v>
      </c>
      <c r="FL430">
        <v>89.018799999999999</v>
      </c>
      <c r="FM430">
        <v>89.74597</v>
      </c>
      <c r="FN430">
        <v>89.668419999999998</v>
      </c>
      <c r="FO430">
        <v>88.870260000000002</v>
      </c>
      <c r="FP430">
        <v>86.209450000000004</v>
      </c>
      <c r="FQ430">
        <v>83.402150000000006</v>
      </c>
      <c r="FR430">
        <v>79.281800000000004</v>
      </c>
      <c r="FS430">
        <v>75.4208</v>
      </c>
      <c r="FT430">
        <v>72.798280000000005</v>
      </c>
      <c r="FU430">
        <v>70.714399999999998</v>
      </c>
      <c r="FV430">
        <v>1</v>
      </c>
    </row>
    <row r="431" spans="1:178" x14ac:dyDescent="0.2">
      <c r="A431" t="s">
        <v>216</v>
      </c>
      <c r="B431" t="s">
        <v>231</v>
      </c>
      <c r="C431" t="s">
        <v>241</v>
      </c>
      <c r="D431" t="s">
        <v>36</v>
      </c>
      <c r="E431">
        <v>2016</v>
      </c>
      <c r="F431" t="s">
        <v>229</v>
      </c>
      <c r="G431">
        <v>565</v>
      </c>
      <c r="H431" s="59"/>
      <c r="I431">
        <v>81.941649999999996</v>
      </c>
      <c r="J431">
        <v>731.65160000000003</v>
      </c>
      <c r="K431">
        <v>736.48990000000003</v>
      </c>
      <c r="L431">
        <v>728.32889999999998</v>
      </c>
      <c r="M431">
        <v>739.76700000000005</v>
      </c>
      <c r="N431">
        <v>753.69320000000005</v>
      </c>
      <c r="O431">
        <v>787.41219999999998</v>
      </c>
      <c r="P431">
        <v>809.37620000000004</v>
      </c>
      <c r="Q431">
        <v>807.95389999999998</v>
      </c>
      <c r="R431">
        <v>812.66139999999996</v>
      </c>
      <c r="S431">
        <v>801.48239999999998</v>
      </c>
      <c r="T431">
        <v>810.03279999999995</v>
      </c>
      <c r="U431">
        <v>832.81709999999998</v>
      </c>
      <c r="V431">
        <v>819.17409999999995</v>
      </c>
      <c r="W431">
        <v>823.94839999999999</v>
      </c>
      <c r="X431">
        <v>809.18520000000001</v>
      </c>
      <c r="Y431">
        <v>806.79939999999999</v>
      </c>
      <c r="Z431">
        <v>789.0566</v>
      </c>
      <c r="AA431">
        <v>784.47590000000002</v>
      </c>
      <c r="AB431">
        <v>811.19560000000001</v>
      </c>
      <c r="AC431">
        <v>761.78189999999995</v>
      </c>
      <c r="AD431">
        <v>771.11720000000003</v>
      </c>
      <c r="AE431">
        <v>759.56410000000005</v>
      </c>
      <c r="AF431">
        <v>753.94460000000004</v>
      </c>
      <c r="AG431">
        <v>745.89469999999994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6.006373</v>
      </c>
      <c r="AU431">
        <v>640.86099999999999</v>
      </c>
      <c r="AV431">
        <v>634.82010000000002</v>
      </c>
      <c r="AW431">
        <v>635.79589999999996</v>
      </c>
      <c r="AX431">
        <v>623.50530000000003</v>
      </c>
      <c r="AY431">
        <v>622.47609999999997</v>
      </c>
      <c r="AZ431">
        <v>557.31709999999998</v>
      </c>
      <c r="BA431">
        <v>364.94330000000002</v>
      </c>
      <c r="BB431">
        <v>-868.09299999999996</v>
      </c>
      <c r="BC431">
        <v>-1072.2550000000001</v>
      </c>
      <c r="BD431">
        <v>-934.49789999999996</v>
      </c>
      <c r="BE431">
        <v>-882.45249999999999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160.73990000000001</v>
      </c>
      <c r="BS431">
        <v>654.39070000000004</v>
      </c>
      <c r="BT431">
        <v>646.22249999999997</v>
      </c>
      <c r="BU431">
        <v>648.67229999999995</v>
      </c>
      <c r="BV431">
        <v>634.9357</v>
      </c>
      <c r="BW431">
        <v>633.97090000000003</v>
      </c>
      <c r="BX431">
        <v>569.43619999999999</v>
      </c>
      <c r="BY431">
        <v>375.19040000000001</v>
      </c>
      <c r="BZ431">
        <v>-204.85659999999999</v>
      </c>
      <c r="CA431">
        <v>-289.17610000000002</v>
      </c>
      <c r="CB431">
        <v>-230.4101</v>
      </c>
      <c r="CC431">
        <v>-211.28700000000001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267.90789999999998</v>
      </c>
      <c r="CQ431">
        <v>663.76130000000001</v>
      </c>
      <c r="CR431">
        <v>654.11969999999997</v>
      </c>
      <c r="CS431">
        <v>657.59050000000002</v>
      </c>
      <c r="CT431">
        <v>642.85239999999999</v>
      </c>
      <c r="CU431">
        <v>641.93230000000005</v>
      </c>
      <c r="CV431">
        <v>577.82979999999998</v>
      </c>
      <c r="CW431">
        <v>382.28750000000002</v>
      </c>
      <c r="CX431">
        <v>254.49879999999999</v>
      </c>
      <c r="CY431">
        <v>253.1816</v>
      </c>
      <c r="CZ431">
        <v>257.23899999999998</v>
      </c>
      <c r="DA431">
        <v>253.56010000000001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375.07589999999999</v>
      </c>
      <c r="DO431">
        <v>673.13189999999997</v>
      </c>
      <c r="DP431">
        <v>662.01689999999996</v>
      </c>
      <c r="DQ431">
        <v>666.50869999999998</v>
      </c>
      <c r="DR431">
        <v>650.76900000000001</v>
      </c>
      <c r="DS431">
        <v>649.89359999999999</v>
      </c>
      <c r="DT431">
        <v>586.22349999999994</v>
      </c>
      <c r="DU431">
        <v>389.38470000000001</v>
      </c>
      <c r="DV431">
        <v>713.85429999999997</v>
      </c>
      <c r="DW431">
        <v>795.53920000000005</v>
      </c>
      <c r="DX431">
        <v>744.88810000000001</v>
      </c>
      <c r="DY431">
        <v>718.40729999999996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529.80949999999996</v>
      </c>
      <c r="EM431">
        <v>686.66160000000002</v>
      </c>
      <c r="EN431">
        <v>673.41930000000002</v>
      </c>
      <c r="EO431">
        <v>679.38509999999997</v>
      </c>
      <c r="EP431">
        <v>662.19939999999997</v>
      </c>
      <c r="EQ431">
        <v>661.38840000000005</v>
      </c>
      <c r="ER431">
        <v>598.34259999999995</v>
      </c>
      <c r="ES431">
        <v>399.6318</v>
      </c>
      <c r="ET431">
        <v>1377.0909999999999</v>
      </c>
      <c r="EU431">
        <v>1578.6179999999999</v>
      </c>
      <c r="EV431">
        <v>1448.9760000000001</v>
      </c>
      <c r="EW431">
        <v>1389.5730000000001</v>
      </c>
      <c r="EX431">
        <v>70.054950000000005</v>
      </c>
      <c r="EY431">
        <v>68.394850000000005</v>
      </c>
      <c r="EZ431">
        <v>66.694649999999996</v>
      </c>
      <c r="FA431">
        <v>65.406260000000003</v>
      </c>
      <c r="FB431">
        <v>64.549409999999995</v>
      </c>
      <c r="FC431">
        <v>63.693910000000002</v>
      </c>
      <c r="FD431">
        <v>63.032589999999999</v>
      </c>
      <c r="FE431">
        <v>63.200130000000001</v>
      </c>
      <c r="FF431">
        <v>66.090389999999999</v>
      </c>
      <c r="FG431">
        <v>71.448849999999993</v>
      </c>
      <c r="FH431">
        <v>77.249309999999994</v>
      </c>
      <c r="FI431">
        <v>82.546779999999998</v>
      </c>
      <c r="FJ431">
        <v>86.085719999999995</v>
      </c>
      <c r="FK431">
        <v>88.060100000000006</v>
      </c>
      <c r="FL431">
        <v>89.018799999999999</v>
      </c>
      <c r="FM431">
        <v>89.74597</v>
      </c>
      <c r="FN431">
        <v>89.668419999999998</v>
      </c>
      <c r="FO431">
        <v>88.870260000000002</v>
      </c>
      <c r="FP431">
        <v>86.209460000000007</v>
      </c>
      <c r="FQ431">
        <v>83.402150000000006</v>
      </c>
      <c r="FR431">
        <v>79.281800000000004</v>
      </c>
      <c r="FS431">
        <v>75.4208</v>
      </c>
      <c r="FT431">
        <v>72.798280000000005</v>
      </c>
      <c r="FU431">
        <v>70.714399999999998</v>
      </c>
      <c r="FV431">
        <v>1</v>
      </c>
    </row>
    <row r="432" spans="1:178" x14ac:dyDescent="0.2">
      <c r="A432" t="s">
        <v>216</v>
      </c>
      <c r="B432" t="s">
        <v>231</v>
      </c>
      <c r="C432" t="s">
        <v>241</v>
      </c>
      <c r="D432" t="s">
        <v>36</v>
      </c>
      <c r="E432">
        <v>2017</v>
      </c>
      <c r="F432" t="s">
        <v>229</v>
      </c>
      <c r="G432">
        <v>550</v>
      </c>
      <c r="H432" s="59"/>
      <c r="I432">
        <v>79.766199999999998</v>
      </c>
      <c r="J432">
        <v>712.22720000000004</v>
      </c>
      <c r="K432">
        <v>716.93709999999999</v>
      </c>
      <c r="L432">
        <v>708.99270000000001</v>
      </c>
      <c r="M432">
        <v>720.12720000000002</v>
      </c>
      <c r="N432">
        <v>733.68370000000004</v>
      </c>
      <c r="O432">
        <v>766.50750000000005</v>
      </c>
      <c r="P432">
        <v>787.88819999999998</v>
      </c>
      <c r="Q432">
        <v>786.50379999999996</v>
      </c>
      <c r="R432">
        <v>791.08640000000003</v>
      </c>
      <c r="S432">
        <v>780.20399999999995</v>
      </c>
      <c r="T432">
        <v>788.52750000000003</v>
      </c>
      <c r="U432">
        <v>810.70690000000002</v>
      </c>
      <c r="V432">
        <v>797.42610000000002</v>
      </c>
      <c r="W432">
        <v>802.07360000000006</v>
      </c>
      <c r="X432">
        <v>787.70249999999999</v>
      </c>
      <c r="Y432">
        <v>785.37990000000002</v>
      </c>
      <c r="Z432">
        <v>768.10820000000001</v>
      </c>
      <c r="AA432">
        <v>763.649</v>
      </c>
      <c r="AB432">
        <v>789.65940000000001</v>
      </c>
      <c r="AC432">
        <v>741.55759999999998</v>
      </c>
      <c r="AD432">
        <v>750.64509999999996</v>
      </c>
      <c r="AE432">
        <v>739.39869999999996</v>
      </c>
      <c r="AF432">
        <v>733.92830000000004</v>
      </c>
      <c r="AG432">
        <v>726.09209999999996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2.393723</v>
      </c>
      <c r="AU432">
        <v>623.54510000000005</v>
      </c>
      <c r="AV432">
        <v>617.71199999999999</v>
      </c>
      <c r="AW432">
        <v>618.62900000000002</v>
      </c>
      <c r="AX432">
        <v>606.697</v>
      </c>
      <c r="AY432">
        <v>605.69370000000004</v>
      </c>
      <c r="AZ432">
        <v>542.25059999999996</v>
      </c>
      <c r="BA432">
        <v>355.0258</v>
      </c>
      <c r="BB432">
        <v>-859.84760000000006</v>
      </c>
      <c r="BC432">
        <v>-1061.2639999999999</v>
      </c>
      <c r="BD432">
        <v>-925.40139999999997</v>
      </c>
      <c r="BE432">
        <v>-874.00289999999995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155.05950000000001</v>
      </c>
      <c r="BS432">
        <v>636.89400000000001</v>
      </c>
      <c r="BT432">
        <v>628.96199999999999</v>
      </c>
      <c r="BU432">
        <v>631.33330000000001</v>
      </c>
      <c r="BV432">
        <v>617.97460000000001</v>
      </c>
      <c r="BW432">
        <v>617.03489999999999</v>
      </c>
      <c r="BX432">
        <v>554.20780000000002</v>
      </c>
      <c r="BY432">
        <v>365.13600000000002</v>
      </c>
      <c r="BZ432">
        <v>-205.47460000000001</v>
      </c>
      <c r="CA432">
        <v>-288.64999999999998</v>
      </c>
      <c r="CB432">
        <v>-230.7227</v>
      </c>
      <c r="CC432">
        <v>-211.80670000000001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260.7953</v>
      </c>
      <c r="CQ432">
        <v>646.13930000000005</v>
      </c>
      <c r="CR432">
        <v>636.75369999999998</v>
      </c>
      <c r="CS432">
        <v>640.13229999999999</v>
      </c>
      <c r="CT432">
        <v>625.78549999999996</v>
      </c>
      <c r="CU432">
        <v>624.88980000000004</v>
      </c>
      <c r="CV432">
        <v>562.48929999999996</v>
      </c>
      <c r="CW432">
        <v>372.13830000000002</v>
      </c>
      <c r="CX432">
        <v>247.7422</v>
      </c>
      <c r="CY432">
        <v>246.4599</v>
      </c>
      <c r="CZ432">
        <v>250.40969999999999</v>
      </c>
      <c r="DA432">
        <v>246.82839999999999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366.53120000000001</v>
      </c>
      <c r="DO432">
        <v>655.38469999999995</v>
      </c>
      <c r="DP432">
        <v>644.54539999999997</v>
      </c>
      <c r="DQ432">
        <v>648.93129999999996</v>
      </c>
      <c r="DR432">
        <v>633.59630000000004</v>
      </c>
      <c r="DS432">
        <v>632.74459999999999</v>
      </c>
      <c r="DT432">
        <v>570.77080000000001</v>
      </c>
      <c r="DU432">
        <v>379.14060000000001</v>
      </c>
      <c r="DV432">
        <v>700.95899999999995</v>
      </c>
      <c r="DW432">
        <v>781.56979999999999</v>
      </c>
      <c r="DX432">
        <v>731.5421</v>
      </c>
      <c r="DY432">
        <v>705.46360000000004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519.19690000000003</v>
      </c>
      <c r="EM432">
        <v>668.73360000000002</v>
      </c>
      <c r="EN432">
        <v>655.79539999999997</v>
      </c>
      <c r="EO432">
        <v>661.63570000000004</v>
      </c>
      <c r="EP432">
        <v>644.87400000000002</v>
      </c>
      <c r="EQ432">
        <v>644.08590000000004</v>
      </c>
      <c r="ER432">
        <v>582.72789999999998</v>
      </c>
      <c r="ES432">
        <v>389.25080000000003</v>
      </c>
      <c r="ET432">
        <v>1355.3320000000001</v>
      </c>
      <c r="EU432">
        <v>1554.183</v>
      </c>
      <c r="EV432">
        <v>1426.221</v>
      </c>
      <c r="EW432">
        <v>1367.66</v>
      </c>
      <c r="EX432">
        <v>70.054950000000005</v>
      </c>
      <c r="EY432">
        <v>68.394850000000005</v>
      </c>
      <c r="EZ432">
        <v>66.694649999999996</v>
      </c>
      <c r="FA432">
        <v>65.406260000000003</v>
      </c>
      <c r="FB432">
        <v>64.549409999999995</v>
      </c>
      <c r="FC432">
        <v>63.693910000000002</v>
      </c>
      <c r="FD432">
        <v>63.032600000000002</v>
      </c>
      <c r="FE432">
        <v>63.200130000000001</v>
      </c>
      <c r="FF432">
        <v>66.090389999999999</v>
      </c>
      <c r="FG432">
        <v>71.448849999999993</v>
      </c>
      <c r="FH432">
        <v>77.249309999999994</v>
      </c>
      <c r="FI432">
        <v>82.546779999999998</v>
      </c>
      <c r="FJ432">
        <v>86.085719999999995</v>
      </c>
      <c r="FK432">
        <v>88.060100000000006</v>
      </c>
      <c r="FL432">
        <v>89.018799999999999</v>
      </c>
      <c r="FM432">
        <v>89.74597</v>
      </c>
      <c r="FN432">
        <v>89.668419999999998</v>
      </c>
      <c r="FO432">
        <v>88.870249999999999</v>
      </c>
      <c r="FP432">
        <v>86.209450000000004</v>
      </c>
      <c r="FQ432">
        <v>83.402150000000006</v>
      </c>
      <c r="FR432">
        <v>79.281800000000004</v>
      </c>
      <c r="FS432">
        <v>75.4208</v>
      </c>
      <c r="FT432">
        <v>72.798280000000005</v>
      </c>
      <c r="FU432">
        <v>70.714399999999998</v>
      </c>
      <c r="FV432">
        <v>1</v>
      </c>
    </row>
    <row r="433" spans="1:178" x14ac:dyDescent="0.2">
      <c r="A433" t="s">
        <v>216</v>
      </c>
      <c r="B433" t="s">
        <v>231</v>
      </c>
      <c r="C433" t="s">
        <v>241</v>
      </c>
      <c r="D433" t="s">
        <v>36</v>
      </c>
      <c r="E433" t="s">
        <v>239</v>
      </c>
      <c r="F433" t="s">
        <v>229</v>
      </c>
      <c r="G433">
        <v>535</v>
      </c>
      <c r="H433" s="59"/>
      <c r="I433">
        <v>77.590770000000006</v>
      </c>
      <c r="J433">
        <v>692.80290000000002</v>
      </c>
      <c r="K433">
        <v>697.38419999999996</v>
      </c>
      <c r="L433">
        <v>689.65660000000003</v>
      </c>
      <c r="M433">
        <v>700.48739999999998</v>
      </c>
      <c r="N433">
        <v>713.67409999999995</v>
      </c>
      <c r="O433">
        <v>745.60270000000003</v>
      </c>
      <c r="P433">
        <v>766.40039999999999</v>
      </c>
      <c r="Q433">
        <v>765.05370000000005</v>
      </c>
      <c r="R433">
        <v>769.51130000000001</v>
      </c>
      <c r="S433">
        <v>758.92579999999998</v>
      </c>
      <c r="T433">
        <v>767.0222</v>
      </c>
      <c r="U433">
        <v>788.59670000000006</v>
      </c>
      <c r="V433">
        <v>775.67809999999997</v>
      </c>
      <c r="W433">
        <v>780.19889999999998</v>
      </c>
      <c r="X433">
        <v>766.21969999999999</v>
      </c>
      <c r="Y433">
        <v>763.96050000000002</v>
      </c>
      <c r="Z433">
        <v>747.15980000000002</v>
      </c>
      <c r="AA433">
        <v>742.82230000000004</v>
      </c>
      <c r="AB433">
        <v>768.1232</v>
      </c>
      <c r="AC433">
        <v>721.33330000000001</v>
      </c>
      <c r="AD433">
        <v>730.17290000000003</v>
      </c>
      <c r="AE433">
        <v>719.23329999999999</v>
      </c>
      <c r="AF433">
        <v>713.91210000000001</v>
      </c>
      <c r="AG433">
        <v>706.28959999999995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-1.17086</v>
      </c>
      <c r="AU433">
        <v>606.23329999999999</v>
      </c>
      <c r="AV433">
        <v>600.60749999999996</v>
      </c>
      <c r="AW433">
        <v>601.46609999999998</v>
      </c>
      <c r="AX433">
        <v>589.89229999999998</v>
      </c>
      <c r="AY433">
        <v>588.91489999999999</v>
      </c>
      <c r="AZ433">
        <v>527.18790000000001</v>
      </c>
      <c r="BA433">
        <v>345.11160000000001</v>
      </c>
      <c r="BB433">
        <v>-851.39639999999997</v>
      </c>
      <c r="BC433">
        <v>-1050.029</v>
      </c>
      <c r="BD433">
        <v>-916.08609999999999</v>
      </c>
      <c r="BE433">
        <v>-865.34479999999996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149.39869999999999</v>
      </c>
      <c r="BS433">
        <v>619.39890000000003</v>
      </c>
      <c r="BT433">
        <v>611.70299999999997</v>
      </c>
      <c r="BU433">
        <v>613.99599999999998</v>
      </c>
      <c r="BV433">
        <v>601.01499999999999</v>
      </c>
      <c r="BW433">
        <v>600.10029999999995</v>
      </c>
      <c r="BX433">
        <v>538.98080000000004</v>
      </c>
      <c r="BY433">
        <v>355.0829</v>
      </c>
      <c r="BZ433">
        <v>-206.00819999999999</v>
      </c>
      <c r="CA433">
        <v>-288.02420000000001</v>
      </c>
      <c r="CB433">
        <v>-230.94579999999999</v>
      </c>
      <c r="CC433">
        <v>-212.24100000000001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253.68270000000001</v>
      </c>
      <c r="CQ433">
        <v>628.51729999999998</v>
      </c>
      <c r="CR433">
        <v>619.3877</v>
      </c>
      <c r="CS433">
        <v>622.67420000000004</v>
      </c>
      <c r="CT433">
        <v>608.71860000000004</v>
      </c>
      <c r="CU433">
        <v>607.84739999999999</v>
      </c>
      <c r="CV433">
        <v>547.14859999999999</v>
      </c>
      <c r="CW433">
        <v>361.98910000000001</v>
      </c>
      <c r="CX433">
        <v>240.98560000000001</v>
      </c>
      <c r="CY433">
        <v>239.73830000000001</v>
      </c>
      <c r="CZ433">
        <v>243.58029999999999</v>
      </c>
      <c r="DA433">
        <v>240.0968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357.9667</v>
      </c>
      <c r="DO433">
        <v>637.63580000000002</v>
      </c>
      <c r="DP433">
        <v>627.07240000000002</v>
      </c>
      <c r="DQ433">
        <v>631.35239999999999</v>
      </c>
      <c r="DR433">
        <v>616.42219999999998</v>
      </c>
      <c r="DS433">
        <v>615.59439999999995</v>
      </c>
      <c r="DT433">
        <v>555.31640000000004</v>
      </c>
      <c r="DU433">
        <v>368.89519999999999</v>
      </c>
      <c r="DV433">
        <v>687.97950000000003</v>
      </c>
      <c r="DW433">
        <v>767.50080000000003</v>
      </c>
      <c r="DX433">
        <v>718.10640000000001</v>
      </c>
      <c r="DY433">
        <v>692.43449999999996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508.53629999999998</v>
      </c>
      <c r="EM433">
        <v>650.80129999999997</v>
      </c>
      <c r="EN433">
        <v>638.16790000000003</v>
      </c>
      <c r="EO433">
        <v>643.88229999999999</v>
      </c>
      <c r="EP433">
        <v>627.54499999999996</v>
      </c>
      <c r="EQ433">
        <v>626.77980000000002</v>
      </c>
      <c r="ER433">
        <v>567.10940000000005</v>
      </c>
      <c r="ES433">
        <v>378.86660000000001</v>
      </c>
      <c r="ET433">
        <v>1333.3679999999999</v>
      </c>
      <c r="EU433">
        <v>1529.5060000000001</v>
      </c>
      <c r="EV433">
        <v>1403.2470000000001</v>
      </c>
      <c r="EW433">
        <v>1345.538</v>
      </c>
      <c r="EX433">
        <v>70.054950000000005</v>
      </c>
      <c r="EY433">
        <v>68.394850000000005</v>
      </c>
      <c r="EZ433">
        <v>66.694649999999996</v>
      </c>
      <c r="FA433">
        <v>65.406260000000003</v>
      </c>
      <c r="FB433">
        <v>64.549409999999995</v>
      </c>
      <c r="FC433">
        <v>63.693910000000002</v>
      </c>
      <c r="FD433">
        <v>63.032589999999999</v>
      </c>
      <c r="FE433">
        <v>63.200130000000001</v>
      </c>
      <c r="FF433">
        <v>66.090389999999999</v>
      </c>
      <c r="FG433">
        <v>71.448849999999993</v>
      </c>
      <c r="FH433">
        <v>77.249309999999994</v>
      </c>
      <c r="FI433">
        <v>82.546779999999998</v>
      </c>
      <c r="FJ433">
        <v>86.085719999999995</v>
      </c>
      <c r="FK433">
        <v>88.060100000000006</v>
      </c>
      <c r="FL433">
        <v>89.018799999999999</v>
      </c>
      <c r="FM433">
        <v>89.745959999999997</v>
      </c>
      <c r="FN433">
        <v>89.668430000000001</v>
      </c>
      <c r="FO433">
        <v>88.870270000000005</v>
      </c>
      <c r="FP433">
        <v>86.209460000000007</v>
      </c>
      <c r="FQ433">
        <v>83.402150000000006</v>
      </c>
      <c r="FR433">
        <v>79.281800000000004</v>
      </c>
      <c r="FS433">
        <v>75.4208</v>
      </c>
      <c r="FT433">
        <v>72.798280000000005</v>
      </c>
      <c r="FU433">
        <v>70.714399999999998</v>
      </c>
      <c r="FV433">
        <v>1</v>
      </c>
    </row>
    <row r="434" spans="1:178" x14ac:dyDescent="0.2">
      <c r="A434" t="s">
        <v>216</v>
      </c>
      <c r="B434" t="s">
        <v>231</v>
      </c>
      <c r="C434" t="s">
        <v>241</v>
      </c>
      <c r="D434" t="s">
        <v>37</v>
      </c>
      <c r="E434">
        <v>2015</v>
      </c>
      <c r="F434" t="s">
        <v>229</v>
      </c>
      <c r="G434">
        <v>580</v>
      </c>
      <c r="H434" s="59"/>
      <c r="I434">
        <v>84.117090000000005</v>
      </c>
      <c r="J434">
        <v>767.60270000000003</v>
      </c>
      <c r="K434">
        <v>758.11400000000003</v>
      </c>
      <c r="L434">
        <v>750.20140000000004</v>
      </c>
      <c r="M434">
        <v>753.71379999999999</v>
      </c>
      <c r="N434">
        <v>763.46839999999997</v>
      </c>
      <c r="O434">
        <v>793.59659999999997</v>
      </c>
      <c r="P434">
        <v>815.57280000000003</v>
      </c>
      <c r="Q434">
        <v>832.35659999999996</v>
      </c>
      <c r="R434">
        <v>837.06510000000003</v>
      </c>
      <c r="S434">
        <v>840.92539999999997</v>
      </c>
      <c r="T434">
        <v>847.69320000000005</v>
      </c>
      <c r="U434">
        <v>836.74279999999999</v>
      </c>
      <c r="V434">
        <v>830.7681</v>
      </c>
      <c r="W434">
        <v>825.67460000000005</v>
      </c>
      <c r="X434">
        <v>816.69820000000004</v>
      </c>
      <c r="Y434">
        <v>807.35059999999999</v>
      </c>
      <c r="Z434">
        <v>800.3288</v>
      </c>
      <c r="AA434">
        <v>792.1943</v>
      </c>
      <c r="AB434">
        <v>786.42359999999996</v>
      </c>
      <c r="AC434">
        <v>786.25429999999994</v>
      </c>
      <c r="AD434">
        <v>799.37509999999997</v>
      </c>
      <c r="AE434">
        <v>804.73389999999995</v>
      </c>
      <c r="AF434">
        <v>807.73059999999998</v>
      </c>
      <c r="AG434">
        <v>784.03160000000003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94.305329999999998</v>
      </c>
      <c r="AU434">
        <v>645.42269999999996</v>
      </c>
      <c r="AV434">
        <v>642.33810000000005</v>
      </c>
      <c r="AW434">
        <v>638.91279999999995</v>
      </c>
      <c r="AX434">
        <v>634.54319999999996</v>
      </c>
      <c r="AY434">
        <v>629.58630000000005</v>
      </c>
      <c r="AZ434">
        <v>536.36180000000002</v>
      </c>
      <c r="BA434">
        <v>375.6848</v>
      </c>
      <c r="BB434">
        <v>197.33840000000001</v>
      </c>
      <c r="BC434">
        <v>46.573300000000003</v>
      </c>
      <c r="BD434">
        <v>-63.805300000000003</v>
      </c>
      <c r="BE434">
        <v>-208.09700000000001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196.10429999999999</v>
      </c>
      <c r="BS434">
        <v>654.23699999999997</v>
      </c>
      <c r="BT434">
        <v>650.9597</v>
      </c>
      <c r="BU434">
        <v>647.86789999999996</v>
      </c>
      <c r="BV434">
        <v>643.38279999999997</v>
      </c>
      <c r="BW434">
        <v>638.57029999999997</v>
      </c>
      <c r="BX434">
        <v>543.65129999999999</v>
      </c>
      <c r="BY434">
        <v>382.96269999999998</v>
      </c>
      <c r="BZ434">
        <v>237.3115</v>
      </c>
      <c r="CA434">
        <v>182.4915</v>
      </c>
      <c r="CB434">
        <v>143.54230000000001</v>
      </c>
      <c r="CC434">
        <v>73.601020000000005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266.60989999999998</v>
      </c>
      <c r="CQ434">
        <v>660.34169999999995</v>
      </c>
      <c r="CR434">
        <v>656.93100000000004</v>
      </c>
      <c r="CS434">
        <v>654.07010000000002</v>
      </c>
      <c r="CT434">
        <v>649.50509999999997</v>
      </c>
      <c r="CU434">
        <v>644.79250000000002</v>
      </c>
      <c r="CV434">
        <v>548.70010000000002</v>
      </c>
      <c r="CW434">
        <v>388.00330000000002</v>
      </c>
      <c r="CX434">
        <v>264.99680000000001</v>
      </c>
      <c r="CY434">
        <v>276.62799999999999</v>
      </c>
      <c r="CZ434">
        <v>287.1506</v>
      </c>
      <c r="DA434">
        <v>268.70420000000001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337.1155</v>
      </c>
      <c r="DO434">
        <v>666.44650000000001</v>
      </c>
      <c r="DP434">
        <v>662.90229999999997</v>
      </c>
      <c r="DQ434">
        <v>660.27239999999995</v>
      </c>
      <c r="DR434">
        <v>655.62739999999997</v>
      </c>
      <c r="DS434">
        <v>651.01469999999995</v>
      </c>
      <c r="DT434">
        <v>553.74879999999996</v>
      </c>
      <c r="DU434">
        <v>393.04390000000001</v>
      </c>
      <c r="DV434">
        <v>292.68209999999999</v>
      </c>
      <c r="DW434">
        <v>370.7645</v>
      </c>
      <c r="DX434">
        <v>430.75889999999998</v>
      </c>
      <c r="DY434">
        <v>463.80739999999997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438.91449999999998</v>
      </c>
      <c r="EM434">
        <v>675.26070000000004</v>
      </c>
      <c r="EN434">
        <v>671.52390000000003</v>
      </c>
      <c r="EO434">
        <v>669.22749999999996</v>
      </c>
      <c r="EP434">
        <v>664.46709999999996</v>
      </c>
      <c r="EQ434">
        <v>659.99869999999999</v>
      </c>
      <c r="ER434">
        <v>561.03840000000002</v>
      </c>
      <c r="ES434">
        <v>400.32170000000002</v>
      </c>
      <c r="ET434">
        <v>332.65519999999998</v>
      </c>
      <c r="EU434">
        <v>506.68259999999998</v>
      </c>
      <c r="EV434">
        <v>638.10640000000001</v>
      </c>
      <c r="EW434">
        <v>745.50549999999998</v>
      </c>
      <c r="EX434">
        <v>71.873869999999997</v>
      </c>
      <c r="EY434">
        <v>70.505240000000001</v>
      </c>
      <c r="EZ434">
        <v>69.202640000000002</v>
      </c>
      <c r="FA434">
        <v>68.192790000000002</v>
      </c>
      <c r="FB434">
        <v>67.251239999999996</v>
      </c>
      <c r="FC434">
        <v>66.194379999999995</v>
      </c>
      <c r="FD434">
        <v>65.826449999999994</v>
      </c>
      <c r="FE434">
        <v>66.333690000000004</v>
      </c>
      <c r="FF434">
        <v>69.709789999999998</v>
      </c>
      <c r="FG434">
        <v>75.267989999999998</v>
      </c>
      <c r="FH434">
        <v>80.841499999999996</v>
      </c>
      <c r="FI434">
        <v>85.088130000000007</v>
      </c>
      <c r="FJ434">
        <v>88.206800000000001</v>
      </c>
      <c r="FK434">
        <v>90.421099999999996</v>
      </c>
      <c r="FL434">
        <v>91.908140000000003</v>
      </c>
      <c r="FM434">
        <v>92.400649999999999</v>
      </c>
      <c r="FN434">
        <v>92.118930000000006</v>
      </c>
      <c r="FO434">
        <v>91.251440000000002</v>
      </c>
      <c r="FP434">
        <v>89.355710000000002</v>
      </c>
      <c r="FQ434">
        <v>86.908240000000006</v>
      </c>
      <c r="FR434">
        <v>83.634929999999997</v>
      </c>
      <c r="FS434">
        <v>79.888779999999997</v>
      </c>
      <c r="FT434">
        <v>77.244860000000003</v>
      </c>
      <c r="FU434">
        <v>74.769019999999998</v>
      </c>
      <c r="FV434">
        <v>1</v>
      </c>
    </row>
    <row r="435" spans="1:178" x14ac:dyDescent="0.2">
      <c r="A435" t="s">
        <v>216</v>
      </c>
      <c r="B435" t="s">
        <v>231</v>
      </c>
      <c r="C435" t="s">
        <v>241</v>
      </c>
      <c r="D435" t="s">
        <v>37</v>
      </c>
      <c r="E435">
        <v>2016</v>
      </c>
      <c r="F435" t="s">
        <v>229</v>
      </c>
      <c r="G435">
        <v>565</v>
      </c>
      <c r="H435" s="59"/>
      <c r="I435">
        <v>81.941649999999996</v>
      </c>
      <c r="J435">
        <v>747.7509</v>
      </c>
      <c r="K435">
        <v>738.50760000000002</v>
      </c>
      <c r="L435">
        <v>730.79970000000003</v>
      </c>
      <c r="M435">
        <v>734.22119999999995</v>
      </c>
      <c r="N435">
        <v>743.72349999999994</v>
      </c>
      <c r="O435">
        <v>773.07249999999999</v>
      </c>
      <c r="P435">
        <v>794.48030000000006</v>
      </c>
      <c r="Q435">
        <v>810.83010000000002</v>
      </c>
      <c r="R435">
        <v>815.41690000000006</v>
      </c>
      <c r="S435">
        <v>819.17729999999995</v>
      </c>
      <c r="T435">
        <v>825.77009999999996</v>
      </c>
      <c r="U435">
        <v>815.10289999999998</v>
      </c>
      <c r="V435">
        <v>809.28269999999998</v>
      </c>
      <c r="W435">
        <v>804.32100000000003</v>
      </c>
      <c r="X435">
        <v>795.57669999999996</v>
      </c>
      <c r="Y435">
        <v>786.47080000000005</v>
      </c>
      <c r="Z435">
        <v>779.63070000000005</v>
      </c>
      <c r="AA435">
        <v>771.70650000000001</v>
      </c>
      <c r="AB435">
        <v>766.08510000000001</v>
      </c>
      <c r="AC435">
        <v>765.92010000000005</v>
      </c>
      <c r="AD435">
        <v>778.70159999999998</v>
      </c>
      <c r="AE435">
        <v>783.92179999999996</v>
      </c>
      <c r="AF435">
        <v>786.84100000000001</v>
      </c>
      <c r="AG435">
        <v>763.75490000000002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89.652919999999995</v>
      </c>
      <c r="AU435">
        <v>628.53920000000005</v>
      </c>
      <c r="AV435">
        <v>625.5385</v>
      </c>
      <c r="AW435">
        <v>622.19439999999997</v>
      </c>
      <c r="AX435">
        <v>617.94039999999995</v>
      </c>
      <c r="AY435">
        <v>613.10850000000005</v>
      </c>
      <c r="AZ435">
        <v>522.33180000000004</v>
      </c>
      <c r="BA435">
        <v>365.81060000000002</v>
      </c>
      <c r="BB435">
        <v>191.3657</v>
      </c>
      <c r="BC435">
        <v>42.413460000000001</v>
      </c>
      <c r="BD435">
        <v>-66.663719999999998</v>
      </c>
      <c r="BE435">
        <v>-208.84030000000001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190.12690000000001</v>
      </c>
      <c r="BS435">
        <v>637.23869999999999</v>
      </c>
      <c r="BT435">
        <v>634.04790000000003</v>
      </c>
      <c r="BU435">
        <v>631.03300000000002</v>
      </c>
      <c r="BV435">
        <v>626.66499999999996</v>
      </c>
      <c r="BW435">
        <v>621.97550000000001</v>
      </c>
      <c r="BX435">
        <v>529.52650000000006</v>
      </c>
      <c r="BY435">
        <v>372.99369999999999</v>
      </c>
      <c r="BZ435">
        <v>230.8185</v>
      </c>
      <c r="CA435">
        <v>176.5625</v>
      </c>
      <c r="CB435">
        <v>137.98509999999999</v>
      </c>
      <c r="CC435">
        <v>69.191190000000006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259.71480000000003</v>
      </c>
      <c r="CQ435">
        <v>643.26400000000001</v>
      </c>
      <c r="CR435">
        <v>639.94140000000004</v>
      </c>
      <c r="CS435">
        <v>637.15449999999998</v>
      </c>
      <c r="CT435">
        <v>632.70759999999996</v>
      </c>
      <c r="CU435">
        <v>628.11680000000001</v>
      </c>
      <c r="CV435">
        <v>534.5095</v>
      </c>
      <c r="CW435">
        <v>377.96879999999999</v>
      </c>
      <c r="CX435">
        <v>258.14339999999999</v>
      </c>
      <c r="CY435">
        <v>269.47379999999998</v>
      </c>
      <c r="CZ435">
        <v>279.7242</v>
      </c>
      <c r="DA435">
        <v>261.755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329.30279999999999</v>
      </c>
      <c r="DO435">
        <v>649.28920000000005</v>
      </c>
      <c r="DP435">
        <v>645.83500000000004</v>
      </c>
      <c r="DQ435">
        <v>643.27599999999995</v>
      </c>
      <c r="DR435">
        <v>638.75019999999995</v>
      </c>
      <c r="DS435">
        <v>634.25800000000004</v>
      </c>
      <c r="DT435">
        <v>539.49260000000004</v>
      </c>
      <c r="DU435">
        <v>382.94380000000001</v>
      </c>
      <c r="DV435">
        <v>285.46839999999997</v>
      </c>
      <c r="DW435">
        <v>362.38499999999999</v>
      </c>
      <c r="DX435">
        <v>421.46339999999998</v>
      </c>
      <c r="DY435">
        <v>454.31880000000001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429.77670000000001</v>
      </c>
      <c r="EM435">
        <v>657.98879999999997</v>
      </c>
      <c r="EN435">
        <v>654.34439999999995</v>
      </c>
      <c r="EO435">
        <v>652.1146</v>
      </c>
      <c r="EP435">
        <v>647.47479999999996</v>
      </c>
      <c r="EQ435">
        <v>643.12509999999997</v>
      </c>
      <c r="ER435">
        <v>546.68730000000005</v>
      </c>
      <c r="ES435">
        <v>390.12689999999998</v>
      </c>
      <c r="ET435">
        <v>324.9212</v>
      </c>
      <c r="EU435">
        <v>496.53410000000002</v>
      </c>
      <c r="EV435">
        <v>626.11220000000003</v>
      </c>
      <c r="EW435">
        <v>732.35029999999995</v>
      </c>
      <c r="EX435">
        <v>71.873869999999997</v>
      </c>
      <c r="EY435">
        <v>70.505240000000001</v>
      </c>
      <c r="EZ435">
        <v>69.202640000000002</v>
      </c>
      <c r="FA435">
        <v>68.192790000000002</v>
      </c>
      <c r="FB435">
        <v>67.251239999999996</v>
      </c>
      <c r="FC435">
        <v>66.194379999999995</v>
      </c>
      <c r="FD435">
        <v>65.826449999999994</v>
      </c>
      <c r="FE435">
        <v>66.333690000000004</v>
      </c>
      <c r="FF435">
        <v>69.709789999999998</v>
      </c>
      <c r="FG435">
        <v>75.267989999999998</v>
      </c>
      <c r="FH435">
        <v>80.84151</v>
      </c>
      <c r="FI435">
        <v>85.088130000000007</v>
      </c>
      <c r="FJ435">
        <v>88.206800000000001</v>
      </c>
      <c r="FK435">
        <v>90.421120000000002</v>
      </c>
      <c r="FL435">
        <v>91.908140000000003</v>
      </c>
      <c r="FM435">
        <v>92.400649999999999</v>
      </c>
      <c r="FN435">
        <v>92.118930000000006</v>
      </c>
      <c r="FO435">
        <v>91.251440000000002</v>
      </c>
      <c r="FP435">
        <v>89.355710000000002</v>
      </c>
      <c r="FQ435">
        <v>86.908230000000003</v>
      </c>
      <c r="FR435">
        <v>83.634929999999997</v>
      </c>
      <c r="FS435">
        <v>79.888779999999997</v>
      </c>
      <c r="FT435">
        <v>77.244860000000003</v>
      </c>
      <c r="FU435">
        <v>74.769019999999998</v>
      </c>
      <c r="FV435">
        <v>1</v>
      </c>
    </row>
    <row r="436" spans="1:178" x14ac:dyDescent="0.2">
      <c r="A436" t="s">
        <v>216</v>
      </c>
      <c r="B436" t="s">
        <v>231</v>
      </c>
      <c r="C436" t="s">
        <v>241</v>
      </c>
      <c r="D436" t="s">
        <v>37</v>
      </c>
      <c r="E436">
        <v>2017</v>
      </c>
      <c r="F436" t="s">
        <v>229</v>
      </c>
      <c r="G436">
        <v>550</v>
      </c>
      <c r="H436" s="59"/>
      <c r="I436">
        <v>79.766199999999998</v>
      </c>
      <c r="J436">
        <v>727.89909999999998</v>
      </c>
      <c r="K436">
        <v>718.90120000000002</v>
      </c>
      <c r="L436">
        <v>711.39790000000005</v>
      </c>
      <c r="M436">
        <v>714.72860000000003</v>
      </c>
      <c r="N436">
        <v>723.97860000000003</v>
      </c>
      <c r="O436">
        <v>752.54849999999999</v>
      </c>
      <c r="P436">
        <v>773.38789999999995</v>
      </c>
      <c r="Q436">
        <v>789.30359999999996</v>
      </c>
      <c r="R436">
        <v>793.76859999999999</v>
      </c>
      <c r="S436">
        <v>797.42920000000004</v>
      </c>
      <c r="T436">
        <v>803.84699999999998</v>
      </c>
      <c r="U436">
        <v>793.46299999999997</v>
      </c>
      <c r="V436">
        <v>787.79740000000004</v>
      </c>
      <c r="W436">
        <v>782.96730000000002</v>
      </c>
      <c r="X436">
        <v>774.45519999999999</v>
      </c>
      <c r="Y436">
        <v>765.59109999999998</v>
      </c>
      <c r="Z436">
        <v>758.9325</v>
      </c>
      <c r="AA436">
        <v>751.21870000000001</v>
      </c>
      <c r="AB436">
        <v>745.74649999999997</v>
      </c>
      <c r="AC436">
        <v>745.58590000000004</v>
      </c>
      <c r="AD436">
        <v>758.02809999999999</v>
      </c>
      <c r="AE436">
        <v>763.10969999999998</v>
      </c>
      <c r="AF436">
        <v>765.95140000000004</v>
      </c>
      <c r="AG436">
        <v>743.47820000000002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85.030479999999997</v>
      </c>
      <c r="AU436">
        <v>611.65809999999999</v>
      </c>
      <c r="AV436">
        <v>608.74130000000002</v>
      </c>
      <c r="AW436">
        <v>605.47879999999998</v>
      </c>
      <c r="AX436">
        <v>601.34010000000001</v>
      </c>
      <c r="AY436">
        <v>596.63340000000005</v>
      </c>
      <c r="AZ436">
        <v>508.30399999999997</v>
      </c>
      <c r="BA436">
        <v>355.93849999999998</v>
      </c>
      <c r="BB436">
        <v>185.40469999999999</v>
      </c>
      <c r="BC436">
        <v>38.293619999999997</v>
      </c>
      <c r="BD436">
        <v>-69.461010000000002</v>
      </c>
      <c r="BE436">
        <v>-209.50069999999999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184.1617</v>
      </c>
      <c r="BS436">
        <v>620.2414</v>
      </c>
      <c r="BT436">
        <v>617.13699999999994</v>
      </c>
      <c r="BU436">
        <v>614.19920000000002</v>
      </c>
      <c r="BV436">
        <v>609.94820000000004</v>
      </c>
      <c r="BW436">
        <v>605.38189999999997</v>
      </c>
      <c r="BX436">
        <v>515.40260000000001</v>
      </c>
      <c r="BY436">
        <v>363.02569999999997</v>
      </c>
      <c r="BZ436">
        <v>224.33029999999999</v>
      </c>
      <c r="CA436">
        <v>170.65</v>
      </c>
      <c r="CB436">
        <v>132.4529</v>
      </c>
      <c r="CC436">
        <v>64.815280000000001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252.81970000000001</v>
      </c>
      <c r="CQ436">
        <v>626.18619999999999</v>
      </c>
      <c r="CR436">
        <v>622.95180000000005</v>
      </c>
      <c r="CS436">
        <v>620.23889999999994</v>
      </c>
      <c r="CT436">
        <v>615.91</v>
      </c>
      <c r="CU436">
        <v>611.44110000000001</v>
      </c>
      <c r="CV436">
        <v>520.31899999999996</v>
      </c>
      <c r="CW436">
        <v>367.93419999999998</v>
      </c>
      <c r="CX436">
        <v>251.2901</v>
      </c>
      <c r="CY436">
        <v>262.31959999999998</v>
      </c>
      <c r="CZ436">
        <v>272.29790000000003</v>
      </c>
      <c r="DA436">
        <v>254.8057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321.47770000000003</v>
      </c>
      <c r="DO436">
        <v>632.1309</v>
      </c>
      <c r="DP436">
        <v>628.76660000000004</v>
      </c>
      <c r="DQ436">
        <v>626.27859999999998</v>
      </c>
      <c r="DR436">
        <v>621.87189999999998</v>
      </c>
      <c r="DS436">
        <v>617.50030000000004</v>
      </c>
      <c r="DT436">
        <v>525.2355</v>
      </c>
      <c r="DU436">
        <v>372.84269999999998</v>
      </c>
      <c r="DV436">
        <v>278.24979999999999</v>
      </c>
      <c r="DW436">
        <v>353.98919999999998</v>
      </c>
      <c r="DX436">
        <v>412.1429</v>
      </c>
      <c r="DY436">
        <v>444.7962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420.60899999999998</v>
      </c>
      <c r="EM436">
        <v>640.71420000000001</v>
      </c>
      <c r="EN436">
        <v>637.16219999999998</v>
      </c>
      <c r="EO436">
        <v>634.99900000000002</v>
      </c>
      <c r="EP436">
        <v>630.47990000000004</v>
      </c>
      <c r="EQ436">
        <v>626.24879999999996</v>
      </c>
      <c r="ER436">
        <v>532.33399999999995</v>
      </c>
      <c r="ES436">
        <v>379.9298</v>
      </c>
      <c r="ET436">
        <v>317.17540000000002</v>
      </c>
      <c r="EU436">
        <v>486.34559999999999</v>
      </c>
      <c r="EV436">
        <v>614.05690000000004</v>
      </c>
      <c r="EW436">
        <v>719.11220000000003</v>
      </c>
      <c r="EX436">
        <v>71.873869999999997</v>
      </c>
      <c r="EY436">
        <v>70.505240000000001</v>
      </c>
      <c r="EZ436">
        <v>69.202640000000002</v>
      </c>
      <c r="FA436">
        <v>68.192790000000002</v>
      </c>
      <c r="FB436">
        <v>67.251239999999996</v>
      </c>
      <c r="FC436">
        <v>66.194379999999995</v>
      </c>
      <c r="FD436">
        <v>65.826449999999994</v>
      </c>
      <c r="FE436">
        <v>66.333690000000004</v>
      </c>
      <c r="FF436">
        <v>69.709789999999998</v>
      </c>
      <c r="FG436">
        <v>75.267989999999998</v>
      </c>
      <c r="FH436">
        <v>80.841499999999996</v>
      </c>
      <c r="FI436">
        <v>85.088120000000004</v>
      </c>
      <c r="FJ436">
        <v>88.206800000000001</v>
      </c>
      <c r="FK436">
        <v>90.421120000000002</v>
      </c>
      <c r="FL436">
        <v>91.908150000000006</v>
      </c>
      <c r="FM436">
        <v>92.400649999999999</v>
      </c>
      <c r="FN436">
        <v>92.118930000000006</v>
      </c>
      <c r="FO436">
        <v>91.251440000000002</v>
      </c>
      <c r="FP436">
        <v>89.355699999999999</v>
      </c>
      <c r="FQ436">
        <v>86.908240000000006</v>
      </c>
      <c r="FR436">
        <v>83.634929999999997</v>
      </c>
      <c r="FS436">
        <v>79.888779999999997</v>
      </c>
      <c r="FT436">
        <v>77.244860000000003</v>
      </c>
      <c r="FU436">
        <v>74.769019999999998</v>
      </c>
      <c r="FV436">
        <v>1</v>
      </c>
    </row>
    <row r="437" spans="1:178" x14ac:dyDescent="0.2">
      <c r="A437" t="s">
        <v>216</v>
      </c>
      <c r="B437" t="s">
        <v>231</v>
      </c>
      <c r="C437" t="s">
        <v>241</v>
      </c>
      <c r="D437" t="s">
        <v>37</v>
      </c>
      <c r="E437" t="s">
        <v>239</v>
      </c>
      <c r="F437" t="s">
        <v>229</v>
      </c>
      <c r="G437">
        <v>535</v>
      </c>
      <c r="H437" s="59"/>
      <c r="I437">
        <v>77.590770000000006</v>
      </c>
      <c r="J437">
        <v>708.04740000000004</v>
      </c>
      <c r="K437">
        <v>699.29480000000001</v>
      </c>
      <c r="L437">
        <v>691.99620000000004</v>
      </c>
      <c r="M437">
        <v>695.23599999999999</v>
      </c>
      <c r="N437">
        <v>704.23379999999997</v>
      </c>
      <c r="O437">
        <v>732.02440000000001</v>
      </c>
      <c r="P437">
        <v>752.29549999999995</v>
      </c>
      <c r="Q437">
        <v>767.77719999999999</v>
      </c>
      <c r="R437">
        <v>772.12040000000002</v>
      </c>
      <c r="S437">
        <v>775.68119999999999</v>
      </c>
      <c r="T437">
        <v>781.9239</v>
      </c>
      <c r="U437">
        <v>771.82309999999995</v>
      </c>
      <c r="V437">
        <v>766.31200000000001</v>
      </c>
      <c r="W437">
        <v>761.61360000000002</v>
      </c>
      <c r="X437">
        <v>753.33370000000002</v>
      </c>
      <c r="Y437">
        <v>744.71130000000005</v>
      </c>
      <c r="Z437">
        <v>738.23429999999996</v>
      </c>
      <c r="AA437">
        <v>730.73090000000002</v>
      </c>
      <c r="AB437">
        <v>725.40800000000002</v>
      </c>
      <c r="AC437">
        <v>725.2518</v>
      </c>
      <c r="AD437">
        <v>737.3546</v>
      </c>
      <c r="AE437">
        <v>742.29769999999996</v>
      </c>
      <c r="AF437">
        <v>745.06179999999995</v>
      </c>
      <c r="AG437">
        <v>723.20150000000001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80.439260000000004</v>
      </c>
      <c r="AU437">
        <v>594.77980000000002</v>
      </c>
      <c r="AV437">
        <v>591.94680000000005</v>
      </c>
      <c r="AW437">
        <v>588.76580000000001</v>
      </c>
      <c r="AX437">
        <v>584.74270000000001</v>
      </c>
      <c r="AY437">
        <v>580.16110000000003</v>
      </c>
      <c r="AZ437">
        <v>494.27850000000001</v>
      </c>
      <c r="BA437">
        <v>346.06869999999998</v>
      </c>
      <c r="BB437">
        <v>179.45599999999999</v>
      </c>
      <c r="BC437">
        <v>34.215490000000003</v>
      </c>
      <c r="BD437">
        <v>-72.194730000000007</v>
      </c>
      <c r="BE437">
        <v>-210.07480000000001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178.20939999999999</v>
      </c>
      <c r="BS437">
        <v>603.24519999999995</v>
      </c>
      <c r="BT437">
        <v>600.22720000000004</v>
      </c>
      <c r="BU437">
        <v>597.36649999999997</v>
      </c>
      <c r="BV437">
        <v>593.23249999999996</v>
      </c>
      <c r="BW437">
        <v>588.7894</v>
      </c>
      <c r="BX437">
        <v>501.27960000000002</v>
      </c>
      <c r="BY437">
        <v>353.05849999999998</v>
      </c>
      <c r="BZ437">
        <v>217.84710000000001</v>
      </c>
      <c r="CA437">
        <v>164.75450000000001</v>
      </c>
      <c r="CB437">
        <v>126.9468</v>
      </c>
      <c r="CC437">
        <v>60.474719999999998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245.9247</v>
      </c>
      <c r="CQ437">
        <v>609.10829999999999</v>
      </c>
      <c r="CR437">
        <v>605.96220000000005</v>
      </c>
      <c r="CS437">
        <v>603.32330000000002</v>
      </c>
      <c r="CT437">
        <v>599.11249999999995</v>
      </c>
      <c r="CU437">
        <v>594.7654</v>
      </c>
      <c r="CV437">
        <v>506.12849999999997</v>
      </c>
      <c r="CW437">
        <v>357.89960000000002</v>
      </c>
      <c r="CX437">
        <v>244.4367</v>
      </c>
      <c r="CY437">
        <v>255.16550000000001</v>
      </c>
      <c r="CZ437">
        <v>264.8716</v>
      </c>
      <c r="DA437">
        <v>247.85650000000001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313.63990000000001</v>
      </c>
      <c r="DO437">
        <v>614.97149999999999</v>
      </c>
      <c r="DP437">
        <v>611.69719999999995</v>
      </c>
      <c r="DQ437">
        <v>609.28009999999995</v>
      </c>
      <c r="DR437">
        <v>604.99249999999995</v>
      </c>
      <c r="DS437">
        <v>600.74149999999997</v>
      </c>
      <c r="DT437">
        <v>510.97739999999999</v>
      </c>
      <c r="DU437">
        <v>362.7407</v>
      </c>
      <c r="DV437">
        <v>271.02629999999999</v>
      </c>
      <c r="DW437">
        <v>345.57639999999998</v>
      </c>
      <c r="DX437">
        <v>402.79649999999998</v>
      </c>
      <c r="DY437">
        <v>435.23820000000001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411.41</v>
      </c>
      <c r="EM437">
        <v>623.43690000000004</v>
      </c>
      <c r="EN437">
        <v>619.97760000000005</v>
      </c>
      <c r="EO437">
        <v>617.88080000000002</v>
      </c>
      <c r="EP437">
        <v>613.48230000000001</v>
      </c>
      <c r="EQ437">
        <v>609.36980000000005</v>
      </c>
      <c r="ER437">
        <v>517.97850000000005</v>
      </c>
      <c r="ES437">
        <v>369.73050000000001</v>
      </c>
      <c r="ET437">
        <v>309.41739999999999</v>
      </c>
      <c r="EU437">
        <v>476.11540000000002</v>
      </c>
      <c r="EV437">
        <v>601.93799999999999</v>
      </c>
      <c r="EW437">
        <v>705.78769999999997</v>
      </c>
      <c r="EX437">
        <v>71.873869999999997</v>
      </c>
      <c r="EY437">
        <v>70.505240000000001</v>
      </c>
      <c r="EZ437">
        <v>69.202640000000002</v>
      </c>
      <c r="FA437">
        <v>68.192790000000002</v>
      </c>
      <c r="FB437">
        <v>67.251239999999996</v>
      </c>
      <c r="FC437">
        <v>66.194379999999995</v>
      </c>
      <c r="FD437">
        <v>65.826449999999994</v>
      </c>
      <c r="FE437">
        <v>66.333690000000004</v>
      </c>
      <c r="FF437">
        <v>69.709789999999998</v>
      </c>
      <c r="FG437">
        <v>75.267989999999998</v>
      </c>
      <c r="FH437">
        <v>80.841499999999996</v>
      </c>
      <c r="FI437">
        <v>85.088130000000007</v>
      </c>
      <c r="FJ437">
        <v>88.206800000000001</v>
      </c>
      <c r="FK437">
        <v>90.421109999999999</v>
      </c>
      <c r="FL437">
        <v>91.908150000000006</v>
      </c>
      <c r="FM437">
        <v>92.400639999999996</v>
      </c>
      <c r="FN437">
        <v>92.118930000000006</v>
      </c>
      <c r="FO437">
        <v>91.251440000000002</v>
      </c>
      <c r="FP437">
        <v>89.355710000000002</v>
      </c>
      <c r="FQ437">
        <v>86.908240000000006</v>
      </c>
      <c r="FR437">
        <v>83.634929999999997</v>
      </c>
      <c r="FS437">
        <v>79.888779999999997</v>
      </c>
      <c r="FT437">
        <v>77.244860000000003</v>
      </c>
      <c r="FU437">
        <v>74.769019999999998</v>
      </c>
      <c r="FV437">
        <v>1</v>
      </c>
    </row>
    <row r="438" spans="1:178" x14ac:dyDescent="0.2">
      <c r="A438" t="s">
        <v>216</v>
      </c>
      <c r="B438" t="s">
        <v>231</v>
      </c>
      <c r="C438" t="s">
        <v>241</v>
      </c>
      <c r="D438" t="s">
        <v>38</v>
      </c>
      <c r="E438">
        <v>2015</v>
      </c>
      <c r="F438" t="s">
        <v>229</v>
      </c>
      <c r="G438">
        <v>580</v>
      </c>
      <c r="H438" s="59"/>
      <c r="I438">
        <v>84.117090000000005</v>
      </c>
      <c r="J438">
        <v>743.21130000000005</v>
      </c>
      <c r="K438">
        <v>736.64070000000004</v>
      </c>
      <c r="L438">
        <v>731.83699999999999</v>
      </c>
      <c r="M438">
        <v>734.08090000000004</v>
      </c>
      <c r="N438">
        <v>748.69389999999999</v>
      </c>
      <c r="O438">
        <v>783.44709999999998</v>
      </c>
      <c r="P438">
        <v>829.56330000000003</v>
      </c>
      <c r="Q438">
        <v>840.3356</v>
      </c>
      <c r="R438">
        <v>849.89170000000001</v>
      </c>
      <c r="S438">
        <v>853.13739999999996</v>
      </c>
      <c r="T438">
        <v>856.00080000000003</v>
      </c>
      <c r="U438">
        <v>849.49599999999998</v>
      </c>
      <c r="V438">
        <v>838.48040000000003</v>
      </c>
      <c r="W438">
        <v>833.95920000000001</v>
      </c>
      <c r="X438">
        <v>819.43269999999995</v>
      </c>
      <c r="Y438">
        <v>810.55820000000006</v>
      </c>
      <c r="Z438">
        <v>800.23249999999996</v>
      </c>
      <c r="AA438">
        <v>791.73609999999996</v>
      </c>
      <c r="AB438">
        <v>790.17499999999995</v>
      </c>
      <c r="AC438">
        <v>795.07209999999998</v>
      </c>
      <c r="AD438">
        <v>801.60410000000002</v>
      </c>
      <c r="AE438">
        <v>801.72199999999998</v>
      </c>
      <c r="AF438">
        <v>795.65279999999996</v>
      </c>
      <c r="AG438">
        <v>763.28049999999996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-109.4896</v>
      </c>
      <c r="AU438">
        <v>642.40869999999995</v>
      </c>
      <c r="AV438">
        <v>633.76030000000003</v>
      </c>
      <c r="AW438">
        <v>627.76750000000004</v>
      </c>
      <c r="AX438">
        <v>620.45090000000005</v>
      </c>
      <c r="AY438">
        <v>615.46979999999996</v>
      </c>
      <c r="AZ438">
        <v>534.51509999999996</v>
      </c>
      <c r="BA438">
        <v>382.04270000000002</v>
      </c>
      <c r="BB438">
        <v>85.276070000000004</v>
      </c>
      <c r="BC438">
        <v>-71.431690000000003</v>
      </c>
      <c r="BD438">
        <v>-214.2929</v>
      </c>
      <c r="BE438">
        <v>-353.67039999999997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121.1657</v>
      </c>
      <c r="BS438">
        <v>658.17100000000005</v>
      </c>
      <c r="BT438">
        <v>648.90940000000001</v>
      </c>
      <c r="BU438">
        <v>644.02409999999998</v>
      </c>
      <c r="BV438">
        <v>636.86239999999998</v>
      </c>
      <c r="BW438">
        <v>631.69730000000004</v>
      </c>
      <c r="BX438">
        <v>544.18579999999997</v>
      </c>
      <c r="BY438">
        <v>391.58330000000001</v>
      </c>
      <c r="BZ438">
        <v>198.95339999999999</v>
      </c>
      <c r="CA438">
        <v>137.19820000000001</v>
      </c>
      <c r="CB438">
        <v>78.337329999999994</v>
      </c>
      <c r="CC438">
        <v>1.479554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280.9169</v>
      </c>
      <c r="CQ438">
        <v>669.08789999999999</v>
      </c>
      <c r="CR438">
        <v>659.40160000000003</v>
      </c>
      <c r="CS438">
        <v>655.28340000000003</v>
      </c>
      <c r="CT438">
        <v>648.22910000000002</v>
      </c>
      <c r="CU438">
        <v>642.93629999999996</v>
      </c>
      <c r="CV438">
        <v>550.88369999999998</v>
      </c>
      <c r="CW438">
        <v>398.19099999999997</v>
      </c>
      <c r="CX438">
        <v>277.68599999999998</v>
      </c>
      <c r="CY438">
        <v>281.69470000000001</v>
      </c>
      <c r="CZ438">
        <v>281.01209999999998</v>
      </c>
      <c r="DA438">
        <v>247.45529999999999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440.66800000000001</v>
      </c>
      <c r="DO438">
        <v>680.00480000000005</v>
      </c>
      <c r="DP438">
        <v>669.89369999999997</v>
      </c>
      <c r="DQ438">
        <v>666.54269999999997</v>
      </c>
      <c r="DR438">
        <v>659.59569999999997</v>
      </c>
      <c r="DS438">
        <v>654.17539999999997</v>
      </c>
      <c r="DT438">
        <v>557.58150000000001</v>
      </c>
      <c r="DU438">
        <v>404.79880000000003</v>
      </c>
      <c r="DV438">
        <v>356.41849999999999</v>
      </c>
      <c r="DW438">
        <v>426.19119999999998</v>
      </c>
      <c r="DX438">
        <v>483.68689999999998</v>
      </c>
      <c r="DY438">
        <v>493.43110000000001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671.32330000000002</v>
      </c>
      <c r="EM438">
        <v>695.76710000000003</v>
      </c>
      <c r="EN438">
        <v>685.04280000000006</v>
      </c>
      <c r="EO438">
        <v>682.79930000000002</v>
      </c>
      <c r="EP438">
        <v>676.00729999999999</v>
      </c>
      <c r="EQ438">
        <v>670.40290000000005</v>
      </c>
      <c r="ER438">
        <v>567.25229999999999</v>
      </c>
      <c r="ES438">
        <v>414.33940000000001</v>
      </c>
      <c r="ET438">
        <v>470.09589999999997</v>
      </c>
      <c r="EU438">
        <v>634.8211</v>
      </c>
      <c r="EV438">
        <v>776.31709999999998</v>
      </c>
      <c r="EW438">
        <v>848.58109999999999</v>
      </c>
      <c r="EX438">
        <v>73.073130000000006</v>
      </c>
      <c r="EY438">
        <v>71.729590000000002</v>
      </c>
      <c r="EZ438">
        <v>70.607439999999997</v>
      </c>
      <c r="FA438">
        <v>69.555800000000005</v>
      </c>
      <c r="FB438">
        <v>68.437579999999997</v>
      </c>
      <c r="FC438">
        <v>67.414860000000004</v>
      </c>
      <c r="FD438">
        <v>67.091639999999998</v>
      </c>
      <c r="FE438">
        <v>67.93938</v>
      </c>
      <c r="FF438">
        <v>71.214070000000007</v>
      </c>
      <c r="FG438">
        <v>76.107039999999998</v>
      </c>
      <c r="FH438">
        <v>81.059550000000002</v>
      </c>
      <c r="FI438">
        <v>85.037739999999999</v>
      </c>
      <c r="FJ438">
        <v>87.801860000000005</v>
      </c>
      <c r="FK438">
        <v>90.027289999999994</v>
      </c>
      <c r="FL438">
        <v>91.629360000000005</v>
      </c>
      <c r="FM438">
        <v>92.352940000000004</v>
      </c>
      <c r="FN438">
        <v>92.772450000000006</v>
      </c>
      <c r="FO438">
        <v>92.054789999999997</v>
      </c>
      <c r="FP438">
        <v>90.729860000000002</v>
      </c>
      <c r="FQ438">
        <v>88.576650000000001</v>
      </c>
      <c r="FR438">
        <v>85.165469999999999</v>
      </c>
      <c r="FS438">
        <v>81.35257</v>
      </c>
      <c r="FT438">
        <v>78.956149999999994</v>
      </c>
      <c r="FU438">
        <v>76.737279999999998</v>
      </c>
      <c r="FV438">
        <v>1</v>
      </c>
    </row>
    <row r="439" spans="1:178" x14ac:dyDescent="0.2">
      <c r="A439" t="s">
        <v>216</v>
      </c>
      <c r="B439" t="s">
        <v>231</v>
      </c>
      <c r="C439" t="s">
        <v>241</v>
      </c>
      <c r="D439" t="s">
        <v>38</v>
      </c>
      <c r="E439">
        <v>2016</v>
      </c>
      <c r="F439" t="s">
        <v>229</v>
      </c>
      <c r="G439">
        <v>565</v>
      </c>
      <c r="H439" s="59"/>
      <c r="I439">
        <v>81.941649999999996</v>
      </c>
      <c r="J439">
        <v>723.99040000000002</v>
      </c>
      <c r="K439">
        <v>717.58960000000002</v>
      </c>
      <c r="L439">
        <v>712.91020000000003</v>
      </c>
      <c r="M439">
        <v>715.09609999999998</v>
      </c>
      <c r="N439">
        <v>729.33109999999999</v>
      </c>
      <c r="O439">
        <v>763.18550000000005</v>
      </c>
      <c r="P439">
        <v>808.10910000000001</v>
      </c>
      <c r="Q439">
        <v>818.60270000000003</v>
      </c>
      <c r="R439">
        <v>827.91179999999997</v>
      </c>
      <c r="S439">
        <v>831.07349999999997</v>
      </c>
      <c r="T439">
        <v>833.86289999999997</v>
      </c>
      <c r="U439">
        <v>827.52629999999999</v>
      </c>
      <c r="V439">
        <v>816.79549999999995</v>
      </c>
      <c r="W439">
        <v>812.39120000000003</v>
      </c>
      <c r="X439">
        <v>798.2405</v>
      </c>
      <c r="Y439">
        <v>789.59550000000002</v>
      </c>
      <c r="Z439">
        <v>779.53689999999995</v>
      </c>
      <c r="AA439">
        <v>771.26020000000005</v>
      </c>
      <c r="AB439">
        <v>769.73940000000005</v>
      </c>
      <c r="AC439">
        <v>774.50990000000002</v>
      </c>
      <c r="AD439">
        <v>780.87289999999996</v>
      </c>
      <c r="AE439">
        <v>780.98779999999999</v>
      </c>
      <c r="AF439">
        <v>775.07550000000003</v>
      </c>
      <c r="AG439">
        <v>743.54049999999995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-111.67319999999999</v>
      </c>
      <c r="AU439">
        <v>625.45190000000002</v>
      </c>
      <c r="AV439">
        <v>617.04060000000004</v>
      </c>
      <c r="AW439">
        <v>611.17859999999996</v>
      </c>
      <c r="AX439">
        <v>604.04790000000003</v>
      </c>
      <c r="AY439">
        <v>599.19960000000003</v>
      </c>
      <c r="AZ439">
        <v>520.48119999999994</v>
      </c>
      <c r="BA439">
        <v>371.95479999999998</v>
      </c>
      <c r="BB439">
        <v>80.598879999999994</v>
      </c>
      <c r="BC439">
        <v>-74.120720000000006</v>
      </c>
      <c r="BD439">
        <v>-215.11359999999999</v>
      </c>
      <c r="BE439">
        <v>-352.24599999999998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115.9799</v>
      </c>
      <c r="BS439">
        <v>641.00900000000001</v>
      </c>
      <c r="BT439">
        <v>631.99239999999998</v>
      </c>
      <c r="BU439">
        <v>627.22360000000003</v>
      </c>
      <c r="BV439">
        <v>620.24580000000003</v>
      </c>
      <c r="BW439">
        <v>615.21579999999994</v>
      </c>
      <c r="BX439">
        <v>530.02599999999995</v>
      </c>
      <c r="BY439">
        <v>381.37119999999999</v>
      </c>
      <c r="BZ439">
        <v>192.79660000000001</v>
      </c>
      <c r="CA439">
        <v>131.7937</v>
      </c>
      <c r="CB439">
        <v>73.707729999999998</v>
      </c>
      <c r="CC439">
        <v>-1.718599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273.65179999999998</v>
      </c>
      <c r="CQ439">
        <v>651.78390000000002</v>
      </c>
      <c r="CR439">
        <v>642.34810000000004</v>
      </c>
      <c r="CS439">
        <v>638.33640000000003</v>
      </c>
      <c r="CT439">
        <v>631.46450000000004</v>
      </c>
      <c r="CU439">
        <v>626.30870000000004</v>
      </c>
      <c r="CV439">
        <v>536.63670000000002</v>
      </c>
      <c r="CW439">
        <v>387.89299999999997</v>
      </c>
      <c r="CX439">
        <v>270.50439999999998</v>
      </c>
      <c r="CY439">
        <v>274.40949999999998</v>
      </c>
      <c r="CZ439">
        <v>273.74450000000002</v>
      </c>
      <c r="DA439">
        <v>241.0556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431.32369999999997</v>
      </c>
      <c r="DO439">
        <v>662.55870000000004</v>
      </c>
      <c r="DP439">
        <v>652.70370000000003</v>
      </c>
      <c r="DQ439">
        <v>649.44910000000004</v>
      </c>
      <c r="DR439">
        <v>642.68320000000006</v>
      </c>
      <c r="DS439">
        <v>637.40150000000006</v>
      </c>
      <c r="DT439">
        <v>543.24739999999997</v>
      </c>
      <c r="DU439">
        <v>394.41469999999998</v>
      </c>
      <c r="DV439">
        <v>348.2122</v>
      </c>
      <c r="DW439">
        <v>417.02519999999998</v>
      </c>
      <c r="DX439">
        <v>473.78129999999999</v>
      </c>
      <c r="DY439">
        <v>483.82990000000001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658.97680000000003</v>
      </c>
      <c r="EM439">
        <v>678.11580000000004</v>
      </c>
      <c r="EN439">
        <v>667.65560000000005</v>
      </c>
      <c r="EO439">
        <v>665.4941</v>
      </c>
      <c r="EP439">
        <v>658.88109999999995</v>
      </c>
      <c r="EQ439">
        <v>653.41769999999997</v>
      </c>
      <c r="ER439">
        <v>552.79219999999998</v>
      </c>
      <c r="ES439">
        <v>403.83109999999999</v>
      </c>
      <c r="ET439">
        <v>460.41</v>
      </c>
      <c r="EU439">
        <v>622.93970000000002</v>
      </c>
      <c r="EV439">
        <v>762.60270000000003</v>
      </c>
      <c r="EW439">
        <v>834.35730000000001</v>
      </c>
      <c r="EX439">
        <v>73.073130000000006</v>
      </c>
      <c r="EY439">
        <v>71.729590000000002</v>
      </c>
      <c r="EZ439">
        <v>70.607439999999997</v>
      </c>
      <c r="FA439">
        <v>69.555800000000005</v>
      </c>
      <c r="FB439">
        <v>68.437579999999997</v>
      </c>
      <c r="FC439">
        <v>67.414860000000004</v>
      </c>
      <c r="FD439">
        <v>67.091639999999998</v>
      </c>
      <c r="FE439">
        <v>67.93938</v>
      </c>
      <c r="FF439">
        <v>71.214070000000007</v>
      </c>
      <c r="FG439">
        <v>76.107039999999998</v>
      </c>
      <c r="FH439">
        <v>81.059550000000002</v>
      </c>
      <c r="FI439">
        <v>85.037739999999999</v>
      </c>
      <c r="FJ439">
        <v>87.801860000000005</v>
      </c>
      <c r="FK439">
        <v>90.027289999999994</v>
      </c>
      <c r="FL439">
        <v>91.629350000000002</v>
      </c>
      <c r="FM439">
        <v>92.352940000000004</v>
      </c>
      <c r="FN439">
        <v>92.772450000000006</v>
      </c>
      <c r="FO439">
        <v>92.054789999999997</v>
      </c>
      <c r="FP439">
        <v>90.729860000000002</v>
      </c>
      <c r="FQ439">
        <v>88.576650000000001</v>
      </c>
      <c r="FR439">
        <v>85.165469999999999</v>
      </c>
      <c r="FS439">
        <v>81.35257</v>
      </c>
      <c r="FT439">
        <v>78.956149999999994</v>
      </c>
      <c r="FU439">
        <v>76.737279999999998</v>
      </c>
      <c r="FV439">
        <v>1</v>
      </c>
    </row>
    <row r="440" spans="1:178" x14ac:dyDescent="0.2">
      <c r="A440" t="s">
        <v>216</v>
      </c>
      <c r="B440" t="s">
        <v>231</v>
      </c>
      <c r="C440" t="s">
        <v>241</v>
      </c>
      <c r="D440" t="s">
        <v>38</v>
      </c>
      <c r="E440">
        <v>2017</v>
      </c>
      <c r="F440" t="s">
        <v>229</v>
      </c>
      <c r="G440">
        <v>550</v>
      </c>
      <c r="H440" s="59"/>
      <c r="I440">
        <v>79.766199999999998</v>
      </c>
      <c r="J440">
        <v>704.76930000000004</v>
      </c>
      <c r="K440">
        <v>698.53859999999997</v>
      </c>
      <c r="L440">
        <v>693.98329999999999</v>
      </c>
      <c r="M440">
        <v>696.11120000000005</v>
      </c>
      <c r="N440">
        <v>709.9683</v>
      </c>
      <c r="O440">
        <v>742.92399999999998</v>
      </c>
      <c r="P440">
        <v>786.65480000000002</v>
      </c>
      <c r="Q440">
        <v>796.86990000000003</v>
      </c>
      <c r="R440">
        <v>805.93179999999995</v>
      </c>
      <c r="S440">
        <v>809.00959999999998</v>
      </c>
      <c r="T440">
        <v>811.72490000000005</v>
      </c>
      <c r="U440">
        <v>805.5566</v>
      </c>
      <c r="V440">
        <v>795.11069999999995</v>
      </c>
      <c r="W440">
        <v>790.82330000000002</v>
      </c>
      <c r="X440">
        <v>777.04819999999995</v>
      </c>
      <c r="Y440">
        <v>768.63279999999997</v>
      </c>
      <c r="Z440">
        <v>758.84119999999996</v>
      </c>
      <c r="AA440">
        <v>750.78420000000006</v>
      </c>
      <c r="AB440">
        <v>749.3039</v>
      </c>
      <c r="AC440">
        <v>753.94780000000003</v>
      </c>
      <c r="AD440">
        <v>760.14179999999999</v>
      </c>
      <c r="AE440">
        <v>760.25360000000001</v>
      </c>
      <c r="AF440">
        <v>754.49829999999997</v>
      </c>
      <c r="AG440">
        <v>723.80050000000006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-113.789</v>
      </c>
      <c r="AU440">
        <v>608.49980000000005</v>
      </c>
      <c r="AV440">
        <v>600.32529999999997</v>
      </c>
      <c r="AW440">
        <v>594.59450000000004</v>
      </c>
      <c r="AX440">
        <v>587.64970000000005</v>
      </c>
      <c r="AY440">
        <v>582.93430000000001</v>
      </c>
      <c r="AZ440">
        <v>506.45010000000002</v>
      </c>
      <c r="BA440">
        <v>361.8698</v>
      </c>
      <c r="BB440">
        <v>75.955179999999999</v>
      </c>
      <c r="BC440">
        <v>-76.748310000000004</v>
      </c>
      <c r="BD440">
        <v>-215.84829999999999</v>
      </c>
      <c r="BE440">
        <v>-350.71710000000002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110.8219</v>
      </c>
      <c r="BS440">
        <v>623.84900000000005</v>
      </c>
      <c r="BT440">
        <v>615.07730000000004</v>
      </c>
      <c r="BU440">
        <v>610.42520000000002</v>
      </c>
      <c r="BV440">
        <v>603.63120000000004</v>
      </c>
      <c r="BW440">
        <v>598.73649999999998</v>
      </c>
      <c r="BX440">
        <v>515.86739999999998</v>
      </c>
      <c r="BY440">
        <v>371.16030000000001</v>
      </c>
      <c r="BZ440">
        <v>186.65350000000001</v>
      </c>
      <c r="CA440">
        <v>126.4144</v>
      </c>
      <c r="CB440">
        <v>69.113380000000006</v>
      </c>
      <c r="CC440">
        <v>-4.8739590000000002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266.38670000000002</v>
      </c>
      <c r="CQ440">
        <v>634.47990000000004</v>
      </c>
      <c r="CR440">
        <v>625.29459999999995</v>
      </c>
      <c r="CS440">
        <v>621.38940000000002</v>
      </c>
      <c r="CT440">
        <v>614.70000000000005</v>
      </c>
      <c r="CU440">
        <v>609.68100000000004</v>
      </c>
      <c r="CV440">
        <v>522.38969999999995</v>
      </c>
      <c r="CW440">
        <v>377.5949</v>
      </c>
      <c r="CX440">
        <v>263.3229</v>
      </c>
      <c r="CY440">
        <v>267.12430000000001</v>
      </c>
      <c r="CZ440">
        <v>266.47699999999998</v>
      </c>
      <c r="DA440">
        <v>234.6559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421.95150000000001</v>
      </c>
      <c r="DO440">
        <v>645.11069999999995</v>
      </c>
      <c r="DP440">
        <v>635.51179999999999</v>
      </c>
      <c r="DQ440">
        <v>632.35360000000003</v>
      </c>
      <c r="DR440">
        <v>625.76869999999997</v>
      </c>
      <c r="DS440">
        <v>620.62559999999996</v>
      </c>
      <c r="DT440">
        <v>528.91200000000003</v>
      </c>
      <c r="DU440">
        <v>384.02960000000002</v>
      </c>
      <c r="DV440">
        <v>339.99220000000003</v>
      </c>
      <c r="DW440">
        <v>407.83409999999998</v>
      </c>
      <c r="DX440">
        <v>463.84059999999999</v>
      </c>
      <c r="DY440">
        <v>474.18579999999997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646.56240000000003</v>
      </c>
      <c r="EM440">
        <v>660.46</v>
      </c>
      <c r="EN440">
        <v>650.26390000000004</v>
      </c>
      <c r="EO440">
        <v>648.18430000000001</v>
      </c>
      <c r="EP440">
        <v>641.75019999999995</v>
      </c>
      <c r="EQ440">
        <v>636.42780000000005</v>
      </c>
      <c r="ER440">
        <v>538.32929999999999</v>
      </c>
      <c r="ES440">
        <v>393.32010000000002</v>
      </c>
      <c r="ET440">
        <v>450.69060000000002</v>
      </c>
      <c r="EU440">
        <v>610.99680000000001</v>
      </c>
      <c r="EV440">
        <v>748.80229999999995</v>
      </c>
      <c r="EW440">
        <v>820.02890000000002</v>
      </c>
      <c r="EX440">
        <v>73.073130000000006</v>
      </c>
      <c r="EY440">
        <v>71.729590000000002</v>
      </c>
      <c r="EZ440">
        <v>70.607439999999997</v>
      </c>
      <c r="FA440">
        <v>69.555800000000005</v>
      </c>
      <c r="FB440">
        <v>68.437579999999997</v>
      </c>
      <c r="FC440">
        <v>67.414860000000004</v>
      </c>
      <c r="FD440">
        <v>67.091639999999998</v>
      </c>
      <c r="FE440">
        <v>67.93938</v>
      </c>
      <c r="FF440">
        <v>71.214070000000007</v>
      </c>
      <c r="FG440">
        <v>76.107039999999998</v>
      </c>
      <c r="FH440">
        <v>81.059550000000002</v>
      </c>
      <c r="FI440">
        <v>85.037739999999999</v>
      </c>
      <c r="FJ440">
        <v>87.801860000000005</v>
      </c>
      <c r="FK440">
        <v>90.027289999999994</v>
      </c>
      <c r="FL440">
        <v>91.629360000000005</v>
      </c>
      <c r="FM440">
        <v>92.352950000000007</v>
      </c>
      <c r="FN440">
        <v>92.772450000000006</v>
      </c>
      <c r="FO440">
        <v>92.054789999999997</v>
      </c>
      <c r="FP440">
        <v>90.729860000000002</v>
      </c>
      <c r="FQ440">
        <v>88.576660000000004</v>
      </c>
      <c r="FR440">
        <v>85.165469999999999</v>
      </c>
      <c r="FS440">
        <v>81.35257</v>
      </c>
      <c r="FT440">
        <v>78.956149999999994</v>
      </c>
      <c r="FU440">
        <v>76.737279999999998</v>
      </c>
      <c r="FV440">
        <v>1</v>
      </c>
    </row>
    <row r="441" spans="1:178" x14ac:dyDescent="0.2">
      <c r="A441" t="s">
        <v>216</v>
      </c>
      <c r="B441" t="s">
        <v>231</v>
      </c>
      <c r="C441" t="s">
        <v>241</v>
      </c>
      <c r="D441" t="s">
        <v>38</v>
      </c>
      <c r="E441" t="s">
        <v>239</v>
      </c>
      <c r="F441" t="s">
        <v>229</v>
      </c>
      <c r="G441">
        <v>535</v>
      </c>
      <c r="H441" s="59"/>
      <c r="I441">
        <v>77.590770000000006</v>
      </c>
      <c r="J441">
        <v>685.54830000000004</v>
      </c>
      <c r="K441">
        <v>679.48749999999995</v>
      </c>
      <c r="L441">
        <v>675.05650000000003</v>
      </c>
      <c r="M441">
        <v>677.12630000000001</v>
      </c>
      <c r="N441">
        <v>690.60559999999998</v>
      </c>
      <c r="O441">
        <v>722.66240000000005</v>
      </c>
      <c r="P441">
        <v>765.20060000000001</v>
      </c>
      <c r="Q441">
        <v>775.13710000000003</v>
      </c>
      <c r="R441">
        <v>783.95190000000002</v>
      </c>
      <c r="S441">
        <v>786.94569999999999</v>
      </c>
      <c r="T441">
        <v>789.58699999999999</v>
      </c>
      <c r="U441">
        <v>783.58690000000001</v>
      </c>
      <c r="V441">
        <v>773.42589999999996</v>
      </c>
      <c r="W441">
        <v>769.25540000000001</v>
      </c>
      <c r="X441">
        <v>755.85599999999999</v>
      </c>
      <c r="Y441">
        <v>747.67</v>
      </c>
      <c r="Z441">
        <v>738.14549999999997</v>
      </c>
      <c r="AA441">
        <v>730.30830000000003</v>
      </c>
      <c r="AB441">
        <v>728.86829999999998</v>
      </c>
      <c r="AC441">
        <v>733.38549999999998</v>
      </c>
      <c r="AD441">
        <v>739.41060000000004</v>
      </c>
      <c r="AE441">
        <v>739.51940000000002</v>
      </c>
      <c r="AF441">
        <v>733.92110000000002</v>
      </c>
      <c r="AG441">
        <v>704.06050000000005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-115.834</v>
      </c>
      <c r="AU441">
        <v>591.55259999999998</v>
      </c>
      <c r="AV441">
        <v>583.6146</v>
      </c>
      <c r="AW441">
        <v>578.0154</v>
      </c>
      <c r="AX441">
        <v>571.25660000000005</v>
      </c>
      <c r="AY441">
        <v>566.67380000000003</v>
      </c>
      <c r="AZ441">
        <v>492.42189999999999</v>
      </c>
      <c r="BA441">
        <v>351.7876</v>
      </c>
      <c r="BB441">
        <v>71.346320000000006</v>
      </c>
      <c r="BC441">
        <v>-79.311909999999997</v>
      </c>
      <c r="BD441">
        <v>-216.4932</v>
      </c>
      <c r="BE441">
        <v>-349.07920000000001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105.69280000000001</v>
      </c>
      <c r="BS441">
        <v>606.69100000000003</v>
      </c>
      <c r="BT441">
        <v>598.16409999999996</v>
      </c>
      <c r="BU441">
        <v>593.62869999999998</v>
      </c>
      <c r="BV441">
        <v>587.01869999999997</v>
      </c>
      <c r="BW441">
        <v>582.25900000000001</v>
      </c>
      <c r="BX441">
        <v>501.7099</v>
      </c>
      <c r="BY441">
        <v>360.95069999999998</v>
      </c>
      <c r="BZ441">
        <v>180.5247</v>
      </c>
      <c r="CA441">
        <v>121.0612</v>
      </c>
      <c r="CB441">
        <v>64.555769999999995</v>
      </c>
      <c r="CC441">
        <v>-7.9847650000000003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259.1216</v>
      </c>
      <c r="CQ441">
        <v>617.17589999999996</v>
      </c>
      <c r="CR441">
        <v>608.24109999999996</v>
      </c>
      <c r="CS441">
        <v>604.44240000000002</v>
      </c>
      <c r="CT441">
        <v>597.93539999999996</v>
      </c>
      <c r="CU441">
        <v>593.05330000000004</v>
      </c>
      <c r="CV441">
        <v>508.14269999999999</v>
      </c>
      <c r="CW441">
        <v>367.29689999999999</v>
      </c>
      <c r="CX441">
        <v>256.14139999999998</v>
      </c>
      <c r="CY441">
        <v>259.83909999999997</v>
      </c>
      <c r="CZ441">
        <v>259.20940000000002</v>
      </c>
      <c r="DA441">
        <v>228.25620000000001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412.55040000000002</v>
      </c>
      <c r="DO441">
        <v>627.66079999999999</v>
      </c>
      <c r="DP441">
        <v>618.31809999999996</v>
      </c>
      <c r="DQ441">
        <v>615.25609999999995</v>
      </c>
      <c r="DR441">
        <v>608.85220000000004</v>
      </c>
      <c r="DS441">
        <v>603.84770000000003</v>
      </c>
      <c r="DT441">
        <v>514.57550000000003</v>
      </c>
      <c r="DU441">
        <v>373.64319999999998</v>
      </c>
      <c r="DV441">
        <v>331.75799999999998</v>
      </c>
      <c r="DW441">
        <v>398.61689999999999</v>
      </c>
      <c r="DX441">
        <v>453.86309999999997</v>
      </c>
      <c r="DY441">
        <v>464.49720000000002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634.07730000000004</v>
      </c>
      <c r="EM441">
        <v>642.79930000000002</v>
      </c>
      <c r="EN441">
        <v>632.86760000000004</v>
      </c>
      <c r="EO441">
        <v>630.86929999999995</v>
      </c>
      <c r="EP441">
        <v>624.61429999999996</v>
      </c>
      <c r="EQ441">
        <v>619.43290000000002</v>
      </c>
      <c r="ER441">
        <v>523.86350000000004</v>
      </c>
      <c r="ES441">
        <v>382.80619999999999</v>
      </c>
      <c r="ET441">
        <v>440.93639999999999</v>
      </c>
      <c r="EU441">
        <v>598.99</v>
      </c>
      <c r="EV441">
        <v>734.91210000000001</v>
      </c>
      <c r="EW441">
        <v>805.59169999999995</v>
      </c>
      <c r="EX441">
        <v>73.073130000000006</v>
      </c>
      <c r="EY441">
        <v>71.729590000000002</v>
      </c>
      <c r="EZ441">
        <v>70.607439999999997</v>
      </c>
      <c r="FA441">
        <v>69.555800000000005</v>
      </c>
      <c r="FB441">
        <v>68.437579999999997</v>
      </c>
      <c r="FC441">
        <v>67.414860000000004</v>
      </c>
      <c r="FD441">
        <v>67.091639999999998</v>
      </c>
      <c r="FE441">
        <v>67.93938</v>
      </c>
      <c r="FF441">
        <v>71.214070000000007</v>
      </c>
      <c r="FG441">
        <v>76.107039999999998</v>
      </c>
      <c r="FH441">
        <v>81.059550000000002</v>
      </c>
      <c r="FI441">
        <v>85.037750000000003</v>
      </c>
      <c r="FJ441">
        <v>87.801860000000005</v>
      </c>
      <c r="FK441">
        <v>90.027289999999994</v>
      </c>
      <c r="FL441">
        <v>91.629360000000005</v>
      </c>
      <c r="FM441">
        <v>92.352940000000004</v>
      </c>
      <c r="FN441">
        <v>92.772450000000006</v>
      </c>
      <c r="FO441">
        <v>92.054789999999997</v>
      </c>
      <c r="FP441">
        <v>90.729870000000005</v>
      </c>
      <c r="FQ441">
        <v>88.576650000000001</v>
      </c>
      <c r="FR441">
        <v>85.165469999999999</v>
      </c>
      <c r="FS441">
        <v>81.35257</v>
      </c>
      <c r="FT441">
        <v>78.956149999999994</v>
      </c>
      <c r="FU441">
        <v>76.737279999999998</v>
      </c>
      <c r="FV441">
        <v>1</v>
      </c>
    </row>
    <row r="442" spans="1:178" x14ac:dyDescent="0.2">
      <c r="A442" t="s">
        <v>216</v>
      </c>
      <c r="B442" t="s">
        <v>231</v>
      </c>
      <c r="C442" t="s">
        <v>241</v>
      </c>
      <c r="D442" t="s">
        <v>39</v>
      </c>
      <c r="E442">
        <v>2015</v>
      </c>
      <c r="F442" t="s">
        <v>229</v>
      </c>
      <c r="G442">
        <v>580</v>
      </c>
      <c r="H442" s="59"/>
      <c r="I442">
        <v>84.117090000000005</v>
      </c>
      <c r="J442">
        <v>750.16470000000004</v>
      </c>
      <c r="K442">
        <v>742.95450000000005</v>
      </c>
      <c r="L442">
        <v>736.90719999999999</v>
      </c>
      <c r="M442">
        <v>739.28989999999999</v>
      </c>
      <c r="N442">
        <v>753.73910000000001</v>
      </c>
      <c r="O442">
        <v>788.14139999999998</v>
      </c>
      <c r="P442">
        <v>833.5249</v>
      </c>
      <c r="Q442">
        <v>846.71469999999999</v>
      </c>
      <c r="R442">
        <v>856.70600000000002</v>
      </c>
      <c r="S442">
        <v>861.20489999999995</v>
      </c>
      <c r="T442">
        <v>863.61450000000002</v>
      </c>
      <c r="U442">
        <v>856.80070000000001</v>
      </c>
      <c r="V442">
        <v>845.85839999999996</v>
      </c>
      <c r="W442">
        <v>841.36929999999995</v>
      </c>
      <c r="X442">
        <v>826.89970000000005</v>
      </c>
      <c r="Y442">
        <v>818.25120000000004</v>
      </c>
      <c r="Z442">
        <v>807.97919999999999</v>
      </c>
      <c r="AA442">
        <v>800.60640000000001</v>
      </c>
      <c r="AB442">
        <v>799.38170000000002</v>
      </c>
      <c r="AC442">
        <v>802.4896</v>
      </c>
      <c r="AD442">
        <v>808.07339999999999</v>
      </c>
      <c r="AE442">
        <v>808.85720000000003</v>
      </c>
      <c r="AF442">
        <v>803.90210000000002</v>
      </c>
      <c r="AG442">
        <v>769.90679999999998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-104.6152</v>
      </c>
      <c r="AU442">
        <v>650.75540000000001</v>
      </c>
      <c r="AV442">
        <v>641.50670000000002</v>
      </c>
      <c r="AW442">
        <v>635.69079999999997</v>
      </c>
      <c r="AX442">
        <v>628.34690000000001</v>
      </c>
      <c r="AY442">
        <v>623.85659999999996</v>
      </c>
      <c r="AZ442">
        <v>542.46789999999999</v>
      </c>
      <c r="BA442">
        <v>381.36939999999998</v>
      </c>
      <c r="BB442">
        <v>184.68870000000001</v>
      </c>
      <c r="BC442">
        <v>74.693449999999999</v>
      </c>
      <c r="BD442">
        <v>-16.812059999999999</v>
      </c>
      <c r="BE442">
        <v>-108.1674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123.0996</v>
      </c>
      <c r="BS442">
        <v>666.33140000000003</v>
      </c>
      <c r="BT442">
        <v>656.64670000000001</v>
      </c>
      <c r="BU442">
        <v>652.0693</v>
      </c>
      <c r="BV442">
        <v>644.77110000000005</v>
      </c>
      <c r="BW442">
        <v>640.22320000000002</v>
      </c>
      <c r="BX442">
        <v>552.13220000000001</v>
      </c>
      <c r="BY442">
        <v>391.00720000000001</v>
      </c>
      <c r="BZ442">
        <v>238.63759999999999</v>
      </c>
      <c r="CA442">
        <v>195.89670000000001</v>
      </c>
      <c r="CB442">
        <v>158.82149999999999</v>
      </c>
      <c r="CC442">
        <v>100.5429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280.81420000000003</v>
      </c>
      <c r="CQ442">
        <v>677.11929999999995</v>
      </c>
      <c r="CR442">
        <v>667.13260000000002</v>
      </c>
      <c r="CS442">
        <v>663.41300000000001</v>
      </c>
      <c r="CT442">
        <v>656.14649999999995</v>
      </c>
      <c r="CU442">
        <v>651.55870000000004</v>
      </c>
      <c r="CV442">
        <v>558.82569999999998</v>
      </c>
      <c r="CW442">
        <v>397.6823</v>
      </c>
      <c r="CX442">
        <v>276.00240000000002</v>
      </c>
      <c r="CY442">
        <v>279.84179999999998</v>
      </c>
      <c r="CZ442">
        <v>280.46469999999999</v>
      </c>
      <c r="DA442">
        <v>245.095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438.52879999999999</v>
      </c>
      <c r="DO442">
        <v>687.90710000000001</v>
      </c>
      <c r="DP442">
        <v>677.61850000000004</v>
      </c>
      <c r="DQ442">
        <v>674.75670000000002</v>
      </c>
      <c r="DR442">
        <v>667.52200000000005</v>
      </c>
      <c r="DS442">
        <v>662.89409999999998</v>
      </c>
      <c r="DT442">
        <v>565.51919999999996</v>
      </c>
      <c r="DU442">
        <v>404.35739999999998</v>
      </c>
      <c r="DV442">
        <v>313.3673</v>
      </c>
      <c r="DW442">
        <v>363.78680000000003</v>
      </c>
      <c r="DX442">
        <v>402.10789999999997</v>
      </c>
      <c r="DY442">
        <v>389.6472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666.24369999999999</v>
      </c>
      <c r="EM442">
        <v>703.48310000000004</v>
      </c>
      <c r="EN442">
        <v>692.75850000000003</v>
      </c>
      <c r="EO442">
        <v>691.13530000000003</v>
      </c>
      <c r="EP442">
        <v>683.94619999999998</v>
      </c>
      <c r="EQ442">
        <v>679.26070000000004</v>
      </c>
      <c r="ER442">
        <v>575.18349999999998</v>
      </c>
      <c r="ES442">
        <v>413.99520000000001</v>
      </c>
      <c r="ET442">
        <v>367.31619999999998</v>
      </c>
      <c r="EU442">
        <v>484.99009999999998</v>
      </c>
      <c r="EV442">
        <v>577.74149999999997</v>
      </c>
      <c r="EW442">
        <v>598.35739999999998</v>
      </c>
      <c r="EX442">
        <v>75.627269999999996</v>
      </c>
      <c r="EY442">
        <v>74.700739999999996</v>
      </c>
      <c r="EZ442">
        <v>73.737080000000006</v>
      </c>
      <c r="FA442">
        <v>72.857169999999996</v>
      </c>
      <c r="FB442">
        <v>72.068470000000005</v>
      </c>
      <c r="FC442">
        <v>71.341419999999999</v>
      </c>
      <c r="FD442">
        <v>70.977729999999994</v>
      </c>
      <c r="FE442">
        <v>71.310540000000003</v>
      </c>
      <c r="FF442">
        <v>74.170010000000005</v>
      </c>
      <c r="FG442">
        <v>78.745320000000007</v>
      </c>
      <c r="FH442">
        <v>83.246309999999994</v>
      </c>
      <c r="FI442">
        <v>86.730509999999995</v>
      </c>
      <c r="FJ442">
        <v>89.202129999999997</v>
      </c>
      <c r="FK442">
        <v>90.964590000000001</v>
      </c>
      <c r="FL442">
        <v>92.384200000000007</v>
      </c>
      <c r="FM442">
        <v>92.826520000000002</v>
      </c>
      <c r="FN442">
        <v>93.268000000000001</v>
      </c>
      <c r="FO442">
        <v>92.366919999999993</v>
      </c>
      <c r="FP442">
        <v>90.503039999999999</v>
      </c>
      <c r="FQ442">
        <v>88.447360000000003</v>
      </c>
      <c r="FR442">
        <v>85.72439</v>
      </c>
      <c r="FS442">
        <v>82.883099999999999</v>
      </c>
      <c r="FT442">
        <v>80.849459999999993</v>
      </c>
      <c r="FU442">
        <v>79.149919999999995</v>
      </c>
      <c r="FV442">
        <v>1</v>
      </c>
    </row>
    <row r="443" spans="1:178" x14ac:dyDescent="0.2">
      <c r="A443" t="s">
        <v>216</v>
      </c>
      <c r="B443" t="s">
        <v>231</v>
      </c>
      <c r="C443" t="s">
        <v>241</v>
      </c>
      <c r="D443" t="s">
        <v>39</v>
      </c>
      <c r="E443">
        <v>2016</v>
      </c>
      <c r="F443" t="s">
        <v>229</v>
      </c>
      <c r="G443">
        <v>565</v>
      </c>
      <c r="H443" s="59"/>
      <c r="I443">
        <v>81.941649999999996</v>
      </c>
      <c r="J443">
        <v>730.76390000000004</v>
      </c>
      <c r="K443">
        <v>723.74009999999998</v>
      </c>
      <c r="L443">
        <v>717.8492</v>
      </c>
      <c r="M443">
        <v>720.1703</v>
      </c>
      <c r="N443">
        <v>734.24580000000003</v>
      </c>
      <c r="O443">
        <v>767.75840000000005</v>
      </c>
      <c r="P443">
        <v>811.9683</v>
      </c>
      <c r="Q443">
        <v>824.81690000000003</v>
      </c>
      <c r="R443">
        <v>834.5498</v>
      </c>
      <c r="S443">
        <v>838.93230000000005</v>
      </c>
      <c r="T443">
        <v>841.27970000000005</v>
      </c>
      <c r="U443">
        <v>834.64200000000005</v>
      </c>
      <c r="V443">
        <v>823.98270000000002</v>
      </c>
      <c r="W443">
        <v>819.60969999999998</v>
      </c>
      <c r="X443">
        <v>805.51430000000005</v>
      </c>
      <c r="Y443">
        <v>797.08950000000004</v>
      </c>
      <c r="Z443">
        <v>787.08309999999994</v>
      </c>
      <c r="AA443">
        <v>779.90099999999995</v>
      </c>
      <c r="AB443">
        <v>778.70809999999994</v>
      </c>
      <c r="AC443">
        <v>781.7355</v>
      </c>
      <c r="AD443">
        <v>787.17489999999998</v>
      </c>
      <c r="AE443">
        <v>787.93849999999998</v>
      </c>
      <c r="AF443">
        <v>783.11159999999995</v>
      </c>
      <c r="AG443">
        <v>749.99540000000002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-106.861</v>
      </c>
      <c r="AU443">
        <v>633.58699999999999</v>
      </c>
      <c r="AV443">
        <v>624.58690000000001</v>
      </c>
      <c r="AW443">
        <v>618.89440000000002</v>
      </c>
      <c r="AX443">
        <v>611.73940000000005</v>
      </c>
      <c r="AY443">
        <v>607.36649999999997</v>
      </c>
      <c r="AZ443">
        <v>528.22850000000005</v>
      </c>
      <c r="BA443">
        <v>371.29680000000002</v>
      </c>
      <c r="BB443">
        <v>178.73920000000001</v>
      </c>
      <c r="BC443">
        <v>70.126339999999999</v>
      </c>
      <c r="BD443">
        <v>-20.196179999999998</v>
      </c>
      <c r="BE443">
        <v>-109.9081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117.8899</v>
      </c>
      <c r="BS443">
        <v>648.96010000000001</v>
      </c>
      <c r="BT443">
        <v>639.52980000000002</v>
      </c>
      <c r="BU443">
        <v>635.0598</v>
      </c>
      <c r="BV443">
        <v>627.94989999999996</v>
      </c>
      <c r="BW443">
        <v>623.52009999999996</v>
      </c>
      <c r="BX443">
        <v>537.76700000000005</v>
      </c>
      <c r="BY443">
        <v>380.80919999999998</v>
      </c>
      <c r="BZ443">
        <v>231.98589999999999</v>
      </c>
      <c r="CA443">
        <v>189.75210000000001</v>
      </c>
      <c r="CB443">
        <v>153.15129999999999</v>
      </c>
      <c r="CC443">
        <v>96.08569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273.55180000000001</v>
      </c>
      <c r="CQ443">
        <v>659.60760000000005</v>
      </c>
      <c r="CR443">
        <v>649.87919999999997</v>
      </c>
      <c r="CS443">
        <v>646.25580000000002</v>
      </c>
      <c r="CT443">
        <v>639.17719999999997</v>
      </c>
      <c r="CU443">
        <v>634.7079</v>
      </c>
      <c r="CV443">
        <v>544.37329999999997</v>
      </c>
      <c r="CW443">
        <v>387.3974</v>
      </c>
      <c r="CX443">
        <v>268.86439999999999</v>
      </c>
      <c r="CY443">
        <v>272.60449999999997</v>
      </c>
      <c r="CZ443">
        <v>273.21129999999999</v>
      </c>
      <c r="DA443">
        <v>238.75640000000001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429.21359999999999</v>
      </c>
      <c r="DO443">
        <v>670.25509999999997</v>
      </c>
      <c r="DP443">
        <v>660.22860000000003</v>
      </c>
      <c r="DQ443">
        <v>657.45180000000005</v>
      </c>
      <c r="DR443">
        <v>650.40459999999996</v>
      </c>
      <c r="DS443">
        <v>645.89580000000001</v>
      </c>
      <c r="DT443">
        <v>550.9796</v>
      </c>
      <c r="DU443">
        <v>393.98559999999998</v>
      </c>
      <c r="DV443">
        <v>305.74299999999999</v>
      </c>
      <c r="DW443">
        <v>355.45690000000002</v>
      </c>
      <c r="DX443">
        <v>393.27120000000002</v>
      </c>
      <c r="DY443">
        <v>381.42700000000002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653.96460000000002</v>
      </c>
      <c r="EM443">
        <v>685.62819999999999</v>
      </c>
      <c r="EN443">
        <v>675.17160000000001</v>
      </c>
      <c r="EO443">
        <v>673.61720000000003</v>
      </c>
      <c r="EP443">
        <v>666.61509999999998</v>
      </c>
      <c r="EQ443">
        <v>662.04939999999999</v>
      </c>
      <c r="ER443">
        <v>560.5181</v>
      </c>
      <c r="ES443">
        <v>403.49799999999999</v>
      </c>
      <c r="ET443">
        <v>358.98970000000003</v>
      </c>
      <c r="EU443">
        <v>475.08260000000001</v>
      </c>
      <c r="EV443">
        <v>566.61869999999999</v>
      </c>
      <c r="EW443">
        <v>587.42079999999999</v>
      </c>
      <c r="EX443">
        <v>75.627269999999996</v>
      </c>
      <c r="EY443">
        <v>74.700739999999996</v>
      </c>
      <c r="EZ443">
        <v>73.737080000000006</v>
      </c>
      <c r="FA443">
        <v>72.857169999999996</v>
      </c>
      <c r="FB443">
        <v>72.068470000000005</v>
      </c>
      <c r="FC443">
        <v>71.341419999999999</v>
      </c>
      <c r="FD443">
        <v>70.977729999999994</v>
      </c>
      <c r="FE443">
        <v>71.310540000000003</v>
      </c>
      <c r="FF443">
        <v>74.170010000000005</v>
      </c>
      <c r="FG443">
        <v>78.745320000000007</v>
      </c>
      <c r="FH443">
        <v>83.246300000000005</v>
      </c>
      <c r="FI443">
        <v>86.730509999999995</v>
      </c>
      <c r="FJ443">
        <v>89.202129999999997</v>
      </c>
      <c r="FK443">
        <v>90.964590000000001</v>
      </c>
      <c r="FL443">
        <v>92.384200000000007</v>
      </c>
      <c r="FM443">
        <v>92.826520000000002</v>
      </c>
      <c r="FN443">
        <v>93.267989999999998</v>
      </c>
      <c r="FO443">
        <v>92.366919999999993</v>
      </c>
      <c r="FP443">
        <v>90.503039999999999</v>
      </c>
      <c r="FQ443">
        <v>88.447360000000003</v>
      </c>
      <c r="FR443">
        <v>85.724379999999996</v>
      </c>
      <c r="FS443">
        <v>82.883099999999999</v>
      </c>
      <c r="FT443">
        <v>80.849459999999993</v>
      </c>
      <c r="FU443">
        <v>79.149919999999995</v>
      </c>
      <c r="FV443">
        <v>1</v>
      </c>
    </row>
    <row r="444" spans="1:178" x14ac:dyDescent="0.2">
      <c r="A444" t="s">
        <v>216</v>
      </c>
      <c r="B444" t="s">
        <v>231</v>
      </c>
      <c r="C444" t="s">
        <v>241</v>
      </c>
      <c r="D444" t="s">
        <v>39</v>
      </c>
      <c r="E444">
        <v>2017</v>
      </c>
      <c r="F444" t="s">
        <v>229</v>
      </c>
      <c r="G444">
        <v>550</v>
      </c>
      <c r="H444" s="59"/>
      <c r="I444">
        <v>79.766199999999998</v>
      </c>
      <c r="J444">
        <v>711.36310000000003</v>
      </c>
      <c r="K444">
        <v>704.5258</v>
      </c>
      <c r="L444">
        <v>698.79129999999998</v>
      </c>
      <c r="M444">
        <v>701.05070000000001</v>
      </c>
      <c r="N444">
        <v>714.75260000000003</v>
      </c>
      <c r="O444">
        <v>747.37540000000001</v>
      </c>
      <c r="P444">
        <v>790.41160000000002</v>
      </c>
      <c r="Q444">
        <v>802.91909999999996</v>
      </c>
      <c r="R444">
        <v>812.39359999999999</v>
      </c>
      <c r="S444">
        <v>816.65980000000002</v>
      </c>
      <c r="T444">
        <v>818.94479999999999</v>
      </c>
      <c r="U444">
        <v>812.48339999999996</v>
      </c>
      <c r="V444">
        <v>802.10709999999995</v>
      </c>
      <c r="W444">
        <v>797.85019999999997</v>
      </c>
      <c r="X444">
        <v>784.12900000000002</v>
      </c>
      <c r="Y444">
        <v>775.92780000000005</v>
      </c>
      <c r="Z444">
        <v>766.18709999999999</v>
      </c>
      <c r="AA444">
        <v>759.19569999999999</v>
      </c>
      <c r="AB444">
        <v>758.03440000000001</v>
      </c>
      <c r="AC444">
        <v>760.98149999999998</v>
      </c>
      <c r="AD444">
        <v>766.27650000000006</v>
      </c>
      <c r="AE444">
        <v>767.01969999999994</v>
      </c>
      <c r="AF444">
        <v>762.32100000000003</v>
      </c>
      <c r="AG444">
        <v>730.08399999999995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-109.0398</v>
      </c>
      <c r="AU444">
        <v>616.423</v>
      </c>
      <c r="AV444">
        <v>607.67139999999995</v>
      </c>
      <c r="AW444">
        <v>602.1028</v>
      </c>
      <c r="AX444">
        <v>595.13679999999999</v>
      </c>
      <c r="AY444">
        <v>590.88120000000004</v>
      </c>
      <c r="AZ444">
        <v>513.99180000000001</v>
      </c>
      <c r="BA444">
        <v>361.22710000000001</v>
      </c>
      <c r="BB444">
        <v>172.8056</v>
      </c>
      <c r="BC444">
        <v>65.594880000000003</v>
      </c>
      <c r="BD444">
        <v>-23.528590000000001</v>
      </c>
      <c r="BE444">
        <v>-111.5873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112.7077</v>
      </c>
      <c r="BS444">
        <v>631.59079999999994</v>
      </c>
      <c r="BT444">
        <v>622.41470000000004</v>
      </c>
      <c r="BU444">
        <v>618.0521</v>
      </c>
      <c r="BV444">
        <v>611.13059999999996</v>
      </c>
      <c r="BW444">
        <v>606.81889999999999</v>
      </c>
      <c r="BX444">
        <v>523.40279999999996</v>
      </c>
      <c r="BY444">
        <v>370.6123</v>
      </c>
      <c r="BZ444">
        <v>225.3408</v>
      </c>
      <c r="CA444">
        <v>183.62200000000001</v>
      </c>
      <c r="CB444">
        <v>147.50239999999999</v>
      </c>
      <c r="CC444">
        <v>91.653630000000007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266.28930000000003</v>
      </c>
      <c r="CQ444">
        <v>642.09590000000003</v>
      </c>
      <c r="CR444">
        <v>632.62580000000003</v>
      </c>
      <c r="CS444">
        <v>629.09860000000003</v>
      </c>
      <c r="CT444">
        <v>622.2079</v>
      </c>
      <c r="CU444">
        <v>617.85730000000001</v>
      </c>
      <c r="CV444">
        <v>529.92089999999996</v>
      </c>
      <c r="CW444">
        <v>377.11250000000001</v>
      </c>
      <c r="CX444">
        <v>261.72640000000001</v>
      </c>
      <c r="CY444">
        <v>265.36720000000003</v>
      </c>
      <c r="CZ444">
        <v>265.9579</v>
      </c>
      <c r="DA444">
        <v>232.4177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419.87099999999998</v>
      </c>
      <c r="DO444">
        <v>652.601</v>
      </c>
      <c r="DP444">
        <v>642.83690000000001</v>
      </c>
      <c r="DQ444">
        <v>640.14499999999998</v>
      </c>
      <c r="DR444">
        <v>633.28530000000001</v>
      </c>
      <c r="DS444">
        <v>628.89570000000003</v>
      </c>
      <c r="DT444">
        <v>536.43899999999996</v>
      </c>
      <c r="DU444">
        <v>383.61270000000002</v>
      </c>
      <c r="DV444">
        <v>298.1121</v>
      </c>
      <c r="DW444">
        <v>347.11239999999998</v>
      </c>
      <c r="DX444">
        <v>384.41340000000002</v>
      </c>
      <c r="DY444">
        <v>373.18180000000001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641.61850000000004</v>
      </c>
      <c r="EM444">
        <v>667.76880000000006</v>
      </c>
      <c r="EN444">
        <v>657.58010000000002</v>
      </c>
      <c r="EO444">
        <v>656.09429999999998</v>
      </c>
      <c r="EP444">
        <v>649.27909999999997</v>
      </c>
      <c r="EQ444">
        <v>644.83339999999998</v>
      </c>
      <c r="ER444">
        <v>545.85</v>
      </c>
      <c r="ES444">
        <v>392.99790000000002</v>
      </c>
      <c r="ET444">
        <v>350.64729999999997</v>
      </c>
      <c r="EU444">
        <v>465.1395</v>
      </c>
      <c r="EV444">
        <v>555.4443</v>
      </c>
      <c r="EW444">
        <v>576.42269999999996</v>
      </c>
      <c r="EX444">
        <v>75.627269999999996</v>
      </c>
      <c r="EY444">
        <v>74.700739999999996</v>
      </c>
      <c r="EZ444">
        <v>73.737080000000006</v>
      </c>
      <c r="FA444">
        <v>72.857169999999996</v>
      </c>
      <c r="FB444">
        <v>72.068470000000005</v>
      </c>
      <c r="FC444">
        <v>71.341419999999999</v>
      </c>
      <c r="FD444">
        <v>70.977729999999994</v>
      </c>
      <c r="FE444">
        <v>71.310540000000003</v>
      </c>
      <c r="FF444">
        <v>74.170010000000005</v>
      </c>
      <c r="FG444">
        <v>78.745320000000007</v>
      </c>
      <c r="FH444">
        <v>83.246309999999994</v>
      </c>
      <c r="FI444">
        <v>86.730500000000006</v>
      </c>
      <c r="FJ444">
        <v>89.202129999999997</v>
      </c>
      <c r="FK444">
        <v>90.964590000000001</v>
      </c>
      <c r="FL444">
        <v>92.384200000000007</v>
      </c>
      <c r="FM444">
        <v>92.826520000000002</v>
      </c>
      <c r="FN444">
        <v>93.268000000000001</v>
      </c>
      <c r="FO444">
        <v>92.366929999999996</v>
      </c>
      <c r="FP444">
        <v>90.503039999999999</v>
      </c>
      <c r="FQ444">
        <v>88.447370000000006</v>
      </c>
      <c r="FR444">
        <v>85.72439</v>
      </c>
      <c r="FS444">
        <v>82.883099999999999</v>
      </c>
      <c r="FT444">
        <v>80.849459999999993</v>
      </c>
      <c r="FU444">
        <v>79.149919999999995</v>
      </c>
      <c r="FV444">
        <v>1</v>
      </c>
    </row>
    <row r="445" spans="1:178" x14ac:dyDescent="0.2">
      <c r="A445" t="s">
        <v>216</v>
      </c>
      <c r="B445" t="s">
        <v>231</v>
      </c>
      <c r="C445" t="s">
        <v>241</v>
      </c>
      <c r="D445" t="s">
        <v>39</v>
      </c>
      <c r="E445" t="s">
        <v>239</v>
      </c>
      <c r="F445" t="s">
        <v>229</v>
      </c>
      <c r="G445">
        <v>535</v>
      </c>
      <c r="H445" s="59"/>
      <c r="I445">
        <v>77.590770000000006</v>
      </c>
      <c r="J445">
        <v>691.96230000000003</v>
      </c>
      <c r="K445">
        <v>685.31140000000005</v>
      </c>
      <c r="L445">
        <v>679.73329999999999</v>
      </c>
      <c r="M445">
        <v>681.93119999999999</v>
      </c>
      <c r="N445">
        <v>695.25930000000005</v>
      </c>
      <c r="O445">
        <v>726.99249999999995</v>
      </c>
      <c r="P445">
        <v>768.85490000000004</v>
      </c>
      <c r="Q445">
        <v>781.0213</v>
      </c>
      <c r="R445">
        <v>790.23739999999998</v>
      </c>
      <c r="S445">
        <v>794.38729999999998</v>
      </c>
      <c r="T445">
        <v>796.60990000000004</v>
      </c>
      <c r="U445">
        <v>790.32479999999998</v>
      </c>
      <c r="V445">
        <v>780.23140000000001</v>
      </c>
      <c r="W445">
        <v>776.09059999999999</v>
      </c>
      <c r="X445">
        <v>762.74369999999999</v>
      </c>
      <c r="Y445">
        <v>754.76610000000005</v>
      </c>
      <c r="Z445">
        <v>745.29110000000003</v>
      </c>
      <c r="AA445">
        <v>738.49040000000002</v>
      </c>
      <c r="AB445">
        <v>737.36069999999995</v>
      </c>
      <c r="AC445">
        <v>740.22749999999996</v>
      </c>
      <c r="AD445">
        <v>745.37810000000002</v>
      </c>
      <c r="AE445">
        <v>746.101</v>
      </c>
      <c r="AF445">
        <v>741.53039999999999</v>
      </c>
      <c r="AG445">
        <v>710.17269999999996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-111.14870000000001</v>
      </c>
      <c r="AU445">
        <v>599.26369999999997</v>
      </c>
      <c r="AV445">
        <v>590.76059999999995</v>
      </c>
      <c r="AW445">
        <v>585.31629999999996</v>
      </c>
      <c r="AX445">
        <v>578.53920000000005</v>
      </c>
      <c r="AY445">
        <v>574.40099999999995</v>
      </c>
      <c r="AZ445">
        <v>499.75810000000001</v>
      </c>
      <c r="BA445">
        <v>351.16039999999998</v>
      </c>
      <c r="BB445">
        <v>166.88849999999999</v>
      </c>
      <c r="BC445">
        <v>61.100610000000003</v>
      </c>
      <c r="BD445">
        <v>-26.80715</v>
      </c>
      <c r="BE445">
        <v>-113.2026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107.55410000000001</v>
      </c>
      <c r="BS445">
        <v>614.22329999999999</v>
      </c>
      <c r="BT445">
        <v>605.30139999999994</v>
      </c>
      <c r="BU445">
        <v>601.04660000000001</v>
      </c>
      <c r="BV445">
        <v>594.3134</v>
      </c>
      <c r="BW445">
        <v>590.11980000000005</v>
      </c>
      <c r="BX445">
        <v>509.03989999999999</v>
      </c>
      <c r="BY445">
        <v>360.41669999999999</v>
      </c>
      <c r="BZ445">
        <v>218.70240000000001</v>
      </c>
      <c r="CA445">
        <v>177.50710000000001</v>
      </c>
      <c r="CB445">
        <v>141.87540000000001</v>
      </c>
      <c r="CC445">
        <v>87.247749999999996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259.02690000000001</v>
      </c>
      <c r="CQ445">
        <v>624.58420000000001</v>
      </c>
      <c r="CR445">
        <v>615.3723</v>
      </c>
      <c r="CS445">
        <v>611.94129999999996</v>
      </c>
      <c r="CT445">
        <v>605.23860000000002</v>
      </c>
      <c r="CU445">
        <v>601.00670000000002</v>
      </c>
      <c r="CV445">
        <v>515.46849999999995</v>
      </c>
      <c r="CW445">
        <v>366.82760000000002</v>
      </c>
      <c r="CX445">
        <v>254.58850000000001</v>
      </c>
      <c r="CY445">
        <v>258.12990000000002</v>
      </c>
      <c r="CZ445">
        <v>258.7045</v>
      </c>
      <c r="DA445">
        <v>226.07900000000001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410.49979999999999</v>
      </c>
      <c r="DO445">
        <v>634.94510000000002</v>
      </c>
      <c r="DP445">
        <v>625.44320000000005</v>
      </c>
      <c r="DQ445">
        <v>622.83609999999999</v>
      </c>
      <c r="DR445">
        <v>616.16390000000001</v>
      </c>
      <c r="DS445">
        <v>611.89350000000002</v>
      </c>
      <c r="DT445">
        <v>521.89710000000002</v>
      </c>
      <c r="DU445">
        <v>373.23860000000002</v>
      </c>
      <c r="DV445">
        <v>290.47449999999998</v>
      </c>
      <c r="DW445">
        <v>338.7527</v>
      </c>
      <c r="DX445">
        <v>375.5335</v>
      </c>
      <c r="DY445">
        <v>364.91030000000001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629.20249999999999</v>
      </c>
      <c r="EM445">
        <v>649.90459999999996</v>
      </c>
      <c r="EN445">
        <v>639.98400000000004</v>
      </c>
      <c r="EO445">
        <v>638.56640000000004</v>
      </c>
      <c r="EP445">
        <v>631.93809999999996</v>
      </c>
      <c r="EQ445">
        <v>627.6123</v>
      </c>
      <c r="ER445">
        <v>531.1789</v>
      </c>
      <c r="ES445">
        <v>382.49489999999997</v>
      </c>
      <c r="ET445">
        <v>342.28840000000002</v>
      </c>
      <c r="EU445">
        <v>455.1592</v>
      </c>
      <c r="EV445">
        <v>544.21609999999998</v>
      </c>
      <c r="EW445">
        <v>565.36069999999995</v>
      </c>
      <c r="EX445">
        <v>75.627269999999996</v>
      </c>
      <c r="EY445">
        <v>74.700739999999996</v>
      </c>
      <c r="EZ445">
        <v>73.737080000000006</v>
      </c>
      <c r="FA445">
        <v>72.857169999999996</v>
      </c>
      <c r="FB445">
        <v>72.068470000000005</v>
      </c>
      <c r="FC445">
        <v>71.341419999999999</v>
      </c>
      <c r="FD445">
        <v>70.977729999999994</v>
      </c>
      <c r="FE445">
        <v>71.310540000000003</v>
      </c>
      <c r="FF445">
        <v>74.170010000000005</v>
      </c>
      <c r="FG445">
        <v>78.745320000000007</v>
      </c>
      <c r="FH445">
        <v>83.246309999999994</v>
      </c>
      <c r="FI445">
        <v>86.730509999999995</v>
      </c>
      <c r="FJ445">
        <v>89.202129999999997</v>
      </c>
      <c r="FK445">
        <v>90.964590000000001</v>
      </c>
      <c r="FL445">
        <v>92.384200000000007</v>
      </c>
      <c r="FM445">
        <v>92.826509999999999</v>
      </c>
      <c r="FN445">
        <v>93.268000000000001</v>
      </c>
      <c r="FO445">
        <v>92.366919999999993</v>
      </c>
      <c r="FP445">
        <v>90.503039999999999</v>
      </c>
      <c r="FQ445">
        <v>88.447360000000003</v>
      </c>
      <c r="FR445">
        <v>85.72439</v>
      </c>
      <c r="FS445">
        <v>82.883099999999999</v>
      </c>
      <c r="FT445">
        <v>80.849459999999993</v>
      </c>
      <c r="FU445">
        <v>79.149919999999995</v>
      </c>
      <c r="FV445">
        <v>1</v>
      </c>
    </row>
    <row r="446" spans="1:178" x14ac:dyDescent="0.2">
      <c r="A446" t="s">
        <v>216</v>
      </c>
      <c r="B446" t="s">
        <v>231</v>
      </c>
      <c r="C446" t="s">
        <v>241</v>
      </c>
      <c r="D446" t="s">
        <v>40</v>
      </c>
      <c r="E446">
        <v>2015</v>
      </c>
      <c r="F446" t="s">
        <v>229</v>
      </c>
      <c r="G446">
        <v>580</v>
      </c>
      <c r="H446" s="59"/>
      <c r="I446">
        <v>84.117090000000005</v>
      </c>
      <c r="J446">
        <v>756.51059999999995</v>
      </c>
      <c r="K446">
        <v>748.83759999999995</v>
      </c>
      <c r="L446">
        <v>741.9153</v>
      </c>
      <c r="M446">
        <v>747.89679999999998</v>
      </c>
      <c r="N446">
        <v>762.68790000000001</v>
      </c>
      <c r="O446">
        <v>790.87130000000002</v>
      </c>
      <c r="P446">
        <v>836.17729999999995</v>
      </c>
      <c r="Q446">
        <v>851.48</v>
      </c>
      <c r="R446">
        <v>860.21220000000005</v>
      </c>
      <c r="S446">
        <v>865.07860000000005</v>
      </c>
      <c r="T446">
        <v>866.85730000000001</v>
      </c>
      <c r="U446">
        <v>861.52070000000003</v>
      </c>
      <c r="V446">
        <v>850.85090000000002</v>
      </c>
      <c r="W446">
        <v>845.1259</v>
      </c>
      <c r="X446">
        <v>830.66560000000004</v>
      </c>
      <c r="Y446">
        <v>822.38990000000001</v>
      </c>
      <c r="Z446">
        <v>811.92430000000002</v>
      </c>
      <c r="AA446">
        <v>804.88310000000001</v>
      </c>
      <c r="AB446">
        <v>803.14750000000004</v>
      </c>
      <c r="AC446">
        <v>806.42880000000002</v>
      </c>
      <c r="AD446">
        <v>812.72080000000005</v>
      </c>
      <c r="AE446">
        <v>813.62789999999995</v>
      </c>
      <c r="AF446">
        <v>810.46180000000004</v>
      </c>
      <c r="AG446">
        <v>775.94320000000005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-56.35915</v>
      </c>
      <c r="AU446">
        <v>658.34059999999999</v>
      </c>
      <c r="AV446">
        <v>649.50080000000003</v>
      </c>
      <c r="AW446">
        <v>643.84379999999999</v>
      </c>
      <c r="AX446">
        <v>636.77589999999998</v>
      </c>
      <c r="AY446">
        <v>632.73990000000003</v>
      </c>
      <c r="AZ446">
        <v>549.41570000000002</v>
      </c>
      <c r="BA446">
        <v>386.68380000000002</v>
      </c>
      <c r="BB446">
        <v>143.49119999999999</v>
      </c>
      <c r="BC446">
        <v>-11.64758</v>
      </c>
      <c r="BD446">
        <v>-101.53830000000001</v>
      </c>
      <c r="BE446">
        <v>-193.67160000000001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143.2664</v>
      </c>
      <c r="BS446">
        <v>672.03489999999999</v>
      </c>
      <c r="BT446">
        <v>662.61440000000005</v>
      </c>
      <c r="BU446">
        <v>658.38620000000003</v>
      </c>
      <c r="BV446">
        <v>651.30510000000004</v>
      </c>
      <c r="BW446">
        <v>647.36940000000004</v>
      </c>
      <c r="BX446">
        <v>558.32950000000005</v>
      </c>
      <c r="BY446">
        <v>394.81819999999999</v>
      </c>
      <c r="BZ446">
        <v>224.7251</v>
      </c>
      <c r="CA446">
        <v>163.8954</v>
      </c>
      <c r="CB446">
        <v>128.4862</v>
      </c>
      <c r="CC446">
        <v>69.481740000000002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281.5265</v>
      </c>
      <c r="CQ446">
        <v>681.51959999999997</v>
      </c>
      <c r="CR446">
        <v>671.69680000000005</v>
      </c>
      <c r="CS446">
        <v>668.45839999999998</v>
      </c>
      <c r="CT446">
        <v>661.36800000000005</v>
      </c>
      <c r="CU446">
        <v>657.5018</v>
      </c>
      <c r="CV446">
        <v>564.50310000000002</v>
      </c>
      <c r="CW446">
        <v>400.45209999999997</v>
      </c>
      <c r="CX446">
        <v>280.98750000000001</v>
      </c>
      <c r="CY446">
        <v>285.476</v>
      </c>
      <c r="CZ446">
        <v>287.80040000000002</v>
      </c>
      <c r="DA446">
        <v>251.74090000000001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419.78660000000002</v>
      </c>
      <c r="DO446">
        <v>691.00429999999994</v>
      </c>
      <c r="DP446">
        <v>680.77919999999995</v>
      </c>
      <c r="DQ446">
        <v>678.53049999999996</v>
      </c>
      <c r="DR446">
        <v>671.43100000000004</v>
      </c>
      <c r="DS446">
        <v>667.63409999999999</v>
      </c>
      <c r="DT446">
        <v>570.67679999999996</v>
      </c>
      <c r="DU446">
        <v>406.08600000000001</v>
      </c>
      <c r="DV446">
        <v>337.24990000000003</v>
      </c>
      <c r="DW446">
        <v>407.05650000000003</v>
      </c>
      <c r="DX446">
        <v>447.1146</v>
      </c>
      <c r="DY446">
        <v>434.00009999999997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K446">
        <v>0</v>
      </c>
      <c r="EL446">
        <v>619.41210000000001</v>
      </c>
      <c r="EM446">
        <v>704.69849999999997</v>
      </c>
      <c r="EN446">
        <v>693.89279999999997</v>
      </c>
      <c r="EO446">
        <v>693.07299999999998</v>
      </c>
      <c r="EP446">
        <v>685.96019999999999</v>
      </c>
      <c r="EQ446">
        <v>682.2636</v>
      </c>
      <c r="ER446">
        <v>579.59050000000002</v>
      </c>
      <c r="ES446">
        <v>414.22039999999998</v>
      </c>
      <c r="ET446">
        <v>418.48379999999997</v>
      </c>
      <c r="EU446">
        <v>582.59950000000003</v>
      </c>
      <c r="EV446">
        <v>677.13900000000001</v>
      </c>
      <c r="EW446">
        <v>697.15340000000003</v>
      </c>
      <c r="EX446">
        <v>77.371570000000006</v>
      </c>
      <c r="EY446">
        <v>76.482569999999996</v>
      </c>
      <c r="EZ446">
        <v>75.354349999999997</v>
      </c>
      <c r="FA446">
        <v>74.472250000000003</v>
      </c>
      <c r="FB446">
        <v>73.744320000000002</v>
      </c>
      <c r="FC446">
        <v>73.022450000000006</v>
      </c>
      <c r="FD446">
        <v>72.67595</v>
      </c>
      <c r="FE446">
        <v>72.706230000000005</v>
      </c>
      <c r="FF446">
        <v>75.237690000000001</v>
      </c>
      <c r="FG446">
        <v>79.510210000000001</v>
      </c>
      <c r="FH446">
        <v>83.808279999999996</v>
      </c>
      <c r="FI446">
        <v>87.976680000000002</v>
      </c>
      <c r="FJ446">
        <v>91.205889999999997</v>
      </c>
      <c r="FK446">
        <v>93.682370000000006</v>
      </c>
      <c r="FL446">
        <v>95.049139999999994</v>
      </c>
      <c r="FM446">
        <v>95.344560000000001</v>
      </c>
      <c r="FN446">
        <v>94.781139999999994</v>
      </c>
      <c r="FO446">
        <v>93.547049999999999</v>
      </c>
      <c r="FP446">
        <v>92.317279999999997</v>
      </c>
      <c r="FQ446">
        <v>90.051079999999999</v>
      </c>
      <c r="FR446">
        <v>86.684340000000006</v>
      </c>
      <c r="FS446">
        <v>83.683660000000003</v>
      </c>
      <c r="FT446">
        <v>81.619439999999997</v>
      </c>
      <c r="FU446">
        <v>79.405209999999997</v>
      </c>
      <c r="FV446">
        <v>1</v>
      </c>
    </row>
    <row r="447" spans="1:178" x14ac:dyDescent="0.2">
      <c r="A447" t="s">
        <v>216</v>
      </c>
      <c r="B447" t="s">
        <v>231</v>
      </c>
      <c r="C447" t="s">
        <v>241</v>
      </c>
      <c r="D447" t="s">
        <v>40</v>
      </c>
      <c r="E447">
        <v>2016</v>
      </c>
      <c r="F447" t="s">
        <v>229</v>
      </c>
      <c r="G447">
        <v>565</v>
      </c>
      <c r="H447" s="59"/>
      <c r="I447">
        <v>81.941649999999996</v>
      </c>
      <c r="J447">
        <v>736.94569999999999</v>
      </c>
      <c r="K447">
        <v>729.47109999999998</v>
      </c>
      <c r="L447">
        <v>722.7278</v>
      </c>
      <c r="M447">
        <v>728.55460000000005</v>
      </c>
      <c r="N447">
        <v>742.96320000000003</v>
      </c>
      <c r="O447">
        <v>770.41769999999997</v>
      </c>
      <c r="P447">
        <v>814.55200000000002</v>
      </c>
      <c r="Q447">
        <v>829.45889999999997</v>
      </c>
      <c r="R447">
        <v>837.96529999999996</v>
      </c>
      <c r="S447">
        <v>842.70590000000004</v>
      </c>
      <c r="T447">
        <v>844.43859999999995</v>
      </c>
      <c r="U447">
        <v>839.24</v>
      </c>
      <c r="V447">
        <v>828.84609999999998</v>
      </c>
      <c r="W447">
        <v>823.26909999999998</v>
      </c>
      <c r="X447">
        <v>809.18290000000002</v>
      </c>
      <c r="Y447">
        <v>801.12120000000004</v>
      </c>
      <c r="Z447">
        <v>790.92629999999997</v>
      </c>
      <c r="AA447">
        <v>784.06709999999998</v>
      </c>
      <c r="AB447">
        <v>782.37639999999999</v>
      </c>
      <c r="AC447">
        <v>785.5729</v>
      </c>
      <c r="AD447">
        <v>791.70219999999995</v>
      </c>
      <c r="AE447">
        <v>792.58579999999995</v>
      </c>
      <c r="AF447">
        <v>789.50160000000005</v>
      </c>
      <c r="AG447">
        <v>755.87570000000005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-59.24221</v>
      </c>
      <c r="AU447">
        <v>641.01679999999999</v>
      </c>
      <c r="AV447">
        <v>632.41830000000004</v>
      </c>
      <c r="AW447">
        <v>626.87639999999999</v>
      </c>
      <c r="AX447">
        <v>619.99159999999995</v>
      </c>
      <c r="AY447">
        <v>616.05790000000002</v>
      </c>
      <c r="AZ447">
        <v>535.01289999999995</v>
      </c>
      <c r="BA447">
        <v>376.50650000000002</v>
      </c>
      <c r="BB447">
        <v>138.01390000000001</v>
      </c>
      <c r="BC447">
        <v>-15.16328</v>
      </c>
      <c r="BD447">
        <v>-103.9139</v>
      </c>
      <c r="BE447">
        <v>-194.38470000000001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137.7851</v>
      </c>
      <c r="BS447">
        <v>654.53290000000004</v>
      </c>
      <c r="BT447">
        <v>645.36109999999996</v>
      </c>
      <c r="BU447">
        <v>641.2296</v>
      </c>
      <c r="BV447">
        <v>634.33180000000004</v>
      </c>
      <c r="BW447">
        <v>630.49689999999998</v>
      </c>
      <c r="BX447">
        <v>543.8107</v>
      </c>
      <c r="BY447">
        <v>384.53500000000003</v>
      </c>
      <c r="BZ447">
        <v>218.19049999999999</v>
      </c>
      <c r="CA447">
        <v>158.0949</v>
      </c>
      <c r="CB447">
        <v>123.11660000000001</v>
      </c>
      <c r="CC447">
        <v>65.343429999999998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274.24560000000002</v>
      </c>
      <c r="CQ447">
        <v>663.89409999999998</v>
      </c>
      <c r="CR447">
        <v>654.32529999999997</v>
      </c>
      <c r="CS447">
        <v>651.17070000000001</v>
      </c>
      <c r="CT447">
        <v>644.26369999999997</v>
      </c>
      <c r="CU447">
        <v>640.49739999999997</v>
      </c>
      <c r="CV447">
        <v>549.90390000000002</v>
      </c>
      <c r="CW447">
        <v>390.09559999999999</v>
      </c>
      <c r="CX447">
        <v>273.72059999999999</v>
      </c>
      <c r="CY447">
        <v>278.09300000000002</v>
      </c>
      <c r="CZ447">
        <v>280.35730000000001</v>
      </c>
      <c r="DA447">
        <v>245.2304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410.70609999999999</v>
      </c>
      <c r="DO447">
        <v>673.25530000000003</v>
      </c>
      <c r="DP447">
        <v>663.28949999999998</v>
      </c>
      <c r="DQ447">
        <v>661.11170000000004</v>
      </c>
      <c r="DR447">
        <v>654.19569999999999</v>
      </c>
      <c r="DS447">
        <v>650.49789999999996</v>
      </c>
      <c r="DT447">
        <v>555.99720000000002</v>
      </c>
      <c r="DU447">
        <v>395.65609999999998</v>
      </c>
      <c r="DV447">
        <v>329.25060000000002</v>
      </c>
      <c r="DW447">
        <v>398.09100000000001</v>
      </c>
      <c r="DX447">
        <v>437.59789999999998</v>
      </c>
      <c r="DY447">
        <v>425.1173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607.73339999999996</v>
      </c>
      <c r="EM447">
        <v>686.77139999999997</v>
      </c>
      <c r="EN447">
        <v>676.23239999999998</v>
      </c>
      <c r="EO447">
        <v>675.46489999999994</v>
      </c>
      <c r="EP447">
        <v>668.53579999999999</v>
      </c>
      <c r="EQ447">
        <v>664.93700000000001</v>
      </c>
      <c r="ER447">
        <v>564.79499999999996</v>
      </c>
      <c r="ES447">
        <v>403.68470000000002</v>
      </c>
      <c r="ET447">
        <v>409.42720000000003</v>
      </c>
      <c r="EU447">
        <v>571.3492</v>
      </c>
      <c r="EV447">
        <v>664.62840000000006</v>
      </c>
      <c r="EW447">
        <v>684.84550000000002</v>
      </c>
      <c r="EX447">
        <v>77.371570000000006</v>
      </c>
      <c r="EY447">
        <v>76.482569999999996</v>
      </c>
      <c r="EZ447">
        <v>75.354349999999997</v>
      </c>
      <c r="FA447">
        <v>74.472250000000003</v>
      </c>
      <c r="FB447">
        <v>73.744320000000002</v>
      </c>
      <c r="FC447">
        <v>73.022450000000006</v>
      </c>
      <c r="FD447">
        <v>72.67595</v>
      </c>
      <c r="FE447">
        <v>72.706230000000005</v>
      </c>
      <c r="FF447">
        <v>75.237690000000001</v>
      </c>
      <c r="FG447">
        <v>79.510210000000001</v>
      </c>
      <c r="FH447">
        <v>83.808279999999996</v>
      </c>
      <c r="FI447">
        <v>87.976680000000002</v>
      </c>
      <c r="FJ447">
        <v>91.205889999999997</v>
      </c>
      <c r="FK447">
        <v>93.682379999999995</v>
      </c>
      <c r="FL447">
        <v>95.049139999999994</v>
      </c>
      <c r="FM447">
        <v>95.344570000000004</v>
      </c>
      <c r="FN447">
        <v>94.781139999999994</v>
      </c>
      <c r="FO447">
        <v>93.547049999999999</v>
      </c>
      <c r="FP447">
        <v>92.317279999999997</v>
      </c>
      <c r="FQ447">
        <v>90.051079999999999</v>
      </c>
      <c r="FR447">
        <v>86.684340000000006</v>
      </c>
      <c r="FS447">
        <v>83.683660000000003</v>
      </c>
      <c r="FT447">
        <v>81.619439999999997</v>
      </c>
      <c r="FU447">
        <v>79.405209999999997</v>
      </c>
      <c r="FV447">
        <v>1</v>
      </c>
    </row>
    <row r="448" spans="1:178" x14ac:dyDescent="0.2">
      <c r="A448" t="s">
        <v>216</v>
      </c>
      <c r="B448" t="s">
        <v>231</v>
      </c>
      <c r="C448" t="s">
        <v>241</v>
      </c>
      <c r="D448" t="s">
        <v>40</v>
      </c>
      <c r="E448">
        <v>2017</v>
      </c>
      <c r="F448" t="s">
        <v>229</v>
      </c>
      <c r="G448">
        <v>550</v>
      </c>
      <c r="H448" s="59"/>
      <c r="I448">
        <v>79.766199999999998</v>
      </c>
      <c r="J448">
        <v>717.38080000000002</v>
      </c>
      <c r="K448">
        <v>710.1046</v>
      </c>
      <c r="L448">
        <v>703.5403</v>
      </c>
      <c r="M448">
        <v>709.21249999999998</v>
      </c>
      <c r="N448">
        <v>723.23850000000004</v>
      </c>
      <c r="O448">
        <v>749.96410000000003</v>
      </c>
      <c r="P448">
        <v>792.92679999999996</v>
      </c>
      <c r="Q448">
        <v>807.43790000000001</v>
      </c>
      <c r="R448">
        <v>815.71839999999997</v>
      </c>
      <c r="S448">
        <v>820.33320000000003</v>
      </c>
      <c r="T448">
        <v>822.01990000000001</v>
      </c>
      <c r="U448">
        <v>816.95929999999998</v>
      </c>
      <c r="V448">
        <v>806.84130000000005</v>
      </c>
      <c r="W448">
        <v>801.41240000000005</v>
      </c>
      <c r="X448">
        <v>787.7002</v>
      </c>
      <c r="Y448">
        <v>779.85249999999996</v>
      </c>
      <c r="Z448">
        <v>769.92819999999995</v>
      </c>
      <c r="AA448">
        <v>763.25120000000004</v>
      </c>
      <c r="AB448">
        <v>761.60540000000003</v>
      </c>
      <c r="AC448">
        <v>764.71690000000001</v>
      </c>
      <c r="AD448">
        <v>770.68359999999996</v>
      </c>
      <c r="AE448">
        <v>771.54369999999994</v>
      </c>
      <c r="AF448">
        <v>768.54129999999998</v>
      </c>
      <c r="AG448">
        <v>735.80820000000006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-62.066459999999999</v>
      </c>
      <c r="AU448">
        <v>623.697</v>
      </c>
      <c r="AV448">
        <v>615.33950000000004</v>
      </c>
      <c r="AW448">
        <v>609.91340000000002</v>
      </c>
      <c r="AX448">
        <v>603.21169999999995</v>
      </c>
      <c r="AY448">
        <v>599.38009999999997</v>
      </c>
      <c r="AZ448">
        <v>520.61270000000002</v>
      </c>
      <c r="BA448">
        <v>366.33150000000001</v>
      </c>
      <c r="BB448">
        <v>132.56049999999999</v>
      </c>
      <c r="BC448">
        <v>-18.627310000000001</v>
      </c>
      <c r="BD448">
        <v>-106.2217</v>
      </c>
      <c r="BE448">
        <v>-195.0204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132.3279</v>
      </c>
      <c r="BS448">
        <v>637.03250000000003</v>
      </c>
      <c r="BT448">
        <v>628.10940000000005</v>
      </c>
      <c r="BU448">
        <v>624.07479999999998</v>
      </c>
      <c r="BV448">
        <v>617.36019999999996</v>
      </c>
      <c r="BW448">
        <v>613.62620000000004</v>
      </c>
      <c r="BX448">
        <v>529.29280000000006</v>
      </c>
      <c r="BY448">
        <v>374.25279999999998</v>
      </c>
      <c r="BZ448">
        <v>211.66560000000001</v>
      </c>
      <c r="CA448">
        <v>152.31549999999999</v>
      </c>
      <c r="CB448">
        <v>117.7748</v>
      </c>
      <c r="CC448">
        <v>61.236829999999998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266.96480000000003</v>
      </c>
      <c r="CQ448">
        <v>646.26859999999999</v>
      </c>
      <c r="CR448">
        <v>636.95389999999998</v>
      </c>
      <c r="CS448">
        <v>633.88300000000004</v>
      </c>
      <c r="CT448">
        <v>627.15940000000001</v>
      </c>
      <c r="CU448">
        <v>623.49300000000005</v>
      </c>
      <c r="CV448">
        <v>535.30470000000003</v>
      </c>
      <c r="CW448">
        <v>379.73899999999998</v>
      </c>
      <c r="CX448">
        <v>266.45359999999999</v>
      </c>
      <c r="CY448">
        <v>270.70999999999998</v>
      </c>
      <c r="CZ448">
        <v>272.91419999999999</v>
      </c>
      <c r="DA448">
        <v>238.71979999999999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401.60169999999999</v>
      </c>
      <c r="DO448">
        <v>655.50459999999998</v>
      </c>
      <c r="DP448">
        <v>645.79830000000004</v>
      </c>
      <c r="DQ448">
        <v>643.69119999999998</v>
      </c>
      <c r="DR448">
        <v>636.95860000000005</v>
      </c>
      <c r="DS448">
        <v>633.35990000000004</v>
      </c>
      <c r="DT448">
        <v>541.31650000000002</v>
      </c>
      <c r="DU448">
        <v>385.2253</v>
      </c>
      <c r="DV448">
        <v>321.24160000000001</v>
      </c>
      <c r="DW448">
        <v>389.1044</v>
      </c>
      <c r="DX448">
        <v>428.05349999999999</v>
      </c>
      <c r="DY448">
        <v>416.20280000000002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595.99599999999998</v>
      </c>
      <c r="EM448">
        <v>668.84010000000001</v>
      </c>
      <c r="EN448">
        <v>658.56820000000005</v>
      </c>
      <c r="EO448">
        <v>657.85260000000005</v>
      </c>
      <c r="EP448">
        <v>651.10709999999995</v>
      </c>
      <c r="EQ448">
        <v>647.60599999999999</v>
      </c>
      <c r="ER448">
        <v>549.99670000000003</v>
      </c>
      <c r="ES448">
        <v>393.1465</v>
      </c>
      <c r="ET448">
        <v>400.34679999999997</v>
      </c>
      <c r="EU448">
        <v>560.04719999999998</v>
      </c>
      <c r="EV448">
        <v>652.04999999999995</v>
      </c>
      <c r="EW448">
        <v>672.46010000000001</v>
      </c>
      <c r="EX448">
        <v>77.371570000000006</v>
      </c>
      <c r="EY448">
        <v>76.482569999999996</v>
      </c>
      <c r="EZ448">
        <v>75.354349999999997</v>
      </c>
      <c r="FA448">
        <v>74.472250000000003</v>
      </c>
      <c r="FB448">
        <v>73.744320000000002</v>
      </c>
      <c r="FC448">
        <v>73.022450000000006</v>
      </c>
      <c r="FD448">
        <v>72.67595</v>
      </c>
      <c r="FE448">
        <v>72.706230000000005</v>
      </c>
      <c r="FF448">
        <v>75.237690000000001</v>
      </c>
      <c r="FG448">
        <v>79.510210000000001</v>
      </c>
      <c r="FH448">
        <v>83.80829</v>
      </c>
      <c r="FI448">
        <v>87.976680000000002</v>
      </c>
      <c r="FJ448">
        <v>91.205889999999997</v>
      </c>
      <c r="FK448">
        <v>93.682389999999998</v>
      </c>
      <c r="FL448">
        <v>95.049139999999994</v>
      </c>
      <c r="FM448">
        <v>95.344560000000001</v>
      </c>
      <c r="FN448">
        <v>94.781139999999994</v>
      </c>
      <c r="FO448">
        <v>93.547060000000002</v>
      </c>
      <c r="FP448">
        <v>92.317279999999997</v>
      </c>
      <c r="FQ448">
        <v>90.051079999999999</v>
      </c>
      <c r="FR448">
        <v>86.684349999999995</v>
      </c>
      <c r="FS448">
        <v>83.683660000000003</v>
      </c>
      <c r="FT448">
        <v>81.619439999999997</v>
      </c>
      <c r="FU448">
        <v>79.405209999999997</v>
      </c>
      <c r="FV448">
        <v>1</v>
      </c>
    </row>
    <row r="449" spans="1:178" x14ac:dyDescent="0.2">
      <c r="A449" t="s">
        <v>216</v>
      </c>
      <c r="B449" t="s">
        <v>231</v>
      </c>
      <c r="C449" t="s">
        <v>241</v>
      </c>
      <c r="D449" t="s">
        <v>40</v>
      </c>
      <c r="E449" t="s">
        <v>239</v>
      </c>
      <c r="F449" t="s">
        <v>229</v>
      </c>
      <c r="G449">
        <v>535</v>
      </c>
      <c r="H449" s="59"/>
      <c r="I449">
        <v>77.590770000000006</v>
      </c>
      <c r="J449">
        <v>697.81590000000006</v>
      </c>
      <c r="K449">
        <v>690.73820000000001</v>
      </c>
      <c r="L449">
        <v>684.35289999999998</v>
      </c>
      <c r="M449">
        <v>689.87030000000004</v>
      </c>
      <c r="N449">
        <v>703.51379999999995</v>
      </c>
      <c r="O449">
        <v>729.51059999999995</v>
      </c>
      <c r="P449">
        <v>771.30150000000003</v>
      </c>
      <c r="Q449">
        <v>785.41690000000006</v>
      </c>
      <c r="R449">
        <v>793.47159999999997</v>
      </c>
      <c r="S449">
        <v>797.96040000000005</v>
      </c>
      <c r="T449">
        <v>799.60109999999997</v>
      </c>
      <c r="U449">
        <v>794.67859999999996</v>
      </c>
      <c r="V449">
        <v>784.8365</v>
      </c>
      <c r="W449">
        <v>779.5557</v>
      </c>
      <c r="X449">
        <v>766.21749999999997</v>
      </c>
      <c r="Y449">
        <v>758.58370000000002</v>
      </c>
      <c r="Z449">
        <v>748.93020000000001</v>
      </c>
      <c r="AA449">
        <v>742.43520000000001</v>
      </c>
      <c r="AB449">
        <v>740.83439999999996</v>
      </c>
      <c r="AC449">
        <v>743.86099999999999</v>
      </c>
      <c r="AD449">
        <v>749.66489999999999</v>
      </c>
      <c r="AE449">
        <v>750.50160000000005</v>
      </c>
      <c r="AF449">
        <v>747.58109999999999</v>
      </c>
      <c r="AG449">
        <v>715.74069999999995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-64.829499999999996</v>
      </c>
      <c r="AU449">
        <v>606.38139999999999</v>
      </c>
      <c r="AV449">
        <v>598.26490000000001</v>
      </c>
      <c r="AW449">
        <v>592.95479999999998</v>
      </c>
      <c r="AX449">
        <v>586.43610000000001</v>
      </c>
      <c r="AY449">
        <v>582.70680000000004</v>
      </c>
      <c r="AZ449">
        <v>506.21519999999998</v>
      </c>
      <c r="BA449">
        <v>356.15910000000002</v>
      </c>
      <c r="BB449">
        <v>127.13200000000001</v>
      </c>
      <c r="BC449">
        <v>-22.03753</v>
      </c>
      <c r="BD449">
        <v>-108.45910000000001</v>
      </c>
      <c r="BE449">
        <v>-195.5754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126.8956</v>
      </c>
      <c r="BS449">
        <v>619.53380000000004</v>
      </c>
      <c r="BT449">
        <v>610.85940000000005</v>
      </c>
      <c r="BU449">
        <v>606.92179999999996</v>
      </c>
      <c r="BV449">
        <v>600.39030000000002</v>
      </c>
      <c r="BW449">
        <v>596.75729999999999</v>
      </c>
      <c r="BX449">
        <v>514.77620000000002</v>
      </c>
      <c r="BY449">
        <v>363.97160000000002</v>
      </c>
      <c r="BZ449">
        <v>205.15100000000001</v>
      </c>
      <c r="CA449">
        <v>146.5581</v>
      </c>
      <c r="CB449">
        <v>112.4619</v>
      </c>
      <c r="CC449">
        <v>57.163249999999998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259.68389999999999</v>
      </c>
      <c r="CQ449">
        <v>628.6431</v>
      </c>
      <c r="CR449">
        <v>619.58240000000001</v>
      </c>
      <c r="CS449">
        <v>616.59529999999995</v>
      </c>
      <c r="CT449">
        <v>610.05499999999995</v>
      </c>
      <c r="CU449">
        <v>606.48869999999999</v>
      </c>
      <c r="CV449">
        <v>520.70550000000003</v>
      </c>
      <c r="CW449">
        <v>369.38249999999999</v>
      </c>
      <c r="CX449">
        <v>259.18669999999997</v>
      </c>
      <c r="CY449">
        <v>263.327</v>
      </c>
      <c r="CZ449">
        <v>265.471</v>
      </c>
      <c r="DA449">
        <v>232.20930000000001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392.47210000000001</v>
      </c>
      <c r="DO449">
        <v>637.75229999999999</v>
      </c>
      <c r="DP449">
        <v>628.30539999999996</v>
      </c>
      <c r="DQ449">
        <v>626.26880000000006</v>
      </c>
      <c r="DR449">
        <v>619.71969999999999</v>
      </c>
      <c r="DS449">
        <v>616.2201</v>
      </c>
      <c r="DT449">
        <v>526.63480000000004</v>
      </c>
      <c r="DU449">
        <v>374.79349999999999</v>
      </c>
      <c r="DV449">
        <v>313.22239999999999</v>
      </c>
      <c r="DW449">
        <v>380.0958</v>
      </c>
      <c r="DX449">
        <v>418.48020000000002</v>
      </c>
      <c r="DY449">
        <v>407.25529999999998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584.19730000000004</v>
      </c>
      <c r="EM449">
        <v>650.90470000000005</v>
      </c>
      <c r="EN449">
        <v>640.8999</v>
      </c>
      <c r="EO449">
        <v>640.23580000000004</v>
      </c>
      <c r="EP449">
        <v>633.6739</v>
      </c>
      <c r="EQ449">
        <v>630.27059999999994</v>
      </c>
      <c r="ER449">
        <v>535.19579999999996</v>
      </c>
      <c r="ES449">
        <v>382.60599999999999</v>
      </c>
      <c r="ET449">
        <v>391.2414</v>
      </c>
      <c r="EU449">
        <v>548.69150000000002</v>
      </c>
      <c r="EV449">
        <v>639.40120000000002</v>
      </c>
      <c r="EW449">
        <v>659.99400000000003</v>
      </c>
      <c r="EX449">
        <v>77.371570000000006</v>
      </c>
      <c r="EY449">
        <v>76.482569999999996</v>
      </c>
      <c r="EZ449">
        <v>75.354349999999997</v>
      </c>
      <c r="FA449">
        <v>74.472250000000003</v>
      </c>
      <c r="FB449">
        <v>73.744320000000002</v>
      </c>
      <c r="FC449">
        <v>73.022450000000006</v>
      </c>
      <c r="FD449">
        <v>72.67595</v>
      </c>
      <c r="FE449">
        <v>72.706230000000005</v>
      </c>
      <c r="FF449">
        <v>75.237690000000001</v>
      </c>
      <c r="FG449">
        <v>79.510210000000001</v>
      </c>
      <c r="FH449">
        <v>83.808279999999996</v>
      </c>
      <c r="FI449">
        <v>87.976680000000002</v>
      </c>
      <c r="FJ449">
        <v>91.205889999999997</v>
      </c>
      <c r="FK449">
        <v>93.682370000000006</v>
      </c>
      <c r="FL449">
        <v>95.049139999999994</v>
      </c>
      <c r="FM449">
        <v>95.344549999999998</v>
      </c>
      <c r="FN449">
        <v>94.781139999999994</v>
      </c>
      <c r="FO449">
        <v>93.547049999999999</v>
      </c>
      <c r="FP449">
        <v>92.317279999999997</v>
      </c>
      <c r="FQ449">
        <v>90.051069999999996</v>
      </c>
      <c r="FR449">
        <v>86.684349999999995</v>
      </c>
      <c r="FS449">
        <v>83.683660000000003</v>
      </c>
      <c r="FT449">
        <v>81.619439999999997</v>
      </c>
      <c r="FU449">
        <v>79.405209999999997</v>
      </c>
      <c r="FV449">
        <v>1</v>
      </c>
    </row>
    <row r="450" spans="1:178" x14ac:dyDescent="0.2">
      <c r="A450" t="s">
        <v>216</v>
      </c>
      <c r="B450" t="s">
        <v>231</v>
      </c>
      <c r="C450" t="s">
        <v>241</v>
      </c>
      <c r="D450" t="s">
        <v>41</v>
      </c>
      <c r="E450">
        <v>2015</v>
      </c>
      <c r="F450" t="s">
        <v>229</v>
      </c>
      <c r="G450">
        <v>580</v>
      </c>
      <c r="H450" s="59"/>
      <c r="I450">
        <v>84.117090000000005</v>
      </c>
      <c r="J450">
        <v>748.85630000000003</v>
      </c>
      <c r="K450">
        <v>741.03620000000001</v>
      </c>
      <c r="L450">
        <v>732.7364</v>
      </c>
      <c r="M450">
        <v>732.90750000000003</v>
      </c>
      <c r="N450">
        <v>748.08280000000002</v>
      </c>
      <c r="O450">
        <v>781.23649999999998</v>
      </c>
      <c r="P450">
        <v>827.67070000000001</v>
      </c>
      <c r="Q450">
        <v>842.94470000000001</v>
      </c>
      <c r="R450">
        <v>852.98050000000001</v>
      </c>
      <c r="S450">
        <v>857.58979999999997</v>
      </c>
      <c r="T450">
        <v>859.45680000000004</v>
      </c>
      <c r="U450">
        <v>853.41459999999995</v>
      </c>
      <c r="V450">
        <v>842.79420000000005</v>
      </c>
      <c r="W450">
        <v>836.82889999999998</v>
      </c>
      <c r="X450">
        <v>822.85950000000003</v>
      </c>
      <c r="Y450">
        <v>814.97990000000004</v>
      </c>
      <c r="Z450">
        <v>805.42769999999996</v>
      </c>
      <c r="AA450">
        <v>795.85130000000004</v>
      </c>
      <c r="AB450">
        <v>794.81060000000002</v>
      </c>
      <c r="AC450">
        <v>799.79330000000004</v>
      </c>
      <c r="AD450">
        <v>805.11789999999996</v>
      </c>
      <c r="AE450">
        <v>804.49030000000005</v>
      </c>
      <c r="AF450">
        <v>802.13710000000003</v>
      </c>
      <c r="AG450">
        <v>767.08389999999997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-146.26159999999999</v>
      </c>
      <c r="AU450">
        <v>642.09929999999997</v>
      </c>
      <c r="AV450">
        <v>633.70749999999998</v>
      </c>
      <c r="AW450">
        <v>628.12919999999997</v>
      </c>
      <c r="AX450">
        <v>621.81460000000004</v>
      </c>
      <c r="AY450">
        <v>616.27</v>
      </c>
      <c r="AZ450">
        <v>539.74620000000004</v>
      </c>
      <c r="BA450">
        <v>378.40730000000002</v>
      </c>
      <c r="BB450">
        <v>164.01130000000001</v>
      </c>
      <c r="BC450">
        <v>55.769440000000003</v>
      </c>
      <c r="BD450">
        <v>-29.0413</v>
      </c>
      <c r="BE450">
        <v>-166.83750000000001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107.7161</v>
      </c>
      <c r="BS450">
        <v>659.16020000000003</v>
      </c>
      <c r="BT450">
        <v>650.33609999999999</v>
      </c>
      <c r="BU450">
        <v>646.15869999999995</v>
      </c>
      <c r="BV450">
        <v>639.99599999999998</v>
      </c>
      <c r="BW450">
        <v>634.26149999999996</v>
      </c>
      <c r="BX450">
        <v>550.10550000000001</v>
      </c>
      <c r="BY450">
        <v>388.36200000000002</v>
      </c>
      <c r="BZ450">
        <v>231.0712</v>
      </c>
      <c r="CA450">
        <v>188.8914</v>
      </c>
      <c r="CB450">
        <v>155.4631</v>
      </c>
      <c r="CC450">
        <v>77.700739999999996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283.62029999999999</v>
      </c>
      <c r="CQ450">
        <v>670.97649999999999</v>
      </c>
      <c r="CR450">
        <v>661.85310000000004</v>
      </c>
      <c r="CS450">
        <v>658.64589999999998</v>
      </c>
      <c r="CT450">
        <v>652.5883</v>
      </c>
      <c r="CU450">
        <v>646.72230000000002</v>
      </c>
      <c r="CV450">
        <v>557.28030000000001</v>
      </c>
      <c r="CW450">
        <v>395.25670000000002</v>
      </c>
      <c r="CX450">
        <v>277.51659999999998</v>
      </c>
      <c r="CY450">
        <v>281.09129999999999</v>
      </c>
      <c r="CZ450">
        <v>283.25020000000001</v>
      </c>
      <c r="DA450">
        <v>247.06720000000001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459.52440000000001</v>
      </c>
      <c r="DO450">
        <v>682.79280000000006</v>
      </c>
      <c r="DP450">
        <v>673.37009999999998</v>
      </c>
      <c r="DQ450">
        <v>671.13310000000001</v>
      </c>
      <c r="DR450">
        <v>665.1807</v>
      </c>
      <c r="DS450">
        <v>659.18309999999997</v>
      </c>
      <c r="DT450">
        <v>564.45510000000002</v>
      </c>
      <c r="DU450">
        <v>402.15129999999999</v>
      </c>
      <c r="DV450">
        <v>323.96199999999999</v>
      </c>
      <c r="DW450">
        <v>373.29109999999997</v>
      </c>
      <c r="DX450">
        <v>411.03739999999999</v>
      </c>
      <c r="DY450">
        <v>416.43360000000001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713.50210000000004</v>
      </c>
      <c r="EM450">
        <v>699.8537</v>
      </c>
      <c r="EN450">
        <v>689.99869999999999</v>
      </c>
      <c r="EO450">
        <v>689.1626</v>
      </c>
      <c r="EP450">
        <v>683.36199999999997</v>
      </c>
      <c r="EQ450">
        <v>677.17460000000005</v>
      </c>
      <c r="ER450">
        <v>574.8143</v>
      </c>
      <c r="ES450">
        <v>412.10610000000003</v>
      </c>
      <c r="ET450">
        <v>391.02190000000002</v>
      </c>
      <c r="EU450">
        <v>506.41309999999999</v>
      </c>
      <c r="EV450">
        <v>595.54179999999997</v>
      </c>
      <c r="EW450">
        <v>660.97180000000003</v>
      </c>
      <c r="EX450">
        <v>78.617440000000002</v>
      </c>
      <c r="EY450">
        <v>77.576830000000001</v>
      </c>
      <c r="EZ450">
        <v>76.412090000000006</v>
      </c>
      <c r="FA450">
        <v>75.627600000000001</v>
      </c>
      <c r="FB450">
        <v>74.587299999999999</v>
      </c>
      <c r="FC450">
        <v>73.769369999999995</v>
      </c>
      <c r="FD450">
        <v>73.518640000000005</v>
      </c>
      <c r="FE450">
        <v>73.520300000000006</v>
      </c>
      <c r="FF450">
        <v>75.788600000000002</v>
      </c>
      <c r="FG450">
        <v>80.101439999999997</v>
      </c>
      <c r="FH450">
        <v>85.105930000000001</v>
      </c>
      <c r="FI450">
        <v>89.887780000000006</v>
      </c>
      <c r="FJ450">
        <v>93.766530000000003</v>
      </c>
      <c r="FK450">
        <v>96.370840000000001</v>
      </c>
      <c r="FL450">
        <v>97.439239999999998</v>
      </c>
      <c r="FM450">
        <v>97.668149999999997</v>
      </c>
      <c r="FN450">
        <v>97.235889999999998</v>
      </c>
      <c r="FO450">
        <v>96.149299999999997</v>
      </c>
      <c r="FP450">
        <v>94.462190000000007</v>
      </c>
      <c r="FQ450">
        <v>91.637820000000005</v>
      </c>
      <c r="FR450">
        <v>87.699430000000007</v>
      </c>
      <c r="FS450">
        <v>84.78407</v>
      </c>
      <c r="FT450">
        <v>82.384150000000005</v>
      </c>
      <c r="FU450">
        <v>80.410129999999995</v>
      </c>
      <c r="FV450">
        <v>1</v>
      </c>
    </row>
    <row r="451" spans="1:178" x14ac:dyDescent="0.2">
      <c r="A451" t="s">
        <v>216</v>
      </c>
      <c r="B451" t="s">
        <v>231</v>
      </c>
      <c r="C451" t="s">
        <v>241</v>
      </c>
      <c r="D451" t="s">
        <v>41</v>
      </c>
      <c r="E451">
        <v>2016</v>
      </c>
      <c r="F451" t="s">
        <v>229</v>
      </c>
      <c r="G451">
        <v>565</v>
      </c>
      <c r="H451" s="59"/>
      <c r="I451">
        <v>81.941649999999996</v>
      </c>
      <c r="J451">
        <v>729.48940000000005</v>
      </c>
      <c r="K451">
        <v>721.87149999999997</v>
      </c>
      <c r="L451">
        <v>713.78629999999998</v>
      </c>
      <c r="M451">
        <v>713.9529</v>
      </c>
      <c r="N451">
        <v>728.73580000000004</v>
      </c>
      <c r="O451">
        <v>761.03210000000001</v>
      </c>
      <c r="P451">
        <v>806.2654</v>
      </c>
      <c r="Q451">
        <v>821.14440000000002</v>
      </c>
      <c r="R451">
        <v>830.92070000000001</v>
      </c>
      <c r="S451">
        <v>835.41070000000002</v>
      </c>
      <c r="T451">
        <v>837.22950000000003</v>
      </c>
      <c r="U451">
        <v>831.34360000000004</v>
      </c>
      <c r="V451">
        <v>820.99779999999998</v>
      </c>
      <c r="W451">
        <v>815.18679999999995</v>
      </c>
      <c r="X451">
        <v>801.57860000000005</v>
      </c>
      <c r="Y451">
        <v>793.90279999999996</v>
      </c>
      <c r="Z451">
        <v>784.59760000000006</v>
      </c>
      <c r="AA451">
        <v>775.26890000000003</v>
      </c>
      <c r="AB451">
        <v>774.25519999999995</v>
      </c>
      <c r="AC451">
        <v>779.10900000000004</v>
      </c>
      <c r="AD451">
        <v>784.29589999999996</v>
      </c>
      <c r="AE451">
        <v>783.68449999999996</v>
      </c>
      <c r="AF451">
        <v>781.3922</v>
      </c>
      <c r="AG451">
        <v>747.24549999999999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-148.00129999999999</v>
      </c>
      <c r="AU451">
        <v>625.1223</v>
      </c>
      <c r="AV451">
        <v>616.95690000000002</v>
      </c>
      <c r="AW451">
        <v>611.49239999999998</v>
      </c>
      <c r="AX451">
        <v>605.33780000000002</v>
      </c>
      <c r="AY451">
        <v>599.94079999999997</v>
      </c>
      <c r="AZ451">
        <v>525.56200000000001</v>
      </c>
      <c r="BA451">
        <v>368.40440000000001</v>
      </c>
      <c r="BB451">
        <v>158.3115</v>
      </c>
      <c r="BC451">
        <v>51.432549999999999</v>
      </c>
      <c r="BD451">
        <v>-32.302039999999998</v>
      </c>
      <c r="BE451">
        <v>-167.8399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102.67059999999999</v>
      </c>
      <c r="BS451">
        <v>641.96109999999999</v>
      </c>
      <c r="BT451">
        <v>633.3691</v>
      </c>
      <c r="BU451">
        <v>629.28729999999996</v>
      </c>
      <c r="BV451">
        <v>623.28250000000003</v>
      </c>
      <c r="BW451">
        <v>617.69809999999995</v>
      </c>
      <c r="BX451">
        <v>535.78639999999996</v>
      </c>
      <c r="BY451">
        <v>378.2296</v>
      </c>
      <c r="BZ451">
        <v>224.49850000000001</v>
      </c>
      <c r="CA451">
        <v>182.8218</v>
      </c>
      <c r="CB451">
        <v>149.80090000000001</v>
      </c>
      <c r="CC451">
        <v>73.515500000000003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276.28519999999997</v>
      </c>
      <c r="CQ451">
        <v>653.62369999999999</v>
      </c>
      <c r="CR451">
        <v>644.73620000000005</v>
      </c>
      <c r="CS451">
        <v>641.61189999999999</v>
      </c>
      <c r="CT451">
        <v>635.71100000000001</v>
      </c>
      <c r="CU451">
        <v>629.99670000000003</v>
      </c>
      <c r="CV451">
        <v>542.86789999999996</v>
      </c>
      <c r="CW451">
        <v>385.03449999999998</v>
      </c>
      <c r="CX451">
        <v>270.33940000000001</v>
      </c>
      <c r="CY451">
        <v>273.82170000000002</v>
      </c>
      <c r="CZ451">
        <v>275.9248</v>
      </c>
      <c r="DA451">
        <v>240.67750000000001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449.8999</v>
      </c>
      <c r="DO451">
        <v>665.28620000000001</v>
      </c>
      <c r="DP451">
        <v>656.10329999999999</v>
      </c>
      <c r="DQ451">
        <v>653.9366</v>
      </c>
      <c r="DR451">
        <v>648.1395</v>
      </c>
      <c r="DS451">
        <v>642.2953</v>
      </c>
      <c r="DT451">
        <v>549.94929999999999</v>
      </c>
      <c r="DU451">
        <v>391.83940000000001</v>
      </c>
      <c r="DV451">
        <v>316.18040000000002</v>
      </c>
      <c r="DW451">
        <v>364.82150000000001</v>
      </c>
      <c r="DX451">
        <v>402.0487</v>
      </c>
      <c r="DY451">
        <v>407.83949999999999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700.57180000000005</v>
      </c>
      <c r="EM451">
        <v>682.125</v>
      </c>
      <c r="EN451">
        <v>672.51549999999997</v>
      </c>
      <c r="EO451">
        <v>671.73140000000001</v>
      </c>
      <c r="EP451">
        <v>666.08420000000001</v>
      </c>
      <c r="EQ451">
        <v>660.05259999999998</v>
      </c>
      <c r="ER451">
        <v>560.17370000000005</v>
      </c>
      <c r="ES451">
        <v>401.66469999999998</v>
      </c>
      <c r="ET451">
        <v>382.36739999999998</v>
      </c>
      <c r="EU451">
        <v>496.21080000000001</v>
      </c>
      <c r="EV451">
        <v>584.15170000000001</v>
      </c>
      <c r="EW451">
        <v>649.19479999999999</v>
      </c>
      <c r="EX451">
        <v>78.617440000000002</v>
      </c>
      <c r="EY451">
        <v>77.576830000000001</v>
      </c>
      <c r="EZ451">
        <v>76.412090000000006</v>
      </c>
      <c r="FA451">
        <v>75.627600000000001</v>
      </c>
      <c r="FB451">
        <v>74.587299999999999</v>
      </c>
      <c r="FC451">
        <v>73.769369999999995</v>
      </c>
      <c r="FD451">
        <v>73.518640000000005</v>
      </c>
      <c r="FE451">
        <v>73.520300000000006</v>
      </c>
      <c r="FF451">
        <v>75.788600000000002</v>
      </c>
      <c r="FG451">
        <v>80.101439999999997</v>
      </c>
      <c r="FH451">
        <v>85.105930000000001</v>
      </c>
      <c r="FI451">
        <v>89.887780000000006</v>
      </c>
      <c r="FJ451">
        <v>93.766530000000003</v>
      </c>
      <c r="FK451">
        <v>96.370840000000001</v>
      </c>
      <c r="FL451">
        <v>97.439239999999998</v>
      </c>
      <c r="FM451">
        <v>97.668149999999997</v>
      </c>
      <c r="FN451">
        <v>97.235889999999998</v>
      </c>
      <c r="FO451">
        <v>96.149299999999997</v>
      </c>
      <c r="FP451">
        <v>94.462180000000004</v>
      </c>
      <c r="FQ451">
        <v>91.637820000000005</v>
      </c>
      <c r="FR451">
        <v>87.699430000000007</v>
      </c>
      <c r="FS451">
        <v>84.78407</v>
      </c>
      <c r="FT451">
        <v>82.384150000000005</v>
      </c>
      <c r="FU451">
        <v>80.410129999999995</v>
      </c>
      <c r="FV451">
        <v>1</v>
      </c>
    </row>
    <row r="452" spans="1:178" x14ac:dyDescent="0.2">
      <c r="A452" t="s">
        <v>216</v>
      </c>
      <c r="B452" t="s">
        <v>231</v>
      </c>
      <c r="C452" t="s">
        <v>241</v>
      </c>
      <c r="D452" t="s">
        <v>41</v>
      </c>
      <c r="E452">
        <v>2017</v>
      </c>
      <c r="F452" t="s">
        <v>229</v>
      </c>
      <c r="G452">
        <v>550</v>
      </c>
      <c r="H452" s="59"/>
      <c r="I452">
        <v>79.766199999999998</v>
      </c>
      <c r="J452">
        <v>710.12239999999997</v>
      </c>
      <c r="K452">
        <v>702.70669999999996</v>
      </c>
      <c r="L452">
        <v>694.83619999999996</v>
      </c>
      <c r="M452">
        <v>694.99850000000004</v>
      </c>
      <c r="N452">
        <v>709.38879999999995</v>
      </c>
      <c r="O452">
        <v>740.82770000000005</v>
      </c>
      <c r="P452">
        <v>784.86019999999996</v>
      </c>
      <c r="Q452">
        <v>799.34410000000003</v>
      </c>
      <c r="R452">
        <v>808.86090000000002</v>
      </c>
      <c r="S452">
        <v>813.23170000000005</v>
      </c>
      <c r="T452">
        <v>815.00210000000004</v>
      </c>
      <c r="U452">
        <v>809.27250000000004</v>
      </c>
      <c r="V452">
        <v>799.20140000000004</v>
      </c>
      <c r="W452">
        <v>793.54470000000003</v>
      </c>
      <c r="X452">
        <v>780.29780000000005</v>
      </c>
      <c r="Y452">
        <v>772.82569999999998</v>
      </c>
      <c r="Z452">
        <v>763.76760000000002</v>
      </c>
      <c r="AA452">
        <v>754.6866</v>
      </c>
      <c r="AB452">
        <v>753.69970000000001</v>
      </c>
      <c r="AC452">
        <v>758.42470000000003</v>
      </c>
      <c r="AD452">
        <v>763.47389999999996</v>
      </c>
      <c r="AE452">
        <v>762.87869999999998</v>
      </c>
      <c r="AF452">
        <v>760.64729999999997</v>
      </c>
      <c r="AG452">
        <v>727.40719999999999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-149.66630000000001</v>
      </c>
      <c r="AU452">
        <v>608.15030000000002</v>
      </c>
      <c r="AV452">
        <v>600.21119999999996</v>
      </c>
      <c r="AW452">
        <v>594.86099999999999</v>
      </c>
      <c r="AX452">
        <v>588.86649999999997</v>
      </c>
      <c r="AY452">
        <v>583.61689999999999</v>
      </c>
      <c r="AZ452">
        <v>511.3809</v>
      </c>
      <c r="BA452">
        <v>358.40449999999998</v>
      </c>
      <c r="BB452">
        <v>152.63149999999999</v>
      </c>
      <c r="BC452">
        <v>47.134869999999999</v>
      </c>
      <c r="BD452">
        <v>-35.508450000000003</v>
      </c>
      <c r="BE452">
        <v>-168.77019999999999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97.655749999999998</v>
      </c>
      <c r="BS452">
        <v>624.76419999999996</v>
      </c>
      <c r="BT452">
        <v>616.40419999999995</v>
      </c>
      <c r="BU452">
        <v>612.41800000000001</v>
      </c>
      <c r="BV452">
        <v>606.57140000000004</v>
      </c>
      <c r="BW452">
        <v>601.13689999999997</v>
      </c>
      <c r="BX452">
        <v>521.46870000000001</v>
      </c>
      <c r="BY452">
        <v>368.09840000000003</v>
      </c>
      <c r="BZ452">
        <v>217.934</v>
      </c>
      <c r="CA452">
        <v>176.76830000000001</v>
      </c>
      <c r="CB452">
        <v>144.1609</v>
      </c>
      <c r="CC452">
        <v>69.359729999999999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268.95030000000003</v>
      </c>
      <c r="CQ452">
        <v>636.27080000000001</v>
      </c>
      <c r="CR452">
        <v>627.61929999999995</v>
      </c>
      <c r="CS452">
        <v>624.57799999999997</v>
      </c>
      <c r="CT452">
        <v>618.83370000000002</v>
      </c>
      <c r="CU452">
        <v>613.27120000000002</v>
      </c>
      <c r="CV452">
        <v>528.45540000000005</v>
      </c>
      <c r="CW452">
        <v>374.81240000000003</v>
      </c>
      <c r="CX452">
        <v>263.16230000000002</v>
      </c>
      <c r="CY452">
        <v>266.5521</v>
      </c>
      <c r="CZ452">
        <v>268.5994</v>
      </c>
      <c r="DA452">
        <v>234.2878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440.2448</v>
      </c>
      <c r="DO452">
        <v>647.77750000000003</v>
      </c>
      <c r="DP452">
        <v>638.83450000000005</v>
      </c>
      <c r="DQ452">
        <v>636.73800000000006</v>
      </c>
      <c r="DR452">
        <v>631.09609999999998</v>
      </c>
      <c r="DS452">
        <v>625.40549999999996</v>
      </c>
      <c r="DT452">
        <v>535.44219999999996</v>
      </c>
      <c r="DU452">
        <v>381.52640000000002</v>
      </c>
      <c r="DV452">
        <v>308.39060000000001</v>
      </c>
      <c r="DW452">
        <v>356.33580000000001</v>
      </c>
      <c r="DX452">
        <v>393.0378</v>
      </c>
      <c r="DY452">
        <v>399.21589999999998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687.56679999999994</v>
      </c>
      <c r="EM452">
        <v>664.3913</v>
      </c>
      <c r="EN452">
        <v>655.02739999999994</v>
      </c>
      <c r="EO452">
        <v>654.29499999999996</v>
      </c>
      <c r="EP452">
        <v>648.80100000000004</v>
      </c>
      <c r="EQ452">
        <v>642.92539999999997</v>
      </c>
      <c r="ER452">
        <v>545.53</v>
      </c>
      <c r="ES452">
        <v>391.22030000000001</v>
      </c>
      <c r="ET452">
        <v>373.69310000000002</v>
      </c>
      <c r="EU452">
        <v>485.9692</v>
      </c>
      <c r="EV452">
        <v>572.70719999999994</v>
      </c>
      <c r="EW452">
        <v>637.34590000000003</v>
      </c>
      <c r="EX452">
        <v>78.617440000000002</v>
      </c>
      <c r="EY452">
        <v>77.576830000000001</v>
      </c>
      <c r="EZ452">
        <v>76.412090000000006</v>
      </c>
      <c r="FA452">
        <v>75.627600000000001</v>
      </c>
      <c r="FB452">
        <v>74.587299999999999</v>
      </c>
      <c r="FC452">
        <v>73.769369999999995</v>
      </c>
      <c r="FD452">
        <v>73.518640000000005</v>
      </c>
      <c r="FE452">
        <v>73.520300000000006</v>
      </c>
      <c r="FF452">
        <v>75.788600000000002</v>
      </c>
      <c r="FG452">
        <v>80.101439999999997</v>
      </c>
      <c r="FH452">
        <v>85.105930000000001</v>
      </c>
      <c r="FI452">
        <v>89.887780000000006</v>
      </c>
      <c r="FJ452">
        <v>93.766530000000003</v>
      </c>
      <c r="FK452">
        <v>96.370840000000001</v>
      </c>
      <c r="FL452">
        <v>97.439239999999998</v>
      </c>
      <c r="FM452">
        <v>97.668149999999997</v>
      </c>
      <c r="FN452">
        <v>97.235889999999998</v>
      </c>
      <c r="FO452">
        <v>96.149299999999997</v>
      </c>
      <c r="FP452">
        <v>94.462180000000004</v>
      </c>
      <c r="FQ452">
        <v>91.637820000000005</v>
      </c>
      <c r="FR452">
        <v>87.699430000000007</v>
      </c>
      <c r="FS452">
        <v>84.78407</v>
      </c>
      <c r="FT452">
        <v>82.384150000000005</v>
      </c>
      <c r="FU452">
        <v>80.410129999999995</v>
      </c>
      <c r="FV452">
        <v>1</v>
      </c>
    </row>
    <row r="453" spans="1:178" x14ac:dyDescent="0.2">
      <c r="A453" t="s">
        <v>216</v>
      </c>
      <c r="B453" t="s">
        <v>231</v>
      </c>
      <c r="C453" t="s">
        <v>241</v>
      </c>
      <c r="D453" t="s">
        <v>41</v>
      </c>
      <c r="E453" t="s">
        <v>239</v>
      </c>
      <c r="F453" t="s">
        <v>229</v>
      </c>
      <c r="G453">
        <v>535</v>
      </c>
      <c r="H453" s="59"/>
      <c r="I453">
        <v>77.590770000000006</v>
      </c>
      <c r="J453">
        <v>690.75540000000001</v>
      </c>
      <c r="K453">
        <v>683.54200000000003</v>
      </c>
      <c r="L453">
        <v>675.88620000000003</v>
      </c>
      <c r="M453">
        <v>676.04390000000001</v>
      </c>
      <c r="N453">
        <v>690.04190000000006</v>
      </c>
      <c r="O453">
        <v>720.62339999999995</v>
      </c>
      <c r="P453">
        <v>763.45489999999995</v>
      </c>
      <c r="Q453">
        <v>777.54380000000003</v>
      </c>
      <c r="R453">
        <v>786.80100000000004</v>
      </c>
      <c r="S453">
        <v>791.05259999999998</v>
      </c>
      <c r="T453">
        <v>792.77480000000003</v>
      </c>
      <c r="U453">
        <v>787.20140000000004</v>
      </c>
      <c r="V453">
        <v>777.40499999999997</v>
      </c>
      <c r="W453">
        <v>771.90250000000003</v>
      </c>
      <c r="X453">
        <v>759.01689999999996</v>
      </c>
      <c r="Y453">
        <v>751.74869999999999</v>
      </c>
      <c r="Z453">
        <v>742.93759999999997</v>
      </c>
      <c r="AA453">
        <v>734.10419999999999</v>
      </c>
      <c r="AB453">
        <v>733.14430000000004</v>
      </c>
      <c r="AC453">
        <v>737.74040000000002</v>
      </c>
      <c r="AD453">
        <v>742.65189999999996</v>
      </c>
      <c r="AE453">
        <v>742.0729</v>
      </c>
      <c r="AF453">
        <v>739.90239999999994</v>
      </c>
      <c r="AG453">
        <v>707.56880000000001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-151.2534</v>
      </c>
      <c r="AU453">
        <v>591.18359999999996</v>
      </c>
      <c r="AV453">
        <v>583.47069999999997</v>
      </c>
      <c r="AW453">
        <v>578.23509999999999</v>
      </c>
      <c r="AX453">
        <v>572.40060000000005</v>
      </c>
      <c r="AY453">
        <v>567.29849999999999</v>
      </c>
      <c r="AZ453">
        <v>497.2029</v>
      </c>
      <c r="BA453">
        <v>348.40769999999998</v>
      </c>
      <c r="BB453">
        <v>146.97200000000001</v>
      </c>
      <c r="BC453">
        <v>42.878030000000003</v>
      </c>
      <c r="BD453">
        <v>-38.658299999999997</v>
      </c>
      <c r="BE453">
        <v>-169.62569999999999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92.672709999999995</v>
      </c>
      <c r="BS453">
        <v>607.5693</v>
      </c>
      <c r="BT453">
        <v>599.44129999999996</v>
      </c>
      <c r="BU453">
        <v>595.55110000000002</v>
      </c>
      <c r="BV453">
        <v>589.86239999999998</v>
      </c>
      <c r="BW453">
        <v>584.5779</v>
      </c>
      <c r="BX453">
        <v>507.15219999999999</v>
      </c>
      <c r="BY453">
        <v>357.96839999999997</v>
      </c>
      <c r="BZ453">
        <v>211.37790000000001</v>
      </c>
      <c r="CA453">
        <v>170.73150000000001</v>
      </c>
      <c r="CB453">
        <v>138.54409999999999</v>
      </c>
      <c r="CC453">
        <v>65.234629999999996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261.61520000000002</v>
      </c>
      <c r="CQ453">
        <v>618.91800000000001</v>
      </c>
      <c r="CR453">
        <v>610.50239999999997</v>
      </c>
      <c r="CS453">
        <v>607.54409999999996</v>
      </c>
      <c r="CT453">
        <v>601.95640000000003</v>
      </c>
      <c r="CU453">
        <v>596.54560000000004</v>
      </c>
      <c r="CV453">
        <v>514.04300000000001</v>
      </c>
      <c r="CW453">
        <v>364.59019999999998</v>
      </c>
      <c r="CX453">
        <v>255.98519999999999</v>
      </c>
      <c r="CY453">
        <v>259.28250000000003</v>
      </c>
      <c r="CZ453">
        <v>261.27390000000003</v>
      </c>
      <c r="DA453">
        <v>227.8981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430.55770000000001</v>
      </c>
      <c r="DO453">
        <v>630.26670000000001</v>
      </c>
      <c r="DP453">
        <v>621.56359999999995</v>
      </c>
      <c r="DQ453">
        <v>619.53700000000003</v>
      </c>
      <c r="DR453">
        <v>614.05039999999997</v>
      </c>
      <c r="DS453">
        <v>608.51319999999998</v>
      </c>
      <c r="DT453">
        <v>520.93389999999999</v>
      </c>
      <c r="DU453">
        <v>371.21199999999999</v>
      </c>
      <c r="DV453">
        <v>300.59249999999997</v>
      </c>
      <c r="DW453">
        <v>347.83339999999998</v>
      </c>
      <c r="DX453">
        <v>384.00380000000001</v>
      </c>
      <c r="DY453">
        <v>390.56169999999997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674.48389999999995</v>
      </c>
      <c r="EM453">
        <v>646.65229999999997</v>
      </c>
      <c r="EN453">
        <v>637.53420000000006</v>
      </c>
      <c r="EO453">
        <v>636.85299999999995</v>
      </c>
      <c r="EP453">
        <v>631.51220000000001</v>
      </c>
      <c r="EQ453">
        <v>625.79269999999997</v>
      </c>
      <c r="ER453">
        <v>530.88319999999999</v>
      </c>
      <c r="ES453">
        <v>380.77280000000002</v>
      </c>
      <c r="ET453">
        <v>364.99829999999997</v>
      </c>
      <c r="EU453">
        <v>475.68689999999998</v>
      </c>
      <c r="EV453">
        <v>561.20619999999997</v>
      </c>
      <c r="EW453">
        <v>625.42190000000005</v>
      </c>
      <c r="EX453">
        <v>78.617440000000002</v>
      </c>
      <c r="EY453">
        <v>77.576830000000001</v>
      </c>
      <c r="EZ453">
        <v>76.412090000000006</v>
      </c>
      <c r="FA453">
        <v>75.627600000000001</v>
      </c>
      <c r="FB453">
        <v>74.587299999999999</v>
      </c>
      <c r="FC453">
        <v>73.769369999999995</v>
      </c>
      <c r="FD453">
        <v>73.518640000000005</v>
      </c>
      <c r="FE453">
        <v>73.520300000000006</v>
      </c>
      <c r="FF453">
        <v>75.788600000000002</v>
      </c>
      <c r="FG453">
        <v>80.101439999999997</v>
      </c>
      <c r="FH453">
        <v>85.105930000000001</v>
      </c>
      <c r="FI453">
        <v>89.887780000000006</v>
      </c>
      <c r="FJ453">
        <v>93.766540000000006</v>
      </c>
      <c r="FK453">
        <v>96.370840000000001</v>
      </c>
      <c r="FL453">
        <v>97.439239999999998</v>
      </c>
      <c r="FM453">
        <v>97.668139999999994</v>
      </c>
      <c r="FN453">
        <v>97.235889999999998</v>
      </c>
      <c r="FO453">
        <v>96.149299999999997</v>
      </c>
      <c r="FP453">
        <v>94.462180000000004</v>
      </c>
      <c r="FQ453">
        <v>91.637820000000005</v>
      </c>
      <c r="FR453">
        <v>87.699430000000007</v>
      </c>
      <c r="FS453">
        <v>84.78407</v>
      </c>
      <c r="FT453">
        <v>82.384150000000005</v>
      </c>
      <c r="FU453">
        <v>80.410129999999995</v>
      </c>
      <c r="FV453">
        <v>1</v>
      </c>
    </row>
    <row r="454" spans="1:178" x14ac:dyDescent="0.2">
      <c r="A454" t="s">
        <v>216</v>
      </c>
      <c r="B454" t="s">
        <v>231</v>
      </c>
      <c r="C454" t="s">
        <v>241</v>
      </c>
      <c r="D454" t="s">
        <v>42</v>
      </c>
      <c r="E454">
        <v>2015</v>
      </c>
      <c r="F454" t="s">
        <v>229</v>
      </c>
      <c r="G454">
        <v>580</v>
      </c>
      <c r="H454" s="59"/>
      <c r="I454">
        <v>84.117090000000005</v>
      </c>
      <c r="J454">
        <v>728.74990000000003</v>
      </c>
      <c r="K454">
        <v>719.59100000000001</v>
      </c>
      <c r="L454">
        <v>709.77</v>
      </c>
      <c r="M454">
        <v>713.18290000000002</v>
      </c>
      <c r="N454">
        <v>723.74059999999997</v>
      </c>
      <c r="O454">
        <v>752.41589999999997</v>
      </c>
      <c r="P454">
        <v>774.46609999999998</v>
      </c>
      <c r="Q454">
        <v>791.41110000000003</v>
      </c>
      <c r="R454">
        <v>796.58159999999998</v>
      </c>
      <c r="S454">
        <v>799.31650000000002</v>
      </c>
      <c r="T454">
        <v>808.20690000000002</v>
      </c>
      <c r="U454">
        <v>796.79769999999996</v>
      </c>
      <c r="V454">
        <v>791.03520000000003</v>
      </c>
      <c r="W454">
        <v>787.00900000000001</v>
      </c>
      <c r="X454">
        <v>778.78409999999997</v>
      </c>
      <c r="Y454">
        <v>769.38390000000004</v>
      </c>
      <c r="Z454">
        <v>763.00879999999995</v>
      </c>
      <c r="AA454">
        <v>756.34370000000001</v>
      </c>
      <c r="AB454">
        <v>750.32429999999999</v>
      </c>
      <c r="AC454">
        <v>750.86680000000001</v>
      </c>
      <c r="AD454">
        <v>764.03240000000005</v>
      </c>
      <c r="AE454">
        <v>767.75379999999996</v>
      </c>
      <c r="AF454">
        <v>769.07780000000002</v>
      </c>
      <c r="AG454">
        <v>746.03309999999999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143.62010000000001</v>
      </c>
      <c r="AU454">
        <v>608.80380000000002</v>
      </c>
      <c r="AV454">
        <v>607.07119999999998</v>
      </c>
      <c r="AW454">
        <v>604.41229999999996</v>
      </c>
      <c r="AX454">
        <v>601.02449999999999</v>
      </c>
      <c r="AY454">
        <v>597.79129999999998</v>
      </c>
      <c r="AZ454">
        <v>507.74220000000003</v>
      </c>
      <c r="BA454">
        <v>349.09859999999998</v>
      </c>
      <c r="BB454">
        <v>239.8347</v>
      </c>
      <c r="BC454">
        <v>247.57409999999999</v>
      </c>
      <c r="BD454">
        <v>253.73349999999999</v>
      </c>
      <c r="BE454">
        <v>238.2124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202.77099999999999</v>
      </c>
      <c r="BS454">
        <v>615.8134</v>
      </c>
      <c r="BT454">
        <v>613.57280000000003</v>
      </c>
      <c r="BU454">
        <v>610.95129999999995</v>
      </c>
      <c r="BV454">
        <v>607.4316</v>
      </c>
      <c r="BW454">
        <v>604.34699999999998</v>
      </c>
      <c r="BX454">
        <v>513.55579999999998</v>
      </c>
      <c r="BY454">
        <v>355.43639999999999</v>
      </c>
      <c r="BZ454">
        <v>244.69370000000001</v>
      </c>
      <c r="CA454">
        <v>253.43209999999999</v>
      </c>
      <c r="CB454">
        <v>260.9622</v>
      </c>
      <c r="CC454">
        <v>243.55420000000001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243.7388</v>
      </c>
      <c r="CQ454">
        <v>620.66819999999996</v>
      </c>
      <c r="CR454">
        <v>618.07560000000001</v>
      </c>
      <c r="CS454">
        <v>615.48019999999997</v>
      </c>
      <c r="CT454">
        <v>611.8691</v>
      </c>
      <c r="CU454">
        <v>608.88750000000005</v>
      </c>
      <c r="CV454">
        <v>517.58230000000003</v>
      </c>
      <c r="CW454">
        <v>359.82589999999999</v>
      </c>
      <c r="CX454">
        <v>248.05889999999999</v>
      </c>
      <c r="CY454">
        <v>257.48930000000001</v>
      </c>
      <c r="CZ454">
        <v>265.96879999999999</v>
      </c>
      <c r="DA454">
        <v>247.25389999999999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284.70659999999998</v>
      </c>
      <c r="DO454">
        <v>625.5231</v>
      </c>
      <c r="DP454">
        <v>622.57849999999996</v>
      </c>
      <c r="DQ454">
        <v>620.00900000000001</v>
      </c>
      <c r="DR454">
        <v>616.3066</v>
      </c>
      <c r="DS454">
        <v>613.428</v>
      </c>
      <c r="DT454">
        <v>521.60879999999997</v>
      </c>
      <c r="DU454">
        <v>364.21539999999999</v>
      </c>
      <c r="DV454">
        <v>251.42420000000001</v>
      </c>
      <c r="DW454">
        <v>261.54640000000001</v>
      </c>
      <c r="DX454">
        <v>270.9753</v>
      </c>
      <c r="DY454">
        <v>250.9537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343.85750000000002</v>
      </c>
      <c r="EM454">
        <v>632.53269999999998</v>
      </c>
      <c r="EN454">
        <v>629.08000000000004</v>
      </c>
      <c r="EO454">
        <v>626.548</v>
      </c>
      <c r="EP454">
        <v>622.71360000000004</v>
      </c>
      <c r="EQ454">
        <v>619.9837</v>
      </c>
      <c r="ER454">
        <v>527.42250000000001</v>
      </c>
      <c r="ES454">
        <v>370.55309999999997</v>
      </c>
      <c r="ET454">
        <v>256.28309999999999</v>
      </c>
      <c r="EU454">
        <v>267.40440000000001</v>
      </c>
      <c r="EV454">
        <v>278.20400000000001</v>
      </c>
      <c r="EW454">
        <v>256.2955</v>
      </c>
      <c r="EX454">
        <v>73.941159999999996</v>
      </c>
      <c r="EY454">
        <v>73.250209999999996</v>
      </c>
      <c r="EZ454">
        <v>72.438900000000004</v>
      </c>
      <c r="FA454">
        <v>71.218670000000003</v>
      </c>
      <c r="FB454">
        <v>70.203019999999995</v>
      </c>
      <c r="FC454">
        <v>69.308549999999997</v>
      </c>
      <c r="FD454">
        <v>68.826210000000003</v>
      </c>
      <c r="FE454">
        <v>68.57535</v>
      </c>
      <c r="FF454">
        <v>69.526340000000005</v>
      </c>
      <c r="FG454">
        <v>73.240520000000004</v>
      </c>
      <c r="FH454">
        <v>77.841790000000003</v>
      </c>
      <c r="FI454">
        <v>82.532049999999998</v>
      </c>
      <c r="FJ454">
        <v>86.286590000000004</v>
      </c>
      <c r="FK454">
        <v>88.814869999999999</v>
      </c>
      <c r="FL454">
        <v>89.879900000000006</v>
      </c>
      <c r="FM454">
        <v>90.036230000000003</v>
      </c>
      <c r="FN454">
        <v>89.138729999999995</v>
      </c>
      <c r="FO454">
        <v>87.540610000000001</v>
      </c>
      <c r="FP454">
        <v>85.180580000000006</v>
      </c>
      <c r="FQ454">
        <v>82.008359999999996</v>
      </c>
      <c r="FR454">
        <v>79.025670000000005</v>
      </c>
      <c r="FS454">
        <v>77.018969999999996</v>
      </c>
      <c r="FT454">
        <v>75.547740000000005</v>
      </c>
      <c r="FU454">
        <v>73.974559999999997</v>
      </c>
      <c r="FV454">
        <v>1</v>
      </c>
    </row>
    <row r="455" spans="1:178" x14ac:dyDescent="0.2">
      <c r="A455" t="s">
        <v>216</v>
      </c>
      <c r="B455" t="s">
        <v>231</v>
      </c>
      <c r="C455" t="s">
        <v>241</v>
      </c>
      <c r="D455" t="s">
        <v>42</v>
      </c>
      <c r="E455">
        <v>2016</v>
      </c>
      <c r="F455" t="s">
        <v>229</v>
      </c>
      <c r="G455">
        <v>565</v>
      </c>
      <c r="H455" s="59"/>
      <c r="I455">
        <v>81.941649999999996</v>
      </c>
      <c r="J455">
        <v>709.90300000000002</v>
      </c>
      <c r="K455">
        <v>700.98090000000002</v>
      </c>
      <c r="L455">
        <v>691.41390000000001</v>
      </c>
      <c r="M455">
        <v>694.73850000000004</v>
      </c>
      <c r="N455">
        <v>705.0231</v>
      </c>
      <c r="O455">
        <v>732.95680000000004</v>
      </c>
      <c r="P455">
        <v>754.43679999999995</v>
      </c>
      <c r="Q455">
        <v>770.94359999999995</v>
      </c>
      <c r="R455">
        <v>775.98040000000003</v>
      </c>
      <c r="S455">
        <v>778.64459999999997</v>
      </c>
      <c r="T455">
        <v>787.30510000000004</v>
      </c>
      <c r="U455">
        <v>776.19090000000006</v>
      </c>
      <c r="V455">
        <v>770.57740000000001</v>
      </c>
      <c r="W455">
        <v>766.65530000000001</v>
      </c>
      <c r="X455">
        <v>758.64319999999998</v>
      </c>
      <c r="Y455">
        <v>749.48599999999999</v>
      </c>
      <c r="Z455">
        <v>743.2758</v>
      </c>
      <c r="AA455">
        <v>736.78309999999999</v>
      </c>
      <c r="AB455">
        <v>730.9194</v>
      </c>
      <c r="AC455">
        <v>731.44780000000003</v>
      </c>
      <c r="AD455">
        <v>744.27290000000005</v>
      </c>
      <c r="AE455">
        <v>747.8981</v>
      </c>
      <c r="AF455">
        <v>749.18790000000001</v>
      </c>
      <c r="AG455">
        <v>726.73910000000001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138.61959999999999</v>
      </c>
      <c r="AU455">
        <v>592.90639999999996</v>
      </c>
      <c r="AV455">
        <v>591.22979999999995</v>
      </c>
      <c r="AW455">
        <v>588.63869999999997</v>
      </c>
      <c r="AX455">
        <v>585.34140000000002</v>
      </c>
      <c r="AY455">
        <v>582.18870000000004</v>
      </c>
      <c r="AZ455">
        <v>494.4846</v>
      </c>
      <c r="BA455">
        <v>339.93239999999997</v>
      </c>
      <c r="BB455">
        <v>233.5265</v>
      </c>
      <c r="BC455">
        <v>241.04400000000001</v>
      </c>
      <c r="BD455">
        <v>247.01419999999999</v>
      </c>
      <c r="BE455">
        <v>231.93559999999999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197.00069999999999</v>
      </c>
      <c r="BS455">
        <v>599.82479999999998</v>
      </c>
      <c r="BT455">
        <v>597.64670000000001</v>
      </c>
      <c r="BU455">
        <v>595.09259999999995</v>
      </c>
      <c r="BV455">
        <v>591.66510000000005</v>
      </c>
      <c r="BW455">
        <v>588.65909999999997</v>
      </c>
      <c r="BX455">
        <v>500.22250000000003</v>
      </c>
      <c r="BY455">
        <v>346.18770000000001</v>
      </c>
      <c r="BZ455">
        <v>238.32210000000001</v>
      </c>
      <c r="CA455">
        <v>246.82570000000001</v>
      </c>
      <c r="CB455">
        <v>254.14879999999999</v>
      </c>
      <c r="CC455">
        <v>237.2079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237.43520000000001</v>
      </c>
      <c r="CQ455">
        <v>604.61649999999997</v>
      </c>
      <c r="CR455">
        <v>602.09090000000003</v>
      </c>
      <c r="CS455">
        <v>599.56259999999997</v>
      </c>
      <c r="CT455">
        <v>596.04489999999998</v>
      </c>
      <c r="CU455">
        <v>593.1404</v>
      </c>
      <c r="CV455">
        <v>504.19659999999999</v>
      </c>
      <c r="CW455">
        <v>350.52010000000001</v>
      </c>
      <c r="CX455">
        <v>241.64359999999999</v>
      </c>
      <c r="CY455">
        <v>250.83009999999999</v>
      </c>
      <c r="CZ455">
        <v>259.09030000000001</v>
      </c>
      <c r="DA455">
        <v>240.85939999999999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277.8698</v>
      </c>
      <c r="DO455">
        <v>609.40809999999999</v>
      </c>
      <c r="DP455">
        <v>606.53520000000003</v>
      </c>
      <c r="DQ455">
        <v>604.03250000000003</v>
      </c>
      <c r="DR455">
        <v>600.42460000000005</v>
      </c>
      <c r="DS455">
        <v>597.62180000000001</v>
      </c>
      <c r="DT455">
        <v>508.17070000000001</v>
      </c>
      <c r="DU455">
        <v>354.85239999999999</v>
      </c>
      <c r="DV455">
        <v>244.96510000000001</v>
      </c>
      <c r="DW455">
        <v>254.83439999999999</v>
      </c>
      <c r="DX455">
        <v>264.0317</v>
      </c>
      <c r="DY455">
        <v>244.511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336.2509</v>
      </c>
      <c r="EM455">
        <v>616.32650000000001</v>
      </c>
      <c r="EN455">
        <v>612.95209999999997</v>
      </c>
      <c r="EO455">
        <v>610.4864</v>
      </c>
      <c r="EP455">
        <v>606.74829999999997</v>
      </c>
      <c r="EQ455">
        <v>604.09220000000005</v>
      </c>
      <c r="ER455">
        <v>513.90869999999995</v>
      </c>
      <c r="ES455">
        <v>361.10770000000002</v>
      </c>
      <c r="ET455">
        <v>249.76079999999999</v>
      </c>
      <c r="EU455">
        <v>260.61610000000002</v>
      </c>
      <c r="EV455">
        <v>271.16629999999998</v>
      </c>
      <c r="EW455">
        <v>249.7833</v>
      </c>
      <c r="EX455">
        <v>73.941159999999996</v>
      </c>
      <c r="EY455">
        <v>73.250209999999996</v>
      </c>
      <c r="EZ455">
        <v>72.438900000000004</v>
      </c>
      <c r="FA455">
        <v>71.218670000000003</v>
      </c>
      <c r="FB455">
        <v>70.203019999999995</v>
      </c>
      <c r="FC455">
        <v>69.308549999999997</v>
      </c>
      <c r="FD455">
        <v>68.826210000000003</v>
      </c>
      <c r="FE455">
        <v>68.57535</v>
      </c>
      <c r="FF455">
        <v>69.526340000000005</v>
      </c>
      <c r="FG455">
        <v>73.240520000000004</v>
      </c>
      <c r="FH455">
        <v>77.841790000000003</v>
      </c>
      <c r="FI455">
        <v>82.532049999999998</v>
      </c>
      <c r="FJ455">
        <v>86.286580000000001</v>
      </c>
      <c r="FK455">
        <v>88.814869999999999</v>
      </c>
      <c r="FL455">
        <v>89.879900000000006</v>
      </c>
      <c r="FM455">
        <v>90.036230000000003</v>
      </c>
      <c r="FN455">
        <v>89.138729999999995</v>
      </c>
      <c r="FO455">
        <v>87.540610000000001</v>
      </c>
      <c r="FP455">
        <v>85.180580000000006</v>
      </c>
      <c r="FQ455">
        <v>82.008359999999996</v>
      </c>
      <c r="FR455">
        <v>79.025670000000005</v>
      </c>
      <c r="FS455">
        <v>77.018969999999996</v>
      </c>
      <c r="FT455">
        <v>75.547740000000005</v>
      </c>
      <c r="FU455">
        <v>73.974559999999997</v>
      </c>
      <c r="FV455">
        <v>1</v>
      </c>
    </row>
    <row r="456" spans="1:178" x14ac:dyDescent="0.2">
      <c r="A456" t="s">
        <v>216</v>
      </c>
      <c r="B456" t="s">
        <v>231</v>
      </c>
      <c r="C456" t="s">
        <v>241</v>
      </c>
      <c r="D456" t="s">
        <v>42</v>
      </c>
      <c r="E456">
        <v>2017</v>
      </c>
      <c r="F456" t="s">
        <v>229</v>
      </c>
      <c r="G456">
        <v>550</v>
      </c>
      <c r="H456" s="59"/>
      <c r="I456">
        <v>79.766199999999998</v>
      </c>
      <c r="J456">
        <v>691.05600000000004</v>
      </c>
      <c r="K456">
        <v>682.37080000000003</v>
      </c>
      <c r="L456">
        <v>673.05769999999995</v>
      </c>
      <c r="M456">
        <v>676.29409999999996</v>
      </c>
      <c r="N456">
        <v>686.3057</v>
      </c>
      <c r="O456">
        <v>713.49779999999998</v>
      </c>
      <c r="P456">
        <v>734.40750000000003</v>
      </c>
      <c r="Q456">
        <v>750.47609999999997</v>
      </c>
      <c r="R456">
        <v>755.37919999999997</v>
      </c>
      <c r="S456">
        <v>757.97260000000006</v>
      </c>
      <c r="T456">
        <v>766.40309999999999</v>
      </c>
      <c r="U456">
        <v>755.58399999999995</v>
      </c>
      <c r="V456">
        <v>750.11959999999999</v>
      </c>
      <c r="W456">
        <v>746.30160000000001</v>
      </c>
      <c r="X456">
        <v>738.50220000000002</v>
      </c>
      <c r="Y456">
        <v>729.58810000000005</v>
      </c>
      <c r="Z456">
        <v>723.54280000000006</v>
      </c>
      <c r="AA456">
        <v>717.22249999999997</v>
      </c>
      <c r="AB456">
        <v>711.5145</v>
      </c>
      <c r="AC456">
        <v>712.02880000000005</v>
      </c>
      <c r="AD456">
        <v>724.51350000000002</v>
      </c>
      <c r="AE456">
        <v>728.04240000000004</v>
      </c>
      <c r="AF456">
        <v>729.298</v>
      </c>
      <c r="AG456">
        <v>707.4452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133.63659999999999</v>
      </c>
      <c r="AU456">
        <v>577.01120000000003</v>
      </c>
      <c r="AV456">
        <v>575.39020000000005</v>
      </c>
      <c r="AW456">
        <v>572.86710000000005</v>
      </c>
      <c r="AX456">
        <v>569.66030000000001</v>
      </c>
      <c r="AY456">
        <v>566.58789999999999</v>
      </c>
      <c r="AZ456">
        <v>481.22859999999997</v>
      </c>
      <c r="BA456">
        <v>330.7681</v>
      </c>
      <c r="BB456">
        <v>227.21960000000001</v>
      </c>
      <c r="BC456">
        <v>234.51560000000001</v>
      </c>
      <c r="BD456">
        <v>240.2971</v>
      </c>
      <c r="BE456">
        <v>225.66040000000001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191.23740000000001</v>
      </c>
      <c r="BS456">
        <v>583.83709999999996</v>
      </c>
      <c r="BT456">
        <v>581.72130000000004</v>
      </c>
      <c r="BU456">
        <v>579.23469999999998</v>
      </c>
      <c r="BV456">
        <v>575.89940000000001</v>
      </c>
      <c r="BW456">
        <v>572.97180000000003</v>
      </c>
      <c r="BX456">
        <v>486.88990000000001</v>
      </c>
      <c r="BY456">
        <v>336.93970000000002</v>
      </c>
      <c r="BZ456">
        <v>231.9512</v>
      </c>
      <c r="CA456">
        <v>240.22</v>
      </c>
      <c r="CB456">
        <v>247.3364</v>
      </c>
      <c r="CC456">
        <v>230.8622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231.13159999999999</v>
      </c>
      <c r="CQ456">
        <v>588.56470000000002</v>
      </c>
      <c r="CR456">
        <v>586.10619999999994</v>
      </c>
      <c r="CS456">
        <v>583.64499999999998</v>
      </c>
      <c r="CT456">
        <v>580.22059999999999</v>
      </c>
      <c r="CU456">
        <v>577.39329999999995</v>
      </c>
      <c r="CV456">
        <v>490.8109</v>
      </c>
      <c r="CW456">
        <v>341.21420000000001</v>
      </c>
      <c r="CX456">
        <v>235.22829999999999</v>
      </c>
      <c r="CY456">
        <v>244.17089999999999</v>
      </c>
      <c r="CZ456">
        <v>252.21170000000001</v>
      </c>
      <c r="DA456">
        <v>234.465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271.0258</v>
      </c>
      <c r="DO456">
        <v>593.29229999999995</v>
      </c>
      <c r="DP456">
        <v>590.49109999999996</v>
      </c>
      <c r="DQ456">
        <v>588.05520000000001</v>
      </c>
      <c r="DR456">
        <v>584.54190000000006</v>
      </c>
      <c r="DS456">
        <v>581.81479999999999</v>
      </c>
      <c r="DT456">
        <v>494.73180000000002</v>
      </c>
      <c r="DU456">
        <v>345.48869999999999</v>
      </c>
      <c r="DV456">
        <v>238.50540000000001</v>
      </c>
      <c r="DW456">
        <v>248.1217</v>
      </c>
      <c r="DX456">
        <v>257.08710000000002</v>
      </c>
      <c r="DY456">
        <v>238.0677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328.62670000000003</v>
      </c>
      <c r="EM456">
        <v>600.1182</v>
      </c>
      <c r="EN456">
        <v>596.82219999999995</v>
      </c>
      <c r="EO456">
        <v>594.42280000000005</v>
      </c>
      <c r="EP456">
        <v>590.78099999999995</v>
      </c>
      <c r="EQ456">
        <v>588.19870000000003</v>
      </c>
      <c r="ER456">
        <v>500.3931</v>
      </c>
      <c r="ES456">
        <v>351.66030000000001</v>
      </c>
      <c r="ET456">
        <v>243.23699999999999</v>
      </c>
      <c r="EU456">
        <v>253.8261</v>
      </c>
      <c r="EV456">
        <v>264.12639999999999</v>
      </c>
      <c r="EW456">
        <v>243.26949999999999</v>
      </c>
      <c r="EX456">
        <v>73.941159999999996</v>
      </c>
      <c r="EY456">
        <v>73.250209999999996</v>
      </c>
      <c r="EZ456">
        <v>72.438900000000004</v>
      </c>
      <c r="FA456">
        <v>71.218670000000003</v>
      </c>
      <c r="FB456">
        <v>70.203019999999995</v>
      </c>
      <c r="FC456">
        <v>69.308549999999997</v>
      </c>
      <c r="FD456">
        <v>68.826210000000003</v>
      </c>
      <c r="FE456">
        <v>68.57535</v>
      </c>
      <c r="FF456">
        <v>69.526340000000005</v>
      </c>
      <c r="FG456">
        <v>73.240520000000004</v>
      </c>
      <c r="FH456">
        <v>77.841790000000003</v>
      </c>
      <c r="FI456">
        <v>82.532049999999998</v>
      </c>
      <c r="FJ456">
        <v>86.286590000000004</v>
      </c>
      <c r="FK456">
        <v>88.814869999999999</v>
      </c>
      <c r="FL456">
        <v>89.879900000000006</v>
      </c>
      <c r="FM456">
        <v>90.036230000000003</v>
      </c>
      <c r="FN456">
        <v>89.138729999999995</v>
      </c>
      <c r="FO456">
        <v>87.540610000000001</v>
      </c>
      <c r="FP456">
        <v>85.180580000000006</v>
      </c>
      <c r="FQ456">
        <v>82.008359999999996</v>
      </c>
      <c r="FR456">
        <v>79.025670000000005</v>
      </c>
      <c r="FS456">
        <v>77.018969999999996</v>
      </c>
      <c r="FT456">
        <v>75.547740000000005</v>
      </c>
      <c r="FU456">
        <v>73.974559999999997</v>
      </c>
      <c r="FV456">
        <v>1</v>
      </c>
    </row>
    <row r="457" spans="1:178" x14ac:dyDescent="0.2">
      <c r="A457" t="s">
        <v>216</v>
      </c>
      <c r="B457" t="s">
        <v>231</v>
      </c>
      <c r="C457" t="s">
        <v>241</v>
      </c>
      <c r="D457" t="s">
        <v>42</v>
      </c>
      <c r="E457" t="s">
        <v>239</v>
      </c>
      <c r="F457" t="s">
        <v>229</v>
      </c>
      <c r="G457">
        <v>535</v>
      </c>
      <c r="H457" s="59"/>
      <c r="I457">
        <v>77.590770000000006</v>
      </c>
      <c r="J457">
        <v>672.20899999999995</v>
      </c>
      <c r="K457">
        <v>663.76070000000004</v>
      </c>
      <c r="L457">
        <v>654.70169999999996</v>
      </c>
      <c r="M457">
        <v>657.84969999999998</v>
      </c>
      <c r="N457">
        <v>667.5883</v>
      </c>
      <c r="O457">
        <v>694.03880000000004</v>
      </c>
      <c r="P457">
        <v>714.37819999999999</v>
      </c>
      <c r="Q457">
        <v>730.00850000000003</v>
      </c>
      <c r="R457">
        <v>734.77790000000005</v>
      </c>
      <c r="S457">
        <v>737.30060000000003</v>
      </c>
      <c r="T457">
        <v>745.50120000000004</v>
      </c>
      <c r="U457">
        <v>734.97720000000004</v>
      </c>
      <c r="V457">
        <v>729.66179999999997</v>
      </c>
      <c r="W457">
        <v>725.9479</v>
      </c>
      <c r="X457">
        <v>718.36120000000005</v>
      </c>
      <c r="Y457">
        <v>709.69029999999998</v>
      </c>
      <c r="Z457">
        <v>703.8098</v>
      </c>
      <c r="AA457">
        <v>697.66189999999995</v>
      </c>
      <c r="AB457">
        <v>692.1096</v>
      </c>
      <c r="AC457">
        <v>692.60979999999995</v>
      </c>
      <c r="AD457">
        <v>704.75400000000002</v>
      </c>
      <c r="AE457">
        <v>708.1866</v>
      </c>
      <c r="AF457">
        <v>709.40800000000002</v>
      </c>
      <c r="AG457">
        <v>688.15120000000002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128.67160000000001</v>
      </c>
      <c r="AU457">
        <v>561.11800000000005</v>
      </c>
      <c r="AV457">
        <v>559.55259999999998</v>
      </c>
      <c r="AW457">
        <v>557.09749999999997</v>
      </c>
      <c r="AX457">
        <v>553.98109999999997</v>
      </c>
      <c r="AY457">
        <v>550.98919999999998</v>
      </c>
      <c r="AZ457">
        <v>467.9744</v>
      </c>
      <c r="BA457">
        <v>321.60570000000001</v>
      </c>
      <c r="BB457">
        <v>220.9143</v>
      </c>
      <c r="BC457">
        <v>227.989</v>
      </c>
      <c r="BD457">
        <v>233.5822</v>
      </c>
      <c r="BE457">
        <v>219.38669999999999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185.48159999999999</v>
      </c>
      <c r="BS457">
        <v>567.85019999999997</v>
      </c>
      <c r="BT457">
        <v>565.79679999999996</v>
      </c>
      <c r="BU457">
        <v>563.3777</v>
      </c>
      <c r="BV457">
        <v>560.13459999999998</v>
      </c>
      <c r="BW457">
        <v>557.28549999999996</v>
      </c>
      <c r="BX457">
        <v>473.55799999999999</v>
      </c>
      <c r="BY457">
        <v>327.69260000000003</v>
      </c>
      <c r="BZ457">
        <v>225.58090000000001</v>
      </c>
      <c r="CA457">
        <v>233.61500000000001</v>
      </c>
      <c r="CB457">
        <v>240.5248</v>
      </c>
      <c r="CC457">
        <v>224.5172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224.828</v>
      </c>
      <c r="CQ457">
        <v>572.51289999999995</v>
      </c>
      <c r="CR457">
        <v>570.12149999999997</v>
      </c>
      <c r="CS457">
        <v>567.72739999999999</v>
      </c>
      <c r="CT457">
        <v>564.39649999999995</v>
      </c>
      <c r="CU457">
        <v>561.64620000000002</v>
      </c>
      <c r="CV457">
        <v>477.42509999999999</v>
      </c>
      <c r="CW457">
        <v>331.90839999999997</v>
      </c>
      <c r="CX457">
        <v>228.81299999999999</v>
      </c>
      <c r="CY457">
        <v>237.51169999999999</v>
      </c>
      <c r="CZ457">
        <v>245.33330000000001</v>
      </c>
      <c r="DA457">
        <v>228.07040000000001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264.17450000000002</v>
      </c>
      <c r="DO457">
        <v>577.17570000000001</v>
      </c>
      <c r="DP457">
        <v>574.44619999999998</v>
      </c>
      <c r="DQ457">
        <v>572.07709999999997</v>
      </c>
      <c r="DR457">
        <v>568.65840000000003</v>
      </c>
      <c r="DS457">
        <v>566.00699999999995</v>
      </c>
      <c r="DT457">
        <v>481.29230000000001</v>
      </c>
      <c r="DU457">
        <v>336.1241</v>
      </c>
      <c r="DV457">
        <v>232.04509999999999</v>
      </c>
      <c r="DW457">
        <v>241.4083</v>
      </c>
      <c r="DX457">
        <v>250.14169999999999</v>
      </c>
      <c r="DY457">
        <v>231.62370000000001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320.98450000000003</v>
      </c>
      <c r="EM457">
        <v>583.90779999999995</v>
      </c>
      <c r="EN457">
        <v>580.69029999999998</v>
      </c>
      <c r="EO457">
        <v>578.35730000000001</v>
      </c>
      <c r="EP457">
        <v>574.81190000000004</v>
      </c>
      <c r="EQ457">
        <v>572.30330000000004</v>
      </c>
      <c r="ER457">
        <v>486.87580000000003</v>
      </c>
      <c r="ES457">
        <v>342.21100000000001</v>
      </c>
      <c r="ET457">
        <v>236.71170000000001</v>
      </c>
      <c r="EU457">
        <v>247.03440000000001</v>
      </c>
      <c r="EV457">
        <v>257.08429999999998</v>
      </c>
      <c r="EW457">
        <v>236.7542</v>
      </c>
      <c r="EX457">
        <v>73.941159999999996</v>
      </c>
      <c r="EY457">
        <v>73.250209999999996</v>
      </c>
      <c r="EZ457">
        <v>72.438900000000004</v>
      </c>
      <c r="FA457">
        <v>71.218670000000003</v>
      </c>
      <c r="FB457">
        <v>70.203019999999995</v>
      </c>
      <c r="FC457">
        <v>69.308549999999997</v>
      </c>
      <c r="FD457">
        <v>68.826210000000003</v>
      </c>
      <c r="FE457">
        <v>68.57535</v>
      </c>
      <c r="FF457">
        <v>69.526340000000005</v>
      </c>
      <c r="FG457">
        <v>73.240520000000004</v>
      </c>
      <c r="FH457">
        <v>77.841790000000003</v>
      </c>
      <c r="FI457">
        <v>82.532049999999998</v>
      </c>
      <c r="FJ457">
        <v>86.286590000000004</v>
      </c>
      <c r="FK457">
        <v>88.814869999999999</v>
      </c>
      <c r="FL457">
        <v>89.879900000000006</v>
      </c>
      <c r="FM457">
        <v>90.036230000000003</v>
      </c>
      <c r="FN457">
        <v>89.138729999999995</v>
      </c>
      <c r="FO457">
        <v>87.540610000000001</v>
      </c>
      <c r="FP457">
        <v>85.180580000000006</v>
      </c>
      <c r="FQ457">
        <v>82.008359999999996</v>
      </c>
      <c r="FR457">
        <v>79.025670000000005</v>
      </c>
      <c r="FS457">
        <v>77.018969999999996</v>
      </c>
      <c r="FT457">
        <v>75.547740000000005</v>
      </c>
      <c r="FU457">
        <v>73.974559999999997</v>
      </c>
      <c r="FV457">
        <v>1</v>
      </c>
    </row>
    <row r="458" spans="1:178" x14ac:dyDescent="0.2">
      <c r="A458" t="s">
        <v>216</v>
      </c>
      <c r="B458" t="s">
        <v>231</v>
      </c>
      <c r="C458" t="s">
        <v>241</v>
      </c>
      <c r="D458" t="s">
        <v>43</v>
      </c>
      <c r="E458">
        <v>2015</v>
      </c>
      <c r="F458" t="s">
        <v>229</v>
      </c>
      <c r="G458">
        <v>572</v>
      </c>
      <c r="H458" s="59"/>
      <c r="I458">
        <v>82.956860000000006</v>
      </c>
      <c r="J458">
        <v>714.09059999999999</v>
      </c>
      <c r="K458">
        <v>705.88549999999998</v>
      </c>
      <c r="L458">
        <v>695.96860000000004</v>
      </c>
      <c r="M458">
        <v>702.24599999999998</v>
      </c>
      <c r="N458">
        <v>722.59100000000001</v>
      </c>
      <c r="O458">
        <v>755.71730000000002</v>
      </c>
      <c r="P458">
        <v>777.32659999999998</v>
      </c>
      <c r="Q458">
        <v>784.45029999999997</v>
      </c>
      <c r="R458">
        <v>776.71510000000001</v>
      </c>
      <c r="S458">
        <v>764.45749999999998</v>
      </c>
      <c r="T458">
        <v>772.04700000000003</v>
      </c>
      <c r="U458">
        <v>781.01080000000002</v>
      </c>
      <c r="V458">
        <v>774.69529999999997</v>
      </c>
      <c r="W458">
        <v>777.38109999999995</v>
      </c>
      <c r="X458">
        <v>765.16459999999995</v>
      </c>
      <c r="Y458">
        <v>761.92849999999999</v>
      </c>
      <c r="Z458">
        <v>755.89840000000004</v>
      </c>
      <c r="AA458">
        <v>754.07820000000004</v>
      </c>
      <c r="AB458">
        <v>749.93020000000001</v>
      </c>
      <c r="AC458">
        <v>740.82470000000001</v>
      </c>
      <c r="AD458">
        <v>744.25810000000001</v>
      </c>
      <c r="AE458">
        <v>741.46770000000004</v>
      </c>
      <c r="AF458">
        <v>734.11540000000002</v>
      </c>
      <c r="AG458">
        <v>725.53750000000002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28.818090000000002</v>
      </c>
      <c r="AX458">
        <v>598.30259999999998</v>
      </c>
      <c r="AY458">
        <v>598.67489999999998</v>
      </c>
      <c r="AZ458">
        <v>593.61959999999999</v>
      </c>
      <c r="BA458">
        <v>586.99059999999997</v>
      </c>
      <c r="BB458">
        <v>590.21979999999996</v>
      </c>
      <c r="BC458">
        <v>513.43489999999997</v>
      </c>
      <c r="BD458">
        <v>362.52859999999998</v>
      </c>
      <c r="BE458">
        <v>65.272480000000002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159.21369999999999</v>
      </c>
      <c r="BV458">
        <v>608.37289999999996</v>
      </c>
      <c r="BW458">
        <v>609.38350000000003</v>
      </c>
      <c r="BX458">
        <v>604.19079999999997</v>
      </c>
      <c r="BY458">
        <v>596.55100000000004</v>
      </c>
      <c r="BZ458">
        <v>600.95119999999997</v>
      </c>
      <c r="CA458">
        <v>521.85339999999997</v>
      </c>
      <c r="CB458">
        <v>370.87189999999998</v>
      </c>
      <c r="CC458">
        <v>171.3732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249.52529999999999</v>
      </c>
      <c r="CT458">
        <v>615.34749999999997</v>
      </c>
      <c r="CU458">
        <v>616.80020000000002</v>
      </c>
      <c r="CV458">
        <v>611.51229999999998</v>
      </c>
      <c r="CW458">
        <v>603.17250000000001</v>
      </c>
      <c r="CX458">
        <v>608.38369999999998</v>
      </c>
      <c r="CY458">
        <v>527.68399999999997</v>
      </c>
      <c r="CZ458">
        <v>376.65039999999999</v>
      </c>
      <c r="DA458">
        <v>244.85830000000001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339.83690000000001</v>
      </c>
      <c r="DR458">
        <v>622.32209999999998</v>
      </c>
      <c r="DS458">
        <v>624.21699999999998</v>
      </c>
      <c r="DT458">
        <v>618.83389999999997</v>
      </c>
      <c r="DU458">
        <v>609.79399999999998</v>
      </c>
      <c r="DV458">
        <v>615.81629999999996</v>
      </c>
      <c r="DW458">
        <v>533.51459999999997</v>
      </c>
      <c r="DX458">
        <v>382.4289</v>
      </c>
      <c r="DY458">
        <v>318.3433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470.23250000000002</v>
      </c>
      <c r="EP458">
        <v>632.39250000000004</v>
      </c>
      <c r="EQ458">
        <v>634.92550000000006</v>
      </c>
      <c r="ER458">
        <v>629.40499999999997</v>
      </c>
      <c r="ES458">
        <v>619.35440000000006</v>
      </c>
      <c r="ET458">
        <v>626.54769999999996</v>
      </c>
      <c r="EU458">
        <v>541.93309999999997</v>
      </c>
      <c r="EV458">
        <v>390.7722</v>
      </c>
      <c r="EW458">
        <v>424.44409999999999</v>
      </c>
      <c r="EX458">
        <v>61.566339999999997</v>
      </c>
      <c r="EY458">
        <v>60.334710000000001</v>
      </c>
      <c r="EZ458">
        <v>59.423940000000002</v>
      </c>
      <c r="FA458">
        <v>58.415559999999999</v>
      </c>
      <c r="FB458">
        <v>57.812260000000002</v>
      </c>
      <c r="FC458">
        <v>57.08117</v>
      </c>
      <c r="FD458">
        <v>56.798479999999998</v>
      </c>
      <c r="FE458">
        <v>56.880899999999997</v>
      </c>
      <c r="FF458">
        <v>58.911479999999997</v>
      </c>
      <c r="FG458">
        <v>63.086559999999999</v>
      </c>
      <c r="FH458">
        <v>68.284149999999997</v>
      </c>
      <c r="FI458">
        <v>72.641300000000001</v>
      </c>
      <c r="FJ458">
        <v>75.621099999999998</v>
      </c>
      <c r="FK458">
        <v>77.232330000000005</v>
      </c>
      <c r="FL458">
        <v>78.296549999999996</v>
      </c>
      <c r="FM458">
        <v>78.454030000000003</v>
      </c>
      <c r="FN458">
        <v>77.264049999999997</v>
      </c>
      <c r="FO458">
        <v>74.955119999999994</v>
      </c>
      <c r="FP458">
        <v>72.358329999999995</v>
      </c>
      <c r="FQ458">
        <v>69.689350000000005</v>
      </c>
      <c r="FR458">
        <v>67.564449999999994</v>
      </c>
      <c r="FS458">
        <v>65.633160000000004</v>
      </c>
      <c r="FT458">
        <v>64.115099999999998</v>
      </c>
      <c r="FU458">
        <v>63.309440000000002</v>
      </c>
      <c r="FV458">
        <v>1</v>
      </c>
    </row>
    <row r="459" spans="1:178" x14ac:dyDescent="0.2">
      <c r="A459" t="s">
        <v>216</v>
      </c>
      <c r="B459" t="s">
        <v>231</v>
      </c>
      <c r="C459" t="s">
        <v>241</v>
      </c>
      <c r="D459" t="s">
        <v>43</v>
      </c>
      <c r="E459">
        <v>2016</v>
      </c>
      <c r="F459" t="s">
        <v>229</v>
      </c>
      <c r="G459">
        <v>557</v>
      </c>
      <c r="H459" s="59"/>
      <c r="I459">
        <v>80.781409999999994</v>
      </c>
      <c r="J459">
        <v>695.36440000000005</v>
      </c>
      <c r="K459">
        <v>687.37450000000001</v>
      </c>
      <c r="L459">
        <v>677.71770000000004</v>
      </c>
      <c r="M459">
        <v>683.83040000000005</v>
      </c>
      <c r="N459">
        <v>703.64200000000005</v>
      </c>
      <c r="O459">
        <v>735.89949999999999</v>
      </c>
      <c r="P459">
        <v>756.94209999999998</v>
      </c>
      <c r="Q459">
        <v>763.87909999999999</v>
      </c>
      <c r="R459">
        <v>756.34670000000006</v>
      </c>
      <c r="S459">
        <v>744.41049999999996</v>
      </c>
      <c r="T459">
        <v>751.80100000000004</v>
      </c>
      <c r="U459">
        <v>760.52980000000002</v>
      </c>
      <c r="V459">
        <v>754.37980000000005</v>
      </c>
      <c r="W459">
        <v>756.99519999999995</v>
      </c>
      <c r="X459">
        <v>745.09910000000002</v>
      </c>
      <c r="Y459">
        <v>741.9479</v>
      </c>
      <c r="Z459">
        <v>736.07590000000005</v>
      </c>
      <c r="AA459">
        <v>734.30349999999999</v>
      </c>
      <c r="AB459">
        <v>730.26419999999996</v>
      </c>
      <c r="AC459">
        <v>721.39750000000004</v>
      </c>
      <c r="AD459">
        <v>724.74080000000004</v>
      </c>
      <c r="AE459">
        <v>722.02359999999999</v>
      </c>
      <c r="AF459">
        <v>714.86410000000001</v>
      </c>
      <c r="AG459">
        <v>706.51120000000003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25.187719999999999</v>
      </c>
      <c r="AX459">
        <v>582.39089999999999</v>
      </c>
      <c r="AY459">
        <v>582.73940000000005</v>
      </c>
      <c r="AZ459">
        <v>577.81960000000004</v>
      </c>
      <c r="BA459">
        <v>571.38679999999999</v>
      </c>
      <c r="BB459">
        <v>574.50540000000001</v>
      </c>
      <c r="BC459">
        <v>499.7851</v>
      </c>
      <c r="BD459">
        <v>352.83780000000002</v>
      </c>
      <c r="BE459">
        <v>61.221710000000002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153.8622</v>
      </c>
      <c r="BV459">
        <v>592.32820000000004</v>
      </c>
      <c r="BW459">
        <v>593.3066</v>
      </c>
      <c r="BX459">
        <v>588.25120000000004</v>
      </c>
      <c r="BY459">
        <v>580.82090000000005</v>
      </c>
      <c r="BZ459">
        <v>585.09519999999998</v>
      </c>
      <c r="CA459">
        <v>508.09249999999997</v>
      </c>
      <c r="CB459">
        <v>361.07100000000003</v>
      </c>
      <c r="CC459">
        <v>165.922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242.98179999999999</v>
      </c>
      <c r="CT459">
        <v>599.21079999999995</v>
      </c>
      <c r="CU459">
        <v>600.62540000000001</v>
      </c>
      <c r="CV459">
        <v>595.47609999999997</v>
      </c>
      <c r="CW459">
        <v>587.35500000000002</v>
      </c>
      <c r="CX459">
        <v>592.42960000000005</v>
      </c>
      <c r="CY459">
        <v>513.84609999999998</v>
      </c>
      <c r="CZ459">
        <v>366.77319999999997</v>
      </c>
      <c r="DA459">
        <v>238.43719999999999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332.10140000000001</v>
      </c>
      <c r="DR459">
        <v>606.09339999999997</v>
      </c>
      <c r="DS459">
        <v>607.9443</v>
      </c>
      <c r="DT459">
        <v>602.70100000000002</v>
      </c>
      <c r="DU459">
        <v>593.88919999999996</v>
      </c>
      <c r="DV459">
        <v>599.76400000000001</v>
      </c>
      <c r="DW459">
        <v>519.59979999999996</v>
      </c>
      <c r="DX459">
        <v>372.47539999999998</v>
      </c>
      <c r="DY459">
        <v>310.95229999999998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460.77589999999998</v>
      </c>
      <c r="EP459">
        <v>616.0308</v>
      </c>
      <c r="EQ459">
        <v>618.51149999999996</v>
      </c>
      <c r="ER459">
        <v>613.1327</v>
      </c>
      <c r="ES459">
        <v>603.32330000000002</v>
      </c>
      <c r="ET459">
        <v>610.35379999999998</v>
      </c>
      <c r="EU459">
        <v>527.90719999999999</v>
      </c>
      <c r="EV459">
        <v>380.70859999999999</v>
      </c>
      <c r="EW459">
        <v>415.65260000000001</v>
      </c>
      <c r="EX459">
        <v>61.56635</v>
      </c>
      <c r="EY459">
        <v>60.334710000000001</v>
      </c>
      <c r="EZ459">
        <v>59.423949999999998</v>
      </c>
      <c r="FA459">
        <v>58.415559999999999</v>
      </c>
      <c r="FB459">
        <v>57.812260000000002</v>
      </c>
      <c r="FC459">
        <v>57.081180000000003</v>
      </c>
      <c r="FD459">
        <v>56.798479999999998</v>
      </c>
      <c r="FE459">
        <v>56.88091</v>
      </c>
      <c r="FF459">
        <v>58.911479999999997</v>
      </c>
      <c r="FG459">
        <v>63.086559999999999</v>
      </c>
      <c r="FH459">
        <v>68.284149999999997</v>
      </c>
      <c r="FI459">
        <v>72.641300000000001</v>
      </c>
      <c r="FJ459">
        <v>75.621099999999998</v>
      </c>
      <c r="FK459">
        <v>77.232330000000005</v>
      </c>
      <c r="FL459">
        <v>78.296549999999996</v>
      </c>
      <c r="FM459">
        <v>78.454030000000003</v>
      </c>
      <c r="FN459">
        <v>77.264049999999997</v>
      </c>
      <c r="FO459">
        <v>74.955119999999994</v>
      </c>
      <c r="FP459">
        <v>72.358329999999995</v>
      </c>
      <c r="FQ459">
        <v>69.689350000000005</v>
      </c>
      <c r="FR459">
        <v>67.564449999999994</v>
      </c>
      <c r="FS459">
        <v>65.633160000000004</v>
      </c>
      <c r="FT459">
        <v>64.115099999999998</v>
      </c>
      <c r="FU459">
        <v>63.309440000000002</v>
      </c>
      <c r="FV459">
        <v>1</v>
      </c>
    </row>
    <row r="460" spans="1:178" x14ac:dyDescent="0.2">
      <c r="A460" t="s">
        <v>216</v>
      </c>
      <c r="B460" t="s">
        <v>231</v>
      </c>
      <c r="C460" t="s">
        <v>241</v>
      </c>
      <c r="D460" t="s">
        <v>43</v>
      </c>
      <c r="E460">
        <v>2017</v>
      </c>
      <c r="F460" t="s">
        <v>229</v>
      </c>
      <c r="G460">
        <v>542</v>
      </c>
      <c r="H460" s="59"/>
      <c r="I460">
        <v>78.605969999999999</v>
      </c>
      <c r="J460">
        <v>676.63829999999996</v>
      </c>
      <c r="K460">
        <v>668.86350000000004</v>
      </c>
      <c r="L460">
        <v>659.46669999999995</v>
      </c>
      <c r="M460">
        <v>665.41489999999999</v>
      </c>
      <c r="N460">
        <v>684.69290000000001</v>
      </c>
      <c r="O460">
        <v>716.08169999999996</v>
      </c>
      <c r="P460">
        <v>736.55769999999995</v>
      </c>
      <c r="Q460">
        <v>743.30780000000004</v>
      </c>
      <c r="R460">
        <v>735.97829999999999</v>
      </c>
      <c r="S460">
        <v>724.36350000000004</v>
      </c>
      <c r="T460">
        <v>731.55499999999995</v>
      </c>
      <c r="U460">
        <v>740.04870000000005</v>
      </c>
      <c r="V460">
        <v>734.06439999999998</v>
      </c>
      <c r="W460">
        <v>736.60940000000005</v>
      </c>
      <c r="X460">
        <v>725.03359999999998</v>
      </c>
      <c r="Y460">
        <v>721.96720000000005</v>
      </c>
      <c r="Z460">
        <v>716.25340000000006</v>
      </c>
      <c r="AA460">
        <v>714.52869999999996</v>
      </c>
      <c r="AB460">
        <v>710.59820000000002</v>
      </c>
      <c r="AC460">
        <v>701.97029999999995</v>
      </c>
      <c r="AD460">
        <v>705.22360000000003</v>
      </c>
      <c r="AE460">
        <v>702.57950000000005</v>
      </c>
      <c r="AF460">
        <v>695.61289999999997</v>
      </c>
      <c r="AG460">
        <v>687.48490000000004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21.596810000000001</v>
      </c>
      <c r="AX460">
        <v>566.48220000000003</v>
      </c>
      <c r="AY460">
        <v>566.80709999999999</v>
      </c>
      <c r="AZ460">
        <v>562.02279999999996</v>
      </c>
      <c r="BA460">
        <v>555.78579999999999</v>
      </c>
      <c r="BB460">
        <v>558.79430000000002</v>
      </c>
      <c r="BC460">
        <v>486.1379</v>
      </c>
      <c r="BD460">
        <v>343.14949999999999</v>
      </c>
      <c r="BE460">
        <v>57.203099999999999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148.52690000000001</v>
      </c>
      <c r="BV460">
        <v>576.28489999999999</v>
      </c>
      <c r="BW460">
        <v>577.23099999999999</v>
      </c>
      <c r="BX460">
        <v>572.31299999999999</v>
      </c>
      <c r="BY460">
        <v>565.09209999999996</v>
      </c>
      <c r="BZ460">
        <v>569.2405</v>
      </c>
      <c r="CA460">
        <v>494.33260000000001</v>
      </c>
      <c r="CB460">
        <v>351.27109999999999</v>
      </c>
      <c r="CC460">
        <v>160.48400000000001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236.4383</v>
      </c>
      <c r="CT460">
        <v>583.07410000000004</v>
      </c>
      <c r="CU460">
        <v>584.45060000000001</v>
      </c>
      <c r="CV460">
        <v>579.44000000000005</v>
      </c>
      <c r="CW460">
        <v>571.5376</v>
      </c>
      <c r="CX460">
        <v>576.47550000000001</v>
      </c>
      <c r="CY460">
        <v>500.00830000000002</v>
      </c>
      <c r="CZ460">
        <v>356.89600000000002</v>
      </c>
      <c r="DA460">
        <v>232.01609999999999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324.34969999999998</v>
      </c>
      <c r="DR460">
        <v>589.86329999999998</v>
      </c>
      <c r="DS460">
        <v>591.67020000000002</v>
      </c>
      <c r="DT460">
        <v>586.56700000000001</v>
      </c>
      <c r="DU460">
        <v>577.98310000000004</v>
      </c>
      <c r="DV460">
        <v>583.71040000000005</v>
      </c>
      <c r="DW460">
        <v>505.68389999999999</v>
      </c>
      <c r="DX460">
        <v>362.52089999999998</v>
      </c>
      <c r="DY460">
        <v>303.54809999999998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451.27980000000002</v>
      </c>
      <c r="EP460">
        <v>599.66600000000005</v>
      </c>
      <c r="EQ460">
        <v>602.0942</v>
      </c>
      <c r="ER460">
        <v>596.85720000000003</v>
      </c>
      <c r="ES460">
        <v>587.2894</v>
      </c>
      <c r="ET460">
        <v>594.1567</v>
      </c>
      <c r="EU460">
        <v>513.87869999999998</v>
      </c>
      <c r="EV460">
        <v>370.64249999999998</v>
      </c>
      <c r="EW460">
        <v>406.82900000000001</v>
      </c>
      <c r="EX460">
        <v>61.56635</v>
      </c>
      <c r="EY460">
        <v>60.334710000000001</v>
      </c>
      <c r="EZ460">
        <v>59.423940000000002</v>
      </c>
      <c r="FA460">
        <v>58.415550000000003</v>
      </c>
      <c r="FB460">
        <v>57.812260000000002</v>
      </c>
      <c r="FC460">
        <v>57.081180000000003</v>
      </c>
      <c r="FD460">
        <v>56.798479999999998</v>
      </c>
      <c r="FE460">
        <v>56.88091</v>
      </c>
      <c r="FF460">
        <v>58.911479999999997</v>
      </c>
      <c r="FG460">
        <v>63.086559999999999</v>
      </c>
      <c r="FH460">
        <v>68.284149999999997</v>
      </c>
      <c r="FI460">
        <v>72.641300000000001</v>
      </c>
      <c r="FJ460">
        <v>75.621099999999998</v>
      </c>
      <c r="FK460">
        <v>77.232330000000005</v>
      </c>
      <c r="FL460">
        <v>78.296549999999996</v>
      </c>
      <c r="FM460">
        <v>78.454030000000003</v>
      </c>
      <c r="FN460">
        <v>77.264049999999997</v>
      </c>
      <c r="FO460">
        <v>74.955119999999994</v>
      </c>
      <c r="FP460">
        <v>72.358329999999995</v>
      </c>
      <c r="FQ460">
        <v>69.689350000000005</v>
      </c>
      <c r="FR460">
        <v>67.564449999999994</v>
      </c>
      <c r="FS460">
        <v>65.633160000000004</v>
      </c>
      <c r="FT460">
        <v>64.115099999999998</v>
      </c>
      <c r="FU460">
        <v>63.309440000000002</v>
      </c>
      <c r="FV460">
        <v>1</v>
      </c>
    </row>
    <row r="461" spans="1:178" x14ac:dyDescent="0.2">
      <c r="A461" t="s">
        <v>216</v>
      </c>
      <c r="B461" t="s">
        <v>231</v>
      </c>
      <c r="C461" t="s">
        <v>241</v>
      </c>
      <c r="D461" t="s">
        <v>43</v>
      </c>
      <c r="E461" t="s">
        <v>239</v>
      </c>
      <c r="F461" t="s">
        <v>229</v>
      </c>
      <c r="G461">
        <v>535</v>
      </c>
      <c r="H461" s="59"/>
      <c r="I461">
        <v>77.590770000000006</v>
      </c>
      <c r="J461">
        <v>667.89940000000001</v>
      </c>
      <c r="K461">
        <v>660.2251</v>
      </c>
      <c r="L461">
        <v>650.94960000000003</v>
      </c>
      <c r="M461">
        <v>656.82100000000003</v>
      </c>
      <c r="N461">
        <v>675.85</v>
      </c>
      <c r="O461">
        <v>706.83339999999998</v>
      </c>
      <c r="P461">
        <v>727.04499999999996</v>
      </c>
      <c r="Q461">
        <v>733.7079</v>
      </c>
      <c r="R461">
        <v>726.47310000000004</v>
      </c>
      <c r="S461">
        <v>715.00829999999996</v>
      </c>
      <c r="T461">
        <v>722.1069</v>
      </c>
      <c r="U461">
        <v>730.49090000000001</v>
      </c>
      <c r="V461">
        <v>724.58389999999997</v>
      </c>
      <c r="W461">
        <v>727.096</v>
      </c>
      <c r="X461">
        <v>715.66970000000003</v>
      </c>
      <c r="Y461">
        <v>712.64290000000005</v>
      </c>
      <c r="Z461">
        <v>707.00289999999995</v>
      </c>
      <c r="AA461">
        <v>705.30050000000006</v>
      </c>
      <c r="AB461">
        <v>701.42079999999999</v>
      </c>
      <c r="AC461">
        <v>692.90419999999995</v>
      </c>
      <c r="AD461">
        <v>696.1155</v>
      </c>
      <c r="AE461">
        <v>693.50559999999996</v>
      </c>
      <c r="AF461">
        <v>686.62890000000004</v>
      </c>
      <c r="AG461">
        <v>678.60590000000002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19.93505</v>
      </c>
      <c r="AX461">
        <v>559.05909999999994</v>
      </c>
      <c r="AY461">
        <v>559.37300000000005</v>
      </c>
      <c r="AZ461">
        <v>554.65210000000002</v>
      </c>
      <c r="BA461">
        <v>548.50630000000001</v>
      </c>
      <c r="BB461">
        <v>551.46360000000004</v>
      </c>
      <c r="BC461">
        <v>479.77010000000001</v>
      </c>
      <c r="BD461">
        <v>338.62920000000003</v>
      </c>
      <c r="BE461">
        <v>55.33914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146.0428</v>
      </c>
      <c r="BV461">
        <v>568.79830000000004</v>
      </c>
      <c r="BW461">
        <v>569.72950000000003</v>
      </c>
      <c r="BX461">
        <v>564.87559999999996</v>
      </c>
      <c r="BY461">
        <v>557.75239999999997</v>
      </c>
      <c r="BZ461">
        <v>561.84209999999996</v>
      </c>
      <c r="CA461">
        <v>487.9117</v>
      </c>
      <c r="CB461">
        <v>346.69819999999999</v>
      </c>
      <c r="CC461">
        <v>157.95089999999999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233.38470000000001</v>
      </c>
      <c r="CT461">
        <v>575.54359999999997</v>
      </c>
      <c r="CU461">
        <v>576.90229999999997</v>
      </c>
      <c r="CV461">
        <v>571.95640000000003</v>
      </c>
      <c r="CW461">
        <v>564.15610000000004</v>
      </c>
      <c r="CX461">
        <v>569.03020000000004</v>
      </c>
      <c r="CY461">
        <v>493.55059999999997</v>
      </c>
      <c r="CZ461">
        <v>352.2867</v>
      </c>
      <c r="DA461">
        <v>229.01949999999999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320.72660000000002</v>
      </c>
      <c r="DR461">
        <v>582.28890000000001</v>
      </c>
      <c r="DS461">
        <v>584.0752</v>
      </c>
      <c r="DT461">
        <v>579.03719999999998</v>
      </c>
      <c r="DU461">
        <v>570.55989999999997</v>
      </c>
      <c r="DV461">
        <v>576.2183</v>
      </c>
      <c r="DW461">
        <v>499.18950000000001</v>
      </c>
      <c r="DX461">
        <v>357.87520000000001</v>
      </c>
      <c r="DY461">
        <v>300.08819999999997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446.83440000000002</v>
      </c>
      <c r="EP461">
        <v>592.02800000000002</v>
      </c>
      <c r="EQ461">
        <v>594.4316</v>
      </c>
      <c r="ER461">
        <v>589.26070000000004</v>
      </c>
      <c r="ES461">
        <v>579.80589999999995</v>
      </c>
      <c r="ET461">
        <v>586.59690000000001</v>
      </c>
      <c r="EU461">
        <v>507.33109999999999</v>
      </c>
      <c r="EV461">
        <v>365.94409999999999</v>
      </c>
      <c r="EW461">
        <v>402.7</v>
      </c>
      <c r="EX461">
        <v>61.56635</v>
      </c>
      <c r="EY461">
        <v>60.334710000000001</v>
      </c>
      <c r="EZ461">
        <v>59.423949999999998</v>
      </c>
      <c r="FA461">
        <v>58.415550000000003</v>
      </c>
      <c r="FB461">
        <v>57.812249999999999</v>
      </c>
      <c r="FC461">
        <v>57.08117</v>
      </c>
      <c r="FD461">
        <v>56.798479999999998</v>
      </c>
      <c r="FE461">
        <v>56.880899999999997</v>
      </c>
      <c r="FF461">
        <v>58.911479999999997</v>
      </c>
      <c r="FG461">
        <v>63.086570000000002</v>
      </c>
      <c r="FH461">
        <v>68.284149999999997</v>
      </c>
      <c r="FI461">
        <v>72.641300000000001</v>
      </c>
      <c r="FJ461">
        <v>75.621099999999998</v>
      </c>
      <c r="FK461">
        <v>77.232330000000005</v>
      </c>
      <c r="FL461">
        <v>78.296549999999996</v>
      </c>
      <c r="FM461">
        <v>78.454030000000003</v>
      </c>
      <c r="FN461">
        <v>77.264049999999997</v>
      </c>
      <c r="FO461">
        <v>74.955119999999994</v>
      </c>
      <c r="FP461">
        <v>72.358329999999995</v>
      </c>
      <c r="FQ461">
        <v>69.689350000000005</v>
      </c>
      <c r="FR461">
        <v>67.564449999999994</v>
      </c>
      <c r="FS461">
        <v>65.633160000000004</v>
      </c>
      <c r="FT461">
        <v>64.115099999999998</v>
      </c>
      <c r="FU461">
        <v>63.309440000000002</v>
      </c>
      <c r="FV461">
        <v>1</v>
      </c>
    </row>
    <row r="462" spans="1:178" x14ac:dyDescent="0.2">
      <c r="A462" t="s">
        <v>216</v>
      </c>
      <c r="B462" t="s">
        <v>231</v>
      </c>
      <c r="C462" t="s">
        <v>241</v>
      </c>
      <c r="D462" t="s">
        <v>44</v>
      </c>
      <c r="E462">
        <v>2015</v>
      </c>
      <c r="F462" t="s">
        <v>229</v>
      </c>
      <c r="G462">
        <v>565</v>
      </c>
      <c r="H462" s="59"/>
      <c r="I462">
        <v>81.941649999999996</v>
      </c>
      <c r="J462">
        <v>675.23479999999995</v>
      </c>
      <c r="K462">
        <v>672.68949999999995</v>
      </c>
      <c r="L462">
        <v>660.32349999999997</v>
      </c>
      <c r="M462">
        <v>656.00429999999994</v>
      </c>
      <c r="N462">
        <v>687.06029999999998</v>
      </c>
      <c r="O462">
        <v>715.00819999999999</v>
      </c>
      <c r="P462">
        <v>734.04769999999996</v>
      </c>
      <c r="Q462">
        <v>738.31859999999995</v>
      </c>
      <c r="R462">
        <v>743.59379999999999</v>
      </c>
      <c r="S462">
        <v>723.34349999999995</v>
      </c>
      <c r="T462">
        <v>712.39279999999997</v>
      </c>
      <c r="U462">
        <v>714.55100000000004</v>
      </c>
      <c r="V462">
        <v>723.91800000000001</v>
      </c>
      <c r="W462">
        <v>710.86440000000005</v>
      </c>
      <c r="X462">
        <v>723.30280000000005</v>
      </c>
      <c r="Y462">
        <v>719.83759999999995</v>
      </c>
      <c r="Z462">
        <v>723.10519999999997</v>
      </c>
      <c r="AA462">
        <v>733.1268</v>
      </c>
      <c r="AB462">
        <v>731.8057</v>
      </c>
      <c r="AC462">
        <v>724.87350000000004</v>
      </c>
      <c r="AD462">
        <v>725.47640000000001</v>
      </c>
      <c r="AE462">
        <v>723.42859999999996</v>
      </c>
      <c r="AF462">
        <v>718.62109999999996</v>
      </c>
      <c r="AG462">
        <v>715.70920000000001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-82.477919999999997</v>
      </c>
      <c r="AX462">
        <v>564.90830000000005</v>
      </c>
      <c r="AY462">
        <v>569.774</v>
      </c>
      <c r="AZ462">
        <v>567.53790000000004</v>
      </c>
      <c r="BA462">
        <v>564.43129999999996</v>
      </c>
      <c r="BB462">
        <v>566.63829999999996</v>
      </c>
      <c r="BC462">
        <v>498.26609999999999</v>
      </c>
      <c r="BD462">
        <v>359.5188</v>
      </c>
      <c r="BE462">
        <v>85.38785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112.97329999999999</v>
      </c>
      <c r="BV462">
        <v>580.43989999999997</v>
      </c>
      <c r="BW462">
        <v>589.43290000000002</v>
      </c>
      <c r="BX462">
        <v>587.41250000000002</v>
      </c>
      <c r="BY462">
        <v>582.59910000000002</v>
      </c>
      <c r="BZ462">
        <v>584.56489999999997</v>
      </c>
      <c r="CA462">
        <v>509.51979999999998</v>
      </c>
      <c r="CB462">
        <v>371.90649999999999</v>
      </c>
      <c r="CC462">
        <v>190.8484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248.34229999999999</v>
      </c>
      <c r="CT462">
        <v>591.19709999999998</v>
      </c>
      <c r="CU462">
        <v>603.04849999999999</v>
      </c>
      <c r="CV462">
        <v>601.17759999999998</v>
      </c>
      <c r="CW462">
        <v>595.18209999999999</v>
      </c>
      <c r="CX462">
        <v>596.98080000000004</v>
      </c>
      <c r="CY462">
        <v>517.31410000000005</v>
      </c>
      <c r="CZ462">
        <v>380.4862</v>
      </c>
      <c r="DA462">
        <v>263.89010000000002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383.71120000000002</v>
      </c>
      <c r="DR462">
        <v>601.95420000000001</v>
      </c>
      <c r="DS462">
        <v>616.66420000000005</v>
      </c>
      <c r="DT462">
        <v>614.94269999999995</v>
      </c>
      <c r="DU462">
        <v>607.76499999999999</v>
      </c>
      <c r="DV462">
        <v>609.39670000000001</v>
      </c>
      <c r="DW462">
        <v>525.10850000000005</v>
      </c>
      <c r="DX462">
        <v>389.0659</v>
      </c>
      <c r="DY462">
        <v>336.93169999999998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579.16250000000002</v>
      </c>
      <c r="EP462">
        <v>617.48580000000004</v>
      </c>
      <c r="EQ462">
        <v>636.32309999999995</v>
      </c>
      <c r="ER462">
        <v>634.81730000000005</v>
      </c>
      <c r="ES462">
        <v>625.93280000000004</v>
      </c>
      <c r="ET462">
        <v>627.32320000000004</v>
      </c>
      <c r="EU462">
        <v>536.36220000000003</v>
      </c>
      <c r="EV462">
        <v>401.45359999999999</v>
      </c>
      <c r="EW462">
        <v>442.39229999999998</v>
      </c>
      <c r="EX462">
        <v>43.633150000000001</v>
      </c>
      <c r="EY462">
        <v>42.724499999999999</v>
      </c>
      <c r="EZ462">
        <v>42.200749999999999</v>
      </c>
      <c r="FA462">
        <v>41.770110000000003</v>
      </c>
      <c r="FB462">
        <v>41.29</v>
      </c>
      <c r="FC462">
        <v>40.705030000000001</v>
      </c>
      <c r="FD462">
        <v>40.550719999999998</v>
      </c>
      <c r="FE462">
        <v>40.624229999999997</v>
      </c>
      <c r="FF462">
        <v>41.379539999999999</v>
      </c>
      <c r="FG462">
        <v>43.550159999999998</v>
      </c>
      <c r="FH462">
        <v>45.961550000000003</v>
      </c>
      <c r="FI462">
        <v>48.181649999999998</v>
      </c>
      <c r="FJ462">
        <v>49.682609999999997</v>
      </c>
      <c r="FK462">
        <v>50.19408</v>
      </c>
      <c r="FL462">
        <v>50.569200000000002</v>
      </c>
      <c r="FM462">
        <v>50.670560000000002</v>
      </c>
      <c r="FN462">
        <v>49.99926</v>
      </c>
      <c r="FO462">
        <v>48.555289999999999</v>
      </c>
      <c r="FP462">
        <v>46.918489999999998</v>
      </c>
      <c r="FQ462">
        <v>45.94558</v>
      </c>
      <c r="FR462">
        <v>45.057929999999999</v>
      </c>
      <c r="FS462">
        <v>44.131680000000003</v>
      </c>
      <c r="FT462">
        <v>43.604599999999998</v>
      </c>
      <c r="FU462">
        <v>43.150880000000001</v>
      </c>
      <c r="FV462">
        <v>1</v>
      </c>
    </row>
    <row r="463" spans="1:178" x14ac:dyDescent="0.2">
      <c r="A463" t="s">
        <v>216</v>
      </c>
      <c r="B463" t="s">
        <v>231</v>
      </c>
      <c r="C463" t="s">
        <v>241</v>
      </c>
      <c r="D463" t="s">
        <v>44</v>
      </c>
      <c r="E463">
        <v>2016</v>
      </c>
      <c r="F463" t="s">
        <v>229</v>
      </c>
      <c r="G463">
        <v>550</v>
      </c>
      <c r="H463" s="59"/>
      <c r="I463">
        <v>79.766199999999998</v>
      </c>
      <c r="J463">
        <v>657.30820000000006</v>
      </c>
      <c r="K463">
        <v>654.83040000000005</v>
      </c>
      <c r="L463">
        <v>642.79280000000006</v>
      </c>
      <c r="M463">
        <v>638.5883</v>
      </c>
      <c r="N463">
        <v>668.81979999999999</v>
      </c>
      <c r="O463">
        <v>696.02570000000003</v>
      </c>
      <c r="P463">
        <v>714.55970000000002</v>
      </c>
      <c r="Q463">
        <v>718.71720000000005</v>
      </c>
      <c r="R463">
        <v>723.85239999999999</v>
      </c>
      <c r="S463">
        <v>704.13969999999995</v>
      </c>
      <c r="T463">
        <v>693.47969999999998</v>
      </c>
      <c r="U463">
        <v>695.5806</v>
      </c>
      <c r="V463">
        <v>704.69899999999996</v>
      </c>
      <c r="W463">
        <v>691.99189999999999</v>
      </c>
      <c r="X463">
        <v>704.1001</v>
      </c>
      <c r="Y463">
        <v>700.7269</v>
      </c>
      <c r="Z463">
        <v>703.90769999999998</v>
      </c>
      <c r="AA463">
        <v>713.66319999999996</v>
      </c>
      <c r="AB463">
        <v>712.37729999999999</v>
      </c>
      <c r="AC463">
        <v>705.62900000000002</v>
      </c>
      <c r="AD463">
        <v>706.21600000000001</v>
      </c>
      <c r="AE463">
        <v>704.22260000000006</v>
      </c>
      <c r="AF463">
        <v>699.54269999999997</v>
      </c>
      <c r="AG463">
        <v>696.70809999999994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-84.650139999999993</v>
      </c>
      <c r="AX463">
        <v>549.56410000000005</v>
      </c>
      <c r="AY463">
        <v>554.20860000000005</v>
      </c>
      <c r="AZ463">
        <v>552.02700000000004</v>
      </c>
      <c r="BA463">
        <v>549.04100000000005</v>
      </c>
      <c r="BB463">
        <v>551.19479999999999</v>
      </c>
      <c r="BC463">
        <v>484.7867</v>
      </c>
      <c r="BD463">
        <v>349.69749999999999</v>
      </c>
      <c r="BE463">
        <v>80.767380000000003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108.1892</v>
      </c>
      <c r="BV463">
        <v>564.88819999999998</v>
      </c>
      <c r="BW463">
        <v>573.60469999999998</v>
      </c>
      <c r="BX463">
        <v>571.63599999999997</v>
      </c>
      <c r="BY463">
        <v>566.96600000000001</v>
      </c>
      <c r="BZ463">
        <v>568.8818</v>
      </c>
      <c r="CA463">
        <v>495.89</v>
      </c>
      <c r="CB463">
        <v>361.91969999999998</v>
      </c>
      <c r="CC463">
        <v>184.8186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241.7491</v>
      </c>
      <c r="CT463">
        <v>575.50160000000005</v>
      </c>
      <c r="CU463">
        <v>587.03840000000002</v>
      </c>
      <c r="CV463">
        <v>585.21720000000005</v>
      </c>
      <c r="CW463">
        <v>579.38080000000002</v>
      </c>
      <c r="CX463">
        <v>581.13170000000002</v>
      </c>
      <c r="CY463">
        <v>503.58019999999999</v>
      </c>
      <c r="CZ463">
        <v>370.38479999999998</v>
      </c>
      <c r="DA463">
        <v>256.88420000000002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375.3091</v>
      </c>
      <c r="DR463">
        <v>586.11500000000001</v>
      </c>
      <c r="DS463">
        <v>600.47209999999995</v>
      </c>
      <c r="DT463">
        <v>598.79830000000004</v>
      </c>
      <c r="DU463">
        <v>591.79560000000004</v>
      </c>
      <c r="DV463">
        <v>593.38170000000002</v>
      </c>
      <c r="DW463">
        <v>511.27030000000002</v>
      </c>
      <c r="DX463">
        <v>378.84980000000002</v>
      </c>
      <c r="DY463">
        <v>328.94970000000001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568.14840000000004</v>
      </c>
      <c r="EP463">
        <v>601.43899999999996</v>
      </c>
      <c r="EQ463">
        <v>619.8682</v>
      </c>
      <c r="ER463">
        <v>618.40729999999996</v>
      </c>
      <c r="ES463">
        <v>609.72059999999999</v>
      </c>
      <c r="ET463">
        <v>611.06870000000004</v>
      </c>
      <c r="EU463">
        <v>522.37369999999999</v>
      </c>
      <c r="EV463">
        <v>391.072</v>
      </c>
      <c r="EW463">
        <v>433.0009</v>
      </c>
      <c r="EX463">
        <v>43.633150000000001</v>
      </c>
      <c r="EY463">
        <v>42.724499999999999</v>
      </c>
      <c r="EZ463">
        <v>42.200749999999999</v>
      </c>
      <c r="FA463">
        <v>41.770110000000003</v>
      </c>
      <c r="FB463">
        <v>41.29</v>
      </c>
      <c r="FC463">
        <v>40.705030000000001</v>
      </c>
      <c r="FD463">
        <v>40.550719999999998</v>
      </c>
      <c r="FE463">
        <v>40.624229999999997</v>
      </c>
      <c r="FF463">
        <v>41.379539999999999</v>
      </c>
      <c r="FG463">
        <v>43.550159999999998</v>
      </c>
      <c r="FH463">
        <v>45.961550000000003</v>
      </c>
      <c r="FI463">
        <v>48.181649999999998</v>
      </c>
      <c r="FJ463">
        <v>49.68262</v>
      </c>
      <c r="FK463">
        <v>50.19408</v>
      </c>
      <c r="FL463">
        <v>50.569200000000002</v>
      </c>
      <c r="FM463">
        <v>50.670560000000002</v>
      </c>
      <c r="FN463">
        <v>49.99926</v>
      </c>
      <c r="FO463">
        <v>48.555289999999999</v>
      </c>
      <c r="FP463">
        <v>46.918489999999998</v>
      </c>
      <c r="FQ463">
        <v>45.94558</v>
      </c>
      <c r="FR463">
        <v>45.057929999999999</v>
      </c>
      <c r="FS463">
        <v>44.131680000000003</v>
      </c>
      <c r="FT463">
        <v>43.604599999999998</v>
      </c>
      <c r="FU463">
        <v>43.150880000000001</v>
      </c>
      <c r="FV463">
        <v>1</v>
      </c>
    </row>
    <row r="464" spans="1:178" x14ac:dyDescent="0.2">
      <c r="A464" t="s">
        <v>216</v>
      </c>
      <c r="B464" t="s">
        <v>231</v>
      </c>
      <c r="C464" t="s">
        <v>241</v>
      </c>
      <c r="D464" t="s">
        <v>44</v>
      </c>
      <c r="E464">
        <v>2017</v>
      </c>
      <c r="F464" t="s">
        <v>229</v>
      </c>
      <c r="G464">
        <v>535</v>
      </c>
      <c r="H464" s="59"/>
      <c r="I464">
        <v>77.590770000000006</v>
      </c>
      <c r="J464">
        <v>639.38170000000002</v>
      </c>
      <c r="K464">
        <v>636.97140000000002</v>
      </c>
      <c r="L464">
        <v>625.26210000000003</v>
      </c>
      <c r="M464">
        <v>621.17219999999998</v>
      </c>
      <c r="N464">
        <v>650.57920000000001</v>
      </c>
      <c r="O464">
        <v>677.04319999999996</v>
      </c>
      <c r="P464">
        <v>695.07169999999996</v>
      </c>
      <c r="Q464">
        <v>699.11580000000004</v>
      </c>
      <c r="R464">
        <v>704.11099999999999</v>
      </c>
      <c r="S464">
        <v>684.93589999999995</v>
      </c>
      <c r="T464">
        <v>674.56669999999997</v>
      </c>
      <c r="U464">
        <v>676.61019999999996</v>
      </c>
      <c r="V464">
        <v>685.47990000000004</v>
      </c>
      <c r="W464">
        <v>673.11940000000004</v>
      </c>
      <c r="X464">
        <v>684.89729999999997</v>
      </c>
      <c r="Y464">
        <v>681.61609999999996</v>
      </c>
      <c r="Z464">
        <v>684.71019999999999</v>
      </c>
      <c r="AA464">
        <v>694.19960000000003</v>
      </c>
      <c r="AB464">
        <v>692.94880000000001</v>
      </c>
      <c r="AC464">
        <v>686.38459999999998</v>
      </c>
      <c r="AD464">
        <v>686.9556</v>
      </c>
      <c r="AE464">
        <v>685.01649999999995</v>
      </c>
      <c r="AF464">
        <v>680.46420000000001</v>
      </c>
      <c r="AG464">
        <v>677.70699999999999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-86.761619999999994</v>
      </c>
      <c r="AX464">
        <v>534.22479999999996</v>
      </c>
      <c r="AY464">
        <v>538.64919999999995</v>
      </c>
      <c r="AZ464">
        <v>536.52229999999997</v>
      </c>
      <c r="BA464">
        <v>533.65629999999999</v>
      </c>
      <c r="BB464">
        <v>535.75670000000002</v>
      </c>
      <c r="BC464">
        <v>471.3107</v>
      </c>
      <c r="BD464">
        <v>339.8802</v>
      </c>
      <c r="BE464">
        <v>76.179640000000006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103.4299</v>
      </c>
      <c r="BV464">
        <v>549.33839999999998</v>
      </c>
      <c r="BW464">
        <v>557.779</v>
      </c>
      <c r="BX464">
        <v>555.86210000000005</v>
      </c>
      <c r="BY464">
        <v>551.33510000000001</v>
      </c>
      <c r="BZ464">
        <v>553.20090000000005</v>
      </c>
      <c r="CA464">
        <v>482.26159999999999</v>
      </c>
      <c r="CB464">
        <v>351.93450000000001</v>
      </c>
      <c r="CC464">
        <v>178.8022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235.15600000000001</v>
      </c>
      <c r="CT464">
        <v>559.80610000000001</v>
      </c>
      <c r="CU464">
        <v>571.02829999999994</v>
      </c>
      <c r="CV464">
        <v>569.25670000000002</v>
      </c>
      <c r="CW464">
        <v>563.57950000000005</v>
      </c>
      <c r="CX464">
        <v>565.28269999999998</v>
      </c>
      <c r="CY464">
        <v>489.84620000000001</v>
      </c>
      <c r="CZ464">
        <v>360.28339999999997</v>
      </c>
      <c r="DA464">
        <v>249.87819999999999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366.88200000000001</v>
      </c>
      <c r="DR464">
        <v>570.27369999999996</v>
      </c>
      <c r="DS464">
        <v>584.27750000000003</v>
      </c>
      <c r="DT464">
        <v>582.65139999999997</v>
      </c>
      <c r="DU464">
        <v>575.82380000000001</v>
      </c>
      <c r="DV464">
        <v>577.36440000000005</v>
      </c>
      <c r="DW464">
        <v>497.4307</v>
      </c>
      <c r="DX464">
        <v>368.63220000000001</v>
      </c>
      <c r="DY464">
        <v>320.95429999999999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557.07349999999997</v>
      </c>
      <c r="EP464">
        <v>585.38739999999996</v>
      </c>
      <c r="EQ464">
        <v>603.40729999999996</v>
      </c>
      <c r="ER464">
        <v>601.99109999999996</v>
      </c>
      <c r="ES464">
        <v>593.5027</v>
      </c>
      <c r="ET464">
        <v>594.80859999999996</v>
      </c>
      <c r="EU464">
        <v>508.38159999999999</v>
      </c>
      <c r="EV464">
        <v>380.68650000000002</v>
      </c>
      <c r="EW464">
        <v>423.57679999999999</v>
      </c>
      <c r="EX464">
        <v>43.633150000000001</v>
      </c>
      <c r="EY464">
        <v>42.724499999999999</v>
      </c>
      <c r="EZ464">
        <v>42.200749999999999</v>
      </c>
      <c r="FA464">
        <v>41.770110000000003</v>
      </c>
      <c r="FB464">
        <v>41.29</v>
      </c>
      <c r="FC464">
        <v>40.705030000000001</v>
      </c>
      <c r="FD464">
        <v>40.550719999999998</v>
      </c>
      <c r="FE464">
        <v>40.624229999999997</v>
      </c>
      <c r="FF464">
        <v>41.379539999999999</v>
      </c>
      <c r="FG464">
        <v>43.550159999999998</v>
      </c>
      <c r="FH464">
        <v>45.961550000000003</v>
      </c>
      <c r="FI464">
        <v>48.181649999999998</v>
      </c>
      <c r="FJ464">
        <v>49.68262</v>
      </c>
      <c r="FK464">
        <v>50.19408</v>
      </c>
      <c r="FL464">
        <v>50.569200000000002</v>
      </c>
      <c r="FM464">
        <v>50.670549999999999</v>
      </c>
      <c r="FN464">
        <v>49.999270000000003</v>
      </c>
      <c r="FO464">
        <v>48.555289999999999</v>
      </c>
      <c r="FP464">
        <v>46.918489999999998</v>
      </c>
      <c r="FQ464">
        <v>45.94558</v>
      </c>
      <c r="FR464">
        <v>45.057929999999999</v>
      </c>
      <c r="FS464">
        <v>44.131680000000003</v>
      </c>
      <c r="FT464">
        <v>43.604599999999998</v>
      </c>
      <c r="FU464">
        <v>43.150880000000001</v>
      </c>
      <c r="FV464">
        <v>1</v>
      </c>
    </row>
    <row r="465" spans="1:178" x14ac:dyDescent="0.2">
      <c r="A465" t="s">
        <v>216</v>
      </c>
      <c r="B465" t="s">
        <v>231</v>
      </c>
      <c r="C465" t="s">
        <v>241</v>
      </c>
      <c r="D465" t="s">
        <v>44</v>
      </c>
      <c r="E465" t="s">
        <v>239</v>
      </c>
      <c r="F465" t="s">
        <v>229</v>
      </c>
      <c r="G465">
        <v>535</v>
      </c>
      <c r="H465" s="59"/>
      <c r="I465">
        <v>77.590770000000006</v>
      </c>
      <c r="J465">
        <v>639.38170000000002</v>
      </c>
      <c r="K465">
        <v>636.97140000000002</v>
      </c>
      <c r="L465">
        <v>625.26210000000003</v>
      </c>
      <c r="M465">
        <v>621.17219999999998</v>
      </c>
      <c r="N465">
        <v>650.57920000000001</v>
      </c>
      <c r="O465">
        <v>677.04319999999996</v>
      </c>
      <c r="P465">
        <v>695.07169999999996</v>
      </c>
      <c r="Q465">
        <v>699.11580000000004</v>
      </c>
      <c r="R465">
        <v>704.11099999999999</v>
      </c>
      <c r="S465">
        <v>684.93589999999995</v>
      </c>
      <c r="T465">
        <v>674.56669999999997</v>
      </c>
      <c r="U465">
        <v>676.61019999999996</v>
      </c>
      <c r="V465">
        <v>685.47990000000004</v>
      </c>
      <c r="W465">
        <v>673.11940000000004</v>
      </c>
      <c r="X465">
        <v>684.89729999999997</v>
      </c>
      <c r="Y465">
        <v>681.61609999999996</v>
      </c>
      <c r="Z465">
        <v>684.71019999999999</v>
      </c>
      <c r="AA465">
        <v>694.19960000000003</v>
      </c>
      <c r="AB465">
        <v>692.94880000000001</v>
      </c>
      <c r="AC465">
        <v>686.38459999999998</v>
      </c>
      <c r="AD465">
        <v>686.9556</v>
      </c>
      <c r="AE465">
        <v>685.01649999999995</v>
      </c>
      <c r="AF465">
        <v>680.46420000000001</v>
      </c>
      <c r="AG465">
        <v>677.70699999999999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-86.761619999999994</v>
      </c>
      <c r="AX465">
        <v>534.22479999999996</v>
      </c>
      <c r="AY465">
        <v>538.64919999999995</v>
      </c>
      <c r="AZ465">
        <v>536.52229999999997</v>
      </c>
      <c r="BA465">
        <v>533.65629999999999</v>
      </c>
      <c r="BB465">
        <v>535.75670000000002</v>
      </c>
      <c r="BC465">
        <v>471.3107</v>
      </c>
      <c r="BD465">
        <v>339.8802</v>
      </c>
      <c r="BE465">
        <v>76.179640000000006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103.4299</v>
      </c>
      <c r="BV465">
        <v>549.33839999999998</v>
      </c>
      <c r="BW465">
        <v>557.779</v>
      </c>
      <c r="BX465">
        <v>555.86210000000005</v>
      </c>
      <c r="BY465">
        <v>551.33510000000001</v>
      </c>
      <c r="BZ465">
        <v>553.20090000000005</v>
      </c>
      <c r="CA465">
        <v>482.26159999999999</v>
      </c>
      <c r="CB465">
        <v>351.93450000000001</v>
      </c>
      <c r="CC465">
        <v>178.8022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235.15600000000001</v>
      </c>
      <c r="CT465">
        <v>559.80610000000001</v>
      </c>
      <c r="CU465">
        <v>571.02829999999994</v>
      </c>
      <c r="CV465">
        <v>569.25670000000002</v>
      </c>
      <c r="CW465">
        <v>563.57950000000005</v>
      </c>
      <c r="CX465">
        <v>565.28269999999998</v>
      </c>
      <c r="CY465">
        <v>489.84620000000001</v>
      </c>
      <c r="CZ465">
        <v>360.28339999999997</v>
      </c>
      <c r="DA465">
        <v>249.87819999999999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366.88200000000001</v>
      </c>
      <c r="DR465">
        <v>570.27369999999996</v>
      </c>
      <c r="DS465">
        <v>584.27750000000003</v>
      </c>
      <c r="DT465">
        <v>582.65139999999997</v>
      </c>
      <c r="DU465">
        <v>575.82380000000001</v>
      </c>
      <c r="DV465">
        <v>577.36440000000005</v>
      </c>
      <c r="DW465">
        <v>497.4307</v>
      </c>
      <c r="DX465">
        <v>368.63220000000001</v>
      </c>
      <c r="DY465">
        <v>320.95429999999999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557.07349999999997</v>
      </c>
      <c r="EP465">
        <v>585.38739999999996</v>
      </c>
      <c r="EQ465">
        <v>603.40729999999996</v>
      </c>
      <c r="ER465">
        <v>601.99109999999996</v>
      </c>
      <c r="ES465">
        <v>593.5027</v>
      </c>
      <c r="ET465">
        <v>594.80859999999996</v>
      </c>
      <c r="EU465">
        <v>508.38159999999999</v>
      </c>
      <c r="EV465">
        <v>380.68650000000002</v>
      </c>
      <c r="EW465">
        <v>423.57679999999999</v>
      </c>
      <c r="EX465">
        <v>43.633150000000001</v>
      </c>
      <c r="EY465">
        <v>42.724499999999999</v>
      </c>
      <c r="EZ465">
        <v>42.200749999999999</v>
      </c>
      <c r="FA465">
        <v>41.770110000000003</v>
      </c>
      <c r="FB465">
        <v>41.29</v>
      </c>
      <c r="FC465">
        <v>40.705030000000001</v>
      </c>
      <c r="FD465">
        <v>40.550719999999998</v>
      </c>
      <c r="FE465">
        <v>40.624229999999997</v>
      </c>
      <c r="FF465">
        <v>41.379539999999999</v>
      </c>
      <c r="FG465">
        <v>43.550159999999998</v>
      </c>
      <c r="FH465">
        <v>45.961550000000003</v>
      </c>
      <c r="FI465">
        <v>48.181649999999998</v>
      </c>
      <c r="FJ465">
        <v>49.68262</v>
      </c>
      <c r="FK465">
        <v>50.19408</v>
      </c>
      <c r="FL465">
        <v>50.569200000000002</v>
      </c>
      <c r="FM465">
        <v>50.670549999999999</v>
      </c>
      <c r="FN465">
        <v>49.999270000000003</v>
      </c>
      <c r="FO465">
        <v>48.555289999999999</v>
      </c>
      <c r="FP465">
        <v>46.918489999999998</v>
      </c>
      <c r="FQ465">
        <v>45.94558</v>
      </c>
      <c r="FR465">
        <v>45.057929999999999</v>
      </c>
      <c r="FS465">
        <v>44.131680000000003</v>
      </c>
      <c r="FT465">
        <v>43.604599999999998</v>
      </c>
      <c r="FU465">
        <v>43.150880000000001</v>
      </c>
      <c r="FV465">
        <v>1</v>
      </c>
    </row>
    <row r="466" spans="1:178" x14ac:dyDescent="0.2">
      <c r="A466" t="s">
        <v>216</v>
      </c>
      <c r="B466" t="s">
        <v>231</v>
      </c>
      <c r="C466" t="s">
        <v>241</v>
      </c>
      <c r="D466" t="s">
        <v>10</v>
      </c>
      <c r="E466">
        <v>2015</v>
      </c>
      <c r="F466" t="s">
        <v>229</v>
      </c>
      <c r="G466">
        <v>580</v>
      </c>
      <c r="H466" s="59"/>
      <c r="I466">
        <v>84.117090000000005</v>
      </c>
      <c r="J466">
        <v>756.37289999999996</v>
      </c>
      <c r="K466">
        <v>748.83349999999996</v>
      </c>
      <c r="L466">
        <v>742.21550000000002</v>
      </c>
      <c r="M466">
        <v>747.82429999999999</v>
      </c>
      <c r="N466">
        <v>762.46879999999999</v>
      </c>
      <c r="O466">
        <v>792.91330000000005</v>
      </c>
      <c r="P466">
        <v>838.4615</v>
      </c>
      <c r="Q466">
        <v>852.08910000000003</v>
      </c>
      <c r="R466">
        <v>861.37509999999997</v>
      </c>
      <c r="S466">
        <v>865.69569999999999</v>
      </c>
      <c r="T466">
        <v>868.30409999999995</v>
      </c>
      <c r="U466">
        <v>861.9271</v>
      </c>
      <c r="V466">
        <v>850.92610000000002</v>
      </c>
      <c r="W466">
        <v>845.79240000000004</v>
      </c>
      <c r="X466">
        <v>831.34770000000003</v>
      </c>
      <c r="Y466">
        <v>822.88350000000003</v>
      </c>
      <c r="Z466">
        <v>812.69169999999997</v>
      </c>
      <c r="AA466">
        <v>804.43960000000004</v>
      </c>
      <c r="AB466">
        <v>803.54399999999998</v>
      </c>
      <c r="AC466">
        <v>807.41079999999999</v>
      </c>
      <c r="AD466">
        <v>813.37</v>
      </c>
      <c r="AE466">
        <v>813.60709999999995</v>
      </c>
      <c r="AF466">
        <v>809.67250000000001</v>
      </c>
      <c r="AG466">
        <v>775.6703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-60.623620000000003</v>
      </c>
      <c r="AU466">
        <v>658.38409999999999</v>
      </c>
      <c r="AV466">
        <v>649.55610000000001</v>
      </c>
      <c r="AW466">
        <v>643.79690000000005</v>
      </c>
      <c r="AX466">
        <v>636.82090000000005</v>
      </c>
      <c r="AY466">
        <v>632.0806</v>
      </c>
      <c r="AZ466">
        <v>549.99289999999996</v>
      </c>
      <c r="BA466">
        <v>387.55599999999998</v>
      </c>
      <c r="BB466">
        <v>144.55619999999999</v>
      </c>
      <c r="BC466">
        <v>34.700809999999997</v>
      </c>
      <c r="BD466">
        <v>-102.2383</v>
      </c>
      <c r="BE466">
        <v>-193.70849999999999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141.79310000000001</v>
      </c>
      <c r="BS466">
        <v>672.49900000000002</v>
      </c>
      <c r="BT466">
        <v>663.11649999999997</v>
      </c>
      <c r="BU466">
        <v>658.62540000000001</v>
      </c>
      <c r="BV466">
        <v>651.70839999999998</v>
      </c>
      <c r="BW466">
        <v>646.86120000000005</v>
      </c>
      <c r="BX466">
        <v>558.95060000000001</v>
      </c>
      <c r="BY466">
        <v>395.8417</v>
      </c>
      <c r="BZ466">
        <v>225.80330000000001</v>
      </c>
      <c r="CA466">
        <v>183.02709999999999</v>
      </c>
      <c r="CB466">
        <v>127.78279999999999</v>
      </c>
      <c r="CC466">
        <v>69.444789999999998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281.98630000000003</v>
      </c>
      <c r="CQ466">
        <v>682.2749</v>
      </c>
      <c r="CR466">
        <v>672.50840000000005</v>
      </c>
      <c r="CS466">
        <v>668.89559999999994</v>
      </c>
      <c r="CT466">
        <v>662.01930000000004</v>
      </c>
      <c r="CU466">
        <v>657.09820000000002</v>
      </c>
      <c r="CV466">
        <v>565.15470000000005</v>
      </c>
      <c r="CW466">
        <v>401.5804</v>
      </c>
      <c r="CX466">
        <v>282.07490000000001</v>
      </c>
      <c r="CY466">
        <v>285.75749999999999</v>
      </c>
      <c r="CZ466">
        <v>287.09469999999999</v>
      </c>
      <c r="DA466">
        <v>251.70400000000001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422.17950000000002</v>
      </c>
      <c r="DO466">
        <v>692.05079999999998</v>
      </c>
      <c r="DP466">
        <v>681.90020000000004</v>
      </c>
      <c r="DQ466">
        <v>679.16579999999999</v>
      </c>
      <c r="DR466">
        <v>672.33029999999997</v>
      </c>
      <c r="DS466">
        <v>667.33519999999999</v>
      </c>
      <c r="DT466">
        <v>571.3587</v>
      </c>
      <c r="DU466">
        <v>407.31909999999999</v>
      </c>
      <c r="DV466">
        <v>338.34640000000002</v>
      </c>
      <c r="DW466">
        <v>388.48779999999999</v>
      </c>
      <c r="DX466">
        <v>446.40660000000003</v>
      </c>
      <c r="DY466">
        <v>433.96319999999997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624.59630000000004</v>
      </c>
      <c r="EM466">
        <v>706.16570000000002</v>
      </c>
      <c r="EN466">
        <v>695.4606</v>
      </c>
      <c r="EO466">
        <v>693.99440000000004</v>
      </c>
      <c r="EP466">
        <v>687.21780000000001</v>
      </c>
      <c r="EQ466">
        <v>682.11580000000004</v>
      </c>
      <c r="ER466">
        <v>580.31640000000004</v>
      </c>
      <c r="ES466">
        <v>415.60489999999999</v>
      </c>
      <c r="ET466">
        <v>419.59359999999998</v>
      </c>
      <c r="EU466">
        <v>536.81410000000005</v>
      </c>
      <c r="EV466">
        <v>676.42769999999996</v>
      </c>
      <c r="EW466">
        <v>697.11649999999997</v>
      </c>
      <c r="EX466">
        <v>76.206990000000005</v>
      </c>
      <c r="EY466">
        <v>75.161590000000004</v>
      </c>
      <c r="EZ466">
        <v>74.063270000000003</v>
      </c>
      <c r="FA466">
        <v>73.175799999999995</v>
      </c>
      <c r="FB466">
        <v>72.262060000000005</v>
      </c>
      <c r="FC466">
        <v>71.419319999999999</v>
      </c>
      <c r="FD466">
        <v>71.089749999999995</v>
      </c>
      <c r="FE466">
        <v>71.383039999999994</v>
      </c>
      <c r="FF466">
        <v>74.111949999999993</v>
      </c>
      <c r="FG466">
        <v>78.610150000000004</v>
      </c>
      <c r="FH466">
        <v>83.286119999999997</v>
      </c>
      <c r="FI466">
        <v>87.379130000000004</v>
      </c>
      <c r="FJ466">
        <v>90.465190000000007</v>
      </c>
      <c r="FK466">
        <v>92.737799999999993</v>
      </c>
      <c r="FL466">
        <v>94.095510000000004</v>
      </c>
      <c r="FM466">
        <v>94.529529999999994</v>
      </c>
      <c r="FN466">
        <v>94.501469999999998</v>
      </c>
      <c r="FO466">
        <v>93.520259999999993</v>
      </c>
      <c r="FP466">
        <v>92.000569999999996</v>
      </c>
      <c r="FQ466">
        <v>89.683999999999997</v>
      </c>
      <c r="FR466">
        <v>86.327070000000006</v>
      </c>
      <c r="FS466">
        <v>83.192499999999995</v>
      </c>
      <c r="FT466">
        <v>80.976560000000006</v>
      </c>
      <c r="FU466">
        <v>78.954480000000004</v>
      </c>
      <c r="FV466">
        <v>1</v>
      </c>
    </row>
    <row r="467" spans="1:178" x14ac:dyDescent="0.2">
      <c r="A467" t="s">
        <v>216</v>
      </c>
      <c r="B467" t="s">
        <v>231</v>
      </c>
      <c r="C467" t="s">
        <v>241</v>
      </c>
      <c r="D467" t="s">
        <v>10</v>
      </c>
      <c r="E467">
        <v>2016</v>
      </c>
      <c r="F467" t="s">
        <v>229</v>
      </c>
      <c r="G467">
        <v>565</v>
      </c>
      <c r="H467" s="59"/>
      <c r="I467">
        <v>81.941649999999996</v>
      </c>
      <c r="J467">
        <v>736.81150000000002</v>
      </c>
      <c r="K467">
        <v>729.46709999999996</v>
      </c>
      <c r="L467">
        <v>723.02020000000005</v>
      </c>
      <c r="M467">
        <v>728.48400000000004</v>
      </c>
      <c r="N467">
        <v>742.74980000000005</v>
      </c>
      <c r="O467">
        <v>772.40689999999995</v>
      </c>
      <c r="P467">
        <v>816.77719999999999</v>
      </c>
      <c r="Q467">
        <v>830.05229999999995</v>
      </c>
      <c r="R467">
        <v>839.09810000000004</v>
      </c>
      <c r="S467">
        <v>843.30709999999999</v>
      </c>
      <c r="T467">
        <v>845.84799999999996</v>
      </c>
      <c r="U467">
        <v>839.63580000000002</v>
      </c>
      <c r="V467">
        <v>828.9194</v>
      </c>
      <c r="W467">
        <v>823.91849999999999</v>
      </c>
      <c r="X467">
        <v>809.84730000000002</v>
      </c>
      <c r="Y467">
        <v>801.60209999999995</v>
      </c>
      <c r="Z467">
        <v>791.67380000000003</v>
      </c>
      <c r="AA467">
        <v>783.63509999999997</v>
      </c>
      <c r="AB467">
        <v>782.7627</v>
      </c>
      <c r="AC467">
        <v>786.52940000000001</v>
      </c>
      <c r="AD467">
        <v>792.33460000000002</v>
      </c>
      <c r="AE467">
        <v>792.56550000000004</v>
      </c>
      <c r="AF467">
        <v>788.73270000000002</v>
      </c>
      <c r="AG467">
        <v>755.60990000000004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-63.457070000000002</v>
      </c>
      <c r="AU467">
        <v>641.04999999999995</v>
      </c>
      <c r="AV467">
        <v>632.4624</v>
      </c>
      <c r="AW467">
        <v>626.82449999999994</v>
      </c>
      <c r="AX467">
        <v>620.02779999999996</v>
      </c>
      <c r="AY467">
        <v>615.41229999999996</v>
      </c>
      <c r="AZ467">
        <v>535.57420000000002</v>
      </c>
      <c r="BA467">
        <v>377.3528</v>
      </c>
      <c r="BB467">
        <v>139.05099999999999</v>
      </c>
      <c r="BC467">
        <v>30.578230000000001</v>
      </c>
      <c r="BD467">
        <v>-104.59569999999999</v>
      </c>
      <c r="BE467">
        <v>-194.42080000000001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136.32509999999999</v>
      </c>
      <c r="BS467">
        <v>654.98119999999994</v>
      </c>
      <c r="BT467">
        <v>645.84630000000004</v>
      </c>
      <c r="BU467">
        <v>641.46010000000001</v>
      </c>
      <c r="BV467">
        <v>634.72140000000002</v>
      </c>
      <c r="BW467">
        <v>630.00049999999999</v>
      </c>
      <c r="BX467">
        <v>544.4153</v>
      </c>
      <c r="BY467">
        <v>385.53070000000002</v>
      </c>
      <c r="BZ467">
        <v>219.2407</v>
      </c>
      <c r="CA467">
        <v>176.97399999999999</v>
      </c>
      <c r="CB467">
        <v>122.4315</v>
      </c>
      <c r="CC467">
        <v>65.307429999999997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274.6936</v>
      </c>
      <c r="CQ467">
        <v>664.62990000000002</v>
      </c>
      <c r="CR467">
        <v>655.11590000000001</v>
      </c>
      <c r="CS467">
        <v>651.59659999999997</v>
      </c>
      <c r="CT467">
        <v>644.89819999999997</v>
      </c>
      <c r="CU467">
        <v>640.10419999999999</v>
      </c>
      <c r="CV467">
        <v>550.53859999999997</v>
      </c>
      <c r="CW467">
        <v>391.19470000000001</v>
      </c>
      <c r="CX467">
        <v>274.77980000000002</v>
      </c>
      <c r="CY467">
        <v>278.36720000000003</v>
      </c>
      <c r="CZ467">
        <v>279.66980000000001</v>
      </c>
      <c r="DA467">
        <v>245.1944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413.06209999999999</v>
      </c>
      <c r="DO467">
        <v>674.27859999999998</v>
      </c>
      <c r="DP467">
        <v>664.38559999999995</v>
      </c>
      <c r="DQ467">
        <v>661.73320000000001</v>
      </c>
      <c r="DR467">
        <v>655.07500000000005</v>
      </c>
      <c r="DS467">
        <v>650.20799999999997</v>
      </c>
      <c r="DT467">
        <v>556.66189999999995</v>
      </c>
      <c r="DU467">
        <v>396.8587</v>
      </c>
      <c r="DV467">
        <v>330.31889999999999</v>
      </c>
      <c r="DW467">
        <v>379.7604</v>
      </c>
      <c r="DX467">
        <v>436.90820000000002</v>
      </c>
      <c r="DY467">
        <v>425.08139999999997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612.8442</v>
      </c>
      <c r="EM467">
        <v>688.2097</v>
      </c>
      <c r="EN467">
        <v>677.76940000000002</v>
      </c>
      <c r="EO467">
        <v>676.36869999999999</v>
      </c>
      <c r="EP467">
        <v>669.76859999999999</v>
      </c>
      <c r="EQ467">
        <v>664.7962</v>
      </c>
      <c r="ER467">
        <v>565.50289999999995</v>
      </c>
      <c r="ES467">
        <v>405.0367</v>
      </c>
      <c r="ET467">
        <v>410.5086</v>
      </c>
      <c r="EU467">
        <v>526.15610000000004</v>
      </c>
      <c r="EV467">
        <v>663.93539999999996</v>
      </c>
      <c r="EW467">
        <v>684.80960000000005</v>
      </c>
      <c r="EX467">
        <v>76.206990000000005</v>
      </c>
      <c r="EY467">
        <v>75.161590000000004</v>
      </c>
      <c r="EZ467">
        <v>74.063270000000003</v>
      </c>
      <c r="FA467">
        <v>73.175799999999995</v>
      </c>
      <c r="FB467">
        <v>72.262060000000005</v>
      </c>
      <c r="FC467">
        <v>71.419319999999999</v>
      </c>
      <c r="FD467">
        <v>71.089749999999995</v>
      </c>
      <c r="FE467">
        <v>71.383039999999994</v>
      </c>
      <c r="FF467">
        <v>74.111949999999993</v>
      </c>
      <c r="FG467">
        <v>78.610150000000004</v>
      </c>
      <c r="FH467">
        <v>83.286119999999997</v>
      </c>
      <c r="FI467">
        <v>87.379140000000007</v>
      </c>
      <c r="FJ467">
        <v>90.465190000000007</v>
      </c>
      <c r="FK467">
        <v>92.737799999999993</v>
      </c>
      <c r="FL467">
        <v>94.095500000000001</v>
      </c>
      <c r="FM467">
        <v>94.529529999999994</v>
      </c>
      <c r="FN467">
        <v>94.501469999999998</v>
      </c>
      <c r="FO467">
        <v>93.520259999999993</v>
      </c>
      <c r="FP467">
        <v>92.000569999999996</v>
      </c>
      <c r="FQ467">
        <v>89.683999999999997</v>
      </c>
      <c r="FR467">
        <v>86.327060000000003</v>
      </c>
      <c r="FS467">
        <v>83.192499999999995</v>
      </c>
      <c r="FT467">
        <v>80.976560000000006</v>
      </c>
      <c r="FU467">
        <v>78.954480000000004</v>
      </c>
      <c r="FV467">
        <v>1</v>
      </c>
    </row>
    <row r="468" spans="1:178" x14ac:dyDescent="0.2">
      <c r="A468" t="s">
        <v>216</v>
      </c>
      <c r="B468" t="s">
        <v>231</v>
      </c>
      <c r="C468" t="s">
        <v>241</v>
      </c>
      <c r="D468" t="s">
        <v>10</v>
      </c>
      <c r="E468">
        <v>2017</v>
      </c>
      <c r="F468" t="s">
        <v>229</v>
      </c>
      <c r="G468">
        <v>550</v>
      </c>
      <c r="H468" s="59"/>
      <c r="I468">
        <v>79.766199999999998</v>
      </c>
      <c r="J468">
        <v>717.25009999999997</v>
      </c>
      <c r="K468">
        <v>710.10080000000005</v>
      </c>
      <c r="L468">
        <v>703.82500000000005</v>
      </c>
      <c r="M468">
        <v>709.14369999999997</v>
      </c>
      <c r="N468">
        <v>723.0308</v>
      </c>
      <c r="O468">
        <v>751.90060000000005</v>
      </c>
      <c r="P468">
        <v>795.09280000000001</v>
      </c>
      <c r="Q468">
        <v>808.01559999999995</v>
      </c>
      <c r="R468">
        <v>816.82119999999998</v>
      </c>
      <c r="S468">
        <v>820.91830000000004</v>
      </c>
      <c r="T468">
        <v>823.39189999999996</v>
      </c>
      <c r="U468">
        <v>817.34460000000001</v>
      </c>
      <c r="V468">
        <v>806.91269999999997</v>
      </c>
      <c r="W468">
        <v>802.04449999999997</v>
      </c>
      <c r="X468">
        <v>788.34690000000001</v>
      </c>
      <c r="Y468">
        <v>780.32060000000001</v>
      </c>
      <c r="Z468">
        <v>770.65589999999997</v>
      </c>
      <c r="AA468">
        <v>762.83069999999998</v>
      </c>
      <c r="AB468">
        <v>761.98140000000001</v>
      </c>
      <c r="AC468">
        <v>765.6481</v>
      </c>
      <c r="AD468">
        <v>771.29909999999995</v>
      </c>
      <c r="AE468">
        <v>771.52390000000003</v>
      </c>
      <c r="AF468">
        <v>767.79280000000006</v>
      </c>
      <c r="AG468">
        <v>735.54939999999999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-66.230890000000002</v>
      </c>
      <c r="AU468">
        <v>623.7201</v>
      </c>
      <c r="AV468">
        <v>615.37270000000001</v>
      </c>
      <c r="AW468">
        <v>609.85659999999996</v>
      </c>
      <c r="AX468">
        <v>603.23889999999994</v>
      </c>
      <c r="AY468">
        <v>598.74839999999995</v>
      </c>
      <c r="AZ468">
        <v>521.15809999999999</v>
      </c>
      <c r="BA468">
        <v>367.15210000000002</v>
      </c>
      <c r="BB468">
        <v>133.56979999999999</v>
      </c>
      <c r="BC468">
        <v>26.499289999999998</v>
      </c>
      <c r="BD468">
        <v>-106.8854</v>
      </c>
      <c r="BE468">
        <v>-195.05549999999999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130.88140000000001</v>
      </c>
      <c r="BS468">
        <v>637.46510000000001</v>
      </c>
      <c r="BT468">
        <v>628.57770000000005</v>
      </c>
      <c r="BU468">
        <v>624.29650000000004</v>
      </c>
      <c r="BV468">
        <v>617.73620000000005</v>
      </c>
      <c r="BW468">
        <v>613.14170000000001</v>
      </c>
      <c r="BX468">
        <v>529.88099999999997</v>
      </c>
      <c r="BY468">
        <v>375.22070000000002</v>
      </c>
      <c r="BZ468">
        <v>212.68790000000001</v>
      </c>
      <c r="CA468">
        <v>170.93860000000001</v>
      </c>
      <c r="CB468">
        <v>117.1079</v>
      </c>
      <c r="CC468">
        <v>61.201790000000003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267.4008</v>
      </c>
      <c r="CQ468">
        <v>646.98479999999995</v>
      </c>
      <c r="CR468">
        <v>637.72339999999997</v>
      </c>
      <c r="CS468">
        <v>634.29759999999999</v>
      </c>
      <c r="CT468">
        <v>627.77700000000004</v>
      </c>
      <c r="CU468">
        <v>623.11040000000003</v>
      </c>
      <c r="CV468">
        <v>535.92250000000001</v>
      </c>
      <c r="CW468">
        <v>380.80900000000003</v>
      </c>
      <c r="CX468">
        <v>267.48480000000001</v>
      </c>
      <c r="CY468">
        <v>270.9769</v>
      </c>
      <c r="CZ468">
        <v>272.245</v>
      </c>
      <c r="DA468">
        <v>238.6848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403.9203</v>
      </c>
      <c r="DO468">
        <v>656.50450000000001</v>
      </c>
      <c r="DP468">
        <v>646.86919999999998</v>
      </c>
      <c r="DQ468">
        <v>644.29870000000005</v>
      </c>
      <c r="DR468">
        <v>637.81769999999995</v>
      </c>
      <c r="DS468">
        <v>633.07899999999995</v>
      </c>
      <c r="DT468">
        <v>541.96389999999997</v>
      </c>
      <c r="DU468">
        <v>386.39729999999997</v>
      </c>
      <c r="DV468">
        <v>322.2817</v>
      </c>
      <c r="DW468">
        <v>371.01519999999999</v>
      </c>
      <c r="DX468">
        <v>427.38200000000001</v>
      </c>
      <c r="DY468">
        <v>416.1678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601.0326</v>
      </c>
      <c r="EM468">
        <v>670.24950000000001</v>
      </c>
      <c r="EN468">
        <v>660.07420000000002</v>
      </c>
      <c r="EO468">
        <v>658.73860000000002</v>
      </c>
      <c r="EP468">
        <v>652.31510000000003</v>
      </c>
      <c r="EQ468">
        <v>647.47230000000002</v>
      </c>
      <c r="ER468">
        <v>550.68690000000004</v>
      </c>
      <c r="ES468">
        <v>394.46600000000001</v>
      </c>
      <c r="ET468">
        <v>401.3997</v>
      </c>
      <c r="EU468">
        <v>515.45450000000005</v>
      </c>
      <c r="EV468">
        <v>651.37540000000001</v>
      </c>
      <c r="EW468">
        <v>672.42510000000004</v>
      </c>
      <c r="EX468">
        <v>76.206990000000005</v>
      </c>
      <c r="EY468">
        <v>75.161590000000004</v>
      </c>
      <c r="EZ468">
        <v>74.063270000000003</v>
      </c>
      <c r="FA468">
        <v>73.175799999999995</v>
      </c>
      <c r="FB468">
        <v>72.262060000000005</v>
      </c>
      <c r="FC468">
        <v>71.419319999999999</v>
      </c>
      <c r="FD468">
        <v>71.089749999999995</v>
      </c>
      <c r="FE468">
        <v>71.383039999999994</v>
      </c>
      <c r="FF468">
        <v>74.111949999999993</v>
      </c>
      <c r="FG468">
        <v>78.610150000000004</v>
      </c>
      <c r="FH468">
        <v>83.286119999999997</v>
      </c>
      <c r="FI468">
        <v>87.379140000000007</v>
      </c>
      <c r="FJ468">
        <v>90.465190000000007</v>
      </c>
      <c r="FK468">
        <v>92.737799999999993</v>
      </c>
      <c r="FL468">
        <v>94.095510000000004</v>
      </c>
      <c r="FM468">
        <v>94.529529999999994</v>
      </c>
      <c r="FN468">
        <v>94.501480000000001</v>
      </c>
      <c r="FO468">
        <v>93.520259999999993</v>
      </c>
      <c r="FP468">
        <v>92.000579999999999</v>
      </c>
      <c r="FQ468">
        <v>89.683999999999997</v>
      </c>
      <c r="FR468">
        <v>86.327060000000003</v>
      </c>
      <c r="FS468">
        <v>83.192499999999995</v>
      </c>
      <c r="FT468">
        <v>80.976560000000006</v>
      </c>
      <c r="FU468">
        <v>78.954480000000004</v>
      </c>
      <c r="FV468">
        <v>1</v>
      </c>
    </row>
    <row r="469" spans="1:178" x14ac:dyDescent="0.2">
      <c r="A469" t="s">
        <v>216</v>
      </c>
      <c r="B469" t="s">
        <v>231</v>
      </c>
      <c r="C469" t="s">
        <v>241</v>
      </c>
      <c r="D469" t="s">
        <v>10</v>
      </c>
      <c r="E469" t="s">
        <v>239</v>
      </c>
      <c r="F469" t="s">
        <v>229</v>
      </c>
      <c r="G469">
        <v>535</v>
      </c>
      <c r="H469" s="59"/>
      <c r="I469">
        <v>77.590770000000006</v>
      </c>
      <c r="J469">
        <v>697.68880000000001</v>
      </c>
      <c r="K469">
        <v>690.73440000000005</v>
      </c>
      <c r="L469">
        <v>684.62980000000005</v>
      </c>
      <c r="M469">
        <v>689.80349999999999</v>
      </c>
      <c r="N469">
        <v>703.31169999999997</v>
      </c>
      <c r="O469">
        <v>731.39419999999996</v>
      </c>
      <c r="P469">
        <v>773.40840000000003</v>
      </c>
      <c r="Q469">
        <v>785.97879999999998</v>
      </c>
      <c r="R469">
        <v>794.54430000000002</v>
      </c>
      <c r="S469">
        <v>798.52970000000005</v>
      </c>
      <c r="T469">
        <v>800.9357</v>
      </c>
      <c r="U469">
        <v>795.05340000000001</v>
      </c>
      <c r="V469">
        <v>784.90589999999997</v>
      </c>
      <c r="W469">
        <v>780.17060000000004</v>
      </c>
      <c r="X469">
        <v>766.84659999999997</v>
      </c>
      <c r="Y469">
        <v>759.03909999999996</v>
      </c>
      <c r="Z469">
        <v>749.63810000000001</v>
      </c>
      <c r="AA469">
        <v>742.02620000000002</v>
      </c>
      <c r="AB469">
        <v>741.20010000000002</v>
      </c>
      <c r="AC469">
        <v>744.76679999999999</v>
      </c>
      <c r="AD469">
        <v>750.26369999999997</v>
      </c>
      <c r="AE469">
        <v>750.48239999999998</v>
      </c>
      <c r="AF469">
        <v>746.85299999999995</v>
      </c>
      <c r="AG469">
        <v>715.48900000000003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-68.942670000000007</v>
      </c>
      <c r="AU469">
        <v>606.39449999999999</v>
      </c>
      <c r="AV469">
        <v>598.28710000000001</v>
      </c>
      <c r="AW469">
        <v>592.89319999999998</v>
      </c>
      <c r="AX469">
        <v>586.4547</v>
      </c>
      <c r="AY469">
        <v>582.08900000000006</v>
      </c>
      <c r="AZ469">
        <v>506.7448</v>
      </c>
      <c r="BA469">
        <v>356.95389999999998</v>
      </c>
      <c r="BB469">
        <v>128.11349999999999</v>
      </c>
      <c r="BC469">
        <v>22.465869999999999</v>
      </c>
      <c r="BD469">
        <v>-109.1046</v>
      </c>
      <c r="BE469">
        <v>-195.6096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125.4632</v>
      </c>
      <c r="BS469">
        <v>619.95069999999998</v>
      </c>
      <c r="BT469">
        <v>611.31079999999997</v>
      </c>
      <c r="BU469">
        <v>607.13480000000004</v>
      </c>
      <c r="BV469">
        <v>600.75289999999995</v>
      </c>
      <c r="BW469">
        <v>596.28459999999995</v>
      </c>
      <c r="BX469">
        <v>515.34799999999996</v>
      </c>
      <c r="BY469">
        <v>364.9117</v>
      </c>
      <c r="BZ469">
        <v>206.14519999999999</v>
      </c>
      <c r="CA469">
        <v>164.922</v>
      </c>
      <c r="CB469">
        <v>111.81310000000001</v>
      </c>
      <c r="CC469">
        <v>57.129159999999999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260.10809999999998</v>
      </c>
      <c r="CQ469">
        <v>629.33979999999997</v>
      </c>
      <c r="CR469">
        <v>620.33100000000002</v>
      </c>
      <c r="CS469">
        <v>616.99860000000001</v>
      </c>
      <c r="CT469">
        <v>610.6558</v>
      </c>
      <c r="CU469">
        <v>606.11649999999997</v>
      </c>
      <c r="CV469">
        <v>521.30650000000003</v>
      </c>
      <c r="CW469">
        <v>370.42329999999998</v>
      </c>
      <c r="CX469">
        <v>260.18979999999999</v>
      </c>
      <c r="CY469">
        <v>263.58659999999998</v>
      </c>
      <c r="CZ469">
        <v>264.82010000000002</v>
      </c>
      <c r="DA469">
        <v>232.17519999999999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394.75299999999999</v>
      </c>
      <c r="DO469">
        <v>638.72879999999998</v>
      </c>
      <c r="DP469">
        <v>629.35119999999995</v>
      </c>
      <c r="DQ469">
        <v>626.86239999999998</v>
      </c>
      <c r="DR469">
        <v>620.55870000000004</v>
      </c>
      <c r="DS469">
        <v>615.94830000000002</v>
      </c>
      <c r="DT469">
        <v>527.26499999999999</v>
      </c>
      <c r="DU469">
        <v>375.93490000000003</v>
      </c>
      <c r="DV469">
        <v>314.23430000000002</v>
      </c>
      <c r="DW469">
        <v>362.25130000000001</v>
      </c>
      <c r="DX469">
        <v>417.82709999999997</v>
      </c>
      <c r="DY469">
        <v>407.22129999999999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589.15890000000002</v>
      </c>
      <c r="EM469">
        <v>652.28499999999997</v>
      </c>
      <c r="EN469">
        <v>642.37490000000003</v>
      </c>
      <c r="EO469">
        <v>641.10400000000004</v>
      </c>
      <c r="EP469">
        <v>634.85699999999997</v>
      </c>
      <c r="EQ469">
        <v>630.14390000000003</v>
      </c>
      <c r="ER469">
        <v>535.86810000000003</v>
      </c>
      <c r="ES469">
        <v>383.89269999999999</v>
      </c>
      <c r="ET469">
        <v>392.26600000000002</v>
      </c>
      <c r="EU469">
        <v>504.70740000000001</v>
      </c>
      <c r="EV469">
        <v>638.74480000000005</v>
      </c>
      <c r="EW469">
        <v>659.96</v>
      </c>
      <c r="EX469">
        <v>76.206990000000005</v>
      </c>
      <c r="EY469">
        <v>75.161590000000004</v>
      </c>
      <c r="EZ469">
        <v>74.063270000000003</v>
      </c>
      <c r="FA469">
        <v>73.175799999999995</v>
      </c>
      <c r="FB469">
        <v>72.262060000000005</v>
      </c>
      <c r="FC469">
        <v>71.419319999999999</v>
      </c>
      <c r="FD469">
        <v>71.089749999999995</v>
      </c>
      <c r="FE469">
        <v>71.383039999999994</v>
      </c>
      <c r="FF469">
        <v>74.111949999999993</v>
      </c>
      <c r="FG469">
        <v>78.610150000000004</v>
      </c>
      <c r="FH469">
        <v>83.286119999999997</v>
      </c>
      <c r="FI469">
        <v>87.379140000000007</v>
      </c>
      <c r="FJ469">
        <v>90.465190000000007</v>
      </c>
      <c r="FK469">
        <v>92.737799999999993</v>
      </c>
      <c r="FL469">
        <v>94.095510000000004</v>
      </c>
      <c r="FM469">
        <v>94.529529999999994</v>
      </c>
      <c r="FN469">
        <v>94.501469999999998</v>
      </c>
      <c r="FO469">
        <v>93.520259999999993</v>
      </c>
      <c r="FP469">
        <v>92.000569999999996</v>
      </c>
      <c r="FQ469">
        <v>89.683999999999997</v>
      </c>
      <c r="FR469">
        <v>86.327070000000006</v>
      </c>
      <c r="FS469">
        <v>83.192499999999995</v>
      </c>
      <c r="FT469">
        <v>80.976560000000006</v>
      </c>
      <c r="FU469">
        <v>78.954480000000004</v>
      </c>
      <c r="FV469">
        <v>1</v>
      </c>
    </row>
    <row r="470" spans="1:178" x14ac:dyDescent="0.2">
      <c r="A470" t="s">
        <v>216</v>
      </c>
      <c r="B470" t="s">
        <v>231</v>
      </c>
      <c r="C470" t="s">
        <v>241</v>
      </c>
      <c r="D470" t="s">
        <v>33</v>
      </c>
      <c r="E470">
        <v>2015</v>
      </c>
      <c r="F470" t="s">
        <v>230</v>
      </c>
      <c r="G470">
        <v>580</v>
      </c>
      <c r="H470" s="59"/>
      <c r="I470">
        <v>84.117090000000005</v>
      </c>
      <c r="J470">
        <v>753.2106</v>
      </c>
      <c r="K470">
        <v>750.2921</v>
      </c>
      <c r="L470">
        <v>735.13120000000004</v>
      </c>
      <c r="M470">
        <v>732.96910000000003</v>
      </c>
      <c r="N470">
        <v>761.61789999999996</v>
      </c>
      <c r="O470">
        <v>790.50229999999999</v>
      </c>
      <c r="P470">
        <v>809.00990000000002</v>
      </c>
      <c r="Q470">
        <v>812.18550000000005</v>
      </c>
      <c r="R470">
        <v>812.48209999999995</v>
      </c>
      <c r="S470">
        <v>793.63720000000001</v>
      </c>
      <c r="T470">
        <v>783.30190000000005</v>
      </c>
      <c r="U470">
        <v>792.72910000000002</v>
      </c>
      <c r="V470">
        <v>801.89080000000001</v>
      </c>
      <c r="W470">
        <v>793.05849999999998</v>
      </c>
      <c r="X470">
        <v>798.3655</v>
      </c>
      <c r="Y470">
        <v>795.27080000000001</v>
      </c>
      <c r="Z470">
        <v>800.40909999999997</v>
      </c>
      <c r="AA470">
        <v>803.1277</v>
      </c>
      <c r="AB470">
        <v>804.81979999999999</v>
      </c>
      <c r="AC470">
        <v>797.24480000000005</v>
      </c>
      <c r="AD470">
        <v>802.56790000000001</v>
      </c>
      <c r="AE470">
        <v>799.79</v>
      </c>
      <c r="AF470">
        <v>794.39269999999999</v>
      </c>
      <c r="AG470">
        <v>789.1857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-82.174310000000006</v>
      </c>
      <c r="AX470">
        <v>635.10429999999997</v>
      </c>
      <c r="AY470">
        <v>635.2473</v>
      </c>
      <c r="AZ470">
        <v>633.69799999999998</v>
      </c>
      <c r="BA470">
        <v>629.90020000000004</v>
      </c>
      <c r="BB470">
        <v>635.09180000000003</v>
      </c>
      <c r="BC470">
        <v>557.53610000000003</v>
      </c>
      <c r="BD470">
        <v>402.62259999999998</v>
      </c>
      <c r="BE470">
        <v>104.9324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131.44640000000001</v>
      </c>
      <c r="BV470">
        <v>652.65449999999998</v>
      </c>
      <c r="BW470">
        <v>655.56759999999997</v>
      </c>
      <c r="BX470">
        <v>655.91049999999996</v>
      </c>
      <c r="BY470">
        <v>650.09670000000006</v>
      </c>
      <c r="BZ470">
        <v>656.15859999999998</v>
      </c>
      <c r="CA470">
        <v>569.86270000000002</v>
      </c>
      <c r="CB470">
        <v>415.81630000000001</v>
      </c>
      <c r="CC470">
        <v>211.75649999999999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279.39940000000001</v>
      </c>
      <c r="CT470">
        <v>664.80970000000002</v>
      </c>
      <c r="CU470">
        <v>669.6413</v>
      </c>
      <c r="CV470">
        <v>671.29480000000001</v>
      </c>
      <c r="CW470">
        <v>664.0847</v>
      </c>
      <c r="CX470">
        <v>670.74929999999995</v>
      </c>
      <c r="CY470">
        <v>578.4</v>
      </c>
      <c r="CZ470">
        <v>424.95409999999998</v>
      </c>
      <c r="DA470">
        <v>285.74259999999998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427.35239999999999</v>
      </c>
      <c r="DR470">
        <v>676.96489999999994</v>
      </c>
      <c r="DS470">
        <v>683.71500000000003</v>
      </c>
      <c r="DT470">
        <v>686.67909999999995</v>
      </c>
      <c r="DU470">
        <v>678.07280000000003</v>
      </c>
      <c r="DV470">
        <v>685.34010000000001</v>
      </c>
      <c r="DW470">
        <v>586.93740000000003</v>
      </c>
      <c r="DX470">
        <v>434.09199999999998</v>
      </c>
      <c r="DY470">
        <v>359.7287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640.97310000000004</v>
      </c>
      <c r="EP470">
        <v>694.51509999999996</v>
      </c>
      <c r="EQ470">
        <v>704.03530000000001</v>
      </c>
      <c r="ER470">
        <v>708.89160000000004</v>
      </c>
      <c r="ES470">
        <v>698.26919999999996</v>
      </c>
      <c r="ET470">
        <v>706.40689999999995</v>
      </c>
      <c r="EU470">
        <v>599.26400000000001</v>
      </c>
      <c r="EV470">
        <v>447.28559999999999</v>
      </c>
      <c r="EW470">
        <v>466.55290000000002</v>
      </c>
      <c r="EX470">
        <v>45.066220000000001</v>
      </c>
      <c r="EY470">
        <v>44.196460000000002</v>
      </c>
      <c r="EZ470">
        <v>43.614559999999997</v>
      </c>
      <c r="FA470">
        <v>43.253349999999998</v>
      </c>
      <c r="FB470">
        <v>42.734090000000002</v>
      </c>
      <c r="FC470">
        <v>42.416240000000002</v>
      </c>
      <c r="FD470">
        <v>42.260530000000003</v>
      </c>
      <c r="FE470">
        <v>42.064509999999999</v>
      </c>
      <c r="FF470">
        <v>42.457999999999998</v>
      </c>
      <c r="FG470">
        <v>44.260869999999997</v>
      </c>
      <c r="FH470">
        <v>47.205289999999998</v>
      </c>
      <c r="FI470">
        <v>50.134979999999999</v>
      </c>
      <c r="FJ470">
        <v>52.033329999999999</v>
      </c>
      <c r="FK470">
        <v>53.600189999999998</v>
      </c>
      <c r="FL470">
        <v>54.528199999999998</v>
      </c>
      <c r="FM470">
        <v>54.966459999999998</v>
      </c>
      <c r="FN470">
        <v>54.772739999999999</v>
      </c>
      <c r="FO470">
        <v>53.371540000000003</v>
      </c>
      <c r="FP470">
        <v>51.464759999999998</v>
      </c>
      <c r="FQ470">
        <v>50.039499999999997</v>
      </c>
      <c r="FR470">
        <v>48.891330000000004</v>
      </c>
      <c r="FS470">
        <v>47.845489999999998</v>
      </c>
      <c r="FT470">
        <v>46.966659999999997</v>
      </c>
      <c r="FU470">
        <v>46.150959999999998</v>
      </c>
      <c r="FV470">
        <v>1</v>
      </c>
    </row>
    <row r="471" spans="1:178" x14ac:dyDescent="0.2">
      <c r="A471" t="s">
        <v>216</v>
      </c>
      <c r="B471" t="s">
        <v>231</v>
      </c>
      <c r="C471" t="s">
        <v>241</v>
      </c>
      <c r="D471" t="s">
        <v>33</v>
      </c>
      <c r="E471">
        <v>2016</v>
      </c>
      <c r="F471" t="s">
        <v>230</v>
      </c>
      <c r="G471">
        <v>565</v>
      </c>
      <c r="H471" s="59"/>
      <c r="I471">
        <v>81.941649999999996</v>
      </c>
      <c r="J471">
        <v>733.73099999999999</v>
      </c>
      <c r="K471">
        <v>730.88800000000003</v>
      </c>
      <c r="L471">
        <v>716.11919999999998</v>
      </c>
      <c r="M471">
        <v>714.01289999999995</v>
      </c>
      <c r="N471">
        <v>741.92079999999999</v>
      </c>
      <c r="O471">
        <v>770.05830000000003</v>
      </c>
      <c r="P471">
        <v>788.08730000000003</v>
      </c>
      <c r="Q471">
        <v>791.1807</v>
      </c>
      <c r="R471">
        <v>791.46960000000001</v>
      </c>
      <c r="S471">
        <v>773.11210000000005</v>
      </c>
      <c r="T471">
        <v>763.04409999999996</v>
      </c>
      <c r="U471">
        <v>772.22749999999996</v>
      </c>
      <c r="V471">
        <v>781.15219999999999</v>
      </c>
      <c r="W471">
        <v>772.54830000000004</v>
      </c>
      <c r="X471">
        <v>777.71810000000005</v>
      </c>
      <c r="Y471">
        <v>774.70349999999996</v>
      </c>
      <c r="Z471">
        <v>779.70889999999997</v>
      </c>
      <c r="AA471">
        <v>782.35720000000003</v>
      </c>
      <c r="AB471">
        <v>784.00549999999998</v>
      </c>
      <c r="AC471">
        <v>776.62630000000001</v>
      </c>
      <c r="AD471">
        <v>781.81190000000004</v>
      </c>
      <c r="AE471">
        <v>779.10580000000004</v>
      </c>
      <c r="AF471">
        <v>773.84810000000004</v>
      </c>
      <c r="AG471">
        <v>768.77570000000003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-84.694010000000006</v>
      </c>
      <c r="AX471">
        <v>618.29750000000001</v>
      </c>
      <c r="AY471">
        <v>618.37660000000005</v>
      </c>
      <c r="AZ471">
        <v>616.82629999999995</v>
      </c>
      <c r="BA471">
        <v>613.17049999999995</v>
      </c>
      <c r="BB471">
        <v>618.20889999999997</v>
      </c>
      <c r="BC471">
        <v>542.84900000000005</v>
      </c>
      <c r="BD471">
        <v>391.92309999999998</v>
      </c>
      <c r="BE471">
        <v>99.895859999999999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126.14619999999999</v>
      </c>
      <c r="BV471">
        <v>635.61929999999995</v>
      </c>
      <c r="BW471">
        <v>638.43240000000003</v>
      </c>
      <c r="BX471">
        <v>638.74959999999999</v>
      </c>
      <c r="BY471">
        <v>633.10410000000002</v>
      </c>
      <c r="BZ471">
        <v>639.00149999999996</v>
      </c>
      <c r="CA471">
        <v>555.01509999999996</v>
      </c>
      <c r="CB471">
        <v>404.94499999999999</v>
      </c>
      <c r="CC471">
        <v>205.3296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272.17360000000002</v>
      </c>
      <c r="CT471">
        <v>647.61630000000002</v>
      </c>
      <c r="CU471">
        <v>652.32299999999998</v>
      </c>
      <c r="CV471">
        <v>653.93370000000004</v>
      </c>
      <c r="CW471">
        <v>646.91010000000006</v>
      </c>
      <c r="CX471">
        <v>653.40229999999997</v>
      </c>
      <c r="CY471">
        <v>563.44140000000004</v>
      </c>
      <c r="CZ471">
        <v>413.96390000000002</v>
      </c>
      <c r="DA471">
        <v>278.3528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418.20089999999999</v>
      </c>
      <c r="DR471">
        <v>659.61329999999998</v>
      </c>
      <c r="DS471">
        <v>666.21360000000004</v>
      </c>
      <c r="DT471">
        <v>669.11779999999999</v>
      </c>
      <c r="DU471">
        <v>660.71609999999998</v>
      </c>
      <c r="DV471">
        <v>667.80319999999995</v>
      </c>
      <c r="DW471">
        <v>571.86770000000001</v>
      </c>
      <c r="DX471">
        <v>422.98289999999997</v>
      </c>
      <c r="DY471">
        <v>351.3759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629.04110000000003</v>
      </c>
      <c r="EP471">
        <v>676.93510000000003</v>
      </c>
      <c r="EQ471">
        <v>686.26930000000004</v>
      </c>
      <c r="ER471">
        <v>691.04110000000003</v>
      </c>
      <c r="ES471">
        <v>680.64970000000005</v>
      </c>
      <c r="ET471">
        <v>688.59580000000005</v>
      </c>
      <c r="EU471">
        <v>584.03380000000004</v>
      </c>
      <c r="EV471">
        <v>436.00479999999999</v>
      </c>
      <c r="EW471">
        <v>456.80970000000002</v>
      </c>
      <c r="EX471">
        <v>45.066220000000001</v>
      </c>
      <c r="EY471">
        <v>44.196460000000002</v>
      </c>
      <c r="EZ471">
        <v>43.614559999999997</v>
      </c>
      <c r="FA471">
        <v>43.253349999999998</v>
      </c>
      <c r="FB471">
        <v>42.734090000000002</v>
      </c>
      <c r="FC471">
        <v>42.416240000000002</v>
      </c>
      <c r="FD471">
        <v>42.260530000000003</v>
      </c>
      <c r="FE471">
        <v>42.064509999999999</v>
      </c>
      <c r="FF471">
        <v>42.457999999999998</v>
      </c>
      <c r="FG471">
        <v>44.260860000000001</v>
      </c>
      <c r="FH471">
        <v>47.205289999999998</v>
      </c>
      <c r="FI471">
        <v>50.134990000000002</v>
      </c>
      <c r="FJ471">
        <v>52.033329999999999</v>
      </c>
      <c r="FK471">
        <v>53.600189999999998</v>
      </c>
      <c r="FL471">
        <v>54.528199999999998</v>
      </c>
      <c r="FM471">
        <v>54.966459999999998</v>
      </c>
      <c r="FN471">
        <v>54.772730000000003</v>
      </c>
      <c r="FO471">
        <v>53.371540000000003</v>
      </c>
      <c r="FP471">
        <v>51.464750000000002</v>
      </c>
      <c r="FQ471">
        <v>50.039499999999997</v>
      </c>
      <c r="FR471">
        <v>48.891330000000004</v>
      </c>
      <c r="FS471">
        <v>47.845489999999998</v>
      </c>
      <c r="FT471">
        <v>46.966659999999997</v>
      </c>
      <c r="FU471">
        <v>46.150959999999998</v>
      </c>
      <c r="FV471">
        <v>1</v>
      </c>
    </row>
    <row r="472" spans="1:178" x14ac:dyDescent="0.2">
      <c r="A472" t="s">
        <v>216</v>
      </c>
      <c r="B472" t="s">
        <v>231</v>
      </c>
      <c r="C472" t="s">
        <v>241</v>
      </c>
      <c r="D472" t="s">
        <v>33</v>
      </c>
      <c r="E472">
        <v>2017</v>
      </c>
      <c r="F472" t="s">
        <v>230</v>
      </c>
      <c r="G472">
        <v>550</v>
      </c>
      <c r="H472" s="59"/>
      <c r="I472">
        <v>79.766199999999998</v>
      </c>
      <c r="J472">
        <v>714.25139999999999</v>
      </c>
      <c r="K472">
        <v>711.48389999999995</v>
      </c>
      <c r="L472">
        <v>697.10720000000003</v>
      </c>
      <c r="M472">
        <v>695.05690000000004</v>
      </c>
      <c r="N472">
        <v>722.22379999999998</v>
      </c>
      <c r="O472">
        <v>749.61429999999996</v>
      </c>
      <c r="P472">
        <v>767.16459999999995</v>
      </c>
      <c r="Q472">
        <v>770.17579999999998</v>
      </c>
      <c r="R472">
        <v>770.45719999999994</v>
      </c>
      <c r="S472">
        <v>752.58699999999999</v>
      </c>
      <c r="T472">
        <v>742.78629999999998</v>
      </c>
      <c r="U472">
        <v>751.72590000000002</v>
      </c>
      <c r="V472">
        <v>760.41369999999995</v>
      </c>
      <c r="W472">
        <v>752.03819999999996</v>
      </c>
      <c r="X472">
        <v>757.07069999999999</v>
      </c>
      <c r="Y472">
        <v>754.13610000000006</v>
      </c>
      <c r="Z472">
        <v>759.00869999999998</v>
      </c>
      <c r="AA472">
        <v>761.58669999999995</v>
      </c>
      <c r="AB472">
        <v>763.19119999999998</v>
      </c>
      <c r="AC472">
        <v>756.00789999999995</v>
      </c>
      <c r="AD472">
        <v>761.05579999999998</v>
      </c>
      <c r="AE472">
        <v>758.42160000000001</v>
      </c>
      <c r="AF472">
        <v>753.30340000000001</v>
      </c>
      <c r="AG472">
        <v>748.36569999999995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-87.150819999999996</v>
      </c>
      <c r="AX472">
        <v>601.49599999999998</v>
      </c>
      <c r="AY472">
        <v>601.51199999999994</v>
      </c>
      <c r="AZ472">
        <v>599.96109999999999</v>
      </c>
      <c r="BA472">
        <v>596.44680000000005</v>
      </c>
      <c r="BB472">
        <v>601.33230000000003</v>
      </c>
      <c r="BC472">
        <v>528.16560000000004</v>
      </c>
      <c r="BD472">
        <v>381.22739999999999</v>
      </c>
      <c r="BE472">
        <v>94.890749999999997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120.87179999999999</v>
      </c>
      <c r="BV472">
        <v>618.58630000000005</v>
      </c>
      <c r="BW472">
        <v>621.29970000000003</v>
      </c>
      <c r="BX472">
        <v>621.5915</v>
      </c>
      <c r="BY472">
        <v>616.11400000000003</v>
      </c>
      <c r="BZ472">
        <v>621.84699999999998</v>
      </c>
      <c r="CA472">
        <v>540.16909999999996</v>
      </c>
      <c r="CB472">
        <v>394.07530000000003</v>
      </c>
      <c r="CC472">
        <v>198.91560000000001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264.9477</v>
      </c>
      <c r="CT472">
        <v>630.423</v>
      </c>
      <c r="CU472">
        <v>635.00469999999996</v>
      </c>
      <c r="CV472">
        <v>636.57259999999997</v>
      </c>
      <c r="CW472">
        <v>629.7355</v>
      </c>
      <c r="CX472">
        <v>636.05539999999996</v>
      </c>
      <c r="CY472">
        <v>548.4828</v>
      </c>
      <c r="CZ472">
        <v>402.97370000000001</v>
      </c>
      <c r="DA472">
        <v>270.96280000000002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409.02359999999999</v>
      </c>
      <c r="DR472">
        <v>642.25959999999998</v>
      </c>
      <c r="DS472">
        <v>648.7097</v>
      </c>
      <c r="DT472">
        <v>651.55380000000002</v>
      </c>
      <c r="DU472">
        <v>643.3569</v>
      </c>
      <c r="DV472">
        <v>650.26390000000004</v>
      </c>
      <c r="DW472">
        <v>556.79639999999995</v>
      </c>
      <c r="DX472">
        <v>411.87209999999999</v>
      </c>
      <c r="DY472">
        <v>343.01010000000002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617.0462</v>
      </c>
      <c r="EP472">
        <v>659.34990000000005</v>
      </c>
      <c r="EQ472">
        <v>668.49739999999997</v>
      </c>
      <c r="ER472">
        <v>673.18420000000003</v>
      </c>
      <c r="ES472">
        <v>663.02419999999995</v>
      </c>
      <c r="ET472">
        <v>670.77850000000001</v>
      </c>
      <c r="EU472">
        <v>568.79999999999995</v>
      </c>
      <c r="EV472">
        <v>424.72</v>
      </c>
      <c r="EW472">
        <v>447.03489999999999</v>
      </c>
      <c r="EX472">
        <v>45.066220000000001</v>
      </c>
      <c r="EY472">
        <v>44.196460000000002</v>
      </c>
      <c r="EZ472">
        <v>43.614559999999997</v>
      </c>
      <c r="FA472">
        <v>43.253349999999998</v>
      </c>
      <c r="FB472">
        <v>42.734090000000002</v>
      </c>
      <c r="FC472">
        <v>42.416240000000002</v>
      </c>
      <c r="FD472">
        <v>42.260530000000003</v>
      </c>
      <c r="FE472">
        <v>42.064509999999999</v>
      </c>
      <c r="FF472">
        <v>42.457999999999998</v>
      </c>
      <c r="FG472">
        <v>44.260860000000001</v>
      </c>
      <c r="FH472">
        <v>47.205289999999998</v>
      </c>
      <c r="FI472">
        <v>50.134979999999999</v>
      </c>
      <c r="FJ472">
        <v>52.033320000000003</v>
      </c>
      <c r="FK472">
        <v>53.600189999999998</v>
      </c>
      <c r="FL472">
        <v>54.528199999999998</v>
      </c>
      <c r="FM472">
        <v>54.966459999999998</v>
      </c>
      <c r="FN472">
        <v>54.772739999999999</v>
      </c>
      <c r="FO472">
        <v>53.371540000000003</v>
      </c>
      <c r="FP472">
        <v>51.464750000000002</v>
      </c>
      <c r="FQ472">
        <v>50.039499999999997</v>
      </c>
      <c r="FR472">
        <v>48.891330000000004</v>
      </c>
      <c r="FS472">
        <v>47.845480000000002</v>
      </c>
      <c r="FT472">
        <v>46.966659999999997</v>
      </c>
      <c r="FU472">
        <v>46.150959999999998</v>
      </c>
      <c r="FV472">
        <v>1</v>
      </c>
    </row>
    <row r="473" spans="1:178" x14ac:dyDescent="0.2">
      <c r="A473" t="s">
        <v>216</v>
      </c>
      <c r="B473" t="s">
        <v>231</v>
      </c>
      <c r="C473" t="s">
        <v>241</v>
      </c>
      <c r="D473" t="s">
        <v>33</v>
      </c>
      <c r="E473" t="s">
        <v>239</v>
      </c>
      <c r="F473" t="s">
        <v>230</v>
      </c>
      <c r="G473">
        <v>535</v>
      </c>
      <c r="H473" s="59"/>
      <c r="I473">
        <v>77.590770000000006</v>
      </c>
      <c r="J473">
        <v>694.77179999999998</v>
      </c>
      <c r="K473">
        <v>692.07979999999998</v>
      </c>
      <c r="L473">
        <v>678.09519999999998</v>
      </c>
      <c r="M473">
        <v>676.10080000000005</v>
      </c>
      <c r="N473">
        <v>702.52689999999996</v>
      </c>
      <c r="O473">
        <v>729.17020000000002</v>
      </c>
      <c r="P473">
        <v>746.24189999999999</v>
      </c>
      <c r="Q473">
        <v>749.17110000000002</v>
      </c>
      <c r="R473">
        <v>749.44470000000001</v>
      </c>
      <c r="S473">
        <v>732.06190000000004</v>
      </c>
      <c r="T473">
        <v>722.52850000000001</v>
      </c>
      <c r="U473">
        <v>731.22429999999997</v>
      </c>
      <c r="V473">
        <v>739.67510000000004</v>
      </c>
      <c r="W473">
        <v>731.52809999999999</v>
      </c>
      <c r="X473">
        <v>736.42330000000004</v>
      </c>
      <c r="Y473">
        <v>733.56880000000001</v>
      </c>
      <c r="Z473">
        <v>738.30840000000001</v>
      </c>
      <c r="AA473">
        <v>740.81610000000001</v>
      </c>
      <c r="AB473">
        <v>742.37689999999998</v>
      </c>
      <c r="AC473">
        <v>735.38959999999997</v>
      </c>
      <c r="AD473">
        <v>740.29970000000003</v>
      </c>
      <c r="AE473">
        <v>737.73739999999998</v>
      </c>
      <c r="AF473">
        <v>732.75879999999995</v>
      </c>
      <c r="AG473">
        <v>727.95569999999998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-89.542119999999997</v>
      </c>
      <c r="AX473">
        <v>584.69979999999998</v>
      </c>
      <c r="AY473">
        <v>584.65359999999998</v>
      </c>
      <c r="AZ473">
        <v>583.1028</v>
      </c>
      <c r="BA473">
        <v>579.72919999999999</v>
      </c>
      <c r="BB473">
        <v>584.46209999999996</v>
      </c>
      <c r="BC473">
        <v>513.48590000000002</v>
      </c>
      <c r="BD473">
        <v>370.53579999999999</v>
      </c>
      <c r="BE473">
        <v>89.918459999999996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115.62430000000001</v>
      </c>
      <c r="BV473">
        <v>601.55550000000005</v>
      </c>
      <c r="BW473">
        <v>604.16959999999995</v>
      </c>
      <c r="BX473">
        <v>604.43619999999999</v>
      </c>
      <c r="BY473">
        <v>599.12639999999999</v>
      </c>
      <c r="BZ473">
        <v>604.69510000000002</v>
      </c>
      <c r="CA473">
        <v>525.32470000000001</v>
      </c>
      <c r="CB473">
        <v>383.20729999999998</v>
      </c>
      <c r="CC473">
        <v>192.51490000000001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257.72190000000001</v>
      </c>
      <c r="CT473">
        <v>613.2296</v>
      </c>
      <c r="CU473">
        <v>617.68629999999996</v>
      </c>
      <c r="CV473">
        <v>619.21159999999998</v>
      </c>
      <c r="CW473">
        <v>612.56089999999995</v>
      </c>
      <c r="CX473">
        <v>618.70839999999998</v>
      </c>
      <c r="CY473">
        <v>533.52419999999995</v>
      </c>
      <c r="CZ473">
        <v>391.98360000000002</v>
      </c>
      <c r="DA473">
        <v>263.5729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399.81950000000001</v>
      </c>
      <c r="DR473">
        <v>624.90369999999996</v>
      </c>
      <c r="DS473">
        <v>631.20309999999995</v>
      </c>
      <c r="DT473">
        <v>633.98710000000005</v>
      </c>
      <c r="DU473">
        <v>625.99530000000004</v>
      </c>
      <c r="DV473">
        <v>632.72170000000006</v>
      </c>
      <c r="DW473">
        <v>541.72360000000003</v>
      </c>
      <c r="DX473">
        <v>400.75979999999998</v>
      </c>
      <c r="DY473">
        <v>334.63099999999997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604.98580000000004</v>
      </c>
      <c r="EP473">
        <v>641.75940000000003</v>
      </c>
      <c r="EQ473">
        <v>650.71910000000003</v>
      </c>
      <c r="ER473">
        <v>655.32039999999995</v>
      </c>
      <c r="ES473">
        <v>645.39250000000004</v>
      </c>
      <c r="ET473">
        <v>652.95479999999998</v>
      </c>
      <c r="EU473">
        <v>553.56240000000003</v>
      </c>
      <c r="EV473">
        <v>413.43130000000002</v>
      </c>
      <c r="EW473">
        <v>437.22739999999999</v>
      </c>
      <c r="EX473">
        <v>45.066220000000001</v>
      </c>
      <c r="EY473">
        <v>44.196460000000002</v>
      </c>
      <c r="EZ473">
        <v>43.614559999999997</v>
      </c>
      <c r="FA473">
        <v>43.253349999999998</v>
      </c>
      <c r="FB473">
        <v>42.734090000000002</v>
      </c>
      <c r="FC473">
        <v>42.416240000000002</v>
      </c>
      <c r="FD473">
        <v>42.260530000000003</v>
      </c>
      <c r="FE473">
        <v>42.064509999999999</v>
      </c>
      <c r="FF473">
        <v>42.457999999999998</v>
      </c>
      <c r="FG473">
        <v>44.260860000000001</v>
      </c>
      <c r="FH473">
        <v>47.205289999999998</v>
      </c>
      <c r="FI473">
        <v>50.134979999999999</v>
      </c>
      <c r="FJ473">
        <v>52.033320000000003</v>
      </c>
      <c r="FK473">
        <v>53.600180000000002</v>
      </c>
      <c r="FL473">
        <v>54.528199999999998</v>
      </c>
      <c r="FM473">
        <v>54.966450000000002</v>
      </c>
      <c r="FN473">
        <v>54.772739999999999</v>
      </c>
      <c r="FO473">
        <v>53.371540000000003</v>
      </c>
      <c r="FP473">
        <v>51.464750000000002</v>
      </c>
      <c r="FQ473">
        <v>50.039490000000001</v>
      </c>
      <c r="FR473">
        <v>48.891330000000004</v>
      </c>
      <c r="FS473">
        <v>47.845489999999998</v>
      </c>
      <c r="FT473">
        <v>46.966659999999997</v>
      </c>
      <c r="FU473">
        <v>46.150959999999998</v>
      </c>
      <c r="FV473">
        <v>1</v>
      </c>
    </row>
    <row r="474" spans="1:178" x14ac:dyDescent="0.2">
      <c r="A474" t="s">
        <v>216</v>
      </c>
      <c r="B474" t="s">
        <v>231</v>
      </c>
      <c r="C474" t="s">
        <v>241</v>
      </c>
      <c r="D474" t="s">
        <v>34</v>
      </c>
      <c r="E474">
        <v>2015</v>
      </c>
      <c r="F474" t="s">
        <v>230</v>
      </c>
      <c r="G474">
        <v>580</v>
      </c>
      <c r="H474" s="59"/>
      <c r="I474">
        <v>84.117090000000005</v>
      </c>
      <c r="J474">
        <v>734.37559999999996</v>
      </c>
      <c r="K474">
        <v>730.76210000000003</v>
      </c>
      <c r="L474">
        <v>717.80600000000004</v>
      </c>
      <c r="M474">
        <v>717.9588</v>
      </c>
      <c r="N474">
        <v>746.84829999999999</v>
      </c>
      <c r="O474">
        <v>775.5077</v>
      </c>
      <c r="P474">
        <v>792.97170000000006</v>
      </c>
      <c r="Q474">
        <v>802.19510000000002</v>
      </c>
      <c r="R474">
        <v>805.82169999999996</v>
      </c>
      <c r="S474">
        <v>794.83720000000005</v>
      </c>
      <c r="T474">
        <v>787.42679999999996</v>
      </c>
      <c r="U474">
        <v>784.92070000000001</v>
      </c>
      <c r="V474">
        <v>785.48969999999997</v>
      </c>
      <c r="W474">
        <v>779.56650000000002</v>
      </c>
      <c r="X474">
        <v>781.24289999999996</v>
      </c>
      <c r="Y474">
        <v>774.18960000000004</v>
      </c>
      <c r="Z474">
        <v>779.6979</v>
      </c>
      <c r="AA474">
        <v>787.33079999999995</v>
      </c>
      <c r="AB474">
        <v>792.10829999999999</v>
      </c>
      <c r="AC474">
        <v>785.35630000000003</v>
      </c>
      <c r="AD474">
        <v>783.00890000000004</v>
      </c>
      <c r="AE474">
        <v>777.03390000000002</v>
      </c>
      <c r="AF474">
        <v>770.85469999999998</v>
      </c>
      <c r="AG474">
        <v>768.05280000000005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41.830210000000001</v>
      </c>
      <c r="AX474">
        <v>624.02750000000003</v>
      </c>
      <c r="AY474">
        <v>628.88019999999995</v>
      </c>
      <c r="AZ474">
        <v>631.05079999999998</v>
      </c>
      <c r="BA474">
        <v>627.97130000000004</v>
      </c>
      <c r="BB474">
        <v>628.02549999999997</v>
      </c>
      <c r="BC474">
        <v>537.86839999999995</v>
      </c>
      <c r="BD474">
        <v>379.47179999999997</v>
      </c>
      <c r="BE474">
        <v>74.688580000000002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172.38030000000001</v>
      </c>
      <c r="BV474">
        <v>636.52790000000005</v>
      </c>
      <c r="BW474">
        <v>644.23339999999996</v>
      </c>
      <c r="BX474">
        <v>647.80989999999997</v>
      </c>
      <c r="BY474">
        <v>643.16899999999998</v>
      </c>
      <c r="BZ474">
        <v>642.78560000000004</v>
      </c>
      <c r="CA474">
        <v>547.37699999999995</v>
      </c>
      <c r="CB474">
        <v>389.59129999999999</v>
      </c>
      <c r="CC474">
        <v>181.51519999999999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262.7989</v>
      </c>
      <c r="CT474">
        <v>645.1857</v>
      </c>
      <c r="CU474">
        <v>654.86689999999999</v>
      </c>
      <c r="CV474">
        <v>659.4171</v>
      </c>
      <c r="CW474">
        <v>653.69489999999996</v>
      </c>
      <c r="CX474">
        <v>653.00840000000005</v>
      </c>
      <c r="CY474">
        <v>553.96259999999995</v>
      </c>
      <c r="CZ474">
        <v>396.6001</v>
      </c>
      <c r="DA474">
        <v>255.50290000000001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353.21749999999997</v>
      </c>
      <c r="DR474">
        <v>653.84339999999997</v>
      </c>
      <c r="DS474">
        <v>665.50049999999999</v>
      </c>
      <c r="DT474">
        <v>671.02440000000001</v>
      </c>
      <c r="DU474">
        <v>664.22090000000003</v>
      </c>
      <c r="DV474">
        <v>663.23130000000003</v>
      </c>
      <c r="DW474">
        <v>560.54830000000004</v>
      </c>
      <c r="DX474">
        <v>403.60890000000001</v>
      </c>
      <c r="DY474">
        <v>329.4907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483.76760000000002</v>
      </c>
      <c r="EP474">
        <v>666.34389999999996</v>
      </c>
      <c r="EQ474">
        <v>680.8537</v>
      </c>
      <c r="ER474">
        <v>687.78340000000003</v>
      </c>
      <c r="ES474">
        <v>679.41859999999997</v>
      </c>
      <c r="ET474">
        <v>677.9914</v>
      </c>
      <c r="EU474">
        <v>570.05690000000004</v>
      </c>
      <c r="EV474">
        <v>413.72840000000002</v>
      </c>
      <c r="EW474">
        <v>436.31720000000001</v>
      </c>
      <c r="EX474">
        <v>49.018650000000001</v>
      </c>
      <c r="EY474">
        <v>48.635120000000001</v>
      </c>
      <c r="EZ474">
        <v>48.280569999999997</v>
      </c>
      <c r="FA474">
        <v>47.930370000000003</v>
      </c>
      <c r="FB474">
        <v>47.43486</v>
      </c>
      <c r="FC474">
        <v>47.22683</v>
      </c>
      <c r="FD474">
        <v>47.140140000000002</v>
      </c>
      <c r="FE474">
        <v>47.063850000000002</v>
      </c>
      <c r="FF474">
        <v>47.486190000000001</v>
      </c>
      <c r="FG474">
        <v>49.145200000000003</v>
      </c>
      <c r="FH474">
        <v>51.141010000000001</v>
      </c>
      <c r="FI474">
        <v>52.941679999999998</v>
      </c>
      <c r="FJ474">
        <v>53.752949999999998</v>
      </c>
      <c r="FK474">
        <v>53.900539999999999</v>
      </c>
      <c r="FL474">
        <v>53.945439999999998</v>
      </c>
      <c r="FM474">
        <v>53.435830000000003</v>
      </c>
      <c r="FN474">
        <v>53.0914</v>
      </c>
      <c r="FO474">
        <v>52.311540000000001</v>
      </c>
      <c r="FP474">
        <v>51.19238</v>
      </c>
      <c r="FQ474">
        <v>49.733150000000002</v>
      </c>
      <c r="FR474">
        <v>48.48977</v>
      </c>
      <c r="FS474">
        <v>47.831980000000001</v>
      </c>
      <c r="FT474">
        <v>46.652340000000002</v>
      </c>
      <c r="FU474">
        <v>45.768889999999999</v>
      </c>
      <c r="FV474">
        <v>1</v>
      </c>
    </row>
    <row r="475" spans="1:178" x14ac:dyDescent="0.2">
      <c r="A475" t="s">
        <v>216</v>
      </c>
      <c r="B475" t="s">
        <v>231</v>
      </c>
      <c r="C475" t="s">
        <v>241</v>
      </c>
      <c r="D475" t="s">
        <v>34</v>
      </c>
      <c r="E475">
        <v>2016</v>
      </c>
      <c r="F475" t="s">
        <v>230</v>
      </c>
      <c r="G475">
        <v>565</v>
      </c>
      <c r="H475" s="59"/>
      <c r="I475">
        <v>81.941649999999996</v>
      </c>
      <c r="J475">
        <v>715.38310000000001</v>
      </c>
      <c r="K475">
        <v>711.86320000000001</v>
      </c>
      <c r="L475">
        <v>699.24199999999996</v>
      </c>
      <c r="M475">
        <v>699.39089999999999</v>
      </c>
      <c r="N475">
        <v>727.53330000000005</v>
      </c>
      <c r="O475">
        <v>755.45150000000001</v>
      </c>
      <c r="P475">
        <v>772.46389999999997</v>
      </c>
      <c r="Q475">
        <v>781.44870000000003</v>
      </c>
      <c r="R475">
        <v>784.98140000000001</v>
      </c>
      <c r="S475">
        <v>774.28099999999995</v>
      </c>
      <c r="T475">
        <v>767.06230000000005</v>
      </c>
      <c r="U475">
        <v>764.62099999999998</v>
      </c>
      <c r="V475">
        <v>765.17529999999999</v>
      </c>
      <c r="W475">
        <v>759.40530000000001</v>
      </c>
      <c r="X475">
        <v>761.03830000000005</v>
      </c>
      <c r="Y475">
        <v>754.16750000000002</v>
      </c>
      <c r="Z475">
        <v>759.53330000000005</v>
      </c>
      <c r="AA475">
        <v>766.96879999999999</v>
      </c>
      <c r="AB475">
        <v>771.62279999999998</v>
      </c>
      <c r="AC475">
        <v>765.0453</v>
      </c>
      <c r="AD475">
        <v>762.75869999999998</v>
      </c>
      <c r="AE475">
        <v>756.93820000000005</v>
      </c>
      <c r="AF475">
        <v>750.91880000000003</v>
      </c>
      <c r="AG475">
        <v>748.1893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37.909779999999998</v>
      </c>
      <c r="AX475">
        <v>607.61710000000005</v>
      </c>
      <c r="AY475">
        <v>612.28219999999999</v>
      </c>
      <c r="AZ475">
        <v>614.36609999999996</v>
      </c>
      <c r="BA475">
        <v>611.40009999999995</v>
      </c>
      <c r="BB475">
        <v>611.46249999999998</v>
      </c>
      <c r="BC475">
        <v>523.75130000000001</v>
      </c>
      <c r="BD475">
        <v>369.43790000000001</v>
      </c>
      <c r="BE475">
        <v>70.434179999999998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166.76070000000001</v>
      </c>
      <c r="BV475">
        <v>619.95479999999998</v>
      </c>
      <c r="BW475">
        <v>627.43550000000005</v>
      </c>
      <c r="BX475">
        <v>630.90700000000004</v>
      </c>
      <c r="BY475">
        <v>626.40009999999995</v>
      </c>
      <c r="BZ475">
        <v>626.03049999999996</v>
      </c>
      <c r="CA475">
        <v>533.13610000000006</v>
      </c>
      <c r="CB475">
        <v>379.42570000000001</v>
      </c>
      <c r="CC475">
        <v>175.87029999999999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256.00240000000002</v>
      </c>
      <c r="CT475">
        <v>628.49990000000003</v>
      </c>
      <c r="CU475">
        <v>637.9307</v>
      </c>
      <c r="CV475">
        <v>642.36320000000001</v>
      </c>
      <c r="CW475">
        <v>636.78899999999999</v>
      </c>
      <c r="CX475">
        <v>636.12019999999995</v>
      </c>
      <c r="CY475">
        <v>539.63599999999997</v>
      </c>
      <c r="CZ475">
        <v>386.34320000000002</v>
      </c>
      <c r="DA475">
        <v>248.89510000000001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345.2441</v>
      </c>
      <c r="DR475">
        <v>637.04499999999996</v>
      </c>
      <c r="DS475">
        <v>648.42589999999996</v>
      </c>
      <c r="DT475">
        <v>653.81939999999997</v>
      </c>
      <c r="DU475">
        <v>647.17790000000002</v>
      </c>
      <c r="DV475">
        <v>646.21</v>
      </c>
      <c r="DW475">
        <v>546.13599999999997</v>
      </c>
      <c r="DX475">
        <v>393.26069999999999</v>
      </c>
      <c r="DY475">
        <v>321.91980000000001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474.09500000000003</v>
      </c>
      <c r="EP475">
        <v>649.3827</v>
      </c>
      <c r="EQ475">
        <v>663.57920000000001</v>
      </c>
      <c r="ER475">
        <v>670.36030000000005</v>
      </c>
      <c r="ES475">
        <v>662.17790000000002</v>
      </c>
      <c r="ET475">
        <v>660.77800000000002</v>
      </c>
      <c r="EU475">
        <v>555.52080000000001</v>
      </c>
      <c r="EV475">
        <v>403.24849999999998</v>
      </c>
      <c r="EW475">
        <v>427.35599999999999</v>
      </c>
      <c r="EX475">
        <v>49.018650000000001</v>
      </c>
      <c r="EY475">
        <v>48.635129999999997</v>
      </c>
      <c r="EZ475">
        <v>48.280569999999997</v>
      </c>
      <c r="FA475">
        <v>47.930370000000003</v>
      </c>
      <c r="FB475">
        <v>47.43486</v>
      </c>
      <c r="FC475">
        <v>47.22683</v>
      </c>
      <c r="FD475">
        <v>47.140140000000002</v>
      </c>
      <c r="FE475">
        <v>47.063850000000002</v>
      </c>
      <c r="FF475">
        <v>47.486190000000001</v>
      </c>
      <c r="FG475">
        <v>49.145200000000003</v>
      </c>
      <c r="FH475">
        <v>51.141010000000001</v>
      </c>
      <c r="FI475">
        <v>52.941679999999998</v>
      </c>
      <c r="FJ475">
        <v>53.752949999999998</v>
      </c>
      <c r="FK475">
        <v>53.900539999999999</v>
      </c>
      <c r="FL475">
        <v>53.945439999999998</v>
      </c>
      <c r="FM475">
        <v>53.435830000000003</v>
      </c>
      <c r="FN475">
        <v>53.091389999999997</v>
      </c>
      <c r="FO475">
        <v>52.311540000000001</v>
      </c>
      <c r="FP475">
        <v>51.19238</v>
      </c>
      <c r="FQ475">
        <v>49.733150000000002</v>
      </c>
      <c r="FR475">
        <v>48.48977</v>
      </c>
      <c r="FS475">
        <v>47.831980000000001</v>
      </c>
      <c r="FT475">
        <v>46.652340000000002</v>
      </c>
      <c r="FU475">
        <v>45.768889999999999</v>
      </c>
      <c r="FV475">
        <v>1</v>
      </c>
    </row>
    <row r="476" spans="1:178" x14ac:dyDescent="0.2">
      <c r="A476" t="s">
        <v>216</v>
      </c>
      <c r="B476" t="s">
        <v>231</v>
      </c>
      <c r="C476" t="s">
        <v>241</v>
      </c>
      <c r="D476" t="s">
        <v>34</v>
      </c>
      <c r="E476">
        <v>2017</v>
      </c>
      <c r="F476" t="s">
        <v>230</v>
      </c>
      <c r="G476">
        <v>550</v>
      </c>
      <c r="H476" s="59"/>
      <c r="I476">
        <v>79.766199999999998</v>
      </c>
      <c r="J476">
        <v>696.39059999999995</v>
      </c>
      <c r="K476">
        <v>692.96410000000003</v>
      </c>
      <c r="L476">
        <v>680.67809999999997</v>
      </c>
      <c r="M476">
        <v>680.82309999999995</v>
      </c>
      <c r="N476">
        <v>708.2183</v>
      </c>
      <c r="O476">
        <v>735.39520000000005</v>
      </c>
      <c r="P476">
        <v>751.95590000000004</v>
      </c>
      <c r="Q476">
        <v>760.70230000000004</v>
      </c>
      <c r="R476">
        <v>764.14120000000003</v>
      </c>
      <c r="S476">
        <v>753.72490000000005</v>
      </c>
      <c r="T476">
        <v>746.69780000000003</v>
      </c>
      <c r="U476">
        <v>744.32129999999995</v>
      </c>
      <c r="V476">
        <v>744.86090000000002</v>
      </c>
      <c r="W476">
        <v>739.2441</v>
      </c>
      <c r="X476">
        <v>740.83370000000002</v>
      </c>
      <c r="Y476">
        <v>734.1454</v>
      </c>
      <c r="Z476">
        <v>739.36869999999999</v>
      </c>
      <c r="AA476">
        <v>746.60680000000002</v>
      </c>
      <c r="AB476">
        <v>751.13720000000001</v>
      </c>
      <c r="AC476">
        <v>744.73440000000005</v>
      </c>
      <c r="AD476">
        <v>742.50840000000005</v>
      </c>
      <c r="AE476">
        <v>736.84249999999997</v>
      </c>
      <c r="AF476">
        <v>730.98289999999997</v>
      </c>
      <c r="AG476">
        <v>728.32590000000005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34.027749999999997</v>
      </c>
      <c r="AX476">
        <v>591.21029999999996</v>
      </c>
      <c r="AY476">
        <v>595.68880000000001</v>
      </c>
      <c r="AZ476">
        <v>597.68640000000005</v>
      </c>
      <c r="BA476">
        <v>594.83360000000005</v>
      </c>
      <c r="BB476">
        <v>594.90390000000002</v>
      </c>
      <c r="BC476">
        <v>509.637</v>
      </c>
      <c r="BD476">
        <v>359.40690000000001</v>
      </c>
      <c r="BE476">
        <v>66.21123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161.1567</v>
      </c>
      <c r="BV476">
        <v>603.38310000000001</v>
      </c>
      <c r="BW476">
        <v>610.63959999999997</v>
      </c>
      <c r="BX476">
        <v>614.00620000000004</v>
      </c>
      <c r="BY476">
        <v>609.63310000000001</v>
      </c>
      <c r="BZ476">
        <v>609.27719999999999</v>
      </c>
      <c r="CA476">
        <v>518.89639999999997</v>
      </c>
      <c r="CB476">
        <v>369.26119999999997</v>
      </c>
      <c r="CC476">
        <v>170.23840000000001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249.20580000000001</v>
      </c>
      <c r="CT476">
        <v>611.81399999999996</v>
      </c>
      <c r="CU476">
        <v>620.99450000000002</v>
      </c>
      <c r="CV476">
        <v>625.30930000000001</v>
      </c>
      <c r="CW476">
        <v>619.88310000000001</v>
      </c>
      <c r="CX476">
        <v>619.23209999999995</v>
      </c>
      <c r="CY476">
        <v>525.30939999999998</v>
      </c>
      <c r="CZ476">
        <v>376.08629999999999</v>
      </c>
      <c r="DA476">
        <v>242.28720000000001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337.255</v>
      </c>
      <c r="DR476">
        <v>620.24490000000003</v>
      </c>
      <c r="DS476">
        <v>631.34939999999995</v>
      </c>
      <c r="DT476">
        <v>636.61239999999998</v>
      </c>
      <c r="DU476">
        <v>630.13319999999999</v>
      </c>
      <c r="DV476">
        <v>629.18709999999999</v>
      </c>
      <c r="DW476">
        <v>531.72249999999997</v>
      </c>
      <c r="DX476">
        <v>382.91140000000001</v>
      </c>
      <c r="DY476">
        <v>314.33609999999999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464.38389999999998</v>
      </c>
      <c r="EP476">
        <v>632.41780000000006</v>
      </c>
      <c r="EQ476">
        <v>646.30020000000002</v>
      </c>
      <c r="ER476">
        <v>652.93230000000005</v>
      </c>
      <c r="ES476">
        <v>644.93269999999995</v>
      </c>
      <c r="ET476">
        <v>643.56039999999996</v>
      </c>
      <c r="EU476">
        <v>540.9819</v>
      </c>
      <c r="EV476">
        <v>392.76569999999998</v>
      </c>
      <c r="EW476">
        <v>418.36329999999998</v>
      </c>
      <c r="EX476">
        <v>49.018650000000001</v>
      </c>
      <c r="EY476">
        <v>48.635120000000001</v>
      </c>
      <c r="EZ476">
        <v>48.280560000000001</v>
      </c>
      <c r="FA476">
        <v>47.93036</v>
      </c>
      <c r="FB476">
        <v>47.43486</v>
      </c>
      <c r="FC476">
        <v>47.22683</v>
      </c>
      <c r="FD476">
        <v>47.140140000000002</v>
      </c>
      <c r="FE476">
        <v>47.063850000000002</v>
      </c>
      <c r="FF476">
        <v>47.486190000000001</v>
      </c>
      <c r="FG476">
        <v>49.145200000000003</v>
      </c>
      <c r="FH476">
        <v>51.141010000000001</v>
      </c>
      <c r="FI476">
        <v>52.941679999999998</v>
      </c>
      <c r="FJ476">
        <v>53.752949999999998</v>
      </c>
      <c r="FK476">
        <v>53.900539999999999</v>
      </c>
      <c r="FL476">
        <v>53.945439999999998</v>
      </c>
      <c r="FM476">
        <v>53.435839999999999</v>
      </c>
      <c r="FN476">
        <v>53.0914</v>
      </c>
      <c r="FO476">
        <v>52.311540000000001</v>
      </c>
      <c r="FP476">
        <v>51.192369999999997</v>
      </c>
      <c r="FQ476">
        <v>49.733150000000002</v>
      </c>
      <c r="FR476">
        <v>48.48977</v>
      </c>
      <c r="FS476">
        <v>47.831980000000001</v>
      </c>
      <c r="FT476">
        <v>46.652340000000002</v>
      </c>
      <c r="FU476">
        <v>45.768889999999999</v>
      </c>
      <c r="FV476">
        <v>1</v>
      </c>
    </row>
    <row r="477" spans="1:178" x14ac:dyDescent="0.2">
      <c r="A477" t="s">
        <v>216</v>
      </c>
      <c r="B477" t="s">
        <v>231</v>
      </c>
      <c r="C477" t="s">
        <v>241</v>
      </c>
      <c r="D477" t="s">
        <v>34</v>
      </c>
      <c r="E477" t="s">
        <v>239</v>
      </c>
      <c r="F477" t="s">
        <v>230</v>
      </c>
      <c r="G477">
        <v>535</v>
      </c>
      <c r="H477" s="59"/>
      <c r="I477">
        <v>77.590770000000006</v>
      </c>
      <c r="J477">
        <v>677.39819999999997</v>
      </c>
      <c r="K477">
        <v>674.06510000000003</v>
      </c>
      <c r="L477">
        <v>662.11410000000001</v>
      </c>
      <c r="M477">
        <v>662.25509999999997</v>
      </c>
      <c r="N477">
        <v>688.90319999999997</v>
      </c>
      <c r="O477">
        <v>715.33900000000006</v>
      </c>
      <c r="P477">
        <v>731.44809999999995</v>
      </c>
      <c r="Q477">
        <v>739.95579999999995</v>
      </c>
      <c r="R477">
        <v>743.30100000000004</v>
      </c>
      <c r="S477">
        <v>733.16880000000003</v>
      </c>
      <c r="T477">
        <v>726.33330000000001</v>
      </c>
      <c r="U477">
        <v>724.02170000000001</v>
      </c>
      <c r="V477">
        <v>724.54650000000004</v>
      </c>
      <c r="W477">
        <v>719.0829</v>
      </c>
      <c r="X477">
        <v>720.62919999999997</v>
      </c>
      <c r="Y477">
        <v>714.1232</v>
      </c>
      <c r="Z477">
        <v>719.20410000000004</v>
      </c>
      <c r="AA477">
        <v>726.24480000000005</v>
      </c>
      <c r="AB477">
        <v>730.65170000000001</v>
      </c>
      <c r="AC477">
        <v>724.42349999999999</v>
      </c>
      <c r="AD477">
        <v>722.25819999999999</v>
      </c>
      <c r="AE477">
        <v>716.74680000000001</v>
      </c>
      <c r="AF477">
        <v>711.04700000000003</v>
      </c>
      <c r="AG477">
        <v>708.46249999999998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30.185759999999998</v>
      </c>
      <c r="AX477">
        <v>574.80730000000005</v>
      </c>
      <c r="AY477">
        <v>579.1</v>
      </c>
      <c r="AZ477">
        <v>581.01179999999999</v>
      </c>
      <c r="BA477">
        <v>578.27160000000003</v>
      </c>
      <c r="BB477">
        <v>578.34979999999996</v>
      </c>
      <c r="BC477">
        <v>495.52550000000002</v>
      </c>
      <c r="BD477">
        <v>349.37900000000002</v>
      </c>
      <c r="BE477">
        <v>62.021030000000003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155.5692</v>
      </c>
      <c r="BV477">
        <v>586.81299999999999</v>
      </c>
      <c r="BW477">
        <v>593.84559999999999</v>
      </c>
      <c r="BX477">
        <v>597.10749999999996</v>
      </c>
      <c r="BY477">
        <v>592.86789999999996</v>
      </c>
      <c r="BZ477">
        <v>592.5258</v>
      </c>
      <c r="CA477">
        <v>504.65780000000001</v>
      </c>
      <c r="CB477">
        <v>359.09809999999999</v>
      </c>
      <c r="CC477">
        <v>164.6198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242.4093</v>
      </c>
      <c r="CT477">
        <v>595.12819999999999</v>
      </c>
      <c r="CU477">
        <v>604.05830000000003</v>
      </c>
      <c r="CV477">
        <v>608.25540000000001</v>
      </c>
      <c r="CW477">
        <v>602.97720000000004</v>
      </c>
      <c r="CX477">
        <v>602.34400000000005</v>
      </c>
      <c r="CY477">
        <v>510.9828</v>
      </c>
      <c r="CZ477">
        <v>365.82940000000002</v>
      </c>
      <c r="DA477">
        <v>235.67939999999999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329.24950000000001</v>
      </c>
      <c r="DR477">
        <v>603.44330000000002</v>
      </c>
      <c r="DS477">
        <v>614.27099999999996</v>
      </c>
      <c r="DT477">
        <v>619.40329999999994</v>
      </c>
      <c r="DU477">
        <v>613.08659999999998</v>
      </c>
      <c r="DV477">
        <v>612.16219999999998</v>
      </c>
      <c r="DW477">
        <v>517.30780000000004</v>
      </c>
      <c r="DX477">
        <v>372.56079999999997</v>
      </c>
      <c r="DY477">
        <v>306.73899999999998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454.63290000000001</v>
      </c>
      <c r="EP477">
        <v>615.44899999999996</v>
      </c>
      <c r="EQ477">
        <v>629.01649999999995</v>
      </c>
      <c r="ER477">
        <v>635.4991</v>
      </c>
      <c r="ES477">
        <v>627.68290000000002</v>
      </c>
      <c r="ET477">
        <v>626.33820000000003</v>
      </c>
      <c r="EU477">
        <v>526.44010000000003</v>
      </c>
      <c r="EV477">
        <v>382.27980000000002</v>
      </c>
      <c r="EW477">
        <v>409.33780000000002</v>
      </c>
      <c r="EX477">
        <v>49.018639999999998</v>
      </c>
      <c r="EY477">
        <v>48.635120000000001</v>
      </c>
      <c r="EZ477">
        <v>48.280569999999997</v>
      </c>
      <c r="FA477">
        <v>47.93036</v>
      </c>
      <c r="FB477">
        <v>47.43486</v>
      </c>
      <c r="FC477">
        <v>47.22683</v>
      </c>
      <c r="FD477">
        <v>47.140140000000002</v>
      </c>
      <c r="FE477">
        <v>47.063850000000002</v>
      </c>
      <c r="FF477">
        <v>47.486190000000001</v>
      </c>
      <c r="FG477">
        <v>49.145200000000003</v>
      </c>
      <c r="FH477">
        <v>51.141010000000001</v>
      </c>
      <c r="FI477">
        <v>52.941679999999998</v>
      </c>
      <c r="FJ477">
        <v>53.752960000000002</v>
      </c>
      <c r="FK477">
        <v>53.900539999999999</v>
      </c>
      <c r="FL477">
        <v>53.945439999999998</v>
      </c>
      <c r="FM477">
        <v>53.435830000000003</v>
      </c>
      <c r="FN477">
        <v>53.0914</v>
      </c>
      <c r="FO477">
        <v>52.311540000000001</v>
      </c>
      <c r="FP477">
        <v>51.192369999999997</v>
      </c>
      <c r="FQ477">
        <v>49.733150000000002</v>
      </c>
      <c r="FR477">
        <v>48.48977</v>
      </c>
      <c r="FS477">
        <v>47.831980000000001</v>
      </c>
      <c r="FT477">
        <v>46.652340000000002</v>
      </c>
      <c r="FU477">
        <v>45.768889999999999</v>
      </c>
      <c r="FV477">
        <v>1</v>
      </c>
    </row>
    <row r="478" spans="1:178" x14ac:dyDescent="0.2">
      <c r="A478" t="s">
        <v>216</v>
      </c>
      <c r="B478" t="s">
        <v>231</v>
      </c>
      <c r="C478" t="s">
        <v>241</v>
      </c>
      <c r="D478" t="s">
        <v>35</v>
      </c>
      <c r="E478">
        <v>2015</v>
      </c>
      <c r="F478" t="s">
        <v>230</v>
      </c>
      <c r="G478">
        <v>580</v>
      </c>
      <c r="H478" s="59"/>
      <c r="I478">
        <v>84.117090000000005</v>
      </c>
      <c r="J478">
        <v>799.90589999999997</v>
      </c>
      <c r="K478">
        <v>794.61599999999999</v>
      </c>
      <c r="L478">
        <v>783.04409999999996</v>
      </c>
      <c r="M478">
        <v>782.14170000000001</v>
      </c>
      <c r="N478">
        <v>808.34389999999996</v>
      </c>
      <c r="O478">
        <v>835.68209999999999</v>
      </c>
      <c r="P478">
        <v>854.28189999999995</v>
      </c>
      <c r="Q478">
        <v>858.43700000000001</v>
      </c>
      <c r="R478">
        <v>864.47490000000005</v>
      </c>
      <c r="S478">
        <v>851.53779999999995</v>
      </c>
      <c r="T478">
        <v>848.05269999999996</v>
      </c>
      <c r="U478">
        <v>849.16420000000005</v>
      </c>
      <c r="V478">
        <v>847.22720000000004</v>
      </c>
      <c r="W478">
        <v>844.8229</v>
      </c>
      <c r="X478">
        <v>842.83159999999998</v>
      </c>
      <c r="Y478">
        <v>836.84140000000002</v>
      </c>
      <c r="Z478">
        <v>843.22540000000004</v>
      </c>
      <c r="AA478">
        <v>847.31100000000004</v>
      </c>
      <c r="AB478">
        <v>856.86490000000003</v>
      </c>
      <c r="AC478">
        <v>840.49630000000002</v>
      </c>
      <c r="AD478">
        <v>844.71429999999998</v>
      </c>
      <c r="AE478">
        <v>839.3904</v>
      </c>
      <c r="AF478">
        <v>832.19200000000001</v>
      </c>
      <c r="AG478">
        <v>827.51580000000001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-67.285420000000002</v>
      </c>
      <c r="AX478">
        <v>667.73599999999999</v>
      </c>
      <c r="AY478">
        <v>671.74400000000003</v>
      </c>
      <c r="AZ478">
        <v>675.05610000000001</v>
      </c>
      <c r="BA478">
        <v>663.02750000000003</v>
      </c>
      <c r="BB478">
        <v>667.48530000000005</v>
      </c>
      <c r="BC478">
        <v>578.25319999999999</v>
      </c>
      <c r="BD478">
        <v>428.49099999999999</v>
      </c>
      <c r="BE478">
        <v>127.2471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147.30430000000001</v>
      </c>
      <c r="BV478">
        <v>686.73860000000002</v>
      </c>
      <c r="BW478">
        <v>692.30399999999997</v>
      </c>
      <c r="BX478">
        <v>699.077</v>
      </c>
      <c r="BY478">
        <v>684.39620000000002</v>
      </c>
      <c r="BZ478">
        <v>689.57010000000002</v>
      </c>
      <c r="CA478">
        <v>596.04150000000004</v>
      </c>
      <c r="CB478">
        <v>443.63850000000002</v>
      </c>
      <c r="CC478">
        <v>234.07689999999999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295.92849999999999</v>
      </c>
      <c r="CT478">
        <v>699.89980000000003</v>
      </c>
      <c r="CU478">
        <v>706.54380000000003</v>
      </c>
      <c r="CV478">
        <v>715.71370000000002</v>
      </c>
      <c r="CW478">
        <v>699.19600000000003</v>
      </c>
      <c r="CX478">
        <v>704.86590000000001</v>
      </c>
      <c r="CY478">
        <v>608.36170000000004</v>
      </c>
      <c r="CZ478">
        <v>454.12959999999998</v>
      </c>
      <c r="DA478">
        <v>308.0668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444.55259999999998</v>
      </c>
      <c r="DR478">
        <v>713.06100000000004</v>
      </c>
      <c r="DS478">
        <v>720.78359999999998</v>
      </c>
      <c r="DT478">
        <v>732.35050000000001</v>
      </c>
      <c r="DU478">
        <v>713.99590000000001</v>
      </c>
      <c r="DV478">
        <v>720.1617</v>
      </c>
      <c r="DW478">
        <v>620.68190000000004</v>
      </c>
      <c r="DX478">
        <v>464.62079999999997</v>
      </c>
      <c r="DY478">
        <v>382.05680000000001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659.14229999999998</v>
      </c>
      <c r="EP478">
        <v>732.06359999999995</v>
      </c>
      <c r="EQ478">
        <v>741.34360000000004</v>
      </c>
      <c r="ER478">
        <v>756.37139999999999</v>
      </c>
      <c r="ES478">
        <v>735.3646</v>
      </c>
      <c r="ET478">
        <v>742.24649999999997</v>
      </c>
      <c r="EU478">
        <v>638.47019999999998</v>
      </c>
      <c r="EV478">
        <v>479.76830000000001</v>
      </c>
      <c r="EW478">
        <v>488.88659999999999</v>
      </c>
      <c r="EX478">
        <v>48.410919999999997</v>
      </c>
      <c r="EY478">
        <v>47.462359999999997</v>
      </c>
      <c r="EZ478">
        <v>46.74109</v>
      </c>
      <c r="FA478">
        <v>46.244190000000003</v>
      </c>
      <c r="FB478">
        <v>45.933030000000002</v>
      </c>
      <c r="FC478">
        <v>45.525100000000002</v>
      </c>
      <c r="FD478">
        <v>45.150260000000003</v>
      </c>
      <c r="FE478">
        <v>45.124040000000001</v>
      </c>
      <c r="FF478">
        <v>47.103299999999997</v>
      </c>
      <c r="FG478">
        <v>49.514620000000001</v>
      </c>
      <c r="FH478">
        <v>51.892589999999998</v>
      </c>
      <c r="FI478">
        <v>53.783479999999997</v>
      </c>
      <c r="FJ478">
        <v>55.038780000000003</v>
      </c>
      <c r="FK478">
        <v>55.897179999999999</v>
      </c>
      <c r="FL478">
        <v>56.219360000000002</v>
      </c>
      <c r="FM478">
        <v>56.501510000000003</v>
      </c>
      <c r="FN478">
        <v>56.305999999999997</v>
      </c>
      <c r="FO478">
        <v>55.748309999999996</v>
      </c>
      <c r="FP478">
        <v>54.311309999999999</v>
      </c>
      <c r="FQ478">
        <v>52.354190000000003</v>
      </c>
      <c r="FR478">
        <v>50.963760000000001</v>
      </c>
      <c r="FS478">
        <v>49.769759999999998</v>
      </c>
      <c r="FT478">
        <v>48.883569999999999</v>
      </c>
      <c r="FU478">
        <v>48.00732</v>
      </c>
      <c r="FV478">
        <v>1</v>
      </c>
    </row>
    <row r="479" spans="1:178" x14ac:dyDescent="0.2">
      <c r="A479" t="s">
        <v>216</v>
      </c>
      <c r="B479" t="s">
        <v>231</v>
      </c>
      <c r="C479" t="s">
        <v>241</v>
      </c>
      <c r="D479" t="s">
        <v>35</v>
      </c>
      <c r="E479">
        <v>2016</v>
      </c>
      <c r="F479" t="s">
        <v>230</v>
      </c>
      <c r="G479">
        <v>565</v>
      </c>
      <c r="H479" s="59"/>
      <c r="I479">
        <v>81.941649999999996</v>
      </c>
      <c r="J479">
        <v>779.21860000000004</v>
      </c>
      <c r="K479">
        <v>774.06560000000002</v>
      </c>
      <c r="L479">
        <v>762.79290000000003</v>
      </c>
      <c r="M479">
        <v>761.91390000000001</v>
      </c>
      <c r="N479">
        <v>787.43849999999998</v>
      </c>
      <c r="O479">
        <v>814.06960000000004</v>
      </c>
      <c r="P479">
        <v>832.1884</v>
      </c>
      <c r="Q479">
        <v>836.23599999999999</v>
      </c>
      <c r="R479">
        <v>842.11779999999999</v>
      </c>
      <c r="S479">
        <v>829.51530000000002</v>
      </c>
      <c r="T479">
        <v>826.12019999999995</v>
      </c>
      <c r="U479">
        <v>827.20309999999995</v>
      </c>
      <c r="V479">
        <v>825.31619999999998</v>
      </c>
      <c r="W479">
        <v>822.97410000000002</v>
      </c>
      <c r="X479">
        <v>821.03420000000006</v>
      </c>
      <c r="Y479">
        <v>815.19899999999996</v>
      </c>
      <c r="Z479">
        <v>821.41780000000006</v>
      </c>
      <c r="AA479">
        <v>825.39779999999996</v>
      </c>
      <c r="AB479">
        <v>834.70450000000005</v>
      </c>
      <c r="AC479">
        <v>818.75930000000005</v>
      </c>
      <c r="AD479">
        <v>822.8682</v>
      </c>
      <c r="AE479">
        <v>817.68200000000002</v>
      </c>
      <c r="AF479">
        <v>810.66970000000003</v>
      </c>
      <c r="AG479">
        <v>806.1146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-70.211250000000007</v>
      </c>
      <c r="AX479">
        <v>650.05380000000002</v>
      </c>
      <c r="AY479">
        <v>653.92430000000002</v>
      </c>
      <c r="AZ479">
        <v>657.07539999999995</v>
      </c>
      <c r="BA479">
        <v>645.41560000000004</v>
      </c>
      <c r="BB479">
        <v>649.74249999999995</v>
      </c>
      <c r="BC479">
        <v>562.91160000000002</v>
      </c>
      <c r="BD479">
        <v>417.08</v>
      </c>
      <c r="BE479">
        <v>121.63330000000001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141.58539999999999</v>
      </c>
      <c r="BV479">
        <v>668.80909999999994</v>
      </c>
      <c r="BW479">
        <v>674.21669999999995</v>
      </c>
      <c r="BX479">
        <v>680.78369999999995</v>
      </c>
      <c r="BY479">
        <v>666.50620000000004</v>
      </c>
      <c r="BZ479">
        <v>671.53989999999999</v>
      </c>
      <c r="CA479">
        <v>580.46839999999997</v>
      </c>
      <c r="CB479">
        <v>432.03030000000001</v>
      </c>
      <c r="CC479">
        <v>227.0727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288.27510000000001</v>
      </c>
      <c r="CT479">
        <v>681.79899999999998</v>
      </c>
      <c r="CU479">
        <v>688.27110000000005</v>
      </c>
      <c r="CV479">
        <v>697.20389999999998</v>
      </c>
      <c r="CW479">
        <v>681.11339999999996</v>
      </c>
      <c r="CX479">
        <v>686.63660000000004</v>
      </c>
      <c r="CY479">
        <v>592.62819999999999</v>
      </c>
      <c r="CZ479">
        <v>442.38490000000002</v>
      </c>
      <c r="DA479">
        <v>300.09960000000001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434.9649</v>
      </c>
      <c r="DR479">
        <v>694.78880000000004</v>
      </c>
      <c r="DS479">
        <v>702.32560000000001</v>
      </c>
      <c r="DT479">
        <v>713.6241</v>
      </c>
      <c r="DU479">
        <v>695.72059999999999</v>
      </c>
      <c r="DV479">
        <v>701.73329999999999</v>
      </c>
      <c r="DW479">
        <v>604.78800000000001</v>
      </c>
      <c r="DX479">
        <v>452.73950000000002</v>
      </c>
      <c r="DY479">
        <v>373.1266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646.76149999999996</v>
      </c>
      <c r="EP479">
        <v>713.54409999999996</v>
      </c>
      <c r="EQ479">
        <v>722.61800000000005</v>
      </c>
      <c r="ER479">
        <v>737.33240000000001</v>
      </c>
      <c r="ES479">
        <v>716.81119999999999</v>
      </c>
      <c r="ET479">
        <v>723.53070000000002</v>
      </c>
      <c r="EU479">
        <v>622.34479999999996</v>
      </c>
      <c r="EV479">
        <v>467.68979999999999</v>
      </c>
      <c r="EW479">
        <v>478.5659</v>
      </c>
      <c r="EX479">
        <v>48.41093</v>
      </c>
      <c r="EY479">
        <v>47.462359999999997</v>
      </c>
      <c r="EZ479">
        <v>46.74109</v>
      </c>
      <c r="FA479">
        <v>46.244190000000003</v>
      </c>
      <c r="FB479">
        <v>45.933030000000002</v>
      </c>
      <c r="FC479">
        <v>45.525089999999999</v>
      </c>
      <c r="FD479">
        <v>45.150260000000003</v>
      </c>
      <c r="FE479">
        <v>45.124029999999998</v>
      </c>
      <c r="FF479">
        <v>47.103299999999997</v>
      </c>
      <c r="FG479">
        <v>49.514609999999998</v>
      </c>
      <c r="FH479">
        <v>51.892589999999998</v>
      </c>
      <c r="FI479">
        <v>53.783479999999997</v>
      </c>
      <c r="FJ479">
        <v>55.038780000000003</v>
      </c>
      <c r="FK479">
        <v>55.897179999999999</v>
      </c>
      <c r="FL479">
        <v>56.219360000000002</v>
      </c>
      <c r="FM479">
        <v>56.501510000000003</v>
      </c>
      <c r="FN479">
        <v>56.305999999999997</v>
      </c>
      <c r="FO479">
        <v>55.748309999999996</v>
      </c>
      <c r="FP479">
        <v>54.311309999999999</v>
      </c>
      <c r="FQ479">
        <v>52.354190000000003</v>
      </c>
      <c r="FR479">
        <v>50.963760000000001</v>
      </c>
      <c r="FS479">
        <v>49.769759999999998</v>
      </c>
      <c r="FT479">
        <v>48.883569999999999</v>
      </c>
      <c r="FU479">
        <v>48.00732</v>
      </c>
      <c r="FV479">
        <v>1</v>
      </c>
    </row>
    <row r="480" spans="1:178" x14ac:dyDescent="0.2">
      <c r="A480" t="s">
        <v>216</v>
      </c>
      <c r="B480" t="s">
        <v>231</v>
      </c>
      <c r="C480" t="s">
        <v>241</v>
      </c>
      <c r="D480" t="s">
        <v>35</v>
      </c>
      <c r="E480">
        <v>2017</v>
      </c>
      <c r="F480" t="s">
        <v>230</v>
      </c>
      <c r="G480">
        <v>550</v>
      </c>
      <c r="H480" s="59"/>
      <c r="I480">
        <v>79.766199999999998</v>
      </c>
      <c r="J480">
        <v>758.53139999999996</v>
      </c>
      <c r="K480">
        <v>753.51509999999996</v>
      </c>
      <c r="L480">
        <v>742.54169999999999</v>
      </c>
      <c r="M480">
        <v>741.68610000000001</v>
      </c>
      <c r="N480">
        <v>766.53300000000002</v>
      </c>
      <c r="O480">
        <v>792.45719999999994</v>
      </c>
      <c r="P480">
        <v>810.09490000000005</v>
      </c>
      <c r="Q480">
        <v>814.03499999999997</v>
      </c>
      <c r="R480">
        <v>819.76070000000004</v>
      </c>
      <c r="S480">
        <v>807.49270000000001</v>
      </c>
      <c r="T480">
        <v>804.18790000000001</v>
      </c>
      <c r="U480">
        <v>805.24189999999999</v>
      </c>
      <c r="V480">
        <v>803.40520000000004</v>
      </c>
      <c r="W480">
        <v>801.12519999999995</v>
      </c>
      <c r="X480">
        <v>799.23689999999999</v>
      </c>
      <c r="Y480">
        <v>793.55650000000003</v>
      </c>
      <c r="Z480">
        <v>799.61030000000005</v>
      </c>
      <c r="AA480">
        <v>803.4846</v>
      </c>
      <c r="AB480">
        <v>812.54430000000002</v>
      </c>
      <c r="AC480">
        <v>797.02229999999997</v>
      </c>
      <c r="AD480">
        <v>801.0222</v>
      </c>
      <c r="AE480">
        <v>795.97360000000003</v>
      </c>
      <c r="AF480">
        <v>789.14760000000001</v>
      </c>
      <c r="AG480">
        <v>784.7133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-73.073890000000006</v>
      </c>
      <c r="AX480">
        <v>632.37710000000004</v>
      </c>
      <c r="AY480">
        <v>636.1105</v>
      </c>
      <c r="AZ480">
        <v>639.1019</v>
      </c>
      <c r="BA480">
        <v>627.80989999999997</v>
      </c>
      <c r="BB480">
        <v>632.00630000000001</v>
      </c>
      <c r="BC480">
        <v>547.5752</v>
      </c>
      <c r="BD480">
        <v>405.67340000000002</v>
      </c>
      <c r="BE480">
        <v>116.05110000000001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135.89240000000001</v>
      </c>
      <c r="BV480">
        <v>650.8818</v>
      </c>
      <c r="BW480">
        <v>656.1318</v>
      </c>
      <c r="BX480">
        <v>662.49329999999998</v>
      </c>
      <c r="BY480">
        <v>648.61869999999999</v>
      </c>
      <c r="BZ480">
        <v>653.51229999999998</v>
      </c>
      <c r="CA480">
        <v>564.89739999999995</v>
      </c>
      <c r="CB480">
        <v>420.42399999999998</v>
      </c>
      <c r="CC480">
        <v>220.0813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280.62180000000001</v>
      </c>
      <c r="CT480">
        <v>663.69809999999995</v>
      </c>
      <c r="CU480">
        <v>669.99839999999995</v>
      </c>
      <c r="CV480">
        <v>678.69410000000005</v>
      </c>
      <c r="CW480">
        <v>663.03070000000002</v>
      </c>
      <c r="CX480">
        <v>668.40729999999996</v>
      </c>
      <c r="CY480">
        <v>576.89469999999994</v>
      </c>
      <c r="CZ480">
        <v>430.64019999999999</v>
      </c>
      <c r="DA480">
        <v>292.13240000000002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425.35129999999998</v>
      </c>
      <c r="DR480">
        <v>676.51430000000005</v>
      </c>
      <c r="DS480">
        <v>683.86509999999998</v>
      </c>
      <c r="DT480">
        <v>694.89490000000001</v>
      </c>
      <c r="DU480">
        <v>677.44269999999995</v>
      </c>
      <c r="DV480">
        <v>683.30240000000003</v>
      </c>
      <c r="DW480">
        <v>588.89200000000005</v>
      </c>
      <c r="DX480">
        <v>440.85640000000001</v>
      </c>
      <c r="DY480">
        <v>364.18340000000001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634.31759999999997</v>
      </c>
      <c r="EP480">
        <v>695.01900000000001</v>
      </c>
      <c r="EQ480">
        <v>703.88630000000001</v>
      </c>
      <c r="ER480">
        <v>718.28629999999998</v>
      </c>
      <c r="ES480">
        <v>698.25149999999996</v>
      </c>
      <c r="ET480">
        <v>704.80840000000001</v>
      </c>
      <c r="EU480">
        <v>606.21420000000001</v>
      </c>
      <c r="EV480">
        <v>455.6069</v>
      </c>
      <c r="EW480">
        <v>468.21370000000002</v>
      </c>
      <c r="EX480">
        <v>48.41093</v>
      </c>
      <c r="EY480">
        <v>47.462359999999997</v>
      </c>
      <c r="EZ480">
        <v>46.74109</v>
      </c>
      <c r="FA480">
        <v>46.244190000000003</v>
      </c>
      <c r="FB480">
        <v>45.933030000000002</v>
      </c>
      <c r="FC480">
        <v>45.525100000000002</v>
      </c>
      <c r="FD480">
        <v>45.150260000000003</v>
      </c>
      <c r="FE480">
        <v>45.124040000000001</v>
      </c>
      <c r="FF480">
        <v>47.103299999999997</v>
      </c>
      <c r="FG480">
        <v>49.514609999999998</v>
      </c>
      <c r="FH480">
        <v>51.892589999999998</v>
      </c>
      <c r="FI480">
        <v>53.783479999999997</v>
      </c>
      <c r="FJ480">
        <v>55.038780000000003</v>
      </c>
      <c r="FK480">
        <v>55.897179999999999</v>
      </c>
      <c r="FL480">
        <v>56.219360000000002</v>
      </c>
      <c r="FM480">
        <v>56.501510000000003</v>
      </c>
      <c r="FN480">
        <v>56.305999999999997</v>
      </c>
      <c r="FO480">
        <v>55.748309999999996</v>
      </c>
      <c r="FP480">
        <v>54.311309999999999</v>
      </c>
      <c r="FQ480">
        <v>52.354190000000003</v>
      </c>
      <c r="FR480">
        <v>50.963760000000001</v>
      </c>
      <c r="FS480">
        <v>49.769759999999998</v>
      </c>
      <c r="FT480">
        <v>48.883560000000003</v>
      </c>
      <c r="FU480">
        <v>48.00732</v>
      </c>
      <c r="FV480">
        <v>1</v>
      </c>
    </row>
    <row r="481" spans="1:178" x14ac:dyDescent="0.2">
      <c r="A481" t="s">
        <v>216</v>
      </c>
      <c r="B481" t="s">
        <v>231</v>
      </c>
      <c r="C481" t="s">
        <v>241</v>
      </c>
      <c r="D481" t="s">
        <v>35</v>
      </c>
      <c r="E481" t="s">
        <v>239</v>
      </c>
      <c r="F481" t="s">
        <v>230</v>
      </c>
      <c r="G481">
        <v>535</v>
      </c>
      <c r="H481" s="59"/>
      <c r="I481">
        <v>77.590770000000006</v>
      </c>
      <c r="J481">
        <v>737.8442</v>
      </c>
      <c r="K481">
        <v>732.96469999999999</v>
      </c>
      <c r="L481">
        <v>722.29060000000004</v>
      </c>
      <c r="M481">
        <v>721.45830000000001</v>
      </c>
      <c r="N481">
        <v>745.62760000000003</v>
      </c>
      <c r="O481">
        <v>770.84469999999999</v>
      </c>
      <c r="P481">
        <v>788.00139999999999</v>
      </c>
      <c r="Q481">
        <v>791.83410000000003</v>
      </c>
      <c r="R481">
        <v>797.40359999999998</v>
      </c>
      <c r="S481">
        <v>785.47019999999998</v>
      </c>
      <c r="T481">
        <v>782.25549999999998</v>
      </c>
      <c r="U481">
        <v>783.2808</v>
      </c>
      <c r="V481">
        <v>781.4941</v>
      </c>
      <c r="W481">
        <v>779.27629999999999</v>
      </c>
      <c r="X481">
        <v>777.43949999999995</v>
      </c>
      <c r="Y481">
        <v>771.91409999999996</v>
      </c>
      <c r="Z481">
        <v>777.80269999999996</v>
      </c>
      <c r="AA481">
        <v>781.57140000000004</v>
      </c>
      <c r="AB481">
        <v>790.38400000000001</v>
      </c>
      <c r="AC481">
        <v>775.28530000000001</v>
      </c>
      <c r="AD481">
        <v>779.17610000000002</v>
      </c>
      <c r="AE481">
        <v>774.26530000000002</v>
      </c>
      <c r="AF481">
        <v>767.62540000000001</v>
      </c>
      <c r="AG481">
        <v>763.31200000000001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-75.870739999999998</v>
      </c>
      <c r="AX481">
        <v>614.70630000000006</v>
      </c>
      <c r="AY481">
        <v>618.30309999999997</v>
      </c>
      <c r="AZ481">
        <v>621.13559999999995</v>
      </c>
      <c r="BA481">
        <v>610.21090000000004</v>
      </c>
      <c r="BB481">
        <v>614.27679999999998</v>
      </c>
      <c r="BC481">
        <v>532.24429999999995</v>
      </c>
      <c r="BD481">
        <v>394.2715</v>
      </c>
      <c r="BE481">
        <v>110.50149999999999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130.22630000000001</v>
      </c>
      <c r="BV481">
        <v>632.95690000000002</v>
      </c>
      <c r="BW481">
        <v>638.04939999999999</v>
      </c>
      <c r="BX481">
        <v>644.20579999999995</v>
      </c>
      <c r="BY481">
        <v>630.73389999999995</v>
      </c>
      <c r="BZ481">
        <v>635.48749999999995</v>
      </c>
      <c r="CA481">
        <v>549.32870000000003</v>
      </c>
      <c r="CB481">
        <v>408.81950000000001</v>
      </c>
      <c r="CC481">
        <v>213.10339999999999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272.96850000000001</v>
      </c>
      <c r="CT481">
        <v>645.59720000000004</v>
      </c>
      <c r="CU481">
        <v>651.72569999999996</v>
      </c>
      <c r="CV481">
        <v>660.18420000000003</v>
      </c>
      <c r="CW481">
        <v>644.94809999999995</v>
      </c>
      <c r="CX481">
        <v>650.178</v>
      </c>
      <c r="CY481">
        <v>561.16129999999998</v>
      </c>
      <c r="CZ481">
        <v>418.8954</v>
      </c>
      <c r="DA481">
        <v>284.1651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415.71069999999997</v>
      </c>
      <c r="DR481">
        <v>658.23749999999995</v>
      </c>
      <c r="DS481">
        <v>665.40200000000004</v>
      </c>
      <c r="DT481">
        <v>676.1626</v>
      </c>
      <c r="DU481">
        <v>659.16219999999998</v>
      </c>
      <c r="DV481">
        <v>664.86850000000004</v>
      </c>
      <c r="DW481">
        <v>572.99379999999996</v>
      </c>
      <c r="DX481">
        <v>428.97140000000002</v>
      </c>
      <c r="DY481">
        <v>355.22680000000003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621.80769999999995</v>
      </c>
      <c r="EP481">
        <v>676.48820000000001</v>
      </c>
      <c r="EQ481">
        <v>685.14829999999995</v>
      </c>
      <c r="ER481">
        <v>699.2328</v>
      </c>
      <c r="ES481">
        <v>679.68520000000001</v>
      </c>
      <c r="ET481">
        <v>686.07929999999999</v>
      </c>
      <c r="EU481">
        <v>590.07820000000004</v>
      </c>
      <c r="EV481">
        <v>443.51940000000002</v>
      </c>
      <c r="EW481">
        <v>457.82870000000003</v>
      </c>
      <c r="EX481">
        <v>48.41093</v>
      </c>
      <c r="EY481">
        <v>47.462359999999997</v>
      </c>
      <c r="EZ481">
        <v>46.74109</v>
      </c>
      <c r="FA481">
        <v>46.244190000000003</v>
      </c>
      <c r="FB481">
        <v>45.933030000000002</v>
      </c>
      <c r="FC481">
        <v>45.525100000000002</v>
      </c>
      <c r="FD481">
        <v>45.150260000000003</v>
      </c>
      <c r="FE481">
        <v>45.124029999999998</v>
      </c>
      <c r="FF481">
        <v>47.103299999999997</v>
      </c>
      <c r="FG481">
        <v>49.514609999999998</v>
      </c>
      <c r="FH481">
        <v>51.892589999999998</v>
      </c>
      <c r="FI481">
        <v>53.783479999999997</v>
      </c>
      <c r="FJ481">
        <v>55.038780000000003</v>
      </c>
      <c r="FK481">
        <v>55.897190000000002</v>
      </c>
      <c r="FL481">
        <v>56.219360000000002</v>
      </c>
      <c r="FM481">
        <v>56.501510000000003</v>
      </c>
      <c r="FN481">
        <v>56.305999999999997</v>
      </c>
      <c r="FO481">
        <v>55.748309999999996</v>
      </c>
      <c r="FP481">
        <v>54.311309999999999</v>
      </c>
      <c r="FQ481">
        <v>52.354190000000003</v>
      </c>
      <c r="FR481">
        <v>50.963760000000001</v>
      </c>
      <c r="FS481">
        <v>49.769759999999998</v>
      </c>
      <c r="FT481">
        <v>48.883569999999999</v>
      </c>
      <c r="FU481">
        <v>48.00732</v>
      </c>
      <c r="FV481">
        <v>1</v>
      </c>
    </row>
    <row r="482" spans="1:178" x14ac:dyDescent="0.2">
      <c r="A482" t="s">
        <v>216</v>
      </c>
      <c r="B482" t="s">
        <v>231</v>
      </c>
      <c r="C482" t="s">
        <v>241</v>
      </c>
      <c r="D482" t="s">
        <v>36</v>
      </c>
      <c r="E482">
        <v>2015</v>
      </c>
      <c r="F482" t="s">
        <v>230</v>
      </c>
      <c r="G482">
        <v>580</v>
      </c>
      <c r="H482" s="59"/>
      <c r="I482">
        <v>84.117090000000005</v>
      </c>
      <c r="J482">
        <v>753.00549999999998</v>
      </c>
      <c r="K482">
        <v>746.9973</v>
      </c>
      <c r="L482">
        <v>741.02139999999997</v>
      </c>
      <c r="M482">
        <v>745.01990000000001</v>
      </c>
      <c r="N482">
        <v>760.46360000000004</v>
      </c>
      <c r="O482">
        <v>793.11929999999995</v>
      </c>
      <c r="P482">
        <v>815.42240000000004</v>
      </c>
      <c r="Q482">
        <v>815.45399999999995</v>
      </c>
      <c r="R482">
        <v>810.37390000000005</v>
      </c>
      <c r="S482">
        <v>799.67849999999999</v>
      </c>
      <c r="T482">
        <v>806.5095</v>
      </c>
      <c r="U482">
        <v>823.64729999999997</v>
      </c>
      <c r="V482">
        <v>815.4633</v>
      </c>
      <c r="W482">
        <v>816.15689999999995</v>
      </c>
      <c r="X482">
        <v>802.28110000000004</v>
      </c>
      <c r="Y482">
        <v>799.19780000000003</v>
      </c>
      <c r="Z482">
        <v>790.45780000000002</v>
      </c>
      <c r="AA482">
        <v>783.58010000000002</v>
      </c>
      <c r="AB482">
        <v>795.98609999999996</v>
      </c>
      <c r="AC482">
        <v>765.97050000000002</v>
      </c>
      <c r="AD482">
        <v>775.7586</v>
      </c>
      <c r="AE482">
        <v>765.85500000000002</v>
      </c>
      <c r="AF482">
        <v>767.94209999999998</v>
      </c>
      <c r="AG482">
        <v>766.83540000000005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38.698869999999999</v>
      </c>
      <c r="AU482">
        <v>634.26800000000003</v>
      </c>
      <c r="AV482">
        <v>626.9221</v>
      </c>
      <c r="AW482">
        <v>628.96889999999996</v>
      </c>
      <c r="AX482">
        <v>625.04290000000003</v>
      </c>
      <c r="AY482">
        <v>621.30179999999996</v>
      </c>
      <c r="AZ482">
        <v>539.17100000000005</v>
      </c>
      <c r="BA482">
        <v>365.97340000000003</v>
      </c>
      <c r="BB482">
        <v>-858.28470000000004</v>
      </c>
      <c r="BC482">
        <v>-787.4615</v>
      </c>
      <c r="BD482">
        <v>-648.39340000000004</v>
      </c>
      <c r="BE482">
        <v>-552.59379999999999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171.98099999999999</v>
      </c>
      <c r="BS482">
        <v>647.10940000000005</v>
      </c>
      <c r="BT482">
        <v>638.88239999999996</v>
      </c>
      <c r="BU482">
        <v>641.4529</v>
      </c>
      <c r="BV482">
        <v>636.49130000000002</v>
      </c>
      <c r="BW482">
        <v>632.77470000000005</v>
      </c>
      <c r="BX482">
        <v>552.53219999999999</v>
      </c>
      <c r="BY482">
        <v>376.483</v>
      </c>
      <c r="BZ482">
        <v>-200.73779999999999</v>
      </c>
      <c r="CA482">
        <v>-171.87360000000001</v>
      </c>
      <c r="CB482">
        <v>-110.5309</v>
      </c>
      <c r="CC482">
        <v>-71.956329999999994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264.29169999999999</v>
      </c>
      <c r="CQ482">
        <v>656.00319999999999</v>
      </c>
      <c r="CR482">
        <v>647.16610000000003</v>
      </c>
      <c r="CS482">
        <v>650.0992</v>
      </c>
      <c r="CT482">
        <v>644.42039999999997</v>
      </c>
      <c r="CU482">
        <v>640.72080000000005</v>
      </c>
      <c r="CV482">
        <v>561.78620000000001</v>
      </c>
      <c r="CW482">
        <v>383.762</v>
      </c>
      <c r="CX482">
        <v>254.6772</v>
      </c>
      <c r="CY482">
        <v>254.48079999999999</v>
      </c>
      <c r="CZ482">
        <v>261.99110000000002</v>
      </c>
      <c r="DA482">
        <v>260.93169999999998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356.60250000000002</v>
      </c>
      <c r="DO482">
        <v>664.89710000000002</v>
      </c>
      <c r="DP482">
        <v>655.44979999999998</v>
      </c>
      <c r="DQ482">
        <v>658.74549999999999</v>
      </c>
      <c r="DR482">
        <v>652.34950000000003</v>
      </c>
      <c r="DS482">
        <v>648.66679999999997</v>
      </c>
      <c r="DT482">
        <v>571.04020000000003</v>
      </c>
      <c r="DU482">
        <v>391.04090000000002</v>
      </c>
      <c r="DV482">
        <v>710.09209999999996</v>
      </c>
      <c r="DW482">
        <v>680.83510000000001</v>
      </c>
      <c r="DX482">
        <v>634.51300000000003</v>
      </c>
      <c r="DY482">
        <v>593.81960000000004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489.88459999999998</v>
      </c>
      <c r="EM482">
        <v>677.73850000000004</v>
      </c>
      <c r="EN482">
        <v>667.41010000000006</v>
      </c>
      <c r="EO482">
        <v>671.22940000000006</v>
      </c>
      <c r="EP482">
        <v>663.79790000000003</v>
      </c>
      <c r="EQ482">
        <v>660.13969999999995</v>
      </c>
      <c r="ER482">
        <v>584.40139999999997</v>
      </c>
      <c r="ES482">
        <v>401.5505</v>
      </c>
      <c r="ET482">
        <v>1367.6389999999999</v>
      </c>
      <c r="EU482">
        <v>1296.423</v>
      </c>
      <c r="EV482">
        <v>1172.375</v>
      </c>
      <c r="EW482">
        <v>1074.4570000000001</v>
      </c>
      <c r="EX482">
        <v>62.87829</v>
      </c>
      <c r="EY482">
        <v>61.664549999999998</v>
      </c>
      <c r="EZ482">
        <v>60.355110000000003</v>
      </c>
      <c r="FA482">
        <v>59.33849</v>
      </c>
      <c r="FB482">
        <v>58.497340000000001</v>
      </c>
      <c r="FC482">
        <v>57.826790000000003</v>
      </c>
      <c r="FD482">
        <v>57.312049999999999</v>
      </c>
      <c r="FE482">
        <v>57.124360000000003</v>
      </c>
      <c r="FF482">
        <v>59.54365</v>
      </c>
      <c r="FG482">
        <v>63.399349999999998</v>
      </c>
      <c r="FH482">
        <v>67.87818</v>
      </c>
      <c r="FI482">
        <v>72.231960000000001</v>
      </c>
      <c r="FJ482">
        <v>75.759029999999996</v>
      </c>
      <c r="FK482">
        <v>78.227360000000004</v>
      </c>
      <c r="FL482">
        <v>79.741330000000005</v>
      </c>
      <c r="FM482">
        <v>80.542180000000002</v>
      </c>
      <c r="FN482">
        <v>80.580860000000001</v>
      </c>
      <c r="FO482">
        <v>80.176509999999993</v>
      </c>
      <c r="FP482">
        <v>78.301130000000001</v>
      </c>
      <c r="FQ482">
        <v>75.755139999999997</v>
      </c>
      <c r="FR482">
        <v>71.91283</v>
      </c>
      <c r="FS482">
        <v>69.053120000000007</v>
      </c>
      <c r="FT482">
        <v>67.060609999999997</v>
      </c>
      <c r="FU482">
        <v>64.897580000000005</v>
      </c>
      <c r="FV482">
        <v>1</v>
      </c>
    </row>
    <row r="483" spans="1:178" x14ac:dyDescent="0.2">
      <c r="A483" t="s">
        <v>216</v>
      </c>
      <c r="B483" t="s">
        <v>231</v>
      </c>
      <c r="C483" t="s">
        <v>241</v>
      </c>
      <c r="D483" t="s">
        <v>36</v>
      </c>
      <c r="E483">
        <v>2016</v>
      </c>
      <c r="F483" t="s">
        <v>230</v>
      </c>
      <c r="G483">
        <v>565</v>
      </c>
      <c r="H483" s="59"/>
      <c r="I483">
        <v>81.941649999999996</v>
      </c>
      <c r="J483">
        <v>733.53120000000001</v>
      </c>
      <c r="K483">
        <v>727.67840000000001</v>
      </c>
      <c r="L483">
        <v>721.85709999999995</v>
      </c>
      <c r="M483">
        <v>725.75210000000004</v>
      </c>
      <c r="N483">
        <v>740.79639999999995</v>
      </c>
      <c r="O483">
        <v>772.60760000000005</v>
      </c>
      <c r="P483">
        <v>794.33389999999997</v>
      </c>
      <c r="Q483">
        <v>794.36469999999997</v>
      </c>
      <c r="R483">
        <v>789.41600000000005</v>
      </c>
      <c r="S483">
        <v>778.99710000000005</v>
      </c>
      <c r="T483">
        <v>785.65160000000003</v>
      </c>
      <c r="U483">
        <v>802.34609999999998</v>
      </c>
      <c r="V483">
        <v>794.37369999999999</v>
      </c>
      <c r="W483">
        <v>795.04939999999999</v>
      </c>
      <c r="X483">
        <v>781.53250000000003</v>
      </c>
      <c r="Y483">
        <v>778.52880000000005</v>
      </c>
      <c r="Z483">
        <v>770.01499999999999</v>
      </c>
      <c r="AA483">
        <v>763.31510000000003</v>
      </c>
      <c r="AB483">
        <v>775.40020000000004</v>
      </c>
      <c r="AC483">
        <v>746.16089999999997</v>
      </c>
      <c r="AD483">
        <v>755.69590000000005</v>
      </c>
      <c r="AE483">
        <v>746.04840000000002</v>
      </c>
      <c r="AF483">
        <v>748.08150000000001</v>
      </c>
      <c r="AG483">
        <v>747.00350000000003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34.799999999999997</v>
      </c>
      <c r="AU483">
        <v>617.58529999999996</v>
      </c>
      <c r="AV483">
        <v>610.44849999999997</v>
      </c>
      <c r="AW483">
        <v>612.43100000000004</v>
      </c>
      <c r="AX483">
        <v>608.62909999999999</v>
      </c>
      <c r="AY483">
        <v>604.98429999999996</v>
      </c>
      <c r="AZ483">
        <v>524.93640000000005</v>
      </c>
      <c r="BA483">
        <v>356.2801</v>
      </c>
      <c r="BB483">
        <v>-850.38509999999997</v>
      </c>
      <c r="BC483">
        <v>-780.48130000000003</v>
      </c>
      <c r="BD483">
        <v>-643.31970000000001</v>
      </c>
      <c r="BE483">
        <v>-548.75329999999997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166.34729999999999</v>
      </c>
      <c r="BS483">
        <v>630.2595</v>
      </c>
      <c r="BT483">
        <v>622.25319999999999</v>
      </c>
      <c r="BU483">
        <v>624.75239999999997</v>
      </c>
      <c r="BV483">
        <v>619.92849999999999</v>
      </c>
      <c r="BW483">
        <v>616.30780000000004</v>
      </c>
      <c r="BX483">
        <v>538.12369999999999</v>
      </c>
      <c r="BY483">
        <v>366.65289999999999</v>
      </c>
      <c r="BZ483">
        <v>-201.39670000000001</v>
      </c>
      <c r="CA483">
        <v>-172.9057</v>
      </c>
      <c r="CB483">
        <v>-112.45780000000001</v>
      </c>
      <c r="CC483">
        <v>-74.371759999999995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257.45659999999998</v>
      </c>
      <c r="CQ483">
        <v>639.03769999999997</v>
      </c>
      <c r="CR483">
        <v>630.42899999999997</v>
      </c>
      <c r="CS483">
        <v>633.28629999999998</v>
      </c>
      <c r="CT483">
        <v>627.75440000000003</v>
      </c>
      <c r="CU483">
        <v>624.15049999999997</v>
      </c>
      <c r="CV483">
        <v>547.25729999999999</v>
      </c>
      <c r="CW483">
        <v>373.83710000000002</v>
      </c>
      <c r="CX483">
        <v>248.0907</v>
      </c>
      <c r="CY483">
        <v>247.89940000000001</v>
      </c>
      <c r="CZ483">
        <v>255.21539999999999</v>
      </c>
      <c r="DA483">
        <v>254.18340000000001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348.5659</v>
      </c>
      <c r="DO483">
        <v>647.81579999999997</v>
      </c>
      <c r="DP483">
        <v>638.60490000000004</v>
      </c>
      <c r="DQ483">
        <v>641.82010000000002</v>
      </c>
      <c r="DR483">
        <v>635.58029999999997</v>
      </c>
      <c r="DS483">
        <v>631.99310000000003</v>
      </c>
      <c r="DT483">
        <v>556.39080000000001</v>
      </c>
      <c r="DU483">
        <v>381.02120000000002</v>
      </c>
      <c r="DV483">
        <v>697.57809999999995</v>
      </c>
      <c r="DW483">
        <v>668.70439999999996</v>
      </c>
      <c r="DX483">
        <v>622.88869999999997</v>
      </c>
      <c r="DY483">
        <v>582.73860000000002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480.11320000000001</v>
      </c>
      <c r="EM483">
        <v>660.49</v>
      </c>
      <c r="EN483">
        <v>650.40949999999998</v>
      </c>
      <c r="EO483">
        <v>654.14149999999995</v>
      </c>
      <c r="EP483">
        <v>646.87969999999996</v>
      </c>
      <c r="EQ483">
        <v>643.31669999999997</v>
      </c>
      <c r="ER483">
        <v>569.57809999999995</v>
      </c>
      <c r="ES483">
        <v>391.39400000000001</v>
      </c>
      <c r="ET483">
        <v>1346.566</v>
      </c>
      <c r="EU483">
        <v>1276.28</v>
      </c>
      <c r="EV483">
        <v>1153.751</v>
      </c>
      <c r="EW483">
        <v>1057.1199999999999</v>
      </c>
      <c r="EX483">
        <v>62.878279999999997</v>
      </c>
      <c r="EY483">
        <v>61.664540000000002</v>
      </c>
      <c r="EZ483">
        <v>60.355110000000003</v>
      </c>
      <c r="FA483">
        <v>59.33849</v>
      </c>
      <c r="FB483">
        <v>58.497340000000001</v>
      </c>
      <c r="FC483">
        <v>57.826790000000003</v>
      </c>
      <c r="FD483">
        <v>57.312049999999999</v>
      </c>
      <c r="FE483">
        <v>57.124369999999999</v>
      </c>
      <c r="FF483">
        <v>59.54365</v>
      </c>
      <c r="FG483">
        <v>63.399340000000002</v>
      </c>
      <c r="FH483">
        <v>67.87818</v>
      </c>
      <c r="FI483">
        <v>72.231960000000001</v>
      </c>
      <c r="FJ483">
        <v>75.759029999999996</v>
      </c>
      <c r="FK483">
        <v>78.227360000000004</v>
      </c>
      <c r="FL483">
        <v>79.741330000000005</v>
      </c>
      <c r="FM483">
        <v>80.542180000000002</v>
      </c>
      <c r="FN483">
        <v>80.580860000000001</v>
      </c>
      <c r="FO483">
        <v>80.176509999999993</v>
      </c>
      <c r="FP483">
        <v>78.301130000000001</v>
      </c>
      <c r="FQ483">
        <v>75.755139999999997</v>
      </c>
      <c r="FR483">
        <v>71.91283</v>
      </c>
      <c r="FS483">
        <v>69.053120000000007</v>
      </c>
      <c r="FT483">
        <v>67.060609999999997</v>
      </c>
      <c r="FU483">
        <v>64.897580000000005</v>
      </c>
      <c r="FV483">
        <v>1</v>
      </c>
    </row>
    <row r="484" spans="1:178" x14ac:dyDescent="0.2">
      <c r="A484" t="s">
        <v>216</v>
      </c>
      <c r="B484" t="s">
        <v>231</v>
      </c>
      <c r="C484" t="s">
        <v>241</v>
      </c>
      <c r="D484" t="s">
        <v>36</v>
      </c>
      <c r="E484">
        <v>2017</v>
      </c>
      <c r="F484" t="s">
        <v>230</v>
      </c>
      <c r="G484">
        <v>550</v>
      </c>
      <c r="H484" s="59"/>
      <c r="I484">
        <v>79.766199999999998</v>
      </c>
      <c r="J484">
        <v>714.05690000000004</v>
      </c>
      <c r="K484">
        <v>708.3596</v>
      </c>
      <c r="L484">
        <v>702.69269999999995</v>
      </c>
      <c r="M484">
        <v>706.48440000000005</v>
      </c>
      <c r="N484">
        <v>721.12929999999994</v>
      </c>
      <c r="O484">
        <v>752.09590000000003</v>
      </c>
      <c r="P484">
        <v>773.24540000000002</v>
      </c>
      <c r="Q484">
        <v>773.27530000000002</v>
      </c>
      <c r="R484">
        <v>768.45799999999997</v>
      </c>
      <c r="S484">
        <v>758.31569999999999</v>
      </c>
      <c r="T484">
        <v>764.79349999999999</v>
      </c>
      <c r="U484">
        <v>781.04489999999998</v>
      </c>
      <c r="V484">
        <v>773.28409999999997</v>
      </c>
      <c r="W484">
        <v>773.94190000000003</v>
      </c>
      <c r="X484">
        <v>760.78380000000004</v>
      </c>
      <c r="Y484">
        <v>757.85990000000004</v>
      </c>
      <c r="Z484">
        <v>749.57209999999998</v>
      </c>
      <c r="AA484">
        <v>743.05010000000004</v>
      </c>
      <c r="AB484">
        <v>754.81439999999998</v>
      </c>
      <c r="AC484">
        <v>726.35140000000001</v>
      </c>
      <c r="AD484">
        <v>735.63319999999999</v>
      </c>
      <c r="AE484">
        <v>726.24180000000001</v>
      </c>
      <c r="AF484">
        <v>728.22090000000003</v>
      </c>
      <c r="AG484">
        <v>727.17150000000004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30.940359999999998</v>
      </c>
      <c r="AU484">
        <v>600.90639999999996</v>
      </c>
      <c r="AV484">
        <v>593.97850000000005</v>
      </c>
      <c r="AW484">
        <v>595.89679999999998</v>
      </c>
      <c r="AX484">
        <v>592.21860000000004</v>
      </c>
      <c r="AY484">
        <v>588.66999999999996</v>
      </c>
      <c r="AZ484">
        <v>510.70569999999998</v>
      </c>
      <c r="BA484">
        <v>346.58980000000003</v>
      </c>
      <c r="BB484">
        <v>-842.29200000000003</v>
      </c>
      <c r="BC484">
        <v>-773.31979999999999</v>
      </c>
      <c r="BD484">
        <v>-638.08759999999995</v>
      </c>
      <c r="BE484">
        <v>-544.77139999999997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160.72970000000001</v>
      </c>
      <c r="BS484">
        <v>613.41129999999998</v>
      </c>
      <c r="BT484">
        <v>605.62540000000001</v>
      </c>
      <c r="BU484">
        <v>608.05359999999996</v>
      </c>
      <c r="BV484">
        <v>603.36699999999996</v>
      </c>
      <c r="BW484">
        <v>599.84220000000005</v>
      </c>
      <c r="BX484">
        <v>523.71690000000001</v>
      </c>
      <c r="BY484">
        <v>356.82400000000001</v>
      </c>
      <c r="BZ484">
        <v>-201.97640000000001</v>
      </c>
      <c r="CA484">
        <v>-173.86359999999999</v>
      </c>
      <c r="CB484">
        <v>-114.32</v>
      </c>
      <c r="CC484">
        <v>-76.729320000000001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250.6215</v>
      </c>
      <c r="CQ484">
        <v>622.07209999999998</v>
      </c>
      <c r="CR484">
        <v>613.69200000000001</v>
      </c>
      <c r="CS484">
        <v>616.47329999999999</v>
      </c>
      <c r="CT484">
        <v>611.0883</v>
      </c>
      <c r="CU484">
        <v>607.58010000000002</v>
      </c>
      <c r="CV484">
        <v>532.72829999999999</v>
      </c>
      <c r="CW484">
        <v>363.91219999999998</v>
      </c>
      <c r="CX484">
        <v>241.5042</v>
      </c>
      <c r="CY484">
        <v>241.31800000000001</v>
      </c>
      <c r="CZ484">
        <v>248.43979999999999</v>
      </c>
      <c r="DA484">
        <v>247.43520000000001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340.51319999999998</v>
      </c>
      <c r="DO484">
        <v>630.73289999999997</v>
      </c>
      <c r="DP484">
        <v>621.75850000000003</v>
      </c>
      <c r="DQ484">
        <v>624.8931</v>
      </c>
      <c r="DR484">
        <v>618.80960000000005</v>
      </c>
      <c r="DS484">
        <v>615.31790000000001</v>
      </c>
      <c r="DT484">
        <v>541.73979999999995</v>
      </c>
      <c r="DU484">
        <v>371.00040000000001</v>
      </c>
      <c r="DV484">
        <v>684.98479999999995</v>
      </c>
      <c r="DW484">
        <v>656.49950000000001</v>
      </c>
      <c r="DX484">
        <v>611.19960000000003</v>
      </c>
      <c r="DY484">
        <v>571.59969999999998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470.30259999999998</v>
      </c>
      <c r="EM484">
        <v>643.23770000000002</v>
      </c>
      <c r="EN484">
        <v>633.40549999999996</v>
      </c>
      <c r="EO484">
        <v>637.04989999999998</v>
      </c>
      <c r="EP484">
        <v>629.95799999999997</v>
      </c>
      <c r="EQ484">
        <v>626.49009999999998</v>
      </c>
      <c r="ER484">
        <v>554.7509</v>
      </c>
      <c r="ES484">
        <v>381.2346</v>
      </c>
      <c r="ET484">
        <v>1325.3</v>
      </c>
      <c r="EU484">
        <v>1255.9559999999999</v>
      </c>
      <c r="EV484">
        <v>1134.9670000000001</v>
      </c>
      <c r="EW484">
        <v>1039.6420000000001</v>
      </c>
      <c r="EX484">
        <v>62.878279999999997</v>
      </c>
      <c r="EY484">
        <v>61.664540000000002</v>
      </c>
      <c r="EZ484">
        <v>60.355119999999999</v>
      </c>
      <c r="FA484">
        <v>59.33849</v>
      </c>
      <c r="FB484">
        <v>58.497329999999998</v>
      </c>
      <c r="FC484">
        <v>57.826790000000003</v>
      </c>
      <c r="FD484">
        <v>57.312060000000002</v>
      </c>
      <c r="FE484">
        <v>57.124360000000003</v>
      </c>
      <c r="FF484">
        <v>59.54365</v>
      </c>
      <c r="FG484">
        <v>63.399349999999998</v>
      </c>
      <c r="FH484">
        <v>67.87818</v>
      </c>
      <c r="FI484">
        <v>72.231960000000001</v>
      </c>
      <c r="FJ484">
        <v>75.759029999999996</v>
      </c>
      <c r="FK484">
        <v>78.227360000000004</v>
      </c>
      <c r="FL484">
        <v>79.741330000000005</v>
      </c>
      <c r="FM484">
        <v>80.542180000000002</v>
      </c>
      <c r="FN484">
        <v>80.580860000000001</v>
      </c>
      <c r="FO484">
        <v>80.176509999999993</v>
      </c>
      <c r="FP484">
        <v>78.301130000000001</v>
      </c>
      <c r="FQ484">
        <v>75.755139999999997</v>
      </c>
      <c r="FR484">
        <v>71.91283</v>
      </c>
      <c r="FS484">
        <v>69.053120000000007</v>
      </c>
      <c r="FT484">
        <v>67.060609999999997</v>
      </c>
      <c r="FU484">
        <v>64.897580000000005</v>
      </c>
      <c r="FV484">
        <v>1</v>
      </c>
    </row>
    <row r="485" spans="1:178" x14ac:dyDescent="0.2">
      <c r="A485" t="s">
        <v>216</v>
      </c>
      <c r="B485" t="s">
        <v>231</v>
      </c>
      <c r="C485" t="s">
        <v>241</v>
      </c>
      <c r="D485" t="s">
        <v>36</v>
      </c>
      <c r="E485" t="s">
        <v>239</v>
      </c>
      <c r="F485" t="s">
        <v>230</v>
      </c>
      <c r="G485">
        <v>535</v>
      </c>
      <c r="H485" s="59"/>
      <c r="I485">
        <v>77.590770000000006</v>
      </c>
      <c r="J485">
        <v>694.58259999999996</v>
      </c>
      <c r="K485">
        <v>689.04060000000004</v>
      </c>
      <c r="L485">
        <v>683.52840000000003</v>
      </c>
      <c r="M485">
        <v>687.21659999999997</v>
      </c>
      <c r="N485">
        <v>701.46209999999996</v>
      </c>
      <c r="O485">
        <v>731.58420000000001</v>
      </c>
      <c r="P485">
        <v>752.15689999999995</v>
      </c>
      <c r="Q485">
        <v>752.18600000000004</v>
      </c>
      <c r="R485">
        <v>747.50009999999997</v>
      </c>
      <c r="S485">
        <v>737.63440000000003</v>
      </c>
      <c r="T485">
        <v>743.93550000000005</v>
      </c>
      <c r="U485">
        <v>759.74369999999999</v>
      </c>
      <c r="V485">
        <v>752.19460000000004</v>
      </c>
      <c r="W485">
        <v>752.83439999999996</v>
      </c>
      <c r="X485">
        <v>740.03520000000003</v>
      </c>
      <c r="Y485">
        <v>737.19100000000003</v>
      </c>
      <c r="Z485">
        <v>729.12919999999997</v>
      </c>
      <c r="AA485">
        <v>722.78510000000006</v>
      </c>
      <c r="AB485">
        <v>734.22850000000005</v>
      </c>
      <c r="AC485">
        <v>706.54179999999997</v>
      </c>
      <c r="AD485">
        <v>715.57039999999995</v>
      </c>
      <c r="AE485">
        <v>706.43520000000001</v>
      </c>
      <c r="AF485">
        <v>708.36040000000003</v>
      </c>
      <c r="AG485">
        <v>707.33950000000004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27.121600000000001</v>
      </c>
      <c r="AU485">
        <v>584.23140000000001</v>
      </c>
      <c r="AV485">
        <v>577.51210000000003</v>
      </c>
      <c r="AW485">
        <v>579.36649999999997</v>
      </c>
      <c r="AX485">
        <v>575.81169999999997</v>
      </c>
      <c r="AY485">
        <v>572.35929999999996</v>
      </c>
      <c r="AZ485">
        <v>496.47910000000002</v>
      </c>
      <c r="BA485">
        <v>336.90280000000001</v>
      </c>
      <c r="BB485">
        <v>-833.9973</v>
      </c>
      <c r="BC485">
        <v>-765.96960000000001</v>
      </c>
      <c r="BD485">
        <v>-632.69060000000002</v>
      </c>
      <c r="BE485">
        <v>-540.6422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155.12889999999999</v>
      </c>
      <c r="BS485">
        <v>596.56449999999995</v>
      </c>
      <c r="BT485">
        <v>588.9991</v>
      </c>
      <c r="BU485">
        <v>591.35630000000003</v>
      </c>
      <c r="BV485">
        <v>586.80700000000002</v>
      </c>
      <c r="BW485">
        <v>583.37810000000002</v>
      </c>
      <c r="BX485">
        <v>509.3116</v>
      </c>
      <c r="BY485">
        <v>346.99650000000003</v>
      </c>
      <c r="BZ485">
        <v>-202.4736</v>
      </c>
      <c r="CA485">
        <v>-174.74430000000001</v>
      </c>
      <c r="CB485">
        <v>-116.1147</v>
      </c>
      <c r="CC485">
        <v>-79.026589999999999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243.78630000000001</v>
      </c>
      <c r="CQ485">
        <v>605.10640000000001</v>
      </c>
      <c r="CR485">
        <v>596.95489999999995</v>
      </c>
      <c r="CS485">
        <v>599.66049999999996</v>
      </c>
      <c r="CT485">
        <v>594.42229999999995</v>
      </c>
      <c r="CU485">
        <v>591.00969999999995</v>
      </c>
      <c r="CV485">
        <v>518.19929999999999</v>
      </c>
      <c r="CW485">
        <v>353.9873</v>
      </c>
      <c r="CX485">
        <v>234.9177</v>
      </c>
      <c r="CY485">
        <v>234.73660000000001</v>
      </c>
      <c r="CZ485">
        <v>241.66419999999999</v>
      </c>
      <c r="DA485">
        <v>240.68700000000001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332.44380000000001</v>
      </c>
      <c r="DO485">
        <v>613.64840000000004</v>
      </c>
      <c r="DP485">
        <v>604.91070000000002</v>
      </c>
      <c r="DQ485">
        <v>607.96460000000002</v>
      </c>
      <c r="DR485">
        <v>602.0376</v>
      </c>
      <c r="DS485">
        <v>598.6413</v>
      </c>
      <c r="DT485">
        <v>527.08709999999996</v>
      </c>
      <c r="DU485">
        <v>360.97820000000002</v>
      </c>
      <c r="DV485">
        <v>672.30909999999994</v>
      </c>
      <c r="DW485">
        <v>644.2174</v>
      </c>
      <c r="DX485">
        <v>599.44309999999996</v>
      </c>
      <c r="DY485">
        <v>560.40049999999997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460.4511</v>
      </c>
      <c r="EM485">
        <v>625.98149999999998</v>
      </c>
      <c r="EN485">
        <v>616.39769999999999</v>
      </c>
      <c r="EO485">
        <v>619.95450000000005</v>
      </c>
      <c r="EP485">
        <v>613.03290000000004</v>
      </c>
      <c r="EQ485">
        <v>609.66010000000006</v>
      </c>
      <c r="ER485">
        <v>539.91959999999995</v>
      </c>
      <c r="ES485">
        <v>371.0718</v>
      </c>
      <c r="ET485">
        <v>1303.8330000000001</v>
      </c>
      <c r="EU485">
        <v>1235.443</v>
      </c>
      <c r="EV485">
        <v>1116.019</v>
      </c>
      <c r="EW485">
        <v>1022.016</v>
      </c>
      <c r="EX485">
        <v>62.878279999999997</v>
      </c>
      <c r="EY485">
        <v>61.664540000000002</v>
      </c>
      <c r="EZ485">
        <v>60.355119999999999</v>
      </c>
      <c r="FA485">
        <v>59.33849</v>
      </c>
      <c r="FB485">
        <v>58.497340000000001</v>
      </c>
      <c r="FC485">
        <v>57.826790000000003</v>
      </c>
      <c r="FD485">
        <v>57.312060000000002</v>
      </c>
      <c r="FE485">
        <v>57.124360000000003</v>
      </c>
      <c r="FF485">
        <v>59.54365</v>
      </c>
      <c r="FG485">
        <v>63.399349999999998</v>
      </c>
      <c r="FH485">
        <v>67.87818</v>
      </c>
      <c r="FI485">
        <v>72.231960000000001</v>
      </c>
      <c r="FJ485">
        <v>75.759029999999996</v>
      </c>
      <c r="FK485">
        <v>78.227360000000004</v>
      </c>
      <c r="FL485">
        <v>79.741330000000005</v>
      </c>
      <c r="FM485">
        <v>80.542180000000002</v>
      </c>
      <c r="FN485">
        <v>80.580860000000001</v>
      </c>
      <c r="FO485">
        <v>80.176509999999993</v>
      </c>
      <c r="FP485">
        <v>78.301130000000001</v>
      </c>
      <c r="FQ485">
        <v>75.755139999999997</v>
      </c>
      <c r="FR485">
        <v>71.91283</v>
      </c>
      <c r="FS485">
        <v>69.053120000000007</v>
      </c>
      <c r="FT485">
        <v>67.060609999999997</v>
      </c>
      <c r="FU485">
        <v>64.897580000000005</v>
      </c>
      <c r="FV485">
        <v>1</v>
      </c>
    </row>
    <row r="486" spans="1:178" x14ac:dyDescent="0.2">
      <c r="A486" t="s">
        <v>216</v>
      </c>
      <c r="B486" t="s">
        <v>231</v>
      </c>
      <c r="C486" t="s">
        <v>241</v>
      </c>
      <c r="D486" t="s">
        <v>37</v>
      </c>
      <c r="E486">
        <v>2015</v>
      </c>
      <c r="F486" t="s">
        <v>230</v>
      </c>
      <c r="G486">
        <v>580</v>
      </c>
      <c r="H486" s="59"/>
      <c r="I486">
        <v>84.117090000000005</v>
      </c>
      <c r="J486">
        <v>766.44889999999998</v>
      </c>
      <c r="K486">
        <v>757.76639999999998</v>
      </c>
      <c r="L486">
        <v>753.30510000000004</v>
      </c>
      <c r="M486">
        <v>759.49270000000001</v>
      </c>
      <c r="N486">
        <v>769.13229999999999</v>
      </c>
      <c r="O486">
        <v>799.80949999999996</v>
      </c>
      <c r="P486">
        <v>821.82389999999998</v>
      </c>
      <c r="Q486">
        <v>834.92600000000004</v>
      </c>
      <c r="R486">
        <v>841.10389999999995</v>
      </c>
      <c r="S486">
        <v>840.89499999999998</v>
      </c>
      <c r="T486">
        <v>850.72059999999999</v>
      </c>
      <c r="U486">
        <v>838.74149999999997</v>
      </c>
      <c r="V486">
        <v>831.84370000000001</v>
      </c>
      <c r="W486">
        <v>829.15419999999995</v>
      </c>
      <c r="X486">
        <v>820.22559999999999</v>
      </c>
      <c r="Y486">
        <v>809.40419999999995</v>
      </c>
      <c r="Z486">
        <v>801.99019999999996</v>
      </c>
      <c r="AA486">
        <v>796.69740000000002</v>
      </c>
      <c r="AB486">
        <v>792.04579999999999</v>
      </c>
      <c r="AC486">
        <v>791.9973</v>
      </c>
      <c r="AD486">
        <v>806.7971</v>
      </c>
      <c r="AE486">
        <v>810.94449999999995</v>
      </c>
      <c r="AF486">
        <v>806.78539999999998</v>
      </c>
      <c r="AG486">
        <v>788.52009999999996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74.188789999999997</v>
      </c>
      <c r="AU486">
        <v>650.10209999999995</v>
      </c>
      <c r="AV486">
        <v>646.8578</v>
      </c>
      <c r="AW486">
        <v>642.77949999999998</v>
      </c>
      <c r="AX486">
        <v>637.63509999999997</v>
      </c>
      <c r="AY486">
        <v>634.94420000000002</v>
      </c>
      <c r="AZ486">
        <v>538.99770000000001</v>
      </c>
      <c r="BA486">
        <v>385.40069999999997</v>
      </c>
      <c r="BB486">
        <v>-474.12619999999998</v>
      </c>
      <c r="BC486">
        <v>-634.65959999999995</v>
      </c>
      <c r="BD486">
        <v>-724.25530000000003</v>
      </c>
      <c r="BE486">
        <v>-776.45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189.9975</v>
      </c>
      <c r="BS486">
        <v>660.16089999999997</v>
      </c>
      <c r="BT486">
        <v>656.70039999999995</v>
      </c>
      <c r="BU486">
        <v>652.69870000000003</v>
      </c>
      <c r="BV486">
        <v>647.54409999999996</v>
      </c>
      <c r="BW486">
        <v>644.90639999999996</v>
      </c>
      <c r="BX486">
        <v>548.76790000000005</v>
      </c>
      <c r="BY486">
        <v>393.86759999999998</v>
      </c>
      <c r="BZ486">
        <v>-30.414850000000001</v>
      </c>
      <c r="CA486">
        <v>-90.137680000000003</v>
      </c>
      <c r="CB486">
        <v>-124.8374</v>
      </c>
      <c r="CC486">
        <v>-154.52430000000001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270.20620000000002</v>
      </c>
      <c r="CQ486">
        <v>667.1277</v>
      </c>
      <c r="CR486">
        <v>663.51729999999998</v>
      </c>
      <c r="CS486">
        <v>659.56870000000004</v>
      </c>
      <c r="CT486">
        <v>654.40700000000004</v>
      </c>
      <c r="CU486">
        <v>651.80619999999999</v>
      </c>
      <c r="CV486">
        <v>555.53489999999999</v>
      </c>
      <c r="CW486">
        <v>399.73169999999999</v>
      </c>
      <c r="CX486">
        <v>276.89830000000001</v>
      </c>
      <c r="CY486">
        <v>286.9966</v>
      </c>
      <c r="CZ486">
        <v>290.3177</v>
      </c>
      <c r="DA486">
        <v>276.21949999999998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350.41489999999999</v>
      </c>
      <c r="DO486">
        <v>674.09439999999995</v>
      </c>
      <c r="DP486">
        <v>670.33429999999998</v>
      </c>
      <c r="DQ486">
        <v>666.43870000000004</v>
      </c>
      <c r="DR486">
        <v>661.26990000000001</v>
      </c>
      <c r="DS486">
        <v>658.70590000000004</v>
      </c>
      <c r="DT486">
        <v>562.30179999999996</v>
      </c>
      <c r="DU486">
        <v>405.5958</v>
      </c>
      <c r="DV486">
        <v>584.21140000000003</v>
      </c>
      <c r="DW486">
        <v>664.13080000000002</v>
      </c>
      <c r="DX486">
        <v>705.47270000000003</v>
      </c>
      <c r="DY486">
        <v>706.96339999999998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466.22359999999998</v>
      </c>
      <c r="EM486">
        <v>684.15329999999994</v>
      </c>
      <c r="EN486">
        <v>680.17679999999996</v>
      </c>
      <c r="EO486">
        <v>676.35789999999997</v>
      </c>
      <c r="EP486">
        <v>671.1789</v>
      </c>
      <c r="EQ486">
        <v>668.66809999999998</v>
      </c>
      <c r="ER486">
        <v>572.072</v>
      </c>
      <c r="ES486">
        <v>414.06270000000001</v>
      </c>
      <c r="ET486">
        <v>1027.923</v>
      </c>
      <c r="EU486">
        <v>1208.653</v>
      </c>
      <c r="EV486">
        <v>1304.8910000000001</v>
      </c>
      <c r="EW486">
        <v>1328.8889999999999</v>
      </c>
      <c r="EX486">
        <v>65.030519999999996</v>
      </c>
      <c r="EY486">
        <v>64.17371</v>
      </c>
      <c r="EZ486">
        <v>63.391860000000001</v>
      </c>
      <c r="FA486">
        <v>62.526530000000001</v>
      </c>
      <c r="FB486">
        <v>61.719149999999999</v>
      </c>
      <c r="FC486">
        <v>60.965470000000003</v>
      </c>
      <c r="FD486">
        <v>60.51294</v>
      </c>
      <c r="FE486">
        <v>60.865430000000003</v>
      </c>
      <c r="FF486">
        <v>62.419229999999999</v>
      </c>
      <c r="FG486">
        <v>65.857439999999997</v>
      </c>
      <c r="FH486">
        <v>69.768919999999994</v>
      </c>
      <c r="FI486">
        <v>73.470399999999998</v>
      </c>
      <c r="FJ486">
        <v>77.076260000000005</v>
      </c>
      <c r="FK486">
        <v>79.746809999999996</v>
      </c>
      <c r="FL486">
        <v>81.222470000000001</v>
      </c>
      <c r="FM486">
        <v>81.877110000000002</v>
      </c>
      <c r="FN486">
        <v>81.911760000000001</v>
      </c>
      <c r="FO486">
        <v>80.898399999999995</v>
      </c>
      <c r="FP486">
        <v>79.070989999999995</v>
      </c>
      <c r="FQ486">
        <v>76.235900000000001</v>
      </c>
      <c r="FR486">
        <v>72.66798</v>
      </c>
      <c r="FS486">
        <v>69.756860000000003</v>
      </c>
      <c r="FT486">
        <v>67.899820000000005</v>
      </c>
      <c r="FU486">
        <v>66.507329999999996</v>
      </c>
      <c r="FV486">
        <v>1</v>
      </c>
    </row>
    <row r="487" spans="1:178" x14ac:dyDescent="0.2">
      <c r="A487" t="s">
        <v>216</v>
      </c>
      <c r="B487" t="s">
        <v>231</v>
      </c>
      <c r="C487" t="s">
        <v>241</v>
      </c>
      <c r="D487" t="s">
        <v>37</v>
      </c>
      <c r="E487">
        <v>2016</v>
      </c>
      <c r="F487" t="s">
        <v>230</v>
      </c>
      <c r="G487">
        <v>565</v>
      </c>
      <c r="H487" s="59"/>
      <c r="I487">
        <v>81.941649999999996</v>
      </c>
      <c r="J487">
        <v>746.62699999999995</v>
      </c>
      <c r="K487">
        <v>738.16890000000001</v>
      </c>
      <c r="L487">
        <v>733.82309999999995</v>
      </c>
      <c r="M487">
        <v>739.85069999999996</v>
      </c>
      <c r="N487">
        <v>749.24090000000001</v>
      </c>
      <c r="O487">
        <v>779.12480000000005</v>
      </c>
      <c r="P487">
        <v>800.56979999999999</v>
      </c>
      <c r="Q487">
        <v>813.33309999999994</v>
      </c>
      <c r="R487">
        <v>819.35130000000004</v>
      </c>
      <c r="S487">
        <v>819.14779999999996</v>
      </c>
      <c r="T487">
        <v>828.7192</v>
      </c>
      <c r="U487">
        <v>817.04989999999998</v>
      </c>
      <c r="V487">
        <v>810.33050000000003</v>
      </c>
      <c r="W487">
        <v>807.7106</v>
      </c>
      <c r="X487">
        <v>799.01289999999995</v>
      </c>
      <c r="Y487">
        <v>788.47130000000004</v>
      </c>
      <c r="Z487">
        <v>781.2491</v>
      </c>
      <c r="AA487">
        <v>776.09320000000002</v>
      </c>
      <c r="AB487">
        <v>771.56179999999995</v>
      </c>
      <c r="AC487">
        <v>771.5145</v>
      </c>
      <c r="AD487">
        <v>785.93169999999998</v>
      </c>
      <c r="AE487">
        <v>789.97170000000006</v>
      </c>
      <c r="AF487">
        <v>785.9203</v>
      </c>
      <c r="AG487">
        <v>768.12729999999999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69.752030000000005</v>
      </c>
      <c r="AU487">
        <v>633.07039999999995</v>
      </c>
      <c r="AV487">
        <v>629.91470000000004</v>
      </c>
      <c r="AW487">
        <v>625.9402</v>
      </c>
      <c r="AX487">
        <v>620.92909999999995</v>
      </c>
      <c r="AY487">
        <v>618.3066</v>
      </c>
      <c r="AZ487">
        <v>524.84559999999999</v>
      </c>
      <c r="BA487">
        <v>375.24930000000001</v>
      </c>
      <c r="BB487">
        <v>-471.51220000000001</v>
      </c>
      <c r="BC487">
        <v>-630.08590000000004</v>
      </c>
      <c r="BD487">
        <v>-718.55820000000006</v>
      </c>
      <c r="BE487">
        <v>-769.89229999999998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184.05340000000001</v>
      </c>
      <c r="BS487">
        <v>642.99839999999995</v>
      </c>
      <c r="BT487">
        <v>639.62919999999997</v>
      </c>
      <c r="BU487">
        <v>635.73030000000006</v>
      </c>
      <c r="BV487">
        <v>630.70899999999995</v>
      </c>
      <c r="BW487">
        <v>628.13919999999996</v>
      </c>
      <c r="BX487">
        <v>534.48879999999997</v>
      </c>
      <c r="BY487">
        <v>383.60599999999999</v>
      </c>
      <c r="BZ487">
        <v>-33.57611</v>
      </c>
      <c r="CA487">
        <v>-92.651309999999995</v>
      </c>
      <c r="CB487">
        <v>-126.9421</v>
      </c>
      <c r="CC487">
        <v>-156.0615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263.21809999999999</v>
      </c>
      <c r="CQ487">
        <v>649.87440000000004</v>
      </c>
      <c r="CR487">
        <v>646.35739999999998</v>
      </c>
      <c r="CS487">
        <v>642.51089999999999</v>
      </c>
      <c r="CT487">
        <v>637.48270000000002</v>
      </c>
      <c r="CU487">
        <v>634.94910000000004</v>
      </c>
      <c r="CV487">
        <v>541.16759999999999</v>
      </c>
      <c r="CW487">
        <v>389.3938</v>
      </c>
      <c r="CX487">
        <v>269.7371</v>
      </c>
      <c r="CY487">
        <v>279.57420000000002</v>
      </c>
      <c r="CZ487">
        <v>282.80950000000001</v>
      </c>
      <c r="DA487">
        <v>269.07589999999999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342.38290000000001</v>
      </c>
      <c r="DO487">
        <v>656.75040000000001</v>
      </c>
      <c r="DP487">
        <v>653.0856</v>
      </c>
      <c r="DQ487">
        <v>649.29150000000004</v>
      </c>
      <c r="DR487">
        <v>644.25630000000001</v>
      </c>
      <c r="DS487">
        <v>641.75900000000001</v>
      </c>
      <c r="DT487">
        <v>547.84640000000002</v>
      </c>
      <c r="DU487">
        <v>395.1816</v>
      </c>
      <c r="DV487">
        <v>573.05029999999999</v>
      </c>
      <c r="DW487">
        <v>651.79970000000003</v>
      </c>
      <c r="DX487">
        <v>692.56100000000004</v>
      </c>
      <c r="DY487">
        <v>694.2133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456.68419999999998</v>
      </c>
      <c r="EM487">
        <v>666.67830000000004</v>
      </c>
      <c r="EN487">
        <v>662.80010000000004</v>
      </c>
      <c r="EO487">
        <v>659.08159999999998</v>
      </c>
      <c r="EP487">
        <v>654.03629999999998</v>
      </c>
      <c r="EQ487">
        <v>651.59159999999997</v>
      </c>
      <c r="ER487">
        <v>557.4896</v>
      </c>
      <c r="ES487">
        <v>403.53829999999999</v>
      </c>
      <c r="ET487">
        <v>1010.986</v>
      </c>
      <c r="EU487">
        <v>1189.2339999999999</v>
      </c>
      <c r="EV487">
        <v>1284.1769999999999</v>
      </c>
      <c r="EW487">
        <v>1308.0440000000001</v>
      </c>
      <c r="EX487">
        <v>65.030519999999996</v>
      </c>
      <c r="EY487">
        <v>64.17371</v>
      </c>
      <c r="EZ487">
        <v>63.391869999999997</v>
      </c>
      <c r="FA487">
        <v>62.526530000000001</v>
      </c>
      <c r="FB487">
        <v>61.719140000000003</v>
      </c>
      <c r="FC487">
        <v>60.965479999999999</v>
      </c>
      <c r="FD487">
        <v>60.51294</v>
      </c>
      <c r="FE487">
        <v>60.865430000000003</v>
      </c>
      <c r="FF487">
        <v>62.419240000000002</v>
      </c>
      <c r="FG487">
        <v>65.857439999999997</v>
      </c>
      <c r="FH487">
        <v>69.768919999999994</v>
      </c>
      <c r="FI487">
        <v>73.470399999999998</v>
      </c>
      <c r="FJ487">
        <v>77.076260000000005</v>
      </c>
      <c r="FK487">
        <v>79.746809999999996</v>
      </c>
      <c r="FL487">
        <v>81.222470000000001</v>
      </c>
      <c r="FM487">
        <v>81.877110000000002</v>
      </c>
      <c r="FN487">
        <v>81.911760000000001</v>
      </c>
      <c r="FO487">
        <v>80.898399999999995</v>
      </c>
      <c r="FP487">
        <v>79.070989999999995</v>
      </c>
      <c r="FQ487">
        <v>76.235900000000001</v>
      </c>
      <c r="FR487">
        <v>72.66798</v>
      </c>
      <c r="FS487">
        <v>69.756860000000003</v>
      </c>
      <c r="FT487">
        <v>67.899820000000005</v>
      </c>
      <c r="FU487">
        <v>66.507329999999996</v>
      </c>
      <c r="FV487">
        <v>1</v>
      </c>
    </row>
    <row r="488" spans="1:178" x14ac:dyDescent="0.2">
      <c r="A488" t="s">
        <v>216</v>
      </c>
      <c r="B488" t="s">
        <v>231</v>
      </c>
      <c r="C488" t="s">
        <v>241</v>
      </c>
      <c r="D488" t="s">
        <v>37</v>
      </c>
      <c r="E488">
        <v>2017</v>
      </c>
      <c r="F488" t="s">
        <v>230</v>
      </c>
      <c r="G488">
        <v>550</v>
      </c>
      <c r="H488" s="59"/>
      <c r="I488">
        <v>79.766199999999998</v>
      </c>
      <c r="J488">
        <v>726.80510000000004</v>
      </c>
      <c r="K488">
        <v>718.57159999999999</v>
      </c>
      <c r="L488">
        <v>714.34100000000001</v>
      </c>
      <c r="M488">
        <v>720.20870000000002</v>
      </c>
      <c r="N488">
        <v>729.34950000000003</v>
      </c>
      <c r="O488">
        <v>758.44010000000003</v>
      </c>
      <c r="P488">
        <v>779.31579999999997</v>
      </c>
      <c r="Q488">
        <v>791.74019999999996</v>
      </c>
      <c r="R488">
        <v>797.59860000000003</v>
      </c>
      <c r="S488">
        <v>797.40049999999997</v>
      </c>
      <c r="T488">
        <v>806.71780000000001</v>
      </c>
      <c r="U488">
        <v>795.35829999999999</v>
      </c>
      <c r="V488">
        <v>788.81730000000005</v>
      </c>
      <c r="W488">
        <v>786.26689999999996</v>
      </c>
      <c r="X488">
        <v>777.80010000000004</v>
      </c>
      <c r="Y488">
        <v>767.5385</v>
      </c>
      <c r="Z488">
        <v>760.50789999999995</v>
      </c>
      <c r="AA488">
        <v>755.48900000000003</v>
      </c>
      <c r="AB488">
        <v>751.0779</v>
      </c>
      <c r="AC488">
        <v>751.03189999999995</v>
      </c>
      <c r="AD488">
        <v>765.06619999999998</v>
      </c>
      <c r="AE488">
        <v>768.99900000000002</v>
      </c>
      <c r="AF488">
        <v>765.05510000000004</v>
      </c>
      <c r="AG488">
        <v>747.7346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65.349320000000006</v>
      </c>
      <c r="AU488">
        <v>616.04169999999999</v>
      </c>
      <c r="AV488">
        <v>612.97450000000003</v>
      </c>
      <c r="AW488">
        <v>609.10379999999998</v>
      </c>
      <c r="AX488">
        <v>604.226</v>
      </c>
      <c r="AY488">
        <v>601.67200000000003</v>
      </c>
      <c r="AZ488">
        <v>510.69650000000001</v>
      </c>
      <c r="BA488">
        <v>365.10050000000001</v>
      </c>
      <c r="BB488">
        <v>-468.76760000000002</v>
      </c>
      <c r="BC488">
        <v>-625.35180000000003</v>
      </c>
      <c r="BD488">
        <v>-712.68439999999998</v>
      </c>
      <c r="BE488">
        <v>-763.15160000000003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178.1232</v>
      </c>
      <c r="BS488">
        <v>625.83690000000001</v>
      </c>
      <c r="BT488">
        <v>622.55920000000003</v>
      </c>
      <c r="BU488">
        <v>618.76310000000001</v>
      </c>
      <c r="BV488">
        <v>613.87530000000004</v>
      </c>
      <c r="BW488">
        <v>611.37310000000002</v>
      </c>
      <c r="BX488">
        <v>520.21079999999995</v>
      </c>
      <c r="BY488">
        <v>373.34550000000002</v>
      </c>
      <c r="BZ488">
        <v>-36.683929999999997</v>
      </c>
      <c r="CA488">
        <v>-95.099360000000004</v>
      </c>
      <c r="CB488">
        <v>-128.97450000000001</v>
      </c>
      <c r="CC488">
        <v>-157.52369999999999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256.23</v>
      </c>
      <c r="CQ488">
        <v>632.62109999999996</v>
      </c>
      <c r="CR488">
        <v>629.19749999999999</v>
      </c>
      <c r="CS488">
        <v>625.45309999999995</v>
      </c>
      <c r="CT488">
        <v>620.55830000000003</v>
      </c>
      <c r="CU488">
        <v>618.09199999999998</v>
      </c>
      <c r="CV488">
        <v>526.80029999999999</v>
      </c>
      <c r="CW488">
        <v>379.05590000000001</v>
      </c>
      <c r="CX488">
        <v>262.57589999999999</v>
      </c>
      <c r="CY488">
        <v>272.15190000000001</v>
      </c>
      <c r="CZ488">
        <v>275.30119999999999</v>
      </c>
      <c r="DA488">
        <v>261.9323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334.33690000000001</v>
      </c>
      <c r="DO488">
        <v>639.40530000000001</v>
      </c>
      <c r="DP488">
        <v>635.83579999999995</v>
      </c>
      <c r="DQ488">
        <v>632.14300000000003</v>
      </c>
      <c r="DR488">
        <v>627.2414</v>
      </c>
      <c r="DS488">
        <v>624.81100000000004</v>
      </c>
      <c r="DT488">
        <v>533.38980000000004</v>
      </c>
      <c r="DU488">
        <v>384.76639999999998</v>
      </c>
      <c r="DV488">
        <v>561.83579999999995</v>
      </c>
      <c r="DW488">
        <v>639.40309999999999</v>
      </c>
      <c r="DX488">
        <v>679.577</v>
      </c>
      <c r="DY488">
        <v>681.38829999999996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447.11070000000001</v>
      </c>
      <c r="EM488">
        <v>649.20050000000003</v>
      </c>
      <c r="EN488">
        <v>645.42049999999995</v>
      </c>
      <c r="EO488">
        <v>641.80229999999995</v>
      </c>
      <c r="EP488">
        <v>636.89070000000004</v>
      </c>
      <c r="EQ488">
        <v>634.51210000000003</v>
      </c>
      <c r="ER488">
        <v>542.90409999999997</v>
      </c>
      <c r="ES488">
        <v>393.01139999999998</v>
      </c>
      <c r="ET488">
        <v>993.91949999999997</v>
      </c>
      <c r="EU488">
        <v>1169.6559999999999</v>
      </c>
      <c r="EV488">
        <v>1263.287</v>
      </c>
      <c r="EW488">
        <v>1287.0160000000001</v>
      </c>
      <c r="EX488">
        <v>65.030519999999996</v>
      </c>
      <c r="EY488">
        <v>64.17371</v>
      </c>
      <c r="EZ488">
        <v>63.391869999999997</v>
      </c>
      <c r="FA488">
        <v>62.526530000000001</v>
      </c>
      <c r="FB488">
        <v>61.719149999999999</v>
      </c>
      <c r="FC488">
        <v>60.965470000000003</v>
      </c>
      <c r="FD488">
        <v>60.51294</v>
      </c>
      <c r="FE488">
        <v>60.865430000000003</v>
      </c>
      <c r="FF488">
        <v>62.419229999999999</v>
      </c>
      <c r="FG488">
        <v>65.857439999999997</v>
      </c>
      <c r="FH488">
        <v>69.768919999999994</v>
      </c>
      <c r="FI488">
        <v>73.470399999999998</v>
      </c>
      <c r="FJ488">
        <v>77.076260000000005</v>
      </c>
      <c r="FK488">
        <v>79.746809999999996</v>
      </c>
      <c r="FL488">
        <v>81.222470000000001</v>
      </c>
      <c r="FM488">
        <v>81.877110000000002</v>
      </c>
      <c r="FN488">
        <v>81.911760000000001</v>
      </c>
      <c r="FO488">
        <v>80.898399999999995</v>
      </c>
      <c r="FP488">
        <v>79.070989999999995</v>
      </c>
      <c r="FQ488">
        <v>76.235900000000001</v>
      </c>
      <c r="FR488">
        <v>72.66798</v>
      </c>
      <c r="FS488">
        <v>69.756860000000003</v>
      </c>
      <c r="FT488">
        <v>67.899820000000005</v>
      </c>
      <c r="FU488">
        <v>66.507329999999996</v>
      </c>
      <c r="FV488">
        <v>1</v>
      </c>
    </row>
    <row r="489" spans="1:178" x14ac:dyDescent="0.2">
      <c r="A489" t="s">
        <v>216</v>
      </c>
      <c r="B489" t="s">
        <v>231</v>
      </c>
      <c r="C489" t="s">
        <v>241</v>
      </c>
      <c r="D489" t="s">
        <v>37</v>
      </c>
      <c r="E489" t="s">
        <v>239</v>
      </c>
      <c r="F489" t="s">
        <v>230</v>
      </c>
      <c r="G489">
        <v>535</v>
      </c>
      <c r="H489" s="59"/>
      <c r="I489">
        <v>77.590770000000006</v>
      </c>
      <c r="J489">
        <v>706.98310000000004</v>
      </c>
      <c r="K489">
        <v>698.9742</v>
      </c>
      <c r="L489">
        <v>694.85900000000004</v>
      </c>
      <c r="M489">
        <v>700.56659999999999</v>
      </c>
      <c r="N489">
        <v>709.45820000000003</v>
      </c>
      <c r="O489">
        <v>737.75530000000003</v>
      </c>
      <c r="P489">
        <v>758.06169999999997</v>
      </c>
      <c r="Q489">
        <v>770.14729999999997</v>
      </c>
      <c r="R489">
        <v>775.84590000000003</v>
      </c>
      <c r="S489">
        <v>775.65319999999997</v>
      </c>
      <c r="T489">
        <v>784.7165</v>
      </c>
      <c r="U489">
        <v>773.66669999999999</v>
      </c>
      <c r="V489">
        <v>767.30409999999995</v>
      </c>
      <c r="W489">
        <v>764.82330000000002</v>
      </c>
      <c r="X489">
        <v>756.5874</v>
      </c>
      <c r="Y489">
        <v>746.60559999999998</v>
      </c>
      <c r="Z489">
        <v>739.76679999999999</v>
      </c>
      <c r="AA489">
        <v>734.88469999999995</v>
      </c>
      <c r="AB489">
        <v>730.59389999999996</v>
      </c>
      <c r="AC489">
        <v>730.54909999999995</v>
      </c>
      <c r="AD489">
        <v>744.20079999999996</v>
      </c>
      <c r="AE489">
        <v>748.02629999999999</v>
      </c>
      <c r="AF489">
        <v>744.19</v>
      </c>
      <c r="AG489">
        <v>727.34180000000003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60.982149999999997</v>
      </c>
      <c r="AU489">
        <v>599.01610000000005</v>
      </c>
      <c r="AV489">
        <v>596.03740000000005</v>
      </c>
      <c r="AW489">
        <v>592.27049999999997</v>
      </c>
      <c r="AX489">
        <v>587.52589999999998</v>
      </c>
      <c r="AY489">
        <v>585.04039999999998</v>
      </c>
      <c r="AZ489">
        <v>496.55040000000002</v>
      </c>
      <c r="BA489">
        <v>354.95420000000001</v>
      </c>
      <c r="BB489">
        <v>-465.88690000000003</v>
      </c>
      <c r="BC489">
        <v>-620.45090000000005</v>
      </c>
      <c r="BD489">
        <v>-706.62699999999995</v>
      </c>
      <c r="BE489">
        <v>-756.22019999999998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172.20760000000001</v>
      </c>
      <c r="BS489">
        <v>608.67679999999996</v>
      </c>
      <c r="BT489">
        <v>605.4905</v>
      </c>
      <c r="BU489">
        <v>601.79719999999998</v>
      </c>
      <c r="BV489">
        <v>597.04269999999997</v>
      </c>
      <c r="BW489">
        <v>594.60829999999999</v>
      </c>
      <c r="BX489">
        <v>505.93400000000003</v>
      </c>
      <c r="BY489">
        <v>363.08600000000001</v>
      </c>
      <c r="BZ489">
        <v>-39.73603</v>
      </c>
      <c r="CA489">
        <v>-97.479100000000003</v>
      </c>
      <c r="CB489">
        <v>-130.93170000000001</v>
      </c>
      <c r="CC489">
        <v>-158.90790000000001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249.24189999999999</v>
      </c>
      <c r="CQ489">
        <v>615.36779999999999</v>
      </c>
      <c r="CR489">
        <v>612.0376</v>
      </c>
      <c r="CS489">
        <v>608.39530000000002</v>
      </c>
      <c r="CT489">
        <v>603.63400000000001</v>
      </c>
      <c r="CU489">
        <v>601.23500000000001</v>
      </c>
      <c r="CV489">
        <v>512.43299999999999</v>
      </c>
      <c r="CW489">
        <v>368.71800000000002</v>
      </c>
      <c r="CX489">
        <v>255.41480000000001</v>
      </c>
      <c r="CY489">
        <v>264.7296</v>
      </c>
      <c r="CZ489">
        <v>267.79300000000001</v>
      </c>
      <c r="DA489">
        <v>254.78870000000001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326.27629999999999</v>
      </c>
      <c r="DO489">
        <v>622.05880000000002</v>
      </c>
      <c r="DP489">
        <v>618.5847</v>
      </c>
      <c r="DQ489">
        <v>614.99329999999998</v>
      </c>
      <c r="DR489">
        <v>610.22529999999995</v>
      </c>
      <c r="DS489">
        <v>607.86170000000004</v>
      </c>
      <c r="DT489">
        <v>518.93209999999999</v>
      </c>
      <c r="DU489">
        <v>374.3501</v>
      </c>
      <c r="DV489">
        <v>550.56560000000002</v>
      </c>
      <c r="DW489">
        <v>626.93820000000005</v>
      </c>
      <c r="DX489">
        <v>666.51779999999997</v>
      </c>
      <c r="DY489">
        <v>668.48540000000003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437.50170000000003</v>
      </c>
      <c r="EM489">
        <v>631.71950000000004</v>
      </c>
      <c r="EN489">
        <v>628.03779999999995</v>
      </c>
      <c r="EO489">
        <v>624.52</v>
      </c>
      <c r="EP489">
        <v>619.74210000000005</v>
      </c>
      <c r="EQ489">
        <v>617.42960000000005</v>
      </c>
      <c r="ER489">
        <v>528.31569999999999</v>
      </c>
      <c r="ES489">
        <v>382.4819</v>
      </c>
      <c r="ET489">
        <v>976.7165</v>
      </c>
      <c r="EU489">
        <v>1149.9100000000001</v>
      </c>
      <c r="EV489">
        <v>1242.213</v>
      </c>
      <c r="EW489">
        <v>1265.798</v>
      </c>
      <c r="EX489">
        <v>65.030519999999996</v>
      </c>
      <c r="EY489">
        <v>64.17371</v>
      </c>
      <c r="EZ489">
        <v>63.391869999999997</v>
      </c>
      <c r="FA489">
        <v>62.526530000000001</v>
      </c>
      <c r="FB489">
        <v>61.719140000000003</v>
      </c>
      <c r="FC489">
        <v>60.965470000000003</v>
      </c>
      <c r="FD489">
        <v>60.51294</v>
      </c>
      <c r="FE489">
        <v>60.865430000000003</v>
      </c>
      <c r="FF489">
        <v>62.419229999999999</v>
      </c>
      <c r="FG489">
        <v>65.857439999999997</v>
      </c>
      <c r="FH489">
        <v>69.768919999999994</v>
      </c>
      <c r="FI489">
        <v>73.470399999999998</v>
      </c>
      <c r="FJ489">
        <v>77.076260000000005</v>
      </c>
      <c r="FK489">
        <v>79.746809999999996</v>
      </c>
      <c r="FL489">
        <v>81.222470000000001</v>
      </c>
      <c r="FM489">
        <v>81.877110000000002</v>
      </c>
      <c r="FN489">
        <v>81.911760000000001</v>
      </c>
      <c r="FO489">
        <v>80.898399999999995</v>
      </c>
      <c r="FP489">
        <v>79.070989999999995</v>
      </c>
      <c r="FQ489">
        <v>76.235900000000001</v>
      </c>
      <c r="FR489">
        <v>72.66798</v>
      </c>
      <c r="FS489">
        <v>69.756860000000003</v>
      </c>
      <c r="FT489">
        <v>67.899820000000005</v>
      </c>
      <c r="FU489">
        <v>66.507329999999996</v>
      </c>
      <c r="FV489">
        <v>1</v>
      </c>
    </row>
    <row r="490" spans="1:178" x14ac:dyDescent="0.2">
      <c r="A490" t="s">
        <v>216</v>
      </c>
      <c r="B490" t="s">
        <v>231</v>
      </c>
      <c r="C490" t="s">
        <v>241</v>
      </c>
      <c r="D490" t="s">
        <v>38</v>
      </c>
      <c r="E490">
        <v>2015</v>
      </c>
      <c r="F490" t="s">
        <v>230</v>
      </c>
      <c r="G490">
        <v>580</v>
      </c>
      <c r="H490" s="59"/>
      <c r="I490">
        <v>84.117090000000005</v>
      </c>
      <c r="J490">
        <v>741.9366</v>
      </c>
      <c r="K490">
        <v>736.31740000000002</v>
      </c>
      <c r="L490">
        <v>732.1979</v>
      </c>
      <c r="M490">
        <v>735.81010000000003</v>
      </c>
      <c r="N490">
        <v>750.8931</v>
      </c>
      <c r="O490">
        <v>787.42319999999995</v>
      </c>
      <c r="P490">
        <v>835.99519999999995</v>
      </c>
      <c r="Q490">
        <v>841.58810000000005</v>
      </c>
      <c r="R490">
        <v>850.45150000000001</v>
      </c>
      <c r="S490">
        <v>852.4864</v>
      </c>
      <c r="T490">
        <v>856.65700000000004</v>
      </c>
      <c r="U490">
        <v>850.40470000000005</v>
      </c>
      <c r="V490">
        <v>838.7097</v>
      </c>
      <c r="W490">
        <v>834.94039999999995</v>
      </c>
      <c r="X490">
        <v>820.77170000000001</v>
      </c>
      <c r="Y490">
        <v>810.9289</v>
      </c>
      <c r="Z490">
        <v>801.66470000000004</v>
      </c>
      <c r="AA490">
        <v>793.56709999999998</v>
      </c>
      <c r="AB490">
        <v>793.23820000000001</v>
      </c>
      <c r="AC490">
        <v>797.81809999999996</v>
      </c>
      <c r="AD490">
        <v>805.81359999999995</v>
      </c>
      <c r="AE490">
        <v>805.96590000000003</v>
      </c>
      <c r="AF490">
        <v>796.06629999999996</v>
      </c>
      <c r="AG490">
        <v>764.17629999999997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-113.1387</v>
      </c>
      <c r="AU490">
        <v>644.28520000000003</v>
      </c>
      <c r="AV490">
        <v>635.47799999999995</v>
      </c>
      <c r="AW490">
        <v>629.00969999999995</v>
      </c>
      <c r="AX490">
        <v>622.40980000000002</v>
      </c>
      <c r="AY490">
        <v>617.5453</v>
      </c>
      <c r="AZ490">
        <v>536.71669999999995</v>
      </c>
      <c r="BA490">
        <v>386.80110000000002</v>
      </c>
      <c r="BB490">
        <v>-137.1223</v>
      </c>
      <c r="BC490">
        <v>-342.72039999999998</v>
      </c>
      <c r="BD490">
        <v>-543.7097</v>
      </c>
      <c r="BE490">
        <v>-638.09720000000004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120.3287</v>
      </c>
      <c r="BS490">
        <v>660.55089999999996</v>
      </c>
      <c r="BT490">
        <v>651.23540000000003</v>
      </c>
      <c r="BU490">
        <v>645.59090000000003</v>
      </c>
      <c r="BV490">
        <v>639.31719999999996</v>
      </c>
      <c r="BW490">
        <v>634.13109999999995</v>
      </c>
      <c r="BX490">
        <v>547.28499999999997</v>
      </c>
      <c r="BY490">
        <v>396.70859999999999</v>
      </c>
      <c r="BZ490">
        <v>111.1489</v>
      </c>
      <c r="CA490">
        <v>29.34403</v>
      </c>
      <c r="CB490">
        <v>-55.027619999999999</v>
      </c>
      <c r="CC490">
        <v>-112.8223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282.02749999999997</v>
      </c>
      <c r="CQ490">
        <v>671.81650000000002</v>
      </c>
      <c r="CR490">
        <v>662.149</v>
      </c>
      <c r="CS490">
        <v>657.07500000000005</v>
      </c>
      <c r="CT490">
        <v>651.02719999999999</v>
      </c>
      <c r="CU490">
        <v>645.61829999999998</v>
      </c>
      <c r="CV490">
        <v>554.6046</v>
      </c>
      <c r="CW490">
        <v>403.57060000000001</v>
      </c>
      <c r="CX490">
        <v>283.10090000000002</v>
      </c>
      <c r="CY490">
        <v>287.03469999999999</v>
      </c>
      <c r="CZ490">
        <v>283.43209999999999</v>
      </c>
      <c r="DA490">
        <v>250.98140000000001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443.72620000000001</v>
      </c>
      <c r="DO490">
        <v>683.08219999999994</v>
      </c>
      <c r="DP490">
        <v>673.06259999999997</v>
      </c>
      <c r="DQ490">
        <v>668.55899999999997</v>
      </c>
      <c r="DR490">
        <v>662.73710000000005</v>
      </c>
      <c r="DS490">
        <v>657.10559999999998</v>
      </c>
      <c r="DT490">
        <v>561.92409999999995</v>
      </c>
      <c r="DU490">
        <v>410.4325</v>
      </c>
      <c r="DV490">
        <v>455.05279999999999</v>
      </c>
      <c r="DW490">
        <v>544.72529999999995</v>
      </c>
      <c r="DX490">
        <v>621.89179999999999</v>
      </c>
      <c r="DY490">
        <v>614.78520000000003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677.19359999999995</v>
      </c>
      <c r="EM490">
        <v>699.34789999999998</v>
      </c>
      <c r="EN490">
        <v>688.82</v>
      </c>
      <c r="EO490">
        <v>685.14020000000005</v>
      </c>
      <c r="EP490">
        <v>679.64449999999999</v>
      </c>
      <c r="EQ490">
        <v>673.69129999999996</v>
      </c>
      <c r="ER490">
        <v>572.49239999999998</v>
      </c>
      <c r="ES490">
        <v>420.34010000000001</v>
      </c>
      <c r="ET490">
        <v>703.32399999999996</v>
      </c>
      <c r="EU490">
        <v>916.78970000000004</v>
      </c>
      <c r="EV490">
        <v>1110.5740000000001</v>
      </c>
      <c r="EW490">
        <v>1140.06</v>
      </c>
      <c r="EX490">
        <v>69.258399999999995</v>
      </c>
      <c r="EY490">
        <v>68.207380000000001</v>
      </c>
      <c r="EZ490">
        <v>67.253249999999994</v>
      </c>
      <c r="FA490">
        <v>66.150030000000001</v>
      </c>
      <c r="FB490">
        <v>65.186040000000006</v>
      </c>
      <c r="FC490">
        <v>64.22569</v>
      </c>
      <c r="FD490">
        <v>63.569130000000001</v>
      </c>
      <c r="FE490">
        <v>64.290220000000005</v>
      </c>
      <c r="FF490">
        <v>67.181049999999999</v>
      </c>
      <c r="FG490">
        <v>71.588470000000001</v>
      </c>
      <c r="FH490">
        <v>76.408289999999994</v>
      </c>
      <c r="FI490">
        <v>80.563050000000004</v>
      </c>
      <c r="FJ490">
        <v>83.346279999999993</v>
      </c>
      <c r="FK490">
        <v>85.057519999999997</v>
      </c>
      <c r="FL490">
        <v>86.626059999999995</v>
      </c>
      <c r="FM490">
        <v>87.375399999999999</v>
      </c>
      <c r="FN490">
        <v>87.811089999999993</v>
      </c>
      <c r="FO490">
        <v>87.148880000000005</v>
      </c>
      <c r="FP490">
        <v>85.880120000000005</v>
      </c>
      <c r="FQ490">
        <v>83.411519999999996</v>
      </c>
      <c r="FR490">
        <v>79.890529999999998</v>
      </c>
      <c r="FS490">
        <v>75.893460000000005</v>
      </c>
      <c r="FT490">
        <v>73.685419999999993</v>
      </c>
      <c r="FU490">
        <v>71.810559999999995</v>
      </c>
      <c r="FV490">
        <v>1</v>
      </c>
    </row>
    <row r="491" spans="1:178" x14ac:dyDescent="0.2">
      <c r="A491" t="s">
        <v>216</v>
      </c>
      <c r="B491" t="s">
        <v>231</v>
      </c>
      <c r="C491" t="s">
        <v>241</v>
      </c>
      <c r="D491" t="s">
        <v>38</v>
      </c>
      <c r="E491">
        <v>2016</v>
      </c>
      <c r="F491" t="s">
        <v>230</v>
      </c>
      <c r="G491">
        <v>565</v>
      </c>
      <c r="H491" s="59"/>
      <c r="I491">
        <v>81.941649999999996</v>
      </c>
      <c r="J491">
        <v>722.74860000000001</v>
      </c>
      <c r="K491">
        <v>717.27470000000005</v>
      </c>
      <c r="L491">
        <v>713.26170000000002</v>
      </c>
      <c r="M491">
        <v>716.78060000000005</v>
      </c>
      <c r="N491">
        <v>731.47339999999997</v>
      </c>
      <c r="O491">
        <v>767.05880000000002</v>
      </c>
      <c r="P491">
        <v>814.37459999999999</v>
      </c>
      <c r="Q491">
        <v>819.8229</v>
      </c>
      <c r="R491">
        <v>828.45699999999999</v>
      </c>
      <c r="S491">
        <v>830.4393</v>
      </c>
      <c r="T491">
        <v>834.50210000000004</v>
      </c>
      <c r="U491">
        <v>828.41139999999996</v>
      </c>
      <c r="V491">
        <v>817.01890000000003</v>
      </c>
      <c r="W491">
        <v>813.34720000000004</v>
      </c>
      <c r="X491">
        <v>799.54480000000001</v>
      </c>
      <c r="Y491">
        <v>789.95659999999998</v>
      </c>
      <c r="Z491">
        <v>780.93190000000004</v>
      </c>
      <c r="AA491">
        <v>773.04380000000003</v>
      </c>
      <c r="AB491">
        <v>772.72339999999997</v>
      </c>
      <c r="AC491">
        <v>777.1848</v>
      </c>
      <c r="AD491">
        <v>784.97360000000003</v>
      </c>
      <c r="AE491">
        <v>785.12189999999998</v>
      </c>
      <c r="AF491">
        <v>775.47850000000005</v>
      </c>
      <c r="AG491">
        <v>744.41309999999999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-115.2891</v>
      </c>
      <c r="AU491">
        <v>627.26890000000003</v>
      </c>
      <c r="AV491">
        <v>618.70060000000001</v>
      </c>
      <c r="AW491">
        <v>612.38170000000002</v>
      </c>
      <c r="AX491">
        <v>605.94539999999995</v>
      </c>
      <c r="AY491">
        <v>601.21370000000002</v>
      </c>
      <c r="AZ491">
        <v>522.60630000000003</v>
      </c>
      <c r="BA491">
        <v>376.5822</v>
      </c>
      <c r="BB491">
        <v>-138.9744</v>
      </c>
      <c r="BC491">
        <v>-341.94690000000003</v>
      </c>
      <c r="BD491">
        <v>-540.27390000000003</v>
      </c>
      <c r="BE491">
        <v>-633.01610000000005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115.1395</v>
      </c>
      <c r="BS491">
        <v>643.3229</v>
      </c>
      <c r="BT491">
        <v>634.25289999999995</v>
      </c>
      <c r="BU491">
        <v>628.74710000000005</v>
      </c>
      <c r="BV491">
        <v>622.6327</v>
      </c>
      <c r="BW491">
        <v>617.58360000000005</v>
      </c>
      <c r="BX491">
        <v>533.03700000000003</v>
      </c>
      <c r="BY491">
        <v>386.36070000000001</v>
      </c>
      <c r="BZ491">
        <v>106.0655</v>
      </c>
      <c r="CA491">
        <v>25.27477</v>
      </c>
      <c r="CB491">
        <v>-57.952469999999998</v>
      </c>
      <c r="CC491">
        <v>-114.57810000000001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274.73360000000002</v>
      </c>
      <c r="CQ491">
        <v>654.44200000000001</v>
      </c>
      <c r="CR491">
        <v>645.02449999999999</v>
      </c>
      <c r="CS491">
        <v>640.08169999999996</v>
      </c>
      <c r="CT491">
        <v>634.1902</v>
      </c>
      <c r="CU491">
        <v>628.92129999999997</v>
      </c>
      <c r="CV491">
        <v>540.26139999999998</v>
      </c>
      <c r="CW491">
        <v>393.13339999999999</v>
      </c>
      <c r="CX491">
        <v>275.77929999999998</v>
      </c>
      <c r="CY491">
        <v>279.6114</v>
      </c>
      <c r="CZ491">
        <v>276.1019</v>
      </c>
      <c r="DA491">
        <v>244.4905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434.32780000000002</v>
      </c>
      <c r="DO491">
        <v>665.56100000000004</v>
      </c>
      <c r="DP491">
        <v>655.79600000000005</v>
      </c>
      <c r="DQ491">
        <v>651.41629999999998</v>
      </c>
      <c r="DR491">
        <v>645.74779999999998</v>
      </c>
      <c r="DS491">
        <v>640.25900000000001</v>
      </c>
      <c r="DT491">
        <v>547.48569999999995</v>
      </c>
      <c r="DU491">
        <v>399.90600000000001</v>
      </c>
      <c r="DV491">
        <v>445.49310000000003</v>
      </c>
      <c r="DW491">
        <v>533.94799999999998</v>
      </c>
      <c r="DX491">
        <v>610.15629999999999</v>
      </c>
      <c r="DY491">
        <v>603.55909999999994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664.75639999999999</v>
      </c>
      <c r="EM491">
        <v>681.61500000000001</v>
      </c>
      <c r="EN491">
        <v>671.34839999999997</v>
      </c>
      <c r="EO491">
        <v>667.78160000000003</v>
      </c>
      <c r="EP491">
        <v>662.43510000000003</v>
      </c>
      <c r="EQ491">
        <v>656.62900000000002</v>
      </c>
      <c r="ER491">
        <v>557.91639999999995</v>
      </c>
      <c r="ES491">
        <v>409.68459999999999</v>
      </c>
      <c r="ET491">
        <v>690.53300000000002</v>
      </c>
      <c r="EU491">
        <v>901.16970000000003</v>
      </c>
      <c r="EV491">
        <v>1092.4780000000001</v>
      </c>
      <c r="EW491">
        <v>1121.9970000000001</v>
      </c>
      <c r="EX491">
        <v>69.258399999999995</v>
      </c>
      <c r="EY491">
        <v>68.207380000000001</v>
      </c>
      <c r="EZ491">
        <v>67.253249999999994</v>
      </c>
      <c r="FA491">
        <v>66.150030000000001</v>
      </c>
      <c r="FB491">
        <v>65.186040000000006</v>
      </c>
      <c r="FC491">
        <v>64.22569</v>
      </c>
      <c r="FD491">
        <v>63.569130000000001</v>
      </c>
      <c r="FE491">
        <v>64.290220000000005</v>
      </c>
      <c r="FF491">
        <v>67.181049999999999</v>
      </c>
      <c r="FG491">
        <v>71.588470000000001</v>
      </c>
      <c r="FH491">
        <v>76.408289999999994</v>
      </c>
      <c r="FI491">
        <v>80.563050000000004</v>
      </c>
      <c r="FJ491">
        <v>83.346279999999993</v>
      </c>
      <c r="FK491">
        <v>85.057519999999997</v>
      </c>
      <c r="FL491">
        <v>86.626069999999999</v>
      </c>
      <c r="FM491">
        <v>87.375399999999999</v>
      </c>
      <c r="FN491">
        <v>87.811089999999993</v>
      </c>
      <c r="FO491">
        <v>87.148880000000005</v>
      </c>
      <c r="FP491">
        <v>85.880110000000002</v>
      </c>
      <c r="FQ491">
        <v>83.411519999999996</v>
      </c>
      <c r="FR491">
        <v>79.890529999999998</v>
      </c>
      <c r="FS491">
        <v>75.893460000000005</v>
      </c>
      <c r="FT491">
        <v>73.685419999999993</v>
      </c>
      <c r="FU491">
        <v>71.810559999999995</v>
      </c>
      <c r="FV491">
        <v>1</v>
      </c>
    </row>
    <row r="492" spans="1:178" x14ac:dyDescent="0.2">
      <c r="A492" t="s">
        <v>216</v>
      </c>
      <c r="B492" t="s">
        <v>231</v>
      </c>
      <c r="C492" t="s">
        <v>241</v>
      </c>
      <c r="D492" t="s">
        <v>38</v>
      </c>
      <c r="E492">
        <v>2017</v>
      </c>
      <c r="F492" t="s">
        <v>230</v>
      </c>
      <c r="G492">
        <v>550</v>
      </c>
      <c r="H492" s="59"/>
      <c r="I492">
        <v>79.766199999999998</v>
      </c>
      <c r="J492">
        <v>703.56050000000005</v>
      </c>
      <c r="K492">
        <v>698.23199999999997</v>
      </c>
      <c r="L492">
        <v>694.32560000000001</v>
      </c>
      <c r="M492">
        <v>697.75099999999998</v>
      </c>
      <c r="N492">
        <v>712.05380000000002</v>
      </c>
      <c r="O492">
        <v>746.69449999999995</v>
      </c>
      <c r="P492">
        <v>792.75400000000002</v>
      </c>
      <c r="Q492">
        <v>798.05769999999995</v>
      </c>
      <c r="R492">
        <v>806.46259999999995</v>
      </c>
      <c r="S492">
        <v>808.3922</v>
      </c>
      <c r="T492">
        <v>812.34720000000004</v>
      </c>
      <c r="U492">
        <v>806.41819999999996</v>
      </c>
      <c r="V492">
        <v>795.32820000000004</v>
      </c>
      <c r="W492">
        <v>791.75390000000004</v>
      </c>
      <c r="X492">
        <v>778.31790000000001</v>
      </c>
      <c r="Y492">
        <v>768.98429999999996</v>
      </c>
      <c r="Z492">
        <v>760.19929999999999</v>
      </c>
      <c r="AA492">
        <v>752.52049999999997</v>
      </c>
      <c r="AB492">
        <v>752.20870000000002</v>
      </c>
      <c r="AC492">
        <v>756.55160000000001</v>
      </c>
      <c r="AD492">
        <v>764.13350000000003</v>
      </c>
      <c r="AE492">
        <v>764.27800000000002</v>
      </c>
      <c r="AF492">
        <v>754.89049999999997</v>
      </c>
      <c r="AG492">
        <v>724.65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-117.3708</v>
      </c>
      <c r="AU492">
        <v>610.25739999999996</v>
      </c>
      <c r="AV492">
        <v>601.92780000000005</v>
      </c>
      <c r="AW492">
        <v>595.75850000000003</v>
      </c>
      <c r="AX492">
        <v>589.48590000000002</v>
      </c>
      <c r="AY492">
        <v>584.88699999999994</v>
      </c>
      <c r="AZ492">
        <v>508.49900000000002</v>
      </c>
      <c r="BA492">
        <v>366.36619999999999</v>
      </c>
      <c r="BB492">
        <v>-140.7534</v>
      </c>
      <c r="BC492">
        <v>-341.06400000000002</v>
      </c>
      <c r="BD492">
        <v>-536.6943</v>
      </c>
      <c r="BE492">
        <v>-627.78020000000004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109.97839999999999</v>
      </c>
      <c r="BS492">
        <v>626.09699999999998</v>
      </c>
      <c r="BT492">
        <v>617.27229999999997</v>
      </c>
      <c r="BU492">
        <v>611.90520000000004</v>
      </c>
      <c r="BV492">
        <v>605.9502</v>
      </c>
      <c r="BW492">
        <v>601.03809999999999</v>
      </c>
      <c r="BX492">
        <v>518.7903</v>
      </c>
      <c r="BY492">
        <v>376.01409999999998</v>
      </c>
      <c r="BZ492">
        <v>101.0119</v>
      </c>
      <c r="CA492">
        <v>21.250319999999999</v>
      </c>
      <c r="CB492">
        <v>-60.81841</v>
      </c>
      <c r="CC492">
        <v>-116.2705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267.43979999999999</v>
      </c>
      <c r="CQ492">
        <v>637.06740000000002</v>
      </c>
      <c r="CR492">
        <v>627.8999</v>
      </c>
      <c r="CS492">
        <v>623.0883</v>
      </c>
      <c r="CT492">
        <v>617.35329999999999</v>
      </c>
      <c r="CU492">
        <v>612.22429999999997</v>
      </c>
      <c r="CV492">
        <v>525.91809999999998</v>
      </c>
      <c r="CW492">
        <v>382.69619999999998</v>
      </c>
      <c r="CX492">
        <v>268.45769999999999</v>
      </c>
      <c r="CY492">
        <v>272.18810000000002</v>
      </c>
      <c r="CZ492">
        <v>268.77179999999998</v>
      </c>
      <c r="DA492">
        <v>237.99959999999999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424.90120000000002</v>
      </c>
      <c r="DO492">
        <v>648.03779999999995</v>
      </c>
      <c r="DP492">
        <v>638.52750000000003</v>
      </c>
      <c r="DQ492">
        <v>634.27139999999997</v>
      </c>
      <c r="DR492">
        <v>628.75649999999996</v>
      </c>
      <c r="DS492">
        <v>623.41049999999996</v>
      </c>
      <c r="DT492">
        <v>533.04579999999999</v>
      </c>
      <c r="DU492">
        <v>389.3784</v>
      </c>
      <c r="DV492">
        <v>435.90350000000001</v>
      </c>
      <c r="DW492">
        <v>523.1259</v>
      </c>
      <c r="DX492">
        <v>598.36199999999997</v>
      </c>
      <c r="DY492">
        <v>592.26969999999994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652.25040000000001</v>
      </c>
      <c r="EM492">
        <v>663.87729999999999</v>
      </c>
      <c r="EN492">
        <v>653.87199999999996</v>
      </c>
      <c r="EO492">
        <v>650.41809999999998</v>
      </c>
      <c r="EP492">
        <v>645.22080000000005</v>
      </c>
      <c r="EQ492">
        <v>639.5616</v>
      </c>
      <c r="ER492">
        <v>543.33720000000005</v>
      </c>
      <c r="ES492">
        <v>399.02629999999999</v>
      </c>
      <c r="ET492">
        <v>677.66880000000003</v>
      </c>
      <c r="EU492">
        <v>885.44010000000003</v>
      </c>
      <c r="EV492">
        <v>1074.2380000000001</v>
      </c>
      <c r="EW492">
        <v>1103.779</v>
      </c>
      <c r="EX492">
        <v>69.258399999999995</v>
      </c>
      <c r="EY492">
        <v>68.207380000000001</v>
      </c>
      <c r="EZ492">
        <v>67.253249999999994</v>
      </c>
      <c r="FA492">
        <v>66.150030000000001</v>
      </c>
      <c r="FB492">
        <v>65.186040000000006</v>
      </c>
      <c r="FC492">
        <v>64.22569</v>
      </c>
      <c r="FD492">
        <v>63.569130000000001</v>
      </c>
      <c r="FE492">
        <v>64.290220000000005</v>
      </c>
      <c r="FF492">
        <v>67.181049999999999</v>
      </c>
      <c r="FG492">
        <v>71.588470000000001</v>
      </c>
      <c r="FH492">
        <v>76.408289999999994</v>
      </c>
      <c r="FI492">
        <v>80.563050000000004</v>
      </c>
      <c r="FJ492">
        <v>83.346279999999993</v>
      </c>
      <c r="FK492">
        <v>85.057519999999997</v>
      </c>
      <c r="FL492">
        <v>86.626069999999999</v>
      </c>
      <c r="FM492">
        <v>87.375399999999999</v>
      </c>
      <c r="FN492">
        <v>87.811099999999996</v>
      </c>
      <c r="FO492">
        <v>87.148880000000005</v>
      </c>
      <c r="FP492">
        <v>85.880110000000002</v>
      </c>
      <c r="FQ492">
        <v>83.411519999999996</v>
      </c>
      <c r="FR492">
        <v>79.890529999999998</v>
      </c>
      <c r="FS492">
        <v>75.893460000000005</v>
      </c>
      <c r="FT492">
        <v>73.685419999999993</v>
      </c>
      <c r="FU492">
        <v>71.810559999999995</v>
      </c>
      <c r="FV492">
        <v>1</v>
      </c>
    </row>
    <row r="493" spans="1:178" x14ac:dyDescent="0.2">
      <c r="A493" t="s">
        <v>216</v>
      </c>
      <c r="B493" t="s">
        <v>231</v>
      </c>
      <c r="C493" t="s">
        <v>241</v>
      </c>
      <c r="D493" t="s">
        <v>38</v>
      </c>
      <c r="E493" t="s">
        <v>239</v>
      </c>
      <c r="F493" t="s">
        <v>230</v>
      </c>
      <c r="G493">
        <v>535</v>
      </c>
      <c r="H493" s="59"/>
      <c r="I493">
        <v>77.590770000000006</v>
      </c>
      <c r="J493">
        <v>684.37260000000003</v>
      </c>
      <c r="K493">
        <v>679.1893</v>
      </c>
      <c r="L493">
        <v>675.3895</v>
      </c>
      <c r="M493">
        <v>678.72140000000002</v>
      </c>
      <c r="N493">
        <v>692.63409999999999</v>
      </c>
      <c r="O493">
        <v>726.33010000000002</v>
      </c>
      <c r="P493">
        <v>771.13350000000003</v>
      </c>
      <c r="Q493">
        <v>776.29250000000002</v>
      </c>
      <c r="R493">
        <v>784.46810000000005</v>
      </c>
      <c r="S493">
        <v>786.34519999999998</v>
      </c>
      <c r="T493">
        <v>790.19230000000005</v>
      </c>
      <c r="U493">
        <v>784.42499999999995</v>
      </c>
      <c r="V493">
        <v>773.63739999999996</v>
      </c>
      <c r="W493">
        <v>770.16060000000004</v>
      </c>
      <c r="X493">
        <v>757.09109999999998</v>
      </c>
      <c r="Y493">
        <v>748.01199999999994</v>
      </c>
      <c r="Z493">
        <v>739.46659999999997</v>
      </c>
      <c r="AA493">
        <v>731.99720000000002</v>
      </c>
      <c r="AB493">
        <v>731.69389999999999</v>
      </c>
      <c r="AC493">
        <v>735.91840000000002</v>
      </c>
      <c r="AD493">
        <v>743.29359999999997</v>
      </c>
      <c r="AE493">
        <v>743.43409999999994</v>
      </c>
      <c r="AF493">
        <v>734.30259999999998</v>
      </c>
      <c r="AG493">
        <v>704.88679999999999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-119.3809</v>
      </c>
      <c r="AU493">
        <v>593.25109999999995</v>
      </c>
      <c r="AV493">
        <v>585.15989999999999</v>
      </c>
      <c r="AW493">
        <v>579.14049999999997</v>
      </c>
      <c r="AX493">
        <v>573.03160000000003</v>
      </c>
      <c r="AY493">
        <v>568.56529999999998</v>
      </c>
      <c r="AZ493">
        <v>494.39490000000001</v>
      </c>
      <c r="BA493">
        <v>356.15320000000003</v>
      </c>
      <c r="BB493">
        <v>-142.4562</v>
      </c>
      <c r="BC493">
        <v>-340.06700000000001</v>
      </c>
      <c r="BD493">
        <v>-532.96489999999994</v>
      </c>
      <c r="BE493">
        <v>-622.38350000000003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104.8467</v>
      </c>
      <c r="BS493">
        <v>608.87310000000002</v>
      </c>
      <c r="BT493">
        <v>600.29380000000003</v>
      </c>
      <c r="BU493">
        <v>595.06539999999995</v>
      </c>
      <c r="BV493">
        <v>589.26990000000001</v>
      </c>
      <c r="BW493">
        <v>584.49459999999999</v>
      </c>
      <c r="BX493">
        <v>504.54500000000002</v>
      </c>
      <c r="BY493">
        <v>365.6687</v>
      </c>
      <c r="BZ493">
        <v>95.989440000000002</v>
      </c>
      <c r="CA493">
        <v>17.27253</v>
      </c>
      <c r="CB493">
        <v>-63.623069999999998</v>
      </c>
      <c r="CC493">
        <v>-117.89709999999999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260.14600000000002</v>
      </c>
      <c r="CQ493">
        <v>619.69290000000001</v>
      </c>
      <c r="CR493">
        <v>610.77539999999999</v>
      </c>
      <c r="CS493">
        <v>606.09500000000003</v>
      </c>
      <c r="CT493">
        <v>600.51639999999998</v>
      </c>
      <c r="CU493">
        <v>595.52729999999997</v>
      </c>
      <c r="CV493">
        <v>511.57490000000001</v>
      </c>
      <c r="CW493">
        <v>372.25909999999999</v>
      </c>
      <c r="CX493">
        <v>261.1361</v>
      </c>
      <c r="CY493">
        <v>264.76479999999998</v>
      </c>
      <c r="CZ493">
        <v>261.44170000000003</v>
      </c>
      <c r="DA493">
        <v>231.5087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415.44540000000001</v>
      </c>
      <c r="DO493">
        <v>630.51260000000002</v>
      </c>
      <c r="DP493">
        <v>621.25699999999995</v>
      </c>
      <c r="DQ493">
        <v>617.12459999999999</v>
      </c>
      <c r="DR493">
        <v>611.76289999999995</v>
      </c>
      <c r="DS493">
        <v>606.55989999999997</v>
      </c>
      <c r="DT493">
        <v>518.60479999999995</v>
      </c>
      <c r="DU493">
        <v>378.8494</v>
      </c>
      <c r="DV493">
        <v>426.28280000000001</v>
      </c>
      <c r="DW493">
        <v>512.25699999999995</v>
      </c>
      <c r="DX493">
        <v>586.50630000000001</v>
      </c>
      <c r="DY493">
        <v>580.9144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639.67290000000003</v>
      </c>
      <c r="EM493">
        <v>646.13459999999998</v>
      </c>
      <c r="EN493">
        <v>636.39089999999999</v>
      </c>
      <c r="EO493">
        <v>633.04960000000005</v>
      </c>
      <c r="EP493">
        <v>628.00120000000004</v>
      </c>
      <c r="EQ493">
        <v>622.48929999999996</v>
      </c>
      <c r="ER493">
        <v>528.75490000000002</v>
      </c>
      <c r="ES493">
        <v>388.36489999999998</v>
      </c>
      <c r="ET493">
        <v>664.72850000000005</v>
      </c>
      <c r="EU493">
        <v>869.59649999999999</v>
      </c>
      <c r="EV493">
        <v>1055.848</v>
      </c>
      <c r="EW493">
        <v>1085.4010000000001</v>
      </c>
      <c r="EX493">
        <v>69.258399999999995</v>
      </c>
      <c r="EY493">
        <v>68.207380000000001</v>
      </c>
      <c r="EZ493">
        <v>67.253249999999994</v>
      </c>
      <c r="FA493">
        <v>66.150030000000001</v>
      </c>
      <c r="FB493">
        <v>65.186040000000006</v>
      </c>
      <c r="FC493">
        <v>64.22569</v>
      </c>
      <c r="FD493">
        <v>63.569130000000001</v>
      </c>
      <c r="FE493">
        <v>64.290220000000005</v>
      </c>
      <c r="FF493">
        <v>67.181049999999999</v>
      </c>
      <c r="FG493">
        <v>71.588470000000001</v>
      </c>
      <c r="FH493">
        <v>76.408289999999994</v>
      </c>
      <c r="FI493">
        <v>80.563050000000004</v>
      </c>
      <c r="FJ493">
        <v>83.346279999999993</v>
      </c>
      <c r="FK493">
        <v>85.057519999999997</v>
      </c>
      <c r="FL493">
        <v>86.626069999999999</v>
      </c>
      <c r="FM493">
        <v>87.375399999999999</v>
      </c>
      <c r="FN493">
        <v>87.811089999999993</v>
      </c>
      <c r="FO493">
        <v>87.148880000000005</v>
      </c>
      <c r="FP493">
        <v>85.880110000000002</v>
      </c>
      <c r="FQ493">
        <v>83.411519999999996</v>
      </c>
      <c r="FR493">
        <v>79.890529999999998</v>
      </c>
      <c r="FS493">
        <v>75.893460000000005</v>
      </c>
      <c r="FT493">
        <v>73.685419999999993</v>
      </c>
      <c r="FU493">
        <v>71.810559999999995</v>
      </c>
      <c r="FV493">
        <v>1</v>
      </c>
    </row>
    <row r="494" spans="1:178" x14ac:dyDescent="0.2">
      <c r="A494" t="s">
        <v>216</v>
      </c>
      <c r="B494" t="s">
        <v>231</v>
      </c>
      <c r="C494" t="s">
        <v>241</v>
      </c>
      <c r="D494" t="s">
        <v>39</v>
      </c>
      <c r="E494">
        <v>2015</v>
      </c>
      <c r="F494" t="s">
        <v>230</v>
      </c>
      <c r="G494">
        <v>580</v>
      </c>
      <c r="H494" s="59"/>
      <c r="I494">
        <v>84.117090000000005</v>
      </c>
      <c r="J494">
        <v>749.79970000000003</v>
      </c>
      <c r="K494">
        <v>741.81290000000001</v>
      </c>
      <c r="L494">
        <v>735.87159999999994</v>
      </c>
      <c r="M494">
        <v>737.95460000000003</v>
      </c>
      <c r="N494">
        <v>753.08270000000005</v>
      </c>
      <c r="O494">
        <v>787.26499999999999</v>
      </c>
      <c r="P494">
        <v>833.46320000000003</v>
      </c>
      <c r="Q494">
        <v>846.64430000000004</v>
      </c>
      <c r="R494">
        <v>855.76260000000002</v>
      </c>
      <c r="S494">
        <v>860.19479999999999</v>
      </c>
      <c r="T494">
        <v>862.14250000000004</v>
      </c>
      <c r="U494">
        <v>856.02499999999998</v>
      </c>
      <c r="V494">
        <v>844.69759999999997</v>
      </c>
      <c r="W494">
        <v>840.20939999999996</v>
      </c>
      <c r="X494">
        <v>825.57100000000003</v>
      </c>
      <c r="Y494">
        <v>817.3075</v>
      </c>
      <c r="Z494">
        <v>807.92880000000002</v>
      </c>
      <c r="AA494">
        <v>800.57159999999999</v>
      </c>
      <c r="AB494">
        <v>799.23630000000003</v>
      </c>
      <c r="AC494">
        <v>803.2328</v>
      </c>
      <c r="AD494">
        <v>808.47209999999995</v>
      </c>
      <c r="AE494">
        <v>808.95730000000003</v>
      </c>
      <c r="AF494">
        <v>803.72379999999998</v>
      </c>
      <c r="AG494">
        <v>769.46979999999996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-102.7884</v>
      </c>
      <c r="AU494">
        <v>650.00819999999999</v>
      </c>
      <c r="AV494">
        <v>640.89229999999998</v>
      </c>
      <c r="AW494">
        <v>635.20389999999998</v>
      </c>
      <c r="AX494">
        <v>628.5675</v>
      </c>
      <c r="AY494">
        <v>624.36069999999995</v>
      </c>
      <c r="AZ494">
        <v>542.23749999999995</v>
      </c>
      <c r="BA494">
        <v>382.04419999999999</v>
      </c>
      <c r="BB494">
        <v>263.84019999999998</v>
      </c>
      <c r="BC494">
        <v>211.52080000000001</v>
      </c>
      <c r="BD494">
        <v>-17.02121</v>
      </c>
      <c r="BE494">
        <v>-203.56649999999999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123.5386</v>
      </c>
      <c r="BS494">
        <v>665.48249999999996</v>
      </c>
      <c r="BT494">
        <v>655.93600000000004</v>
      </c>
      <c r="BU494">
        <v>651.52449999999999</v>
      </c>
      <c r="BV494">
        <v>645.14959999999996</v>
      </c>
      <c r="BW494">
        <v>640.75940000000003</v>
      </c>
      <c r="BX494">
        <v>552.06489999999997</v>
      </c>
      <c r="BY494">
        <v>391.9128</v>
      </c>
      <c r="BZ494">
        <v>271.19119999999998</v>
      </c>
      <c r="CA494">
        <v>251.5119</v>
      </c>
      <c r="CB494">
        <v>158.61099999999999</v>
      </c>
      <c r="CC494">
        <v>61.844999999999999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280.29199999999997</v>
      </c>
      <c r="CQ494">
        <v>676.2</v>
      </c>
      <c r="CR494">
        <v>666.35530000000006</v>
      </c>
      <c r="CS494">
        <v>662.82809999999995</v>
      </c>
      <c r="CT494">
        <v>656.63430000000005</v>
      </c>
      <c r="CU494">
        <v>652.11710000000005</v>
      </c>
      <c r="CV494">
        <v>558.87120000000004</v>
      </c>
      <c r="CW494">
        <v>398.74779999999998</v>
      </c>
      <c r="CX494">
        <v>276.2824</v>
      </c>
      <c r="CY494">
        <v>279.20960000000002</v>
      </c>
      <c r="CZ494">
        <v>280.25330000000002</v>
      </c>
      <c r="DA494">
        <v>245.66820000000001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437.04539999999997</v>
      </c>
      <c r="DO494">
        <v>686.91750000000002</v>
      </c>
      <c r="DP494">
        <v>676.77449999999999</v>
      </c>
      <c r="DQ494">
        <v>674.13170000000002</v>
      </c>
      <c r="DR494">
        <v>668.1191</v>
      </c>
      <c r="DS494">
        <v>663.47469999999998</v>
      </c>
      <c r="DT494">
        <v>565.67759999999998</v>
      </c>
      <c r="DU494">
        <v>405.58280000000002</v>
      </c>
      <c r="DV494">
        <v>281.37369999999999</v>
      </c>
      <c r="DW494">
        <v>306.90730000000002</v>
      </c>
      <c r="DX494">
        <v>401.89569999999998</v>
      </c>
      <c r="DY494">
        <v>429.49130000000002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663.37239999999997</v>
      </c>
      <c r="EM494">
        <v>702.39179999999999</v>
      </c>
      <c r="EN494">
        <v>691.81830000000002</v>
      </c>
      <c r="EO494">
        <v>690.45219999999995</v>
      </c>
      <c r="EP494">
        <v>684.70119999999997</v>
      </c>
      <c r="EQ494">
        <v>679.87339999999995</v>
      </c>
      <c r="ER494">
        <v>575.50490000000002</v>
      </c>
      <c r="ES494">
        <v>415.45139999999998</v>
      </c>
      <c r="ET494">
        <v>288.72469999999998</v>
      </c>
      <c r="EU494">
        <v>346.89830000000001</v>
      </c>
      <c r="EV494">
        <v>577.52790000000005</v>
      </c>
      <c r="EW494">
        <v>694.90279999999996</v>
      </c>
      <c r="EX494">
        <v>75.933999999999997</v>
      </c>
      <c r="EY494">
        <v>74.860339999999994</v>
      </c>
      <c r="EZ494">
        <v>73.925259999999994</v>
      </c>
      <c r="FA494">
        <v>72.957340000000002</v>
      </c>
      <c r="FB494">
        <v>72.184619999999995</v>
      </c>
      <c r="FC494">
        <v>71.440029999999993</v>
      </c>
      <c r="FD494">
        <v>70.799940000000007</v>
      </c>
      <c r="FE494">
        <v>71.572680000000005</v>
      </c>
      <c r="FF494">
        <v>74.171480000000003</v>
      </c>
      <c r="FG494">
        <v>77.815989999999999</v>
      </c>
      <c r="FH494">
        <v>81.760279999999995</v>
      </c>
      <c r="FI494">
        <v>85.468050000000005</v>
      </c>
      <c r="FJ494">
        <v>88.247569999999996</v>
      </c>
      <c r="FK494">
        <v>89.878579999999999</v>
      </c>
      <c r="FL494">
        <v>91.288849999999996</v>
      </c>
      <c r="FM494">
        <v>91.926990000000004</v>
      </c>
      <c r="FN494">
        <v>91.308409999999995</v>
      </c>
      <c r="FO494">
        <v>90.416889999999995</v>
      </c>
      <c r="FP494">
        <v>89.575969999999998</v>
      </c>
      <c r="FQ494">
        <v>88.145200000000003</v>
      </c>
      <c r="FR494">
        <v>85.553049999999999</v>
      </c>
      <c r="FS494">
        <v>82.070509999999999</v>
      </c>
      <c r="FT494">
        <v>79.942009999999996</v>
      </c>
      <c r="FU494">
        <v>77.942250000000001</v>
      </c>
      <c r="FV494">
        <v>1</v>
      </c>
    </row>
    <row r="495" spans="1:178" x14ac:dyDescent="0.2">
      <c r="A495" t="s">
        <v>216</v>
      </c>
      <c r="B495" t="s">
        <v>231</v>
      </c>
      <c r="C495" t="s">
        <v>241</v>
      </c>
      <c r="D495" t="s">
        <v>39</v>
      </c>
      <c r="E495">
        <v>2016</v>
      </c>
      <c r="F495" t="s">
        <v>230</v>
      </c>
      <c r="G495">
        <v>565</v>
      </c>
      <c r="H495" s="59"/>
      <c r="I495">
        <v>81.941649999999996</v>
      </c>
      <c r="J495">
        <v>730.40840000000003</v>
      </c>
      <c r="K495">
        <v>722.62810000000002</v>
      </c>
      <c r="L495">
        <v>716.84050000000002</v>
      </c>
      <c r="M495">
        <v>718.86950000000002</v>
      </c>
      <c r="N495">
        <v>733.60640000000001</v>
      </c>
      <c r="O495">
        <v>766.90470000000005</v>
      </c>
      <c r="P495">
        <v>811.90809999999999</v>
      </c>
      <c r="Q495">
        <v>824.74839999999995</v>
      </c>
      <c r="R495">
        <v>833.6309</v>
      </c>
      <c r="S495">
        <v>837.94839999999999</v>
      </c>
      <c r="T495">
        <v>839.84559999999999</v>
      </c>
      <c r="U495">
        <v>833.88639999999998</v>
      </c>
      <c r="V495">
        <v>822.85199999999998</v>
      </c>
      <c r="W495">
        <v>818.47979999999995</v>
      </c>
      <c r="X495">
        <v>804.22</v>
      </c>
      <c r="Y495">
        <v>796.17020000000002</v>
      </c>
      <c r="Z495">
        <v>787.03409999999997</v>
      </c>
      <c r="AA495">
        <v>779.86720000000003</v>
      </c>
      <c r="AB495">
        <v>778.56640000000004</v>
      </c>
      <c r="AC495">
        <v>782.45960000000002</v>
      </c>
      <c r="AD495">
        <v>787.56330000000003</v>
      </c>
      <c r="AE495">
        <v>788.03589999999997</v>
      </c>
      <c r="AF495">
        <v>782.93780000000004</v>
      </c>
      <c r="AG495">
        <v>749.56979999999999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-105.05119999999999</v>
      </c>
      <c r="AU495">
        <v>632.86120000000005</v>
      </c>
      <c r="AV495">
        <v>623.99040000000002</v>
      </c>
      <c r="AW495">
        <v>618.42129999999997</v>
      </c>
      <c r="AX495">
        <v>611.95090000000005</v>
      </c>
      <c r="AY495">
        <v>607.8569</v>
      </c>
      <c r="AZ495">
        <v>528.00049999999999</v>
      </c>
      <c r="BA495">
        <v>371.94920000000002</v>
      </c>
      <c r="BB495">
        <v>256.8569</v>
      </c>
      <c r="BC495">
        <v>205.18090000000001</v>
      </c>
      <c r="BD495">
        <v>-20.39988</v>
      </c>
      <c r="BE495">
        <v>-204.0728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118.32989999999999</v>
      </c>
      <c r="BS495">
        <v>648.13419999999996</v>
      </c>
      <c r="BT495">
        <v>638.8383</v>
      </c>
      <c r="BU495">
        <v>634.52949999999998</v>
      </c>
      <c r="BV495">
        <v>628.31709999999998</v>
      </c>
      <c r="BW495">
        <v>624.0421</v>
      </c>
      <c r="BX495">
        <v>537.69989999999996</v>
      </c>
      <c r="BY495">
        <v>381.68939999999998</v>
      </c>
      <c r="BZ495">
        <v>264.11219999999997</v>
      </c>
      <c r="CA495">
        <v>244.6514</v>
      </c>
      <c r="CB495">
        <v>152.94630000000001</v>
      </c>
      <c r="CC495">
        <v>57.88411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273.04309999999998</v>
      </c>
      <c r="CQ495">
        <v>658.71209999999996</v>
      </c>
      <c r="CR495">
        <v>649.12189999999998</v>
      </c>
      <c r="CS495">
        <v>645.68600000000004</v>
      </c>
      <c r="CT495">
        <v>639.65239999999994</v>
      </c>
      <c r="CU495">
        <v>635.25199999999995</v>
      </c>
      <c r="CV495">
        <v>544.41769999999997</v>
      </c>
      <c r="CW495">
        <v>388.43540000000002</v>
      </c>
      <c r="CX495">
        <v>269.13720000000001</v>
      </c>
      <c r="CY495">
        <v>271.98860000000002</v>
      </c>
      <c r="CZ495">
        <v>273.00540000000001</v>
      </c>
      <c r="DA495">
        <v>239.31469999999999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427.75619999999998</v>
      </c>
      <c r="DO495">
        <v>669.29</v>
      </c>
      <c r="DP495">
        <v>659.40560000000005</v>
      </c>
      <c r="DQ495">
        <v>656.8424</v>
      </c>
      <c r="DR495">
        <v>650.98770000000002</v>
      </c>
      <c r="DS495">
        <v>646.46180000000004</v>
      </c>
      <c r="DT495">
        <v>551.1354</v>
      </c>
      <c r="DU495">
        <v>395.1814</v>
      </c>
      <c r="DV495">
        <v>274.16219999999998</v>
      </c>
      <c r="DW495">
        <v>299.32580000000002</v>
      </c>
      <c r="DX495">
        <v>393.06450000000001</v>
      </c>
      <c r="DY495">
        <v>420.74529999999999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651.13729999999998</v>
      </c>
      <c r="EM495">
        <v>684.56299999999999</v>
      </c>
      <c r="EN495">
        <v>674.25350000000003</v>
      </c>
      <c r="EO495">
        <v>672.95060000000001</v>
      </c>
      <c r="EP495">
        <v>667.35389999999995</v>
      </c>
      <c r="EQ495">
        <v>662.64700000000005</v>
      </c>
      <c r="ER495">
        <v>560.83479999999997</v>
      </c>
      <c r="ES495">
        <v>404.92160000000001</v>
      </c>
      <c r="ET495">
        <v>281.41750000000002</v>
      </c>
      <c r="EU495">
        <v>338.79629999999997</v>
      </c>
      <c r="EV495">
        <v>566.41070000000002</v>
      </c>
      <c r="EW495">
        <v>682.70219999999995</v>
      </c>
      <c r="EX495">
        <v>75.933999999999997</v>
      </c>
      <c r="EY495">
        <v>74.860339999999994</v>
      </c>
      <c r="EZ495">
        <v>73.925259999999994</v>
      </c>
      <c r="FA495">
        <v>72.957340000000002</v>
      </c>
      <c r="FB495">
        <v>72.184619999999995</v>
      </c>
      <c r="FC495">
        <v>71.440029999999993</v>
      </c>
      <c r="FD495">
        <v>70.799940000000007</v>
      </c>
      <c r="FE495">
        <v>71.572680000000005</v>
      </c>
      <c r="FF495">
        <v>74.171480000000003</v>
      </c>
      <c r="FG495">
        <v>77.815989999999999</v>
      </c>
      <c r="FH495">
        <v>81.760279999999995</v>
      </c>
      <c r="FI495">
        <v>85.468040000000002</v>
      </c>
      <c r="FJ495">
        <v>88.247569999999996</v>
      </c>
      <c r="FK495">
        <v>89.878569999999996</v>
      </c>
      <c r="FL495">
        <v>91.288849999999996</v>
      </c>
      <c r="FM495">
        <v>91.926990000000004</v>
      </c>
      <c r="FN495">
        <v>91.308409999999995</v>
      </c>
      <c r="FO495">
        <v>90.416880000000006</v>
      </c>
      <c r="FP495">
        <v>89.575980000000001</v>
      </c>
      <c r="FQ495">
        <v>88.145200000000003</v>
      </c>
      <c r="FR495">
        <v>85.553049999999999</v>
      </c>
      <c r="FS495">
        <v>82.070509999999999</v>
      </c>
      <c r="FT495">
        <v>79.942009999999996</v>
      </c>
      <c r="FU495">
        <v>77.942250000000001</v>
      </c>
      <c r="FV495">
        <v>1</v>
      </c>
    </row>
    <row r="496" spans="1:178" x14ac:dyDescent="0.2">
      <c r="A496" t="s">
        <v>216</v>
      </c>
      <c r="B496" t="s">
        <v>231</v>
      </c>
      <c r="C496" t="s">
        <v>241</v>
      </c>
      <c r="D496" t="s">
        <v>39</v>
      </c>
      <c r="E496">
        <v>2017</v>
      </c>
      <c r="F496" t="s">
        <v>230</v>
      </c>
      <c r="G496">
        <v>550</v>
      </c>
      <c r="H496" s="59"/>
      <c r="I496">
        <v>79.766199999999998</v>
      </c>
      <c r="J496">
        <v>711.01700000000005</v>
      </c>
      <c r="K496">
        <v>703.44320000000005</v>
      </c>
      <c r="L496">
        <v>697.80930000000001</v>
      </c>
      <c r="M496">
        <v>699.78449999999998</v>
      </c>
      <c r="N496">
        <v>714.13009999999997</v>
      </c>
      <c r="O496">
        <v>746.5444</v>
      </c>
      <c r="P496">
        <v>790.35299999999995</v>
      </c>
      <c r="Q496">
        <v>802.85239999999999</v>
      </c>
      <c r="R496">
        <v>811.4991</v>
      </c>
      <c r="S496">
        <v>815.702</v>
      </c>
      <c r="T496">
        <v>817.5489</v>
      </c>
      <c r="U496">
        <v>811.74789999999996</v>
      </c>
      <c r="V496">
        <v>801.00630000000001</v>
      </c>
      <c r="W496">
        <v>796.75019999999995</v>
      </c>
      <c r="X496">
        <v>782.86900000000003</v>
      </c>
      <c r="Y496">
        <v>775.03300000000002</v>
      </c>
      <c r="Z496">
        <v>766.13940000000002</v>
      </c>
      <c r="AA496">
        <v>759.16269999999997</v>
      </c>
      <c r="AB496">
        <v>757.89649999999995</v>
      </c>
      <c r="AC496">
        <v>761.68629999999996</v>
      </c>
      <c r="AD496">
        <v>766.65449999999998</v>
      </c>
      <c r="AE496">
        <v>767.1146</v>
      </c>
      <c r="AF496">
        <v>762.15189999999996</v>
      </c>
      <c r="AG496">
        <v>729.66970000000003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-107.2475</v>
      </c>
      <c r="AU496">
        <v>615.71879999999999</v>
      </c>
      <c r="AV496">
        <v>607.09280000000001</v>
      </c>
      <c r="AW496">
        <v>601.64359999999999</v>
      </c>
      <c r="AX496">
        <v>595.33910000000003</v>
      </c>
      <c r="AY496">
        <v>591.35789999999997</v>
      </c>
      <c r="AZ496">
        <v>513.76639999999998</v>
      </c>
      <c r="BA496">
        <v>361.8571</v>
      </c>
      <c r="BB496">
        <v>249.8758</v>
      </c>
      <c r="BC496">
        <v>198.8528</v>
      </c>
      <c r="BD496">
        <v>-23.726849999999999</v>
      </c>
      <c r="BE496">
        <v>-204.50110000000001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113.1485</v>
      </c>
      <c r="BS496">
        <v>630.7876</v>
      </c>
      <c r="BT496">
        <v>621.74239999999998</v>
      </c>
      <c r="BU496">
        <v>617.53650000000005</v>
      </c>
      <c r="BV496">
        <v>611.48670000000004</v>
      </c>
      <c r="BW496">
        <v>607.32680000000005</v>
      </c>
      <c r="BX496">
        <v>523.33609999999999</v>
      </c>
      <c r="BY496">
        <v>371.46710000000002</v>
      </c>
      <c r="BZ496">
        <v>257.03410000000002</v>
      </c>
      <c r="CA496">
        <v>237.79589999999999</v>
      </c>
      <c r="CB496">
        <v>147.30279999999999</v>
      </c>
      <c r="CC496">
        <v>53.955190000000002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265.79410000000001</v>
      </c>
      <c r="CQ496">
        <v>641.2242</v>
      </c>
      <c r="CR496">
        <v>631.8886</v>
      </c>
      <c r="CS496">
        <v>628.54390000000001</v>
      </c>
      <c r="CT496">
        <v>622.67049999999995</v>
      </c>
      <c r="CU496">
        <v>618.38679999999999</v>
      </c>
      <c r="CV496">
        <v>529.96410000000003</v>
      </c>
      <c r="CW496">
        <v>378.12299999999999</v>
      </c>
      <c r="CX496">
        <v>261.99200000000002</v>
      </c>
      <c r="CY496">
        <v>264.76769999999999</v>
      </c>
      <c r="CZ496">
        <v>265.75749999999999</v>
      </c>
      <c r="DA496">
        <v>232.96119999999999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418.43970000000002</v>
      </c>
      <c r="DO496">
        <v>651.66079999999999</v>
      </c>
      <c r="DP496">
        <v>642.03489999999999</v>
      </c>
      <c r="DQ496">
        <v>639.55129999999997</v>
      </c>
      <c r="DR496">
        <v>633.85419999999999</v>
      </c>
      <c r="DS496">
        <v>629.44690000000003</v>
      </c>
      <c r="DT496">
        <v>536.59209999999996</v>
      </c>
      <c r="DU496">
        <v>384.77879999999999</v>
      </c>
      <c r="DV496">
        <v>266.94979999999998</v>
      </c>
      <c r="DW496">
        <v>291.7396</v>
      </c>
      <c r="DX496">
        <v>384.21210000000002</v>
      </c>
      <c r="DY496">
        <v>411.96719999999999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638.83579999999995</v>
      </c>
      <c r="EM496">
        <v>666.7296</v>
      </c>
      <c r="EN496">
        <v>656.68439999999998</v>
      </c>
      <c r="EO496">
        <v>655.44420000000002</v>
      </c>
      <c r="EP496">
        <v>650.0018</v>
      </c>
      <c r="EQ496">
        <v>645.41579999999999</v>
      </c>
      <c r="ER496">
        <v>546.16189999999995</v>
      </c>
      <c r="ES496">
        <v>394.38889999999998</v>
      </c>
      <c r="ET496">
        <v>274.10820000000001</v>
      </c>
      <c r="EU496">
        <v>330.68259999999998</v>
      </c>
      <c r="EV496">
        <v>555.24180000000001</v>
      </c>
      <c r="EW496">
        <v>670.42349999999999</v>
      </c>
      <c r="EX496">
        <v>75.933999999999997</v>
      </c>
      <c r="EY496">
        <v>74.860339999999994</v>
      </c>
      <c r="EZ496">
        <v>73.925259999999994</v>
      </c>
      <c r="FA496">
        <v>72.957340000000002</v>
      </c>
      <c r="FB496">
        <v>72.184619999999995</v>
      </c>
      <c r="FC496">
        <v>71.440029999999993</v>
      </c>
      <c r="FD496">
        <v>70.799940000000007</v>
      </c>
      <c r="FE496">
        <v>71.572680000000005</v>
      </c>
      <c r="FF496">
        <v>74.171480000000003</v>
      </c>
      <c r="FG496">
        <v>77.815989999999999</v>
      </c>
      <c r="FH496">
        <v>81.760279999999995</v>
      </c>
      <c r="FI496">
        <v>85.468050000000005</v>
      </c>
      <c r="FJ496">
        <v>88.247569999999996</v>
      </c>
      <c r="FK496">
        <v>89.878579999999999</v>
      </c>
      <c r="FL496">
        <v>91.288849999999996</v>
      </c>
      <c r="FM496">
        <v>91.926990000000004</v>
      </c>
      <c r="FN496">
        <v>91.308409999999995</v>
      </c>
      <c r="FO496">
        <v>90.416880000000006</v>
      </c>
      <c r="FP496">
        <v>89.575980000000001</v>
      </c>
      <c r="FQ496">
        <v>88.145210000000006</v>
      </c>
      <c r="FR496">
        <v>85.553039999999996</v>
      </c>
      <c r="FS496">
        <v>82.070509999999999</v>
      </c>
      <c r="FT496">
        <v>79.942009999999996</v>
      </c>
      <c r="FU496">
        <v>77.942250000000001</v>
      </c>
      <c r="FV496">
        <v>1</v>
      </c>
    </row>
    <row r="497" spans="1:178" x14ac:dyDescent="0.2">
      <c r="A497" t="s">
        <v>216</v>
      </c>
      <c r="B497" t="s">
        <v>231</v>
      </c>
      <c r="C497" t="s">
        <v>241</v>
      </c>
      <c r="D497" t="s">
        <v>39</v>
      </c>
      <c r="E497" t="s">
        <v>239</v>
      </c>
      <c r="F497" t="s">
        <v>230</v>
      </c>
      <c r="G497">
        <v>535</v>
      </c>
      <c r="H497" s="59"/>
      <c r="I497">
        <v>77.590770000000006</v>
      </c>
      <c r="J497">
        <v>691.62559999999996</v>
      </c>
      <c r="K497">
        <v>684.25840000000005</v>
      </c>
      <c r="L497">
        <v>678.77809999999999</v>
      </c>
      <c r="M497">
        <v>680.69949999999994</v>
      </c>
      <c r="N497">
        <v>694.65390000000002</v>
      </c>
      <c r="O497">
        <v>726.18409999999994</v>
      </c>
      <c r="P497">
        <v>768.79790000000003</v>
      </c>
      <c r="Q497">
        <v>780.95640000000003</v>
      </c>
      <c r="R497">
        <v>789.3673</v>
      </c>
      <c r="S497">
        <v>793.45550000000003</v>
      </c>
      <c r="T497">
        <v>795.25210000000004</v>
      </c>
      <c r="U497">
        <v>789.60929999999996</v>
      </c>
      <c r="V497">
        <v>779.16079999999999</v>
      </c>
      <c r="W497">
        <v>775.02070000000003</v>
      </c>
      <c r="X497">
        <v>761.5181</v>
      </c>
      <c r="Y497">
        <v>753.89570000000003</v>
      </c>
      <c r="Z497">
        <v>745.24469999999997</v>
      </c>
      <c r="AA497">
        <v>738.45830000000001</v>
      </c>
      <c r="AB497">
        <v>737.22659999999996</v>
      </c>
      <c r="AC497">
        <v>740.91309999999999</v>
      </c>
      <c r="AD497">
        <v>745.74580000000003</v>
      </c>
      <c r="AE497">
        <v>746.1934</v>
      </c>
      <c r="AF497">
        <v>741.36580000000004</v>
      </c>
      <c r="AG497">
        <v>709.76959999999997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-109.37430000000001</v>
      </c>
      <c r="AU497">
        <v>598.58109999999999</v>
      </c>
      <c r="AV497">
        <v>590.20010000000002</v>
      </c>
      <c r="AW497">
        <v>584.87090000000001</v>
      </c>
      <c r="AX497">
        <v>578.73249999999996</v>
      </c>
      <c r="AY497">
        <v>574.86400000000003</v>
      </c>
      <c r="AZ497">
        <v>499.53519999999997</v>
      </c>
      <c r="BA497">
        <v>351.76799999999997</v>
      </c>
      <c r="BB497">
        <v>242.89689999999999</v>
      </c>
      <c r="BC497">
        <v>192.5369</v>
      </c>
      <c r="BD497">
        <v>-26.999980000000001</v>
      </c>
      <c r="BE497">
        <v>-204.84790000000001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107.99550000000001</v>
      </c>
      <c r="BS497">
        <v>613.44290000000001</v>
      </c>
      <c r="BT497">
        <v>604.64840000000004</v>
      </c>
      <c r="BU497">
        <v>600.54549999999995</v>
      </c>
      <c r="BV497">
        <v>594.65840000000003</v>
      </c>
      <c r="BW497">
        <v>590.61360000000002</v>
      </c>
      <c r="BX497">
        <v>508.97359999999998</v>
      </c>
      <c r="BY497">
        <v>361.24599999999998</v>
      </c>
      <c r="BZ497">
        <v>249.95699999999999</v>
      </c>
      <c r="CA497">
        <v>230.9452</v>
      </c>
      <c r="CB497">
        <v>141.6814</v>
      </c>
      <c r="CC497">
        <v>50.059559999999998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258.54520000000002</v>
      </c>
      <c r="CQ497">
        <v>623.73630000000003</v>
      </c>
      <c r="CR497">
        <v>614.65530000000001</v>
      </c>
      <c r="CS497">
        <v>611.40179999999998</v>
      </c>
      <c r="CT497">
        <v>605.68859999999995</v>
      </c>
      <c r="CU497">
        <v>601.52179999999998</v>
      </c>
      <c r="CV497">
        <v>515.51059999999995</v>
      </c>
      <c r="CW497">
        <v>367.81049999999999</v>
      </c>
      <c r="CX497">
        <v>254.8467</v>
      </c>
      <c r="CY497">
        <v>257.54680000000002</v>
      </c>
      <c r="CZ497">
        <v>258.50959999999998</v>
      </c>
      <c r="DA497">
        <v>226.60769999999999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409.0949</v>
      </c>
      <c r="DO497">
        <v>634.02959999999996</v>
      </c>
      <c r="DP497">
        <v>624.66219999999998</v>
      </c>
      <c r="DQ497">
        <v>622.25810000000001</v>
      </c>
      <c r="DR497">
        <v>616.71879999999999</v>
      </c>
      <c r="DS497">
        <v>612.42989999999998</v>
      </c>
      <c r="DT497">
        <v>522.04750000000001</v>
      </c>
      <c r="DU497">
        <v>374.375</v>
      </c>
      <c r="DV497">
        <v>259.73649999999998</v>
      </c>
      <c r="DW497">
        <v>284.14830000000001</v>
      </c>
      <c r="DX497">
        <v>375.33769999999998</v>
      </c>
      <c r="DY497">
        <v>403.1558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626.46469999999999</v>
      </c>
      <c r="EM497">
        <v>648.89149999999995</v>
      </c>
      <c r="EN497">
        <v>639.11059999999998</v>
      </c>
      <c r="EO497">
        <v>637.93269999999995</v>
      </c>
      <c r="EP497">
        <v>632.64469999999994</v>
      </c>
      <c r="EQ497">
        <v>628.17960000000005</v>
      </c>
      <c r="ER497">
        <v>531.48599999999999</v>
      </c>
      <c r="ES497">
        <v>383.85309999999998</v>
      </c>
      <c r="ET497">
        <v>266.79649999999998</v>
      </c>
      <c r="EU497">
        <v>322.5566</v>
      </c>
      <c r="EV497">
        <v>544.01909999999998</v>
      </c>
      <c r="EW497">
        <v>658.06330000000003</v>
      </c>
      <c r="EX497">
        <v>75.933999999999997</v>
      </c>
      <c r="EY497">
        <v>74.860339999999994</v>
      </c>
      <c r="EZ497">
        <v>73.925259999999994</v>
      </c>
      <c r="FA497">
        <v>72.957340000000002</v>
      </c>
      <c r="FB497">
        <v>72.184619999999995</v>
      </c>
      <c r="FC497">
        <v>71.440029999999993</v>
      </c>
      <c r="FD497">
        <v>70.799940000000007</v>
      </c>
      <c r="FE497">
        <v>71.572680000000005</v>
      </c>
      <c r="FF497">
        <v>74.171480000000003</v>
      </c>
      <c r="FG497">
        <v>77.815989999999999</v>
      </c>
      <c r="FH497">
        <v>81.760279999999995</v>
      </c>
      <c r="FI497">
        <v>85.468050000000005</v>
      </c>
      <c r="FJ497">
        <v>88.247569999999996</v>
      </c>
      <c r="FK497">
        <v>89.878579999999999</v>
      </c>
      <c r="FL497">
        <v>91.288849999999996</v>
      </c>
      <c r="FM497">
        <v>91.926990000000004</v>
      </c>
      <c r="FN497">
        <v>91.308409999999995</v>
      </c>
      <c r="FO497">
        <v>90.416880000000006</v>
      </c>
      <c r="FP497">
        <v>89.575980000000001</v>
      </c>
      <c r="FQ497">
        <v>88.145210000000006</v>
      </c>
      <c r="FR497">
        <v>85.553039999999996</v>
      </c>
      <c r="FS497">
        <v>82.070509999999999</v>
      </c>
      <c r="FT497">
        <v>79.942009999999996</v>
      </c>
      <c r="FU497">
        <v>77.942250000000001</v>
      </c>
      <c r="FV497">
        <v>1</v>
      </c>
    </row>
    <row r="498" spans="1:178" x14ac:dyDescent="0.2">
      <c r="A498" t="s">
        <v>216</v>
      </c>
      <c r="B498" t="s">
        <v>231</v>
      </c>
      <c r="C498" t="s">
        <v>241</v>
      </c>
      <c r="D498" t="s">
        <v>40</v>
      </c>
      <c r="E498">
        <v>2015</v>
      </c>
      <c r="F498" t="s">
        <v>230</v>
      </c>
      <c r="G498">
        <v>580</v>
      </c>
      <c r="H498" s="59"/>
      <c r="I498">
        <v>84.117090000000005</v>
      </c>
      <c r="J498">
        <v>755.79499999999996</v>
      </c>
      <c r="K498">
        <v>749.51930000000004</v>
      </c>
      <c r="L498">
        <v>742.6893</v>
      </c>
      <c r="M498">
        <v>748.77729999999997</v>
      </c>
      <c r="N498">
        <v>764.0471</v>
      </c>
      <c r="O498">
        <v>794.91959999999995</v>
      </c>
      <c r="P498">
        <v>840.97500000000002</v>
      </c>
      <c r="Q498">
        <v>852.99540000000002</v>
      </c>
      <c r="R498">
        <v>862.23389999999995</v>
      </c>
      <c r="S498">
        <v>864.91030000000001</v>
      </c>
      <c r="T498">
        <v>867.79319999999996</v>
      </c>
      <c r="U498">
        <v>861.67039999999997</v>
      </c>
      <c r="V498">
        <v>850.53060000000005</v>
      </c>
      <c r="W498">
        <v>845.83709999999996</v>
      </c>
      <c r="X498">
        <v>831.23379999999997</v>
      </c>
      <c r="Y498">
        <v>822.63829999999996</v>
      </c>
      <c r="Z498">
        <v>813.19780000000003</v>
      </c>
      <c r="AA498">
        <v>805.29510000000005</v>
      </c>
      <c r="AB498">
        <v>803.91840000000002</v>
      </c>
      <c r="AC498">
        <v>808.57650000000001</v>
      </c>
      <c r="AD498">
        <v>815.33010000000002</v>
      </c>
      <c r="AE498">
        <v>815.80840000000001</v>
      </c>
      <c r="AF498">
        <v>809.91200000000003</v>
      </c>
      <c r="AG498">
        <v>775.81200000000001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-65.160939999999997</v>
      </c>
      <c r="AU498">
        <v>658.45150000000001</v>
      </c>
      <c r="AV498">
        <v>649.43399999999997</v>
      </c>
      <c r="AW498">
        <v>643.90980000000002</v>
      </c>
      <c r="AX498">
        <v>637.60950000000003</v>
      </c>
      <c r="AY498">
        <v>632.80100000000004</v>
      </c>
      <c r="AZ498">
        <v>550.49289999999996</v>
      </c>
      <c r="BA498">
        <v>389.67039999999997</v>
      </c>
      <c r="BB498">
        <v>10.518549999999999</v>
      </c>
      <c r="BC498">
        <v>-101.24460000000001</v>
      </c>
      <c r="BD498">
        <v>-243.68340000000001</v>
      </c>
      <c r="BE498">
        <v>-336.23989999999998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140.04300000000001</v>
      </c>
      <c r="BS498">
        <v>672.68129999999996</v>
      </c>
      <c r="BT498">
        <v>663.11469999999997</v>
      </c>
      <c r="BU498">
        <v>658.68780000000004</v>
      </c>
      <c r="BV498">
        <v>652.54459999999995</v>
      </c>
      <c r="BW498">
        <v>647.61210000000005</v>
      </c>
      <c r="BX498">
        <v>559.66200000000003</v>
      </c>
      <c r="BY498">
        <v>398.18060000000003</v>
      </c>
      <c r="BZ498">
        <v>172.46539999999999</v>
      </c>
      <c r="CA498">
        <v>128.7705</v>
      </c>
      <c r="CB498">
        <v>70.345759999999999</v>
      </c>
      <c r="CC498">
        <v>11.971310000000001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282.16660000000002</v>
      </c>
      <c r="CQ498">
        <v>682.53689999999995</v>
      </c>
      <c r="CR498">
        <v>672.58989999999994</v>
      </c>
      <c r="CS498">
        <v>668.923</v>
      </c>
      <c r="CT498">
        <v>662.8886</v>
      </c>
      <c r="CU498">
        <v>657.87019999999995</v>
      </c>
      <c r="CV498">
        <v>566.01260000000002</v>
      </c>
      <c r="CW498">
        <v>404.07470000000001</v>
      </c>
      <c r="CX498">
        <v>284.62939999999998</v>
      </c>
      <c r="CY498">
        <v>288.07819999999998</v>
      </c>
      <c r="CZ498">
        <v>287.84140000000002</v>
      </c>
      <c r="DA498">
        <v>253.1414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424.29020000000003</v>
      </c>
      <c r="DO498">
        <v>692.39239999999995</v>
      </c>
      <c r="DP498">
        <v>682.06510000000003</v>
      </c>
      <c r="DQ498">
        <v>679.15830000000005</v>
      </c>
      <c r="DR498">
        <v>673.23260000000005</v>
      </c>
      <c r="DS498">
        <v>668.12829999999997</v>
      </c>
      <c r="DT498">
        <v>572.36320000000001</v>
      </c>
      <c r="DU498">
        <v>409.96879999999999</v>
      </c>
      <c r="DV498">
        <v>396.79329999999999</v>
      </c>
      <c r="DW498">
        <v>447.38589999999999</v>
      </c>
      <c r="DX498">
        <v>505.33699999999999</v>
      </c>
      <c r="DY498">
        <v>494.31139999999999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629.4941</v>
      </c>
      <c r="EM498">
        <v>706.62220000000002</v>
      </c>
      <c r="EN498">
        <v>695.74580000000003</v>
      </c>
      <c r="EO498">
        <v>693.93629999999996</v>
      </c>
      <c r="EP498">
        <v>688.16769999999997</v>
      </c>
      <c r="EQ498">
        <v>682.9393</v>
      </c>
      <c r="ER498">
        <v>581.53240000000005</v>
      </c>
      <c r="ES498">
        <v>418.47890000000001</v>
      </c>
      <c r="ET498">
        <v>558.74019999999996</v>
      </c>
      <c r="EU498">
        <v>677.40089999999998</v>
      </c>
      <c r="EV498">
        <v>819.36620000000005</v>
      </c>
      <c r="EW498">
        <v>842.52260000000001</v>
      </c>
      <c r="EX498">
        <v>75.146799999999999</v>
      </c>
      <c r="EY498">
        <v>73.753889999999998</v>
      </c>
      <c r="EZ498">
        <v>72.456490000000002</v>
      </c>
      <c r="FA498">
        <v>71.571929999999995</v>
      </c>
      <c r="FB498">
        <v>70.807980000000001</v>
      </c>
      <c r="FC498">
        <v>70.103139999999996</v>
      </c>
      <c r="FD498">
        <v>69.803030000000007</v>
      </c>
      <c r="FE498">
        <v>69.428799999999995</v>
      </c>
      <c r="FF498">
        <v>71.579599999999999</v>
      </c>
      <c r="FG498">
        <v>76.416929999999994</v>
      </c>
      <c r="FH498">
        <v>81.661659999999998</v>
      </c>
      <c r="FI498">
        <v>86.083690000000004</v>
      </c>
      <c r="FJ498">
        <v>89.254949999999994</v>
      </c>
      <c r="FK498">
        <v>91.307460000000006</v>
      </c>
      <c r="FL498">
        <v>92.849670000000003</v>
      </c>
      <c r="FM498">
        <v>93.485370000000003</v>
      </c>
      <c r="FN498">
        <v>93.374160000000003</v>
      </c>
      <c r="FO498">
        <v>92.609880000000004</v>
      </c>
      <c r="FP498">
        <v>90.976079999999996</v>
      </c>
      <c r="FQ498">
        <v>87.994280000000003</v>
      </c>
      <c r="FR498">
        <v>83.844790000000003</v>
      </c>
      <c r="FS498">
        <v>80.864689999999996</v>
      </c>
      <c r="FT498">
        <v>79.017790000000005</v>
      </c>
      <c r="FU498">
        <v>77.284540000000007</v>
      </c>
      <c r="FV498">
        <v>1</v>
      </c>
    </row>
    <row r="499" spans="1:178" x14ac:dyDescent="0.2">
      <c r="A499" t="s">
        <v>216</v>
      </c>
      <c r="B499" t="s">
        <v>231</v>
      </c>
      <c r="C499" t="s">
        <v>241</v>
      </c>
      <c r="D499" t="s">
        <v>40</v>
      </c>
      <c r="E499">
        <v>2016</v>
      </c>
      <c r="F499" t="s">
        <v>230</v>
      </c>
      <c r="G499">
        <v>565</v>
      </c>
      <c r="H499" s="59"/>
      <c r="I499">
        <v>81.941649999999996</v>
      </c>
      <c r="J499">
        <v>736.24869999999999</v>
      </c>
      <c r="K499">
        <v>730.13509999999997</v>
      </c>
      <c r="L499">
        <v>723.48180000000002</v>
      </c>
      <c r="M499">
        <v>729.41240000000005</v>
      </c>
      <c r="N499">
        <v>744.28719999999998</v>
      </c>
      <c r="O499">
        <v>774.36130000000003</v>
      </c>
      <c r="P499">
        <v>819.22559999999999</v>
      </c>
      <c r="Q499">
        <v>830.93520000000001</v>
      </c>
      <c r="R499">
        <v>839.9348</v>
      </c>
      <c r="S499">
        <v>842.54190000000006</v>
      </c>
      <c r="T499">
        <v>845.35019999999997</v>
      </c>
      <c r="U499">
        <v>839.38580000000002</v>
      </c>
      <c r="V499">
        <v>828.53409999999997</v>
      </c>
      <c r="W499">
        <v>823.96199999999999</v>
      </c>
      <c r="X499">
        <v>809.7364</v>
      </c>
      <c r="Y499">
        <v>801.36320000000001</v>
      </c>
      <c r="Z499">
        <v>792.16690000000006</v>
      </c>
      <c r="AA499">
        <v>784.46849999999995</v>
      </c>
      <c r="AB499">
        <v>783.12739999999997</v>
      </c>
      <c r="AC499">
        <v>787.66510000000005</v>
      </c>
      <c r="AD499">
        <v>794.24400000000003</v>
      </c>
      <c r="AE499">
        <v>794.70989999999995</v>
      </c>
      <c r="AF499">
        <v>788.96600000000001</v>
      </c>
      <c r="AG499">
        <v>755.74789999999996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-67.937619999999995</v>
      </c>
      <c r="AU499">
        <v>641.11329999999998</v>
      </c>
      <c r="AV499">
        <v>632.34090000000003</v>
      </c>
      <c r="AW499">
        <v>626.93560000000002</v>
      </c>
      <c r="AX499">
        <v>620.79489999999998</v>
      </c>
      <c r="AY499">
        <v>616.11339999999996</v>
      </c>
      <c r="AZ499">
        <v>536.0566</v>
      </c>
      <c r="BA499">
        <v>379.40769999999998</v>
      </c>
      <c r="BB499">
        <v>6.7251969999999996</v>
      </c>
      <c r="BC499">
        <v>-103.6275</v>
      </c>
      <c r="BD499">
        <v>-244.20939999999999</v>
      </c>
      <c r="BE499">
        <v>-335.11540000000002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134.59540000000001</v>
      </c>
      <c r="BS499">
        <v>655.15779999999995</v>
      </c>
      <c r="BT499">
        <v>645.84349999999995</v>
      </c>
      <c r="BU499">
        <v>641.5213</v>
      </c>
      <c r="BV499">
        <v>635.53560000000004</v>
      </c>
      <c r="BW499">
        <v>630.73170000000005</v>
      </c>
      <c r="BX499">
        <v>545.10640000000001</v>
      </c>
      <c r="BY499">
        <v>387.80709999999999</v>
      </c>
      <c r="BZ499">
        <v>166.5642</v>
      </c>
      <c r="CA499">
        <v>123.3937</v>
      </c>
      <c r="CB499">
        <v>65.732439999999997</v>
      </c>
      <c r="CC499">
        <v>8.5635659999999998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274.86919999999998</v>
      </c>
      <c r="CQ499">
        <v>664.88509999999997</v>
      </c>
      <c r="CR499">
        <v>655.19539999999995</v>
      </c>
      <c r="CS499">
        <v>651.62329999999997</v>
      </c>
      <c r="CT499">
        <v>645.74490000000003</v>
      </c>
      <c r="CU499">
        <v>640.85630000000003</v>
      </c>
      <c r="CV499">
        <v>551.37440000000004</v>
      </c>
      <c r="CW499">
        <v>393.62450000000001</v>
      </c>
      <c r="CX499">
        <v>277.26819999999998</v>
      </c>
      <c r="CY499">
        <v>280.62790000000001</v>
      </c>
      <c r="CZ499">
        <v>280.3972</v>
      </c>
      <c r="DA499">
        <v>246.59460000000001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415.1429</v>
      </c>
      <c r="DO499">
        <v>674.6123</v>
      </c>
      <c r="DP499">
        <v>664.54719999999998</v>
      </c>
      <c r="DQ499">
        <v>661.72529999999995</v>
      </c>
      <c r="DR499">
        <v>655.95429999999999</v>
      </c>
      <c r="DS499">
        <v>650.98080000000004</v>
      </c>
      <c r="DT499">
        <v>557.64229999999998</v>
      </c>
      <c r="DU499">
        <v>399.44189999999998</v>
      </c>
      <c r="DV499">
        <v>387.97230000000002</v>
      </c>
      <c r="DW499">
        <v>437.8621</v>
      </c>
      <c r="DX499">
        <v>495.06200000000001</v>
      </c>
      <c r="DY499">
        <v>484.62560000000002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617.67600000000004</v>
      </c>
      <c r="EM499">
        <v>688.65689999999995</v>
      </c>
      <c r="EN499">
        <v>678.04989999999998</v>
      </c>
      <c r="EO499">
        <v>676.31100000000004</v>
      </c>
      <c r="EP499">
        <v>670.69500000000005</v>
      </c>
      <c r="EQ499">
        <v>665.59910000000002</v>
      </c>
      <c r="ER499">
        <v>566.69219999999996</v>
      </c>
      <c r="ES499">
        <v>407.84120000000001</v>
      </c>
      <c r="ET499">
        <v>547.81129999999996</v>
      </c>
      <c r="EU499">
        <v>664.88319999999999</v>
      </c>
      <c r="EV499">
        <v>805.00379999999996</v>
      </c>
      <c r="EW499">
        <v>828.30470000000003</v>
      </c>
      <c r="EX499">
        <v>75.146799999999999</v>
      </c>
      <c r="EY499">
        <v>73.753889999999998</v>
      </c>
      <c r="EZ499">
        <v>72.456490000000002</v>
      </c>
      <c r="FA499">
        <v>71.571929999999995</v>
      </c>
      <c r="FB499">
        <v>70.807980000000001</v>
      </c>
      <c r="FC499">
        <v>70.103139999999996</v>
      </c>
      <c r="FD499">
        <v>69.803030000000007</v>
      </c>
      <c r="FE499">
        <v>69.428799999999995</v>
      </c>
      <c r="FF499">
        <v>71.579599999999999</v>
      </c>
      <c r="FG499">
        <v>76.416929999999994</v>
      </c>
      <c r="FH499">
        <v>81.661659999999998</v>
      </c>
      <c r="FI499">
        <v>86.083690000000004</v>
      </c>
      <c r="FJ499">
        <v>89.254949999999994</v>
      </c>
      <c r="FK499">
        <v>91.307460000000006</v>
      </c>
      <c r="FL499">
        <v>92.849670000000003</v>
      </c>
      <c r="FM499">
        <v>93.485370000000003</v>
      </c>
      <c r="FN499">
        <v>93.374160000000003</v>
      </c>
      <c r="FO499">
        <v>92.609880000000004</v>
      </c>
      <c r="FP499">
        <v>90.976079999999996</v>
      </c>
      <c r="FQ499">
        <v>87.994280000000003</v>
      </c>
      <c r="FR499">
        <v>83.844790000000003</v>
      </c>
      <c r="FS499">
        <v>80.864689999999996</v>
      </c>
      <c r="FT499">
        <v>79.017790000000005</v>
      </c>
      <c r="FU499">
        <v>77.284540000000007</v>
      </c>
      <c r="FV499">
        <v>1</v>
      </c>
    </row>
    <row r="500" spans="1:178" x14ac:dyDescent="0.2">
      <c r="A500" t="s">
        <v>216</v>
      </c>
      <c r="B500" t="s">
        <v>231</v>
      </c>
      <c r="C500" t="s">
        <v>241</v>
      </c>
      <c r="D500" t="s">
        <v>40</v>
      </c>
      <c r="E500">
        <v>2017</v>
      </c>
      <c r="F500" t="s">
        <v>230</v>
      </c>
      <c r="G500">
        <v>550</v>
      </c>
      <c r="H500" s="59"/>
      <c r="I500">
        <v>79.766199999999998</v>
      </c>
      <c r="J500">
        <v>716.70219999999995</v>
      </c>
      <c r="K500">
        <v>710.75099999999998</v>
      </c>
      <c r="L500">
        <v>704.27430000000004</v>
      </c>
      <c r="M500">
        <v>710.04750000000001</v>
      </c>
      <c r="N500">
        <v>724.52739999999994</v>
      </c>
      <c r="O500">
        <v>753.803</v>
      </c>
      <c r="P500">
        <v>797.47630000000004</v>
      </c>
      <c r="Q500">
        <v>808.87490000000003</v>
      </c>
      <c r="R500">
        <v>817.63570000000004</v>
      </c>
      <c r="S500">
        <v>820.17349999999999</v>
      </c>
      <c r="T500">
        <v>822.90729999999996</v>
      </c>
      <c r="U500">
        <v>817.10130000000004</v>
      </c>
      <c r="V500">
        <v>806.53769999999997</v>
      </c>
      <c r="W500">
        <v>802.08690000000001</v>
      </c>
      <c r="X500">
        <v>788.23900000000003</v>
      </c>
      <c r="Y500">
        <v>780.08799999999997</v>
      </c>
      <c r="Z500">
        <v>771.13589999999999</v>
      </c>
      <c r="AA500">
        <v>763.64189999999996</v>
      </c>
      <c r="AB500">
        <v>762.33640000000003</v>
      </c>
      <c r="AC500">
        <v>766.75360000000001</v>
      </c>
      <c r="AD500">
        <v>773.15779999999995</v>
      </c>
      <c r="AE500">
        <v>773.61149999999998</v>
      </c>
      <c r="AF500">
        <v>768.02</v>
      </c>
      <c r="AG500">
        <v>735.68380000000002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-70.653949999999995</v>
      </c>
      <c r="AU500">
        <v>623.77909999999997</v>
      </c>
      <c r="AV500">
        <v>615.25170000000003</v>
      </c>
      <c r="AW500">
        <v>609.96579999999994</v>
      </c>
      <c r="AX500">
        <v>603.9846</v>
      </c>
      <c r="AY500">
        <v>599.43020000000001</v>
      </c>
      <c r="AZ500">
        <v>521.62300000000005</v>
      </c>
      <c r="BA500">
        <v>369.14749999999998</v>
      </c>
      <c r="BB500">
        <v>2.979514</v>
      </c>
      <c r="BC500">
        <v>-105.9427</v>
      </c>
      <c r="BD500">
        <v>-244.6429</v>
      </c>
      <c r="BE500">
        <v>-333.88850000000002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129.17250000000001</v>
      </c>
      <c r="BS500">
        <v>637.63599999999997</v>
      </c>
      <c r="BT500">
        <v>628.57389999999998</v>
      </c>
      <c r="BU500">
        <v>624.35659999999996</v>
      </c>
      <c r="BV500">
        <v>618.52829999999994</v>
      </c>
      <c r="BW500">
        <v>613.85310000000004</v>
      </c>
      <c r="BX500">
        <v>530.55190000000005</v>
      </c>
      <c r="BY500">
        <v>377.43459999999999</v>
      </c>
      <c r="BZ500">
        <v>160.6825</v>
      </c>
      <c r="CA500">
        <v>118.0446</v>
      </c>
      <c r="CB500">
        <v>61.156999999999996</v>
      </c>
      <c r="CC500">
        <v>5.1977520000000004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267.57170000000002</v>
      </c>
      <c r="CQ500">
        <v>647.23320000000001</v>
      </c>
      <c r="CR500">
        <v>637.80079999999998</v>
      </c>
      <c r="CS500">
        <v>634.32349999999997</v>
      </c>
      <c r="CT500">
        <v>628.60130000000004</v>
      </c>
      <c r="CU500">
        <v>623.8424</v>
      </c>
      <c r="CV500">
        <v>536.73609999999996</v>
      </c>
      <c r="CW500">
        <v>383.17430000000002</v>
      </c>
      <c r="CX500">
        <v>269.90710000000001</v>
      </c>
      <c r="CY500">
        <v>273.17759999999998</v>
      </c>
      <c r="CZ500">
        <v>272.95310000000001</v>
      </c>
      <c r="DA500">
        <v>240.0478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405.97089999999997</v>
      </c>
      <c r="DO500">
        <v>656.83040000000005</v>
      </c>
      <c r="DP500">
        <v>647.02769999999998</v>
      </c>
      <c r="DQ500">
        <v>644.29049999999995</v>
      </c>
      <c r="DR500">
        <v>638.67420000000004</v>
      </c>
      <c r="DS500">
        <v>633.83169999999996</v>
      </c>
      <c r="DT500">
        <v>542.92020000000002</v>
      </c>
      <c r="DU500">
        <v>388.91390000000001</v>
      </c>
      <c r="DV500">
        <v>379.13170000000002</v>
      </c>
      <c r="DW500">
        <v>428.31049999999999</v>
      </c>
      <c r="DX500">
        <v>484.7491</v>
      </c>
      <c r="DY500">
        <v>474.89789999999999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605.79740000000004</v>
      </c>
      <c r="EM500">
        <v>670.68740000000003</v>
      </c>
      <c r="EN500">
        <v>660.34990000000005</v>
      </c>
      <c r="EO500">
        <v>658.68129999999996</v>
      </c>
      <c r="EP500">
        <v>653.21789999999999</v>
      </c>
      <c r="EQ500">
        <v>648.25459999999998</v>
      </c>
      <c r="ER500">
        <v>551.8492</v>
      </c>
      <c r="ES500">
        <v>397.20100000000002</v>
      </c>
      <c r="ET500">
        <v>536.83479999999997</v>
      </c>
      <c r="EU500">
        <v>652.29790000000003</v>
      </c>
      <c r="EV500">
        <v>790.54899999999998</v>
      </c>
      <c r="EW500">
        <v>813.98410000000001</v>
      </c>
      <c r="EX500">
        <v>75.146799999999999</v>
      </c>
      <c r="EY500">
        <v>73.753889999999998</v>
      </c>
      <c r="EZ500">
        <v>72.456490000000002</v>
      </c>
      <c r="FA500">
        <v>71.571929999999995</v>
      </c>
      <c r="FB500">
        <v>70.807980000000001</v>
      </c>
      <c r="FC500">
        <v>70.103139999999996</v>
      </c>
      <c r="FD500">
        <v>69.803030000000007</v>
      </c>
      <c r="FE500">
        <v>69.428799999999995</v>
      </c>
      <c r="FF500">
        <v>71.579599999999999</v>
      </c>
      <c r="FG500">
        <v>76.416929999999994</v>
      </c>
      <c r="FH500">
        <v>81.661659999999998</v>
      </c>
      <c r="FI500">
        <v>86.083690000000004</v>
      </c>
      <c r="FJ500">
        <v>89.254949999999994</v>
      </c>
      <c r="FK500">
        <v>91.307460000000006</v>
      </c>
      <c r="FL500">
        <v>92.849670000000003</v>
      </c>
      <c r="FM500">
        <v>93.485370000000003</v>
      </c>
      <c r="FN500">
        <v>93.374160000000003</v>
      </c>
      <c r="FO500">
        <v>92.609870000000001</v>
      </c>
      <c r="FP500">
        <v>90.976079999999996</v>
      </c>
      <c r="FQ500">
        <v>87.994280000000003</v>
      </c>
      <c r="FR500">
        <v>83.844790000000003</v>
      </c>
      <c r="FS500">
        <v>80.864689999999996</v>
      </c>
      <c r="FT500">
        <v>79.017790000000005</v>
      </c>
      <c r="FU500">
        <v>77.284540000000007</v>
      </c>
      <c r="FV500">
        <v>1</v>
      </c>
    </row>
    <row r="501" spans="1:178" x14ac:dyDescent="0.2">
      <c r="A501" t="s">
        <v>216</v>
      </c>
      <c r="B501" t="s">
        <v>231</v>
      </c>
      <c r="C501" t="s">
        <v>241</v>
      </c>
      <c r="D501" t="s">
        <v>40</v>
      </c>
      <c r="E501" t="s">
        <v>239</v>
      </c>
      <c r="F501" t="s">
        <v>230</v>
      </c>
      <c r="G501">
        <v>535</v>
      </c>
      <c r="H501" s="59"/>
      <c r="I501">
        <v>77.590770000000006</v>
      </c>
      <c r="J501">
        <v>697.1558</v>
      </c>
      <c r="K501">
        <v>691.36689999999999</v>
      </c>
      <c r="L501">
        <v>685.06679999999994</v>
      </c>
      <c r="M501">
        <v>690.68259999999998</v>
      </c>
      <c r="N501">
        <v>704.76760000000002</v>
      </c>
      <c r="O501">
        <v>733.24480000000005</v>
      </c>
      <c r="P501">
        <v>775.7269</v>
      </c>
      <c r="Q501">
        <v>786.81479999999999</v>
      </c>
      <c r="R501">
        <v>795.3365</v>
      </c>
      <c r="S501">
        <v>797.80520000000001</v>
      </c>
      <c r="T501">
        <v>800.46439999999996</v>
      </c>
      <c r="U501">
        <v>794.81669999999997</v>
      </c>
      <c r="V501">
        <v>784.54110000000003</v>
      </c>
      <c r="W501">
        <v>780.21190000000001</v>
      </c>
      <c r="X501">
        <v>766.74149999999997</v>
      </c>
      <c r="Y501">
        <v>758.81290000000001</v>
      </c>
      <c r="Z501">
        <v>750.10490000000004</v>
      </c>
      <c r="AA501">
        <v>742.81529999999998</v>
      </c>
      <c r="AB501">
        <v>741.54539999999997</v>
      </c>
      <c r="AC501">
        <v>745.84220000000005</v>
      </c>
      <c r="AD501">
        <v>752.07169999999996</v>
      </c>
      <c r="AE501">
        <v>752.51289999999995</v>
      </c>
      <c r="AF501">
        <v>747.07399999999996</v>
      </c>
      <c r="AG501">
        <v>715.61980000000005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-73.307289999999995</v>
      </c>
      <c r="AU501">
        <v>606.44929999999999</v>
      </c>
      <c r="AV501">
        <v>598.16679999999997</v>
      </c>
      <c r="AW501">
        <v>593.00049999999999</v>
      </c>
      <c r="AX501">
        <v>587.17899999999997</v>
      </c>
      <c r="AY501">
        <v>582.75149999999996</v>
      </c>
      <c r="AZ501">
        <v>507.19229999999999</v>
      </c>
      <c r="BA501">
        <v>358.88990000000001</v>
      </c>
      <c r="BB501">
        <v>-0.71648769999999995</v>
      </c>
      <c r="BC501">
        <v>-108.1875</v>
      </c>
      <c r="BD501">
        <v>-244.9802</v>
      </c>
      <c r="BE501">
        <v>-332.55470000000003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123.77549999999999</v>
      </c>
      <c r="BS501">
        <v>620.11599999999999</v>
      </c>
      <c r="BT501">
        <v>611.30600000000004</v>
      </c>
      <c r="BU501">
        <v>607.19370000000004</v>
      </c>
      <c r="BV501">
        <v>601.52290000000005</v>
      </c>
      <c r="BW501">
        <v>596.97640000000001</v>
      </c>
      <c r="BX501">
        <v>515.99860000000001</v>
      </c>
      <c r="BY501">
        <v>367.06319999999999</v>
      </c>
      <c r="BZ501">
        <v>154.8212</v>
      </c>
      <c r="CA501">
        <v>112.7244</v>
      </c>
      <c r="CB501">
        <v>56.620899999999999</v>
      </c>
      <c r="CC501">
        <v>1.8756429999999999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260.27440000000001</v>
      </c>
      <c r="CQ501">
        <v>629.58140000000003</v>
      </c>
      <c r="CR501">
        <v>620.40629999999999</v>
      </c>
      <c r="CS501">
        <v>617.02380000000005</v>
      </c>
      <c r="CT501">
        <v>611.45759999999996</v>
      </c>
      <c r="CU501">
        <v>606.82849999999996</v>
      </c>
      <c r="CV501">
        <v>522.09780000000001</v>
      </c>
      <c r="CW501">
        <v>372.72410000000002</v>
      </c>
      <c r="CX501">
        <v>262.54610000000002</v>
      </c>
      <c r="CY501">
        <v>265.72730000000001</v>
      </c>
      <c r="CZ501">
        <v>265.50889999999998</v>
      </c>
      <c r="DA501">
        <v>233.50110000000001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396.77330000000001</v>
      </c>
      <c r="DO501">
        <v>639.04690000000005</v>
      </c>
      <c r="DP501">
        <v>629.50649999999996</v>
      </c>
      <c r="DQ501">
        <v>626.85389999999995</v>
      </c>
      <c r="DR501">
        <v>621.3922</v>
      </c>
      <c r="DS501">
        <v>616.68060000000003</v>
      </c>
      <c r="DT501">
        <v>528.19709999999998</v>
      </c>
      <c r="DU501">
        <v>378.38490000000002</v>
      </c>
      <c r="DV501">
        <v>370.27089999999998</v>
      </c>
      <c r="DW501">
        <v>418.73020000000002</v>
      </c>
      <c r="DX501">
        <v>474.39690000000002</v>
      </c>
      <c r="DY501">
        <v>465.12650000000002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593.85599999999999</v>
      </c>
      <c r="EM501">
        <v>652.71349999999995</v>
      </c>
      <c r="EN501">
        <v>642.64570000000003</v>
      </c>
      <c r="EO501">
        <v>641.0471</v>
      </c>
      <c r="EP501">
        <v>635.73620000000005</v>
      </c>
      <c r="EQ501">
        <v>630.90549999999996</v>
      </c>
      <c r="ER501">
        <v>537.00340000000006</v>
      </c>
      <c r="ES501">
        <v>386.5582</v>
      </c>
      <c r="ET501">
        <v>525.80859999999996</v>
      </c>
      <c r="EU501">
        <v>639.64200000000005</v>
      </c>
      <c r="EV501">
        <v>775.99789999999996</v>
      </c>
      <c r="EW501">
        <v>799.55690000000004</v>
      </c>
      <c r="EX501">
        <v>75.146799999999999</v>
      </c>
      <c r="EY501">
        <v>73.753889999999998</v>
      </c>
      <c r="EZ501">
        <v>72.456490000000002</v>
      </c>
      <c r="FA501">
        <v>71.571929999999995</v>
      </c>
      <c r="FB501">
        <v>70.807980000000001</v>
      </c>
      <c r="FC501">
        <v>70.103139999999996</v>
      </c>
      <c r="FD501">
        <v>69.803030000000007</v>
      </c>
      <c r="FE501">
        <v>69.428799999999995</v>
      </c>
      <c r="FF501">
        <v>71.579599999999999</v>
      </c>
      <c r="FG501">
        <v>76.416929999999994</v>
      </c>
      <c r="FH501">
        <v>81.661659999999998</v>
      </c>
      <c r="FI501">
        <v>86.083690000000004</v>
      </c>
      <c r="FJ501">
        <v>89.254949999999994</v>
      </c>
      <c r="FK501">
        <v>91.307460000000006</v>
      </c>
      <c r="FL501">
        <v>92.849670000000003</v>
      </c>
      <c r="FM501">
        <v>93.485370000000003</v>
      </c>
      <c r="FN501">
        <v>93.37415</v>
      </c>
      <c r="FO501">
        <v>92.609889999999993</v>
      </c>
      <c r="FP501">
        <v>90.976079999999996</v>
      </c>
      <c r="FQ501">
        <v>87.994280000000003</v>
      </c>
      <c r="FR501">
        <v>83.844790000000003</v>
      </c>
      <c r="FS501">
        <v>80.864689999999996</v>
      </c>
      <c r="FT501">
        <v>79.017790000000005</v>
      </c>
      <c r="FU501">
        <v>77.284540000000007</v>
      </c>
      <c r="FV501">
        <v>1</v>
      </c>
    </row>
    <row r="502" spans="1:178" x14ac:dyDescent="0.2">
      <c r="A502" t="s">
        <v>216</v>
      </c>
      <c r="B502" t="s">
        <v>231</v>
      </c>
      <c r="C502" t="s">
        <v>241</v>
      </c>
      <c r="D502" t="s">
        <v>41</v>
      </c>
      <c r="E502">
        <v>2015</v>
      </c>
      <c r="F502" t="s">
        <v>230</v>
      </c>
      <c r="G502">
        <v>580</v>
      </c>
      <c r="H502" s="59"/>
      <c r="I502">
        <v>84.117090000000005</v>
      </c>
      <c r="J502">
        <v>748.65539999999999</v>
      </c>
      <c r="K502">
        <v>742.24239999999998</v>
      </c>
      <c r="L502">
        <v>735.62059999999997</v>
      </c>
      <c r="M502">
        <v>738.03319999999997</v>
      </c>
      <c r="N502">
        <v>753.07830000000001</v>
      </c>
      <c r="O502">
        <v>787.93409999999994</v>
      </c>
      <c r="P502">
        <v>834.62959999999998</v>
      </c>
      <c r="Q502">
        <v>846.08860000000004</v>
      </c>
      <c r="R502">
        <v>855.27149999999995</v>
      </c>
      <c r="S502">
        <v>857.87879999999996</v>
      </c>
      <c r="T502">
        <v>860.78020000000004</v>
      </c>
      <c r="U502">
        <v>854.23599999999999</v>
      </c>
      <c r="V502">
        <v>842.89030000000002</v>
      </c>
      <c r="W502">
        <v>837.34780000000001</v>
      </c>
      <c r="X502">
        <v>823.95450000000005</v>
      </c>
      <c r="Y502">
        <v>815.49580000000003</v>
      </c>
      <c r="Z502">
        <v>805.99770000000001</v>
      </c>
      <c r="AA502">
        <v>797.01310000000001</v>
      </c>
      <c r="AB502">
        <v>796.00919999999996</v>
      </c>
      <c r="AC502">
        <v>800.70150000000001</v>
      </c>
      <c r="AD502">
        <v>807.26400000000001</v>
      </c>
      <c r="AE502">
        <v>806.80930000000001</v>
      </c>
      <c r="AF502">
        <v>801.3211</v>
      </c>
      <c r="AG502">
        <v>767.89940000000001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-158.952</v>
      </c>
      <c r="AU502">
        <v>643.15610000000004</v>
      </c>
      <c r="AV502">
        <v>635.0421</v>
      </c>
      <c r="AW502">
        <v>629.29409999999996</v>
      </c>
      <c r="AX502">
        <v>622.90020000000004</v>
      </c>
      <c r="AY502">
        <v>617.71600000000001</v>
      </c>
      <c r="AZ502">
        <v>540.74490000000003</v>
      </c>
      <c r="BA502">
        <v>380.58409999999998</v>
      </c>
      <c r="BB502">
        <v>-60.370910000000002</v>
      </c>
      <c r="BC502">
        <v>-171.9272</v>
      </c>
      <c r="BD502">
        <v>-265.358</v>
      </c>
      <c r="BE502">
        <v>-356.27550000000002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103.4072</v>
      </c>
      <c r="BS502">
        <v>660.82820000000004</v>
      </c>
      <c r="BT502">
        <v>652.20860000000005</v>
      </c>
      <c r="BU502">
        <v>647.60350000000005</v>
      </c>
      <c r="BV502">
        <v>641.39430000000004</v>
      </c>
      <c r="BW502">
        <v>635.93700000000001</v>
      </c>
      <c r="BX502">
        <v>551.62480000000005</v>
      </c>
      <c r="BY502">
        <v>390.84320000000002</v>
      </c>
      <c r="BZ502">
        <v>141.10419999999999</v>
      </c>
      <c r="CA502">
        <v>97.308070000000001</v>
      </c>
      <c r="CB502">
        <v>59.11786</v>
      </c>
      <c r="CC502">
        <v>1.6719930000000001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285.1164</v>
      </c>
      <c r="CQ502">
        <v>673.06790000000001</v>
      </c>
      <c r="CR502">
        <v>664.09810000000004</v>
      </c>
      <c r="CS502">
        <v>660.28459999999995</v>
      </c>
      <c r="CT502">
        <v>654.20330000000001</v>
      </c>
      <c r="CU502">
        <v>648.55690000000004</v>
      </c>
      <c r="CV502">
        <v>559.16020000000003</v>
      </c>
      <c r="CW502">
        <v>397.9486</v>
      </c>
      <c r="CX502">
        <v>280.64519999999999</v>
      </c>
      <c r="CY502">
        <v>283.77960000000002</v>
      </c>
      <c r="CZ502">
        <v>283.84879999999998</v>
      </c>
      <c r="DA502">
        <v>249.58529999999999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466.82560000000001</v>
      </c>
      <c r="DO502">
        <v>685.30759999999998</v>
      </c>
      <c r="DP502">
        <v>675.98749999999995</v>
      </c>
      <c r="DQ502">
        <v>672.96569999999997</v>
      </c>
      <c r="DR502">
        <v>667.01229999999998</v>
      </c>
      <c r="DS502">
        <v>661.17679999999996</v>
      </c>
      <c r="DT502">
        <v>566.69550000000004</v>
      </c>
      <c r="DU502">
        <v>405.05399999999997</v>
      </c>
      <c r="DV502">
        <v>420.18630000000002</v>
      </c>
      <c r="DW502">
        <v>470.25110000000001</v>
      </c>
      <c r="DX502">
        <v>508.57979999999998</v>
      </c>
      <c r="DY502">
        <v>497.49860000000001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729.1848</v>
      </c>
      <c r="EM502">
        <v>702.97969999999998</v>
      </c>
      <c r="EN502">
        <v>693.15409999999997</v>
      </c>
      <c r="EO502">
        <v>691.27509999999995</v>
      </c>
      <c r="EP502">
        <v>685.50639999999999</v>
      </c>
      <c r="EQ502">
        <v>679.39779999999996</v>
      </c>
      <c r="ER502">
        <v>577.57539999999995</v>
      </c>
      <c r="ES502">
        <v>415.31310000000002</v>
      </c>
      <c r="ET502">
        <v>621.66139999999996</v>
      </c>
      <c r="EU502">
        <v>739.4864</v>
      </c>
      <c r="EV502">
        <v>833.0557</v>
      </c>
      <c r="EW502">
        <v>855.4461</v>
      </c>
      <c r="EX502">
        <v>73.775189999999995</v>
      </c>
      <c r="EY502">
        <v>72.601200000000006</v>
      </c>
      <c r="EZ502">
        <v>71.521929999999998</v>
      </c>
      <c r="FA502">
        <v>70.650819999999996</v>
      </c>
      <c r="FB502">
        <v>69.932599999999994</v>
      </c>
      <c r="FC502">
        <v>69.203289999999996</v>
      </c>
      <c r="FD502">
        <v>69.02534</v>
      </c>
      <c r="FE502">
        <v>68.878209999999996</v>
      </c>
      <c r="FF502">
        <v>70.773449999999997</v>
      </c>
      <c r="FG502">
        <v>75.163970000000006</v>
      </c>
      <c r="FH502">
        <v>80.248320000000007</v>
      </c>
      <c r="FI502">
        <v>84.883669999999995</v>
      </c>
      <c r="FJ502">
        <v>88.843379999999996</v>
      </c>
      <c r="FK502">
        <v>91.342240000000004</v>
      </c>
      <c r="FL502">
        <v>92.872709999999998</v>
      </c>
      <c r="FM502">
        <v>93.268379999999993</v>
      </c>
      <c r="FN502">
        <v>93.052639999999997</v>
      </c>
      <c r="FO502">
        <v>92.182689999999994</v>
      </c>
      <c r="FP502">
        <v>90.662779999999998</v>
      </c>
      <c r="FQ502">
        <v>87.67398</v>
      </c>
      <c r="FR502">
        <v>84.093350000000001</v>
      </c>
      <c r="FS502">
        <v>81.314729999999997</v>
      </c>
      <c r="FT502">
        <v>79.495720000000006</v>
      </c>
      <c r="FU502">
        <v>77.935379999999995</v>
      </c>
      <c r="FV502">
        <v>1</v>
      </c>
    </row>
    <row r="503" spans="1:178" x14ac:dyDescent="0.2">
      <c r="A503" t="s">
        <v>216</v>
      </c>
      <c r="B503" t="s">
        <v>231</v>
      </c>
      <c r="C503" t="s">
        <v>241</v>
      </c>
      <c r="D503" t="s">
        <v>41</v>
      </c>
      <c r="E503">
        <v>2016</v>
      </c>
      <c r="F503" t="s">
        <v>230</v>
      </c>
      <c r="G503">
        <v>565</v>
      </c>
      <c r="H503" s="59"/>
      <c r="I503">
        <v>81.941649999999996</v>
      </c>
      <c r="J503">
        <v>729.29359999999997</v>
      </c>
      <c r="K503">
        <v>723.04650000000004</v>
      </c>
      <c r="L503">
        <v>716.59590000000003</v>
      </c>
      <c r="M503">
        <v>718.9461</v>
      </c>
      <c r="N503">
        <v>733.60209999999995</v>
      </c>
      <c r="O503">
        <v>767.55650000000003</v>
      </c>
      <c r="P503">
        <v>813.0444</v>
      </c>
      <c r="Q503">
        <v>824.20699999999999</v>
      </c>
      <c r="R503">
        <v>833.15239999999994</v>
      </c>
      <c r="S503">
        <v>835.69230000000005</v>
      </c>
      <c r="T503">
        <v>838.51859999999999</v>
      </c>
      <c r="U503">
        <v>832.14359999999999</v>
      </c>
      <c r="V503">
        <v>821.09140000000002</v>
      </c>
      <c r="W503">
        <v>815.69230000000005</v>
      </c>
      <c r="X503">
        <v>802.6454</v>
      </c>
      <c r="Y503">
        <v>794.40549999999996</v>
      </c>
      <c r="Z503">
        <v>785.15300000000002</v>
      </c>
      <c r="AA503">
        <v>776.40060000000005</v>
      </c>
      <c r="AB503">
        <v>775.42269999999996</v>
      </c>
      <c r="AC503">
        <v>779.99369999999999</v>
      </c>
      <c r="AD503">
        <v>786.38649999999996</v>
      </c>
      <c r="AE503">
        <v>785.94349999999997</v>
      </c>
      <c r="AF503">
        <v>780.59730000000002</v>
      </c>
      <c r="AG503">
        <v>748.03989999999999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-160.54580000000001</v>
      </c>
      <c r="AU503">
        <v>626.13850000000002</v>
      </c>
      <c r="AV503">
        <v>618.24540000000002</v>
      </c>
      <c r="AW503">
        <v>612.62120000000004</v>
      </c>
      <c r="AX503">
        <v>606.3886</v>
      </c>
      <c r="AY503">
        <v>601.34429999999998</v>
      </c>
      <c r="AZ503">
        <v>526.52359999999999</v>
      </c>
      <c r="BA503">
        <v>370.51839999999999</v>
      </c>
      <c r="BB503">
        <v>-63.190350000000002</v>
      </c>
      <c r="BC503">
        <v>-173.3349</v>
      </c>
      <c r="BD503">
        <v>-265.55059999999997</v>
      </c>
      <c r="BE503">
        <v>-354.84449999999998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98.398610000000005</v>
      </c>
      <c r="BS503">
        <v>643.5806</v>
      </c>
      <c r="BT503">
        <v>635.1884</v>
      </c>
      <c r="BU503">
        <v>630.69230000000005</v>
      </c>
      <c r="BV503">
        <v>624.64200000000005</v>
      </c>
      <c r="BW503">
        <v>619.32820000000004</v>
      </c>
      <c r="BX503">
        <v>537.26179999999999</v>
      </c>
      <c r="BY503">
        <v>380.64400000000001</v>
      </c>
      <c r="BZ503">
        <v>135.66239999999999</v>
      </c>
      <c r="CA503">
        <v>92.396029999999996</v>
      </c>
      <c r="CB503">
        <v>54.701990000000002</v>
      </c>
      <c r="CC503">
        <v>-1.5560069999999999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277.74270000000001</v>
      </c>
      <c r="CQ503">
        <v>655.66089999999997</v>
      </c>
      <c r="CR503">
        <v>646.92319999999995</v>
      </c>
      <c r="CS503">
        <v>643.20830000000001</v>
      </c>
      <c r="CT503">
        <v>637.28430000000003</v>
      </c>
      <c r="CU503">
        <v>631.78380000000004</v>
      </c>
      <c r="CV503">
        <v>544.69920000000002</v>
      </c>
      <c r="CW503">
        <v>387.65690000000001</v>
      </c>
      <c r="CX503">
        <v>273.38720000000001</v>
      </c>
      <c r="CY503">
        <v>276.44049999999999</v>
      </c>
      <c r="CZ503">
        <v>276.50790000000001</v>
      </c>
      <c r="DA503">
        <v>243.13050000000001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457.08679999999998</v>
      </c>
      <c r="DO503">
        <v>667.74130000000002</v>
      </c>
      <c r="DP503">
        <v>658.65790000000004</v>
      </c>
      <c r="DQ503">
        <v>655.72439999999995</v>
      </c>
      <c r="DR503">
        <v>649.92660000000001</v>
      </c>
      <c r="DS503">
        <v>644.23940000000005</v>
      </c>
      <c r="DT503">
        <v>552.13649999999996</v>
      </c>
      <c r="DU503">
        <v>394.66980000000001</v>
      </c>
      <c r="DV503">
        <v>411.11200000000002</v>
      </c>
      <c r="DW503">
        <v>460.48500000000001</v>
      </c>
      <c r="DX503">
        <v>498.31389999999999</v>
      </c>
      <c r="DY503">
        <v>487.81700000000001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716.03120000000001</v>
      </c>
      <c r="EM503">
        <v>685.18340000000001</v>
      </c>
      <c r="EN503">
        <v>675.601</v>
      </c>
      <c r="EO503">
        <v>673.79549999999995</v>
      </c>
      <c r="EP503">
        <v>668.18</v>
      </c>
      <c r="EQ503">
        <v>662.22329999999999</v>
      </c>
      <c r="ER503">
        <v>562.87469999999996</v>
      </c>
      <c r="ES503">
        <v>404.79539999999997</v>
      </c>
      <c r="ET503">
        <v>609.96469999999999</v>
      </c>
      <c r="EU503">
        <v>726.21590000000003</v>
      </c>
      <c r="EV503">
        <v>818.56640000000004</v>
      </c>
      <c r="EW503">
        <v>841.10550000000001</v>
      </c>
      <c r="EX503">
        <v>73.775189999999995</v>
      </c>
      <c r="EY503">
        <v>72.601200000000006</v>
      </c>
      <c r="EZ503">
        <v>71.521929999999998</v>
      </c>
      <c r="FA503">
        <v>70.650819999999996</v>
      </c>
      <c r="FB503">
        <v>69.932599999999994</v>
      </c>
      <c r="FC503">
        <v>69.203289999999996</v>
      </c>
      <c r="FD503">
        <v>69.02534</v>
      </c>
      <c r="FE503">
        <v>68.878209999999996</v>
      </c>
      <c r="FF503">
        <v>70.773449999999997</v>
      </c>
      <c r="FG503">
        <v>75.163970000000006</v>
      </c>
      <c r="FH503">
        <v>80.248320000000007</v>
      </c>
      <c r="FI503">
        <v>84.883669999999995</v>
      </c>
      <c r="FJ503">
        <v>88.843369999999993</v>
      </c>
      <c r="FK503">
        <v>91.342240000000004</v>
      </c>
      <c r="FL503">
        <v>92.872709999999998</v>
      </c>
      <c r="FM503">
        <v>93.268370000000004</v>
      </c>
      <c r="FN503">
        <v>93.052639999999997</v>
      </c>
      <c r="FO503">
        <v>92.182689999999994</v>
      </c>
      <c r="FP503">
        <v>90.662790000000001</v>
      </c>
      <c r="FQ503">
        <v>87.67398</v>
      </c>
      <c r="FR503">
        <v>84.093350000000001</v>
      </c>
      <c r="FS503">
        <v>81.314729999999997</v>
      </c>
      <c r="FT503">
        <v>79.495720000000006</v>
      </c>
      <c r="FU503">
        <v>77.935379999999995</v>
      </c>
      <c r="FV503">
        <v>1</v>
      </c>
    </row>
    <row r="504" spans="1:178" x14ac:dyDescent="0.2">
      <c r="A504" t="s">
        <v>216</v>
      </c>
      <c r="B504" t="s">
        <v>231</v>
      </c>
      <c r="C504" t="s">
        <v>241</v>
      </c>
      <c r="D504" t="s">
        <v>41</v>
      </c>
      <c r="E504">
        <v>2017</v>
      </c>
      <c r="F504" t="s">
        <v>230</v>
      </c>
      <c r="G504">
        <v>550</v>
      </c>
      <c r="H504" s="59"/>
      <c r="I504">
        <v>79.766199999999998</v>
      </c>
      <c r="J504">
        <v>709.93179999999995</v>
      </c>
      <c r="K504">
        <v>703.85059999999999</v>
      </c>
      <c r="L504">
        <v>697.57129999999995</v>
      </c>
      <c r="M504">
        <v>699.85910000000001</v>
      </c>
      <c r="N504">
        <v>714.12599999999998</v>
      </c>
      <c r="O504">
        <v>747.1789</v>
      </c>
      <c r="P504">
        <v>791.45910000000003</v>
      </c>
      <c r="Q504">
        <v>802.32539999999995</v>
      </c>
      <c r="R504">
        <v>811.03330000000005</v>
      </c>
      <c r="S504">
        <v>813.50570000000005</v>
      </c>
      <c r="T504">
        <v>816.25710000000004</v>
      </c>
      <c r="U504">
        <v>810.05129999999997</v>
      </c>
      <c r="V504">
        <v>799.29250000000002</v>
      </c>
      <c r="W504">
        <v>794.0367</v>
      </c>
      <c r="X504">
        <v>781.33619999999996</v>
      </c>
      <c r="Y504">
        <v>773.31510000000003</v>
      </c>
      <c r="Z504">
        <v>764.30820000000006</v>
      </c>
      <c r="AA504">
        <v>755.78819999999996</v>
      </c>
      <c r="AB504">
        <v>754.83630000000005</v>
      </c>
      <c r="AC504">
        <v>759.28589999999997</v>
      </c>
      <c r="AD504">
        <v>765.50900000000001</v>
      </c>
      <c r="AE504">
        <v>765.07780000000002</v>
      </c>
      <c r="AF504">
        <v>759.87350000000004</v>
      </c>
      <c r="AG504">
        <v>728.18039999999996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-162.06229999999999</v>
      </c>
      <c r="AU504">
        <v>609.12609999999995</v>
      </c>
      <c r="AV504">
        <v>601.45360000000005</v>
      </c>
      <c r="AW504">
        <v>595.95360000000005</v>
      </c>
      <c r="AX504">
        <v>589.88239999999996</v>
      </c>
      <c r="AY504">
        <v>584.97810000000004</v>
      </c>
      <c r="AZ504">
        <v>512.30539999999996</v>
      </c>
      <c r="BA504">
        <v>360.45569999999998</v>
      </c>
      <c r="BB504">
        <v>-65.950550000000007</v>
      </c>
      <c r="BC504">
        <v>-174.6635</v>
      </c>
      <c r="BD504">
        <v>-265.64760000000001</v>
      </c>
      <c r="BE504">
        <v>-353.3082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93.421620000000004</v>
      </c>
      <c r="BS504">
        <v>626.33510000000001</v>
      </c>
      <c r="BT504">
        <v>618.1703</v>
      </c>
      <c r="BU504">
        <v>613.78319999999997</v>
      </c>
      <c r="BV504">
        <v>607.89189999999996</v>
      </c>
      <c r="BW504">
        <v>602.72170000000006</v>
      </c>
      <c r="BX504">
        <v>522.90020000000004</v>
      </c>
      <c r="BY504">
        <v>370.44589999999999</v>
      </c>
      <c r="BZ504">
        <v>130.2448</v>
      </c>
      <c r="CA504">
        <v>87.516390000000001</v>
      </c>
      <c r="CB504">
        <v>50.325180000000003</v>
      </c>
      <c r="CC504">
        <v>-4.7408939999999999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270.36900000000003</v>
      </c>
      <c r="CQ504">
        <v>638.25400000000002</v>
      </c>
      <c r="CR504">
        <v>629.7482</v>
      </c>
      <c r="CS504">
        <v>626.13199999999995</v>
      </c>
      <c r="CT504">
        <v>620.36519999999996</v>
      </c>
      <c r="CU504">
        <v>615.01080000000002</v>
      </c>
      <c r="CV504">
        <v>530.23810000000003</v>
      </c>
      <c r="CW504">
        <v>377.36509999999998</v>
      </c>
      <c r="CX504">
        <v>266.12909999999999</v>
      </c>
      <c r="CY504">
        <v>269.10129999999998</v>
      </c>
      <c r="CZ504">
        <v>269.16699999999997</v>
      </c>
      <c r="DA504">
        <v>236.67570000000001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447.31639999999999</v>
      </c>
      <c r="DO504">
        <v>650.173</v>
      </c>
      <c r="DP504">
        <v>641.32600000000002</v>
      </c>
      <c r="DQ504">
        <v>638.48069999999996</v>
      </c>
      <c r="DR504">
        <v>632.83860000000004</v>
      </c>
      <c r="DS504">
        <v>627.29989999999998</v>
      </c>
      <c r="DT504">
        <v>537.57600000000002</v>
      </c>
      <c r="DU504">
        <v>384.28429999999997</v>
      </c>
      <c r="DV504">
        <v>402.01339999999999</v>
      </c>
      <c r="DW504">
        <v>450.68630000000002</v>
      </c>
      <c r="DX504">
        <v>488.00880000000001</v>
      </c>
      <c r="DY504">
        <v>478.0924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702.80039999999997</v>
      </c>
      <c r="EM504">
        <v>667.38199999999995</v>
      </c>
      <c r="EN504">
        <v>658.04269999999997</v>
      </c>
      <c r="EO504">
        <v>656.31039999999996</v>
      </c>
      <c r="EP504">
        <v>650.84799999999996</v>
      </c>
      <c r="EQ504">
        <v>645.04349999999999</v>
      </c>
      <c r="ER504">
        <v>548.17079999999999</v>
      </c>
      <c r="ES504">
        <v>394.27460000000002</v>
      </c>
      <c r="ET504">
        <v>598.2088</v>
      </c>
      <c r="EU504">
        <v>712.86609999999996</v>
      </c>
      <c r="EV504">
        <v>803.98159999999996</v>
      </c>
      <c r="EW504">
        <v>826.65959999999995</v>
      </c>
      <c r="EX504">
        <v>73.775189999999995</v>
      </c>
      <c r="EY504">
        <v>72.601200000000006</v>
      </c>
      <c r="EZ504">
        <v>71.521929999999998</v>
      </c>
      <c r="FA504">
        <v>70.650819999999996</v>
      </c>
      <c r="FB504">
        <v>69.932599999999994</v>
      </c>
      <c r="FC504">
        <v>69.203289999999996</v>
      </c>
      <c r="FD504">
        <v>69.02534</v>
      </c>
      <c r="FE504">
        <v>68.878209999999996</v>
      </c>
      <c r="FF504">
        <v>70.773449999999997</v>
      </c>
      <c r="FG504">
        <v>75.163970000000006</v>
      </c>
      <c r="FH504">
        <v>80.248320000000007</v>
      </c>
      <c r="FI504">
        <v>84.883669999999995</v>
      </c>
      <c r="FJ504">
        <v>88.843379999999996</v>
      </c>
      <c r="FK504">
        <v>91.342240000000004</v>
      </c>
      <c r="FL504">
        <v>92.872709999999998</v>
      </c>
      <c r="FM504">
        <v>93.268379999999993</v>
      </c>
      <c r="FN504">
        <v>93.052639999999997</v>
      </c>
      <c r="FO504">
        <v>92.182689999999994</v>
      </c>
      <c r="FP504">
        <v>90.662769999999995</v>
      </c>
      <c r="FQ504">
        <v>87.67398</v>
      </c>
      <c r="FR504">
        <v>84.093350000000001</v>
      </c>
      <c r="FS504">
        <v>81.314729999999997</v>
      </c>
      <c r="FT504">
        <v>79.495720000000006</v>
      </c>
      <c r="FU504">
        <v>77.935379999999995</v>
      </c>
      <c r="FV504">
        <v>1</v>
      </c>
    </row>
    <row r="505" spans="1:178" x14ac:dyDescent="0.2">
      <c r="A505" t="s">
        <v>216</v>
      </c>
      <c r="B505" t="s">
        <v>231</v>
      </c>
      <c r="C505" t="s">
        <v>241</v>
      </c>
      <c r="D505" t="s">
        <v>41</v>
      </c>
      <c r="E505" t="s">
        <v>239</v>
      </c>
      <c r="F505" t="s">
        <v>230</v>
      </c>
      <c r="G505">
        <v>535</v>
      </c>
      <c r="H505" s="59"/>
      <c r="I505">
        <v>77.590770000000006</v>
      </c>
      <c r="J505">
        <v>690.57010000000002</v>
      </c>
      <c r="K505">
        <v>684.65470000000005</v>
      </c>
      <c r="L505">
        <v>678.54660000000001</v>
      </c>
      <c r="M505">
        <v>680.77200000000005</v>
      </c>
      <c r="N505">
        <v>694.64980000000003</v>
      </c>
      <c r="O505">
        <v>726.80129999999997</v>
      </c>
      <c r="P505">
        <v>769.87379999999996</v>
      </c>
      <c r="Q505">
        <v>780.44380000000001</v>
      </c>
      <c r="R505">
        <v>788.91420000000005</v>
      </c>
      <c r="S505">
        <v>791.31920000000002</v>
      </c>
      <c r="T505">
        <v>793.99549999999999</v>
      </c>
      <c r="U505">
        <v>787.95899999999995</v>
      </c>
      <c r="V505">
        <v>777.49369999999999</v>
      </c>
      <c r="W505">
        <v>772.38120000000004</v>
      </c>
      <c r="X505">
        <v>760.02700000000004</v>
      </c>
      <c r="Y505">
        <v>752.22460000000001</v>
      </c>
      <c r="Z505">
        <v>743.46339999999998</v>
      </c>
      <c r="AA505">
        <v>735.17579999999998</v>
      </c>
      <c r="AB505">
        <v>734.24990000000003</v>
      </c>
      <c r="AC505">
        <v>738.57809999999995</v>
      </c>
      <c r="AD505">
        <v>744.63149999999996</v>
      </c>
      <c r="AE505">
        <v>744.21199999999999</v>
      </c>
      <c r="AF505">
        <v>739.14970000000005</v>
      </c>
      <c r="AG505">
        <v>708.32090000000005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-163.49850000000001</v>
      </c>
      <c r="AU505">
        <v>592.11900000000003</v>
      </c>
      <c r="AV505">
        <v>584.66719999999998</v>
      </c>
      <c r="AW505">
        <v>579.29160000000002</v>
      </c>
      <c r="AX505">
        <v>573.38189999999997</v>
      </c>
      <c r="AY505">
        <v>568.61739999999998</v>
      </c>
      <c r="AZ505">
        <v>498.09059999999999</v>
      </c>
      <c r="BA505">
        <v>350.39609999999999</v>
      </c>
      <c r="BB505">
        <v>-68.648949999999999</v>
      </c>
      <c r="BC505">
        <v>-175.90940000000001</v>
      </c>
      <c r="BD505">
        <v>-265.64519999999999</v>
      </c>
      <c r="BE505">
        <v>-351.66210000000001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88.477519999999998</v>
      </c>
      <c r="BS505">
        <v>609.09180000000003</v>
      </c>
      <c r="BT505">
        <v>601.15430000000003</v>
      </c>
      <c r="BU505">
        <v>596.87649999999996</v>
      </c>
      <c r="BV505">
        <v>591.14409999999998</v>
      </c>
      <c r="BW505">
        <v>586.11739999999998</v>
      </c>
      <c r="BX505">
        <v>508.53989999999999</v>
      </c>
      <c r="BY505">
        <v>360.2491</v>
      </c>
      <c r="BZ505">
        <v>124.85250000000001</v>
      </c>
      <c r="CA505">
        <v>82.670519999999996</v>
      </c>
      <c r="CB505">
        <v>45.989100000000001</v>
      </c>
      <c r="CC505">
        <v>-7.8809060000000004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262.99529999999999</v>
      </c>
      <c r="CQ505">
        <v>620.84699999999998</v>
      </c>
      <c r="CR505">
        <v>612.57320000000004</v>
      </c>
      <c r="CS505">
        <v>609.0557</v>
      </c>
      <c r="CT505">
        <v>603.44619999999998</v>
      </c>
      <c r="CU505">
        <v>598.23779999999999</v>
      </c>
      <c r="CV505">
        <v>515.77700000000004</v>
      </c>
      <c r="CW505">
        <v>367.07330000000002</v>
      </c>
      <c r="CX505">
        <v>258.87099999999998</v>
      </c>
      <c r="CY505">
        <v>261.76220000000001</v>
      </c>
      <c r="CZ505">
        <v>261.8261</v>
      </c>
      <c r="DA505">
        <v>230.2209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437.51319999999998</v>
      </c>
      <c r="DO505">
        <v>632.60230000000001</v>
      </c>
      <c r="DP505">
        <v>623.99220000000003</v>
      </c>
      <c r="DQ505">
        <v>621.23490000000004</v>
      </c>
      <c r="DR505">
        <v>615.7482</v>
      </c>
      <c r="DS505">
        <v>610.35820000000001</v>
      </c>
      <c r="DT505">
        <v>523.01419999999996</v>
      </c>
      <c r="DU505">
        <v>373.89760000000001</v>
      </c>
      <c r="DV505">
        <v>392.88959999999997</v>
      </c>
      <c r="DW505">
        <v>440.85390000000001</v>
      </c>
      <c r="DX505">
        <v>477.66309999999999</v>
      </c>
      <c r="DY505">
        <v>468.32279999999997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689.48910000000001</v>
      </c>
      <c r="EM505">
        <v>649.57510000000002</v>
      </c>
      <c r="EN505">
        <v>640.47929999999997</v>
      </c>
      <c r="EO505">
        <v>638.81970000000001</v>
      </c>
      <c r="EP505">
        <v>633.5104</v>
      </c>
      <c r="EQ505">
        <v>627.85820000000001</v>
      </c>
      <c r="ER505">
        <v>533.46349999999995</v>
      </c>
      <c r="ES505">
        <v>383.75060000000002</v>
      </c>
      <c r="ET505">
        <v>586.39099999999996</v>
      </c>
      <c r="EU505">
        <v>699.43380000000002</v>
      </c>
      <c r="EV505">
        <v>789.29740000000004</v>
      </c>
      <c r="EW505">
        <v>812.10400000000004</v>
      </c>
      <c r="EX505">
        <v>73.775189999999995</v>
      </c>
      <c r="EY505">
        <v>72.601200000000006</v>
      </c>
      <c r="EZ505">
        <v>71.521929999999998</v>
      </c>
      <c r="FA505">
        <v>70.650819999999996</v>
      </c>
      <c r="FB505">
        <v>69.932599999999994</v>
      </c>
      <c r="FC505">
        <v>69.203289999999996</v>
      </c>
      <c r="FD505">
        <v>69.02534</v>
      </c>
      <c r="FE505">
        <v>68.878209999999996</v>
      </c>
      <c r="FF505">
        <v>70.773449999999997</v>
      </c>
      <c r="FG505">
        <v>75.163970000000006</v>
      </c>
      <c r="FH505">
        <v>80.248320000000007</v>
      </c>
      <c r="FI505">
        <v>84.883669999999995</v>
      </c>
      <c r="FJ505">
        <v>88.843379999999996</v>
      </c>
      <c r="FK505">
        <v>91.342240000000004</v>
      </c>
      <c r="FL505">
        <v>92.872709999999998</v>
      </c>
      <c r="FM505">
        <v>93.268389999999997</v>
      </c>
      <c r="FN505">
        <v>93.052639999999997</v>
      </c>
      <c r="FO505">
        <v>92.182699999999997</v>
      </c>
      <c r="FP505">
        <v>90.662769999999995</v>
      </c>
      <c r="FQ505">
        <v>87.67398</v>
      </c>
      <c r="FR505">
        <v>84.093350000000001</v>
      </c>
      <c r="FS505">
        <v>81.314729999999997</v>
      </c>
      <c r="FT505">
        <v>79.495720000000006</v>
      </c>
      <c r="FU505">
        <v>77.935379999999995</v>
      </c>
      <c r="FV505">
        <v>1</v>
      </c>
    </row>
    <row r="506" spans="1:178" x14ac:dyDescent="0.2">
      <c r="A506" t="s">
        <v>216</v>
      </c>
      <c r="B506" t="s">
        <v>231</v>
      </c>
      <c r="C506" t="s">
        <v>241</v>
      </c>
      <c r="D506" t="s">
        <v>42</v>
      </c>
      <c r="E506">
        <v>2015</v>
      </c>
      <c r="F506" t="s">
        <v>230</v>
      </c>
      <c r="G506">
        <v>580</v>
      </c>
      <c r="H506" s="59"/>
      <c r="I506">
        <v>84.117090000000005</v>
      </c>
      <c r="J506">
        <v>725.20899999999995</v>
      </c>
      <c r="K506">
        <v>717.44039999999995</v>
      </c>
      <c r="L506">
        <v>711.56690000000003</v>
      </c>
      <c r="M506">
        <v>715.91909999999996</v>
      </c>
      <c r="N506">
        <v>727.08150000000001</v>
      </c>
      <c r="O506">
        <v>758.35130000000004</v>
      </c>
      <c r="P506">
        <v>780.35900000000004</v>
      </c>
      <c r="Q506">
        <v>792.27329999999995</v>
      </c>
      <c r="R506">
        <v>796.32640000000004</v>
      </c>
      <c r="S506">
        <v>796.41200000000003</v>
      </c>
      <c r="T506">
        <v>805.27080000000001</v>
      </c>
      <c r="U506">
        <v>793.95590000000004</v>
      </c>
      <c r="V506">
        <v>788.2559</v>
      </c>
      <c r="W506">
        <v>785.77589999999998</v>
      </c>
      <c r="X506">
        <v>778.24490000000003</v>
      </c>
      <c r="Y506">
        <v>769.04700000000003</v>
      </c>
      <c r="Z506">
        <v>762.99599999999998</v>
      </c>
      <c r="AA506">
        <v>756.64840000000004</v>
      </c>
      <c r="AB506">
        <v>751.17690000000005</v>
      </c>
      <c r="AC506">
        <v>751.91740000000004</v>
      </c>
      <c r="AD506">
        <v>765.26670000000001</v>
      </c>
      <c r="AE506">
        <v>769.19140000000004</v>
      </c>
      <c r="AF506">
        <v>766.3614</v>
      </c>
      <c r="AG506">
        <v>745.48329999999999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143.29349999999999</v>
      </c>
      <c r="AU506">
        <v>608.70619999999997</v>
      </c>
      <c r="AV506">
        <v>607.1422</v>
      </c>
      <c r="AW506">
        <v>604.56510000000003</v>
      </c>
      <c r="AX506">
        <v>601.1046</v>
      </c>
      <c r="AY506">
        <v>597.94150000000002</v>
      </c>
      <c r="AZ506">
        <v>508.9622</v>
      </c>
      <c r="BA506">
        <v>351.22899999999998</v>
      </c>
      <c r="BB506">
        <v>241.2235</v>
      </c>
      <c r="BC506">
        <v>249.4984</v>
      </c>
      <c r="BD506">
        <v>252.85210000000001</v>
      </c>
      <c r="BE506">
        <v>239.1627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202.43639999999999</v>
      </c>
      <c r="BS506">
        <v>615.90560000000005</v>
      </c>
      <c r="BT506">
        <v>613.83900000000006</v>
      </c>
      <c r="BU506">
        <v>611.2441</v>
      </c>
      <c r="BV506">
        <v>607.697</v>
      </c>
      <c r="BW506">
        <v>604.58669999999995</v>
      </c>
      <c r="BX506">
        <v>514.82219999999995</v>
      </c>
      <c r="BY506">
        <v>357.61599999999999</v>
      </c>
      <c r="BZ506">
        <v>246.31379999999999</v>
      </c>
      <c r="CA506">
        <v>255.61500000000001</v>
      </c>
      <c r="CB506">
        <v>259.95510000000002</v>
      </c>
      <c r="CC506">
        <v>244.73390000000001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243.39859999999999</v>
      </c>
      <c r="CQ506">
        <v>620.89179999999999</v>
      </c>
      <c r="CR506">
        <v>618.47720000000004</v>
      </c>
      <c r="CS506">
        <v>615.87009999999998</v>
      </c>
      <c r="CT506">
        <v>612.26279999999997</v>
      </c>
      <c r="CU506">
        <v>609.18910000000005</v>
      </c>
      <c r="CV506">
        <v>518.8809</v>
      </c>
      <c r="CW506">
        <v>362.03960000000001</v>
      </c>
      <c r="CX506">
        <v>249.83930000000001</v>
      </c>
      <c r="CY506">
        <v>259.85129999999998</v>
      </c>
      <c r="CZ506">
        <v>264.87459999999999</v>
      </c>
      <c r="DA506">
        <v>248.5924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284.36070000000001</v>
      </c>
      <c r="DO506">
        <v>625.87810000000002</v>
      </c>
      <c r="DP506">
        <v>623.11540000000002</v>
      </c>
      <c r="DQ506">
        <v>620.49599999999998</v>
      </c>
      <c r="DR506">
        <v>616.82870000000003</v>
      </c>
      <c r="DS506">
        <v>613.79160000000002</v>
      </c>
      <c r="DT506">
        <v>522.93949999999995</v>
      </c>
      <c r="DU506">
        <v>366.4633</v>
      </c>
      <c r="DV506">
        <v>253.36490000000001</v>
      </c>
      <c r="DW506">
        <v>264.08769999999998</v>
      </c>
      <c r="DX506">
        <v>269.79410000000001</v>
      </c>
      <c r="DY506">
        <v>252.45089999999999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343.50369999999998</v>
      </c>
      <c r="EM506">
        <v>633.07749999999999</v>
      </c>
      <c r="EN506">
        <v>629.81209999999999</v>
      </c>
      <c r="EO506">
        <v>627.17499999999995</v>
      </c>
      <c r="EP506">
        <v>623.42110000000002</v>
      </c>
      <c r="EQ506">
        <v>620.43679999999995</v>
      </c>
      <c r="ER506">
        <v>528.79960000000005</v>
      </c>
      <c r="ES506">
        <v>372.8503</v>
      </c>
      <c r="ET506">
        <v>258.45519999999999</v>
      </c>
      <c r="EU506">
        <v>270.20429999999999</v>
      </c>
      <c r="EV506">
        <v>276.89710000000002</v>
      </c>
      <c r="EW506">
        <v>258.02199999999999</v>
      </c>
      <c r="EX506">
        <v>65.373829999999998</v>
      </c>
      <c r="EY506">
        <v>64.324100000000001</v>
      </c>
      <c r="EZ506">
        <v>63.369630000000001</v>
      </c>
      <c r="FA506">
        <v>62.421399999999998</v>
      </c>
      <c r="FB506">
        <v>61.693449999999999</v>
      </c>
      <c r="FC506">
        <v>61.09064</v>
      </c>
      <c r="FD506">
        <v>60.697090000000003</v>
      </c>
      <c r="FE506">
        <v>60.456159999999997</v>
      </c>
      <c r="FF506">
        <v>61.59552</v>
      </c>
      <c r="FG506">
        <v>65.284009999999995</v>
      </c>
      <c r="FH506">
        <v>70.718279999999993</v>
      </c>
      <c r="FI506">
        <v>76.630229999999997</v>
      </c>
      <c r="FJ506">
        <v>81.845320000000001</v>
      </c>
      <c r="FK506">
        <v>84.917829999999995</v>
      </c>
      <c r="FL506">
        <v>86.147229999999993</v>
      </c>
      <c r="FM506">
        <v>87.044740000000004</v>
      </c>
      <c r="FN506">
        <v>87.261510000000001</v>
      </c>
      <c r="FO506">
        <v>86.260350000000003</v>
      </c>
      <c r="FP506">
        <v>83.497110000000006</v>
      </c>
      <c r="FQ506">
        <v>78.914000000000001</v>
      </c>
      <c r="FR506">
        <v>75.528710000000004</v>
      </c>
      <c r="FS506">
        <v>72.958380000000005</v>
      </c>
      <c r="FT506">
        <v>70.618070000000003</v>
      </c>
      <c r="FU506">
        <v>68.823809999999995</v>
      </c>
      <c r="FV506">
        <v>1</v>
      </c>
    </row>
    <row r="507" spans="1:178" x14ac:dyDescent="0.2">
      <c r="A507" t="s">
        <v>216</v>
      </c>
      <c r="B507" t="s">
        <v>231</v>
      </c>
      <c r="C507" t="s">
        <v>241</v>
      </c>
      <c r="D507" t="s">
        <v>42</v>
      </c>
      <c r="E507">
        <v>2016</v>
      </c>
      <c r="F507" t="s">
        <v>230</v>
      </c>
      <c r="G507">
        <v>565</v>
      </c>
      <c r="H507" s="59"/>
      <c r="I507">
        <v>81.941649999999996</v>
      </c>
      <c r="J507">
        <v>706.45370000000003</v>
      </c>
      <c r="K507">
        <v>698.88589999999999</v>
      </c>
      <c r="L507">
        <v>693.16430000000003</v>
      </c>
      <c r="M507">
        <v>697.40390000000002</v>
      </c>
      <c r="N507">
        <v>708.27760000000001</v>
      </c>
      <c r="O507">
        <v>738.73869999999999</v>
      </c>
      <c r="P507">
        <v>760.17729999999995</v>
      </c>
      <c r="Q507">
        <v>771.78340000000003</v>
      </c>
      <c r="R507">
        <v>775.73180000000002</v>
      </c>
      <c r="S507">
        <v>775.81510000000003</v>
      </c>
      <c r="T507">
        <v>784.44479999999999</v>
      </c>
      <c r="U507">
        <v>773.42259999999999</v>
      </c>
      <c r="V507">
        <v>767.87</v>
      </c>
      <c r="W507">
        <v>765.45420000000001</v>
      </c>
      <c r="X507">
        <v>758.11789999999996</v>
      </c>
      <c r="Y507">
        <v>749.15779999999995</v>
      </c>
      <c r="Z507">
        <v>743.26329999999996</v>
      </c>
      <c r="AA507">
        <v>737.07979999999998</v>
      </c>
      <c r="AB507">
        <v>731.74990000000003</v>
      </c>
      <c r="AC507">
        <v>732.47130000000004</v>
      </c>
      <c r="AD507">
        <v>745.47529999999995</v>
      </c>
      <c r="AE507">
        <v>749.29849999999999</v>
      </c>
      <c r="AF507">
        <v>746.54169999999999</v>
      </c>
      <c r="AG507">
        <v>726.20360000000005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138.30160000000001</v>
      </c>
      <c r="AU507">
        <v>592.80719999999997</v>
      </c>
      <c r="AV507">
        <v>591.29470000000003</v>
      </c>
      <c r="AW507">
        <v>588.78459999999995</v>
      </c>
      <c r="AX507">
        <v>585.4153</v>
      </c>
      <c r="AY507">
        <v>582.33299999999997</v>
      </c>
      <c r="AZ507">
        <v>495.67189999999999</v>
      </c>
      <c r="BA507">
        <v>342.00659999999999</v>
      </c>
      <c r="BB507">
        <v>234.8742</v>
      </c>
      <c r="BC507">
        <v>242.9128</v>
      </c>
      <c r="BD507">
        <v>246.1584</v>
      </c>
      <c r="BE507">
        <v>232.85640000000001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196.6747</v>
      </c>
      <c r="BS507">
        <v>599.91290000000004</v>
      </c>
      <c r="BT507">
        <v>597.90430000000003</v>
      </c>
      <c r="BU507">
        <v>595.37670000000003</v>
      </c>
      <c r="BV507">
        <v>591.92190000000005</v>
      </c>
      <c r="BW507">
        <v>588.89170000000001</v>
      </c>
      <c r="BX507">
        <v>501.45569999999998</v>
      </c>
      <c r="BY507">
        <v>348.31049999999999</v>
      </c>
      <c r="BZ507">
        <v>239.89830000000001</v>
      </c>
      <c r="CA507">
        <v>248.94990000000001</v>
      </c>
      <c r="CB507">
        <v>253.16890000000001</v>
      </c>
      <c r="CC507">
        <v>238.35499999999999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237.10380000000001</v>
      </c>
      <c r="CQ507">
        <v>604.83429999999998</v>
      </c>
      <c r="CR507">
        <v>602.48209999999995</v>
      </c>
      <c r="CS507">
        <v>599.94240000000002</v>
      </c>
      <c r="CT507">
        <v>596.42840000000001</v>
      </c>
      <c r="CU507">
        <v>593.43430000000001</v>
      </c>
      <c r="CV507">
        <v>505.4615</v>
      </c>
      <c r="CW507">
        <v>352.67649999999998</v>
      </c>
      <c r="CX507">
        <v>243.37799999999999</v>
      </c>
      <c r="CY507">
        <v>253.1311</v>
      </c>
      <c r="CZ507">
        <v>258.02440000000001</v>
      </c>
      <c r="DA507">
        <v>242.16329999999999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277.53280000000001</v>
      </c>
      <c r="DO507">
        <v>609.75570000000005</v>
      </c>
      <c r="DP507">
        <v>607.05989999999997</v>
      </c>
      <c r="DQ507">
        <v>604.50810000000001</v>
      </c>
      <c r="DR507">
        <v>600.93489999999997</v>
      </c>
      <c r="DS507">
        <v>597.97680000000003</v>
      </c>
      <c r="DT507">
        <v>509.46730000000002</v>
      </c>
      <c r="DU507">
        <v>357.04259999999999</v>
      </c>
      <c r="DV507">
        <v>246.85759999999999</v>
      </c>
      <c r="DW507">
        <v>257.31229999999999</v>
      </c>
      <c r="DX507">
        <v>262.87990000000002</v>
      </c>
      <c r="DY507">
        <v>245.9716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335.90589999999997</v>
      </c>
      <c r="EM507">
        <v>616.8614</v>
      </c>
      <c r="EN507">
        <v>613.66959999999995</v>
      </c>
      <c r="EO507">
        <v>611.10019999999997</v>
      </c>
      <c r="EP507">
        <v>607.44150000000002</v>
      </c>
      <c r="EQ507">
        <v>604.53549999999996</v>
      </c>
      <c r="ER507">
        <v>515.25109999999995</v>
      </c>
      <c r="ES507">
        <v>363.34649999999999</v>
      </c>
      <c r="ET507">
        <v>251.8817</v>
      </c>
      <c r="EU507">
        <v>263.34930000000003</v>
      </c>
      <c r="EV507">
        <v>269.8904</v>
      </c>
      <c r="EW507">
        <v>251.47020000000001</v>
      </c>
      <c r="EX507">
        <v>65.373829999999998</v>
      </c>
      <c r="EY507">
        <v>64.324100000000001</v>
      </c>
      <c r="EZ507">
        <v>63.369630000000001</v>
      </c>
      <c r="FA507">
        <v>62.421399999999998</v>
      </c>
      <c r="FB507">
        <v>61.693449999999999</v>
      </c>
      <c r="FC507">
        <v>61.09064</v>
      </c>
      <c r="FD507">
        <v>60.697090000000003</v>
      </c>
      <c r="FE507">
        <v>60.45617</v>
      </c>
      <c r="FF507">
        <v>61.59552</v>
      </c>
      <c r="FG507">
        <v>65.284009999999995</v>
      </c>
      <c r="FH507">
        <v>70.718279999999993</v>
      </c>
      <c r="FI507">
        <v>76.630229999999997</v>
      </c>
      <c r="FJ507">
        <v>81.845320000000001</v>
      </c>
      <c r="FK507">
        <v>84.917829999999995</v>
      </c>
      <c r="FL507">
        <v>86.147229999999993</v>
      </c>
      <c r="FM507">
        <v>87.044740000000004</v>
      </c>
      <c r="FN507">
        <v>87.261510000000001</v>
      </c>
      <c r="FO507">
        <v>86.260350000000003</v>
      </c>
      <c r="FP507">
        <v>83.497110000000006</v>
      </c>
      <c r="FQ507">
        <v>78.914000000000001</v>
      </c>
      <c r="FR507">
        <v>75.528710000000004</v>
      </c>
      <c r="FS507">
        <v>72.958380000000005</v>
      </c>
      <c r="FT507">
        <v>70.618070000000003</v>
      </c>
      <c r="FU507">
        <v>68.823809999999995</v>
      </c>
      <c r="FV507">
        <v>1</v>
      </c>
    </row>
    <row r="508" spans="1:178" x14ac:dyDescent="0.2">
      <c r="A508" t="s">
        <v>216</v>
      </c>
      <c r="B508" t="s">
        <v>231</v>
      </c>
      <c r="C508" t="s">
        <v>241</v>
      </c>
      <c r="D508" t="s">
        <v>42</v>
      </c>
      <c r="E508">
        <v>2017</v>
      </c>
      <c r="F508" t="s">
        <v>230</v>
      </c>
      <c r="G508">
        <v>550</v>
      </c>
      <c r="H508" s="59"/>
      <c r="I508">
        <v>79.766199999999998</v>
      </c>
      <c r="J508">
        <v>687.69820000000004</v>
      </c>
      <c r="K508">
        <v>680.33140000000003</v>
      </c>
      <c r="L508">
        <v>674.76170000000002</v>
      </c>
      <c r="M508">
        <v>678.88879999999995</v>
      </c>
      <c r="N508">
        <v>689.47379999999998</v>
      </c>
      <c r="O508">
        <v>719.12620000000004</v>
      </c>
      <c r="P508">
        <v>739.99559999999997</v>
      </c>
      <c r="Q508">
        <v>751.29359999999997</v>
      </c>
      <c r="R508">
        <v>755.13710000000003</v>
      </c>
      <c r="S508">
        <v>755.2183</v>
      </c>
      <c r="T508">
        <v>763.61879999999996</v>
      </c>
      <c r="U508">
        <v>752.88919999999996</v>
      </c>
      <c r="V508">
        <v>747.48400000000004</v>
      </c>
      <c r="W508">
        <v>745.13239999999996</v>
      </c>
      <c r="X508">
        <v>737.99080000000004</v>
      </c>
      <c r="Y508">
        <v>729.26869999999997</v>
      </c>
      <c r="Z508">
        <v>723.53060000000005</v>
      </c>
      <c r="AA508">
        <v>717.51139999999998</v>
      </c>
      <c r="AB508">
        <v>712.3229</v>
      </c>
      <c r="AC508">
        <v>713.02509999999995</v>
      </c>
      <c r="AD508">
        <v>725.68399999999997</v>
      </c>
      <c r="AE508">
        <v>729.40560000000005</v>
      </c>
      <c r="AF508">
        <v>726.72199999999998</v>
      </c>
      <c r="AG508">
        <v>706.92380000000003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133.3272</v>
      </c>
      <c r="AU508">
        <v>576.91039999999998</v>
      </c>
      <c r="AV508">
        <v>575.44910000000004</v>
      </c>
      <c r="AW508">
        <v>573.00599999999997</v>
      </c>
      <c r="AX508">
        <v>569.72820000000002</v>
      </c>
      <c r="AY508">
        <v>566.72640000000001</v>
      </c>
      <c r="AZ508">
        <v>482.38339999999999</v>
      </c>
      <c r="BA508">
        <v>332.78609999999998</v>
      </c>
      <c r="BB508">
        <v>228.5265</v>
      </c>
      <c r="BC508">
        <v>236.32910000000001</v>
      </c>
      <c r="BD508">
        <v>239.46680000000001</v>
      </c>
      <c r="BE508">
        <v>226.55160000000001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190.92019999999999</v>
      </c>
      <c r="BS508">
        <v>583.92110000000002</v>
      </c>
      <c r="BT508">
        <v>581.97040000000004</v>
      </c>
      <c r="BU508">
        <v>579.51009999999997</v>
      </c>
      <c r="BV508">
        <v>576.14779999999996</v>
      </c>
      <c r="BW508">
        <v>573.19749999999999</v>
      </c>
      <c r="BX508">
        <v>488.0899</v>
      </c>
      <c r="BY508">
        <v>339.00580000000002</v>
      </c>
      <c r="BZ508">
        <v>233.48339999999999</v>
      </c>
      <c r="CA508">
        <v>242.28540000000001</v>
      </c>
      <c r="CB508">
        <v>246.3836</v>
      </c>
      <c r="CC508">
        <v>231.97669999999999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230.809</v>
      </c>
      <c r="CQ508">
        <v>588.77670000000001</v>
      </c>
      <c r="CR508">
        <v>586.48699999999997</v>
      </c>
      <c r="CS508">
        <v>584.01469999999995</v>
      </c>
      <c r="CT508">
        <v>580.59410000000003</v>
      </c>
      <c r="CU508">
        <v>577.67939999999999</v>
      </c>
      <c r="CV508">
        <v>492.04219999999998</v>
      </c>
      <c r="CW508">
        <v>343.31349999999998</v>
      </c>
      <c r="CX508">
        <v>236.91659999999999</v>
      </c>
      <c r="CY508">
        <v>246.41079999999999</v>
      </c>
      <c r="CZ508">
        <v>251.17420000000001</v>
      </c>
      <c r="DA508">
        <v>235.73419999999999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270.69779999999997</v>
      </c>
      <c r="DO508">
        <v>593.63229999999999</v>
      </c>
      <c r="DP508">
        <v>591.00360000000001</v>
      </c>
      <c r="DQ508">
        <v>588.51930000000004</v>
      </c>
      <c r="DR508">
        <v>585.0403</v>
      </c>
      <c r="DS508">
        <v>582.16129999999998</v>
      </c>
      <c r="DT508">
        <v>495.99439999999998</v>
      </c>
      <c r="DU508">
        <v>347.62119999999999</v>
      </c>
      <c r="DV508">
        <v>240.34970000000001</v>
      </c>
      <c r="DW508">
        <v>250.5361</v>
      </c>
      <c r="DX508">
        <v>255.9648</v>
      </c>
      <c r="DY508">
        <v>239.49160000000001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328.29079999999999</v>
      </c>
      <c r="EM508">
        <v>600.6431</v>
      </c>
      <c r="EN508">
        <v>597.5249</v>
      </c>
      <c r="EO508">
        <v>595.02340000000004</v>
      </c>
      <c r="EP508">
        <v>591.45989999999995</v>
      </c>
      <c r="EQ508">
        <v>588.63229999999999</v>
      </c>
      <c r="ER508">
        <v>501.70089999999999</v>
      </c>
      <c r="ES508">
        <v>353.8408</v>
      </c>
      <c r="ET508">
        <v>245.30670000000001</v>
      </c>
      <c r="EU508">
        <v>256.49239999999998</v>
      </c>
      <c r="EV508">
        <v>262.88159999999999</v>
      </c>
      <c r="EW508">
        <v>244.91669999999999</v>
      </c>
      <c r="EX508">
        <v>65.373829999999998</v>
      </c>
      <c r="EY508">
        <v>64.324100000000001</v>
      </c>
      <c r="EZ508">
        <v>63.369630000000001</v>
      </c>
      <c r="FA508">
        <v>62.421399999999998</v>
      </c>
      <c r="FB508">
        <v>61.693449999999999</v>
      </c>
      <c r="FC508">
        <v>61.09064</v>
      </c>
      <c r="FD508">
        <v>60.697090000000003</v>
      </c>
      <c r="FE508">
        <v>60.456159999999997</v>
      </c>
      <c r="FF508">
        <v>61.59552</v>
      </c>
      <c r="FG508">
        <v>65.284009999999995</v>
      </c>
      <c r="FH508">
        <v>70.718279999999993</v>
      </c>
      <c r="FI508">
        <v>76.630229999999997</v>
      </c>
      <c r="FJ508">
        <v>81.845320000000001</v>
      </c>
      <c r="FK508">
        <v>84.917829999999995</v>
      </c>
      <c r="FL508">
        <v>86.147229999999993</v>
      </c>
      <c r="FM508">
        <v>87.044740000000004</v>
      </c>
      <c r="FN508">
        <v>87.261510000000001</v>
      </c>
      <c r="FO508">
        <v>86.260350000000003</v>
      </c>
      <c r="FP508">
        <v>83.497110000000006</v>
      </c>
      <c r="FQ508">
        <v>78.914000000000001</v>
      </c>
      <c r="FR508">
        <v>75.528710000000004</v>
      </c>
      <c r="FS508">
        <v>72.958380000000005</v>
      </c>
      <c r="FT508">
        <v>70.618070000000003</v>
      </c>
      <c r="FU508">
        <v>68.823809999999995</v>
      </c>
      <c r="FV508">
        <v>1</v>
      </c>
    </row>
    <row r="509" spans="1:178" x14ac:dyDescent="0.2">
      <c r="A509" t="s">
        <v>216</v>
      </c>
      <c r="B509" t="s">
        <v>231</v>
      </c>
      <c r="C509" t="s">
        <v>241</v>
      </c>
      <c r="D509" t="s">
        <v>42</v>
      </c>
      <c r="E509" t="s">
        <v>239</v>
      </c>
      <c r="F509" t="s">
        <v>230</v>
      </c>
      <c r="G509">
        <v>535</v>
      </c>
      <c r="H509" s="59"/>
      <c r="I509">
        <v>77.590770000000006</v>
      </c>
      <c r="J509">
        <v>668.94280000000003</v>
      </c>
      <c r="K509">
        <v>661.77689999999996</v>
      </c>
      <c r="L509">
        <v>656.35910000000001</v>
      </c>
      <c r="M509">
        <v>660.37369999999999</v>
      </c>
      <c r="N509">
        <v>670.67</v>
      </c>
      <c r="O509">
        <v>699.51369999999997</v>
      </c>
      <c r="P509">
        <v>719.81389999999999</v>
      </c>
      <c r="Q509">
        <v>730.80380000000002</v>
      </c>
      <c r="R509">
        <v>734.54250000000002</v>
      </c>
      <c r="S509">
        <v>734.62139999999999</v>
      </c>
      <c r="T509">
        <v>742.79280000000006</v>
      </c>
      <c r="U509">
        <v>732.35590000000002</v>
      </c>
      <c r="V509">
        <v>727.09810000000004</v>
      </c>
      <c r="W509">
        <v>724.81060000000002</v>
      </c>
      <c r="X509">
        <v>717.86379999999997</v>
      </c>
      <c r="Y509">
        <v>709.37959999999998</v>
      </c>
      <c r="Z509">
        <v>703.798</v>
      </c>
      <c r="AA509">
        <v>697.94290000000001</v>
      </c>
      <c r="AB509">
        <v>692.89589999999998</v>
      </c>
      <c r="AC509">
        <v>693.57899999999995</v>
      </c>
      <c r="AD509">
        <v>705.89260000000002</v>
      </c>
      <c r="AE509">
        <v>709.51279999999997</v>
      </c>
      <c r="AF509">
        <v>706.90229999999997</v>
      </c>
      <c r="AG509">
        <v>687.64409999999998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128.37090000000001</v>
      </c>
      <c r="AU509">
        <v>561.01570000000004</v>
      </c>
      <c r="AV509">
        <v>559.60550000000001</v>
      </c>
      <c r="AW509">
        <v>557.22950000000003</v>
      </c>
      <c r="AX509">
        <v>554.04300000000001</v>
      </c>
      <c r="AY509">
        <v>551.12189999999998</v>
      </c>
      <c r="AZ509">
        <v>469.0967</v>
      </c>
      <c r="BA509">
        <v>323.56760000000003</v>
      </c>
      <c r="BB509">
        <v>222.18029999999999</v>
      </c>
      <c r="BC509">
        <v>229.74719999999999</v>
      </c>
      <c r="BD509">
        <v>232.7773</v>
      </c>
      <c r="BE509">
        <v>220.24860000000001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185.17310000000001</v>
      </c>
      <c r="BS509">
        <v>567.93020000000001</v>
      </c>
      <c r="BT509">
        <v>566.03729999999996</v>
      </c>
      <c r="BU509">
        <v>563.64419999999996</v>
      </c>
      <c r="BV509">
        <v>560.37450000000001</v>
      </c>
      <c r="BW509">
        <v>557.50419999999997</v>
      </c>
      <c r="BX509">
        <v>474.72480000000002</v>
      </c>
      <c r="BY509">
        <v>329.70179999999999</v>
      </c>
      <c r="BZ509">
        <v>227.0692</v>
      </c>
      <c r="CA509">
        <v>235.62180000000001</v>
      </c>
      <c r="CB509">
        <v>239.5992</v>
      </c>
      <c r="CC509">
        <v>225.5992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224.51419999999999</v>
      </c>
      <c r="CQ509">
        <v>572.7192</v>
      </c>
      <c r="CR509">
        <v>570.49189999999999</v>
      </c>
      <c r="CS509">
        <v>568.08699999999999</v>
      </c>
      <c r="CT509">
        <v>564.75959999999998</v>
      </c>
      <c r="CU509">
        <v>561.92449999999997</v>
      </c>
      <c r="CV509">
        <v>478.62279999999998</v>
      </c>
      <c r="CW509">
        <v>333.9504</v>
      </c>
      <c r="CX509">
        <v>230.45519999999999</v>
      </c>
      <c r="CY509">
        <v>239.69049999999999</v>
      </c>
      <c r="CZ509">
        <v>244.32400000000001</v>
      </c>
      <c r="DA509">
        <v>229.30510000000001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263.8553</v>
      </c>
      <c r="DO509">
        <v>577.50810000000001</v>
      </c>
      <c r="DP509">
        <v>574.94650000000001</v>
      </c>
      <c r="DQ509">
        <v>572.52980000000002</v>
      </c>
      <c r="DR509">
        <v>569.14480000000003</v>
      </c>
      <c r="DS509">
        <v>566.34479999999996</v>
      </c>
      <c r="DT509">
        <v>482.52080000000001</v>
      </c>
      <c r="DU509">
        <v>338.19889999999998</v>
      </c>
      <c r="DV509">
        <v>233.84119999999999</v>
      </c>
      <c r="DW509">
        <v>243.75919999999999</v>
      </c>
      <c r="DX509">
        <v>249.0488</v>
      </c>
      <c r="DY509">
        <v>233.01089999999999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320.65750000000003</v>
      </c>
      <c r="EM509">
        <v>584.42259999999999</v>
      </c>
      <c r="EN509">
        <v>581.37819999999999</v>
      </c>
      <c r="EO509">
        <v>578.94460000000004</v>
      </c>
      <c r="EP509">
        <v>575.47630000000004</v>
      </c>
      <c r="EQ509">
        <v>572.72709999999995</v>
      </c>
      <c r="ER509">
        <v>488.149</v>
      </c>
      <c r="ES509">
        <v>344.33319999999998</v>
      </c>
      <c r="ET509">
        <v>238.73009999999999</v>
      </c>
      <c r="EU509">
        <v>249.6337</v>
      </c>
      <c r="EV509">
        <v>255.8707</v>
      </c>
      <c r="EW509">
        <v>238.36150000000001</v>
      </c>
      <c r="EX509">
        <v>65.373829999999998</v>
      </c>
      <c r="EY509">
        <v>64.324100000000001</v>
      </c>
      <c r="EZ509">
        <v>63.369619999999998</v>
      </c>
      <c r="FA509">
        <v>62.421390000000002</v>
      </c>
      <c r="FB509">
        <v>61.693449999999999</v>
      </c>
      <c r="FC509">
        <v>61.090629999999997</v>
      </c>
      <c r="FD509">
        <v>60.697090000000003</v>
      </c>
      <c r="FE509">
        <v>60.456159999999997</v>
      </c>
      <c r="FF509">
        <v>61.59552</v>
      </c>
      <c r="FG509">
        <v>65.284009999999995</v>
      </c>
      <c r="FH509">
        <v>70.718279999999993</v>
      </c>
      <c r="FI509">
        <v>76.630229999999997</v>
      </c>
      <c r="FJ509">
        <v>81.845320000000001</v>
      </c>
      <c r="FK509">
        <v>84.917829999999995</v>
      </c>
      <c r="FL509">
        <v>86.147229999999993</v>
      </c>
      <c r="FM509">
        <v>87.044740000000004</v>
      </c>
      <c r="FN509">
        <v>87.261510000000001</v>
      </c>
      <c r="FO509">
        <v>86.260350000000003</v>
      </c>
      <c r="FP509">
        <v>83.497110000000006</v>
      </c>
      <c r="FQ509">
        <v>78.914000000000001</v>
      </c>
      <c r="FR509">
        <v>75.528710000000004</v>
      </c>
      <c r="FS509">
        <v>72.958380000000005</v>
      </c>
      <c r="FT509">
        <v>70.618070000000003</v>
      </c>
      <c r="FU509">
        <v>68.823809999999995</v>
      </c>
      <c r="FV509">
        <v>1</v>
      </c>
    </row>
    <row r="510" spans="1:178" x14ac:dyDescent="0.2">
      <c r="A510" t="s">
        <v>216</v>
      </c>
      <c r="B510" t="s">
        <v>231</v>
      </c>
      <c r="C510" t="s">
        <v>241</v>
      </c>
      <c r="D510" t="s">
        <v>43</v>
      </c>
      <c r="E510">
        <v>2015</v>
      </c>
      <c r="F510" t="s">
        <v>230</v>
      </c>
      <c r="G510">
        <v>572</v>
      </c>
      <c r="H510" s="59"/>
      <c r="I510">
        <v>82.956860000000006</v>
      </c>
      <c r="J510">
        <v>712.84079999999994</v>
      </c>
      <c r="K510">
        <v>703.55470000000003</v>
      </c>
      <c r="L510">
        <v>696.21900000000005</v>
      </c>
      <c r="M510">
        <v>698.90859999999998</v>
      </c>
      <c r="N510">
        <v>718.41729999999995</v>
      </c>
      <c r="O510">
        <v>747.59870000000001</v>
      </c>
      <c r="P510">
        <v>768.3646</v>
      </c>
      <c r="Q510">
        <v>772.64250000000004</v>
      </c>
      <c r="R510">
        <v>770.06529999999998</v>
      </c>
      <c r="S510">
        <v>764.5077</v>
      </c>
      <c r="T510">
        <v>769.38350000000003</v>
      </c>
      <c r="U510">
        <v>774.98850000000004</v>
      </c>
      <c r="V510">
        <v>768.87699999999995</v>
      </c>
      <c r="W510">
        <v>770.8578</v>
      </c>
      <c r="X510">
        <v>758.11940000000004</v>
      </c>
      <c r="Y510">
        <v>754.9796</v>
      </c>
      <c r="Z510">
        <v>748.20600000000002</v>
      </c>
      <c r="AA510">
        <v>746.18730000000005</v>
      </c>
      <c r="AB510">
        <v>740.93150000000003</v>
      </c>
      <c r="AC510">
        <v>737.17079999999999</v>
      </c>
      <c r="AD510">
        <v>740.68539999999996</v>
      </c>
      <c r="AE510">
        <v>740.0557</v>
      </c>
      <c r="AF510">
        <v>731.69069999999999</v>
      </c>
      <c r="AG510">
        <v>723.09500000000003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18.294450000000001</v>
      </c>
      <c r="AX510">
        <v>593.35699999999997</v>
      </c>
      <c r="AY510">
        <v>593.37810000000002</v>
      </c>
      <c r="AZ510">
        <v>587.31349999999998</v>
      </c>
      <c r="BA510">
        <v>584.15030000000002</v>
      </c>
      <c r="BB510">
        <v>587.64940000000001</v>
      </c>
      <c r="BC510">
        <v>515.85350000000005</v>
      </c>
      <c r="BD510">
        <v>363.63529999999997</v>
      </c>
      <c r="BE510">
        <v>242.5789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154.31790000000001</v>
      </c>
      <c r="BV510">
        <v>603.38930000000005</v>
      </c>
      <c r="BW510">
        <v>603.98019999999997</v>
      </c>
      <c r="BX510">
        <v>597.96199999999999</v>
      </c>
      <c r="BY510">
        <v>594.80759999999998</v>
      </c>
      <c r="BZ510">
        <v>599.49620000000004</v>
      </c>
      <c r="CA510">
        <v>523.7808</v>
      </c>
      <c r="CB510">
        <v>372.56240000000003</v>
      </c>
      <c r="CC510">
        <v>244.96680000000001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248.5273</v>
      </c>
      <c r="CT510">
        <v>610.33759999999995</v>
      </c>
      <c r="CU510">
        <v>611.32309999999995</v>
      </c>
      <c r="CV510">
        <v>605.33720000000005</v>
      </c>
      <c r="CW510">
        <v>602.18880000000001</v>
      </c>
      <c r="CX510">
        <v>607.70119999999997</v>
      </c>
      <c r="CY510">
        <v>529.27110000000005</v>
      </c>
      <c r="CZ510">
        <v>378.74540000000002</v>
      </c>
      <c r="DA510">
        <v>246.6206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342.73669999999998</v>
      </c>
      <c r="DR510">
        <v>617.28589999999997</v>
      </c>
      <c r="DS510">
        <v>618.66600000000005</v>
      </c>
      <c r="DT510">
        <v>612.71230000000003</v>
      </c>
      <c r="DU510">
        <v>609.57000000000005</v>
      </c>
      <c r="DV510">
        <v>615.90629999999999</v>
      </c>
      <c r="DW510">
        <v>534.76149999999996</v>
      </c>
      <c r="DX510">
        <v>384.92829999999998</v>
      </c>
      <c r="DY510">
        <v>248.27449999999999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478.76010000000002</v>
      </c>
      <c r="EP510">
        <v>627.31820000000005</v>
      </c>
      <c r="EQ510">
        <v>629.26800000000003</v>
      </c>
      <c r="ER510">
        <v>623.36080000000004</v>
      </c>
      <c r="ES510">
        <v>620.22730000000001</v>
      </c>
      <c r="ET510">
        <v>627.75310000000002</v>
      </c>
      <c r="EU510">
        <v>542.68870000000004</v>
      </c>
      <c r="EV510">
        <v>393.85550000000001</v>
      </c>
      <c r="EW510">
        <v>250.66229999999999</v>
      </c>
      <c r="EX510">
        <v>57.308689999999999</v>
      </c>
      <c r="EY510">
        <v>56.285780000000003</v>
      </c>
      <c r="EZ510">
        <v>55.812010000000001</v>
      </c>
      <c r="FA510">
        <v>55.155239999999999</v>
      </c>
      <c r="FB510">
        <v>54.29571</v>
      </c>
      <c r="FC510">
        <v>53.904769999999999</v>
      </c>
      <c r="FD510">
        <v>53.977170000000001</v>
      </c>
      <c r="FE510">
        <v>53.793669999999999</v>
      </c>
      <c r="FF510">
        <v>56.409889999999997</v>
      </c>
      <c r="FG510">
        <v>60.19858</v>
      </c>
      <c r="FH510">
        <v>64.990340000000003</v>
      </c>
      <c r="FI510">
        <v>69.605829999999997</v>
      </c>
      <c r="FJ510">
        <v>72.339889999999997</v>
      </c>
      <c r="FK510">
        <v>73.962990000000005</v>
      </c>
      <c r="FL510">
        <v>75.001419999999996</v>
      </c>
      <c r="FM510">
        <v>74.949240000000003</v>
      </c>
      <c r="FN510">
        <v>73.265020000000007</v>
      </c>
      <c r="FO510">
        <v>70.390339999999995</v>
      </c>
      <c r="FP510">
        <v>67.154920000000004</v>
      </c>
      <c r="FQ510">
        <v>64.666089999999997</v>
      </c>
      <c r="FR510">
        <v>62.955280000000002</v>
      </c>
      <c r="FS510">
        <v>61.766240000000003</v>
      </c>
      <c r="FT510">
        <v>60.843069999999997</v>
      </c>
      <c r="FU510">
        <v>59.926740000000002</v>
      </c>
      <c r="FV510">
        <v>1</v>
      </c>
    </row>
    <row r="511" spans="1:178" x14ac:dyDescent="0.2">
      <c r="A511" t="s">
        <v>216</v>
      </c>
      <c r="B511" t="s">
        <v>231</v>
      </c>
      <c r="C511" t="s">
        <v>241</v>
      </c>
      <c r="D511" t="s">
        <v>43</v>
      </c>
      <c r="E511">
        <v>2016</v>
      </c>
      <c r="F511" t="s">
        <v>230</v>
      </c>
      <c r="G511">
        <v>557</v>
      </c>
      <c r="H511" s="59"/>
      <c r="I511">
        <v>80.781409999999994</v>
      </c>
      <c r="J511">
        <v>694.14739999999995</v>
      </c>
      <c r="K511">
        <v>685.10490000000004</v>
      </c>
      <c r="L511">
        <v>677.9615</v>
      </c>
      <c r="M511">
        <v>680.5806</v>
      </c>
      <c r="N511">
        <v>699.57759999999996</v>
      </c>
      <c r="O511">
        <v>727.99379999999996</v>
      </c>
      <c r="P511">
        <v>748.21510000000001</v>
      </c>
      <c r="Q511">
        <v>752.3809</v>
      </c>
      <c r="R511">
        <v>749.87130000000002</v>
      </c>
      <c r="S511">
        <v>744.45939999999996</v>
      </c>
      <c r="T511">
        <v>749.20740000000001</v>
      </c>
      <c r="U511">
        <v>754.6653</v>
      </c>
      <c r="V511">
        <v>748.71420000000001</v>
      </c>
      <c r="W511">
        <v>750.64300000000003</v>
      </c>
      <c r="X511">
        <v>738.23860000000002</v>
      </c>
      <c r="Y511">
        <v>735.18119999999999</v>
      </c>
      <c r="Z511">
        <v>728.58519999999999</v>
      </c>
      <c r="AA511">
        <v>726.61940000000004</v>
      </c>
      <c r="AB511">
        <v>721.50149999999996</v>
      </c>
      <c r="AC511">
        <v>717.83939999999996</v>
      </c>
      <c r="AD511">
        <v>721.26189999999997</v>
      </c>
      <c r="AE511">
        <v>720.64869999999996</v>
      </c>
      <c r="AF511">
        <v>712.50310000000002</v>
      </c>
      <c r="AG511">
        <v>704.13279999999997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14.815950000000001</v>
      </c>
      <c r="AX511">
        <v>577.57569999999998</v>
      </c>
      <c r="AY511">
        <v>577.5838</v>
      </c>
      <c r="AZ511">
        <v>571.6771</v>
      </c>
      <c r="BA511">
        <v>568.59670000000006</v>
      </c>
      <c r="BB511">
        <v>571.9778</v>
      </c>
      <c r="BC511">
        <v>502.15109999999999</v>
      </c>
      <c r="BD511">
        <v>353.90260000000001</v>
      </c>
      <c r="BE511">
        <v>236.16489999999999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149.04400000000001</v>
      </c>
      <c r="BV511">
        <v>587.47559999999999</v>
      </c>
      <c r="BW511">
        <v>588.04589999999996</v>
      </c>
      <c r="BX511">
        <v>582.18510000000003</v>
      </c>
      <c r="BY511">
        <v>579.11329999999998</v>
      </c>
      <c r="BZ511">
        <v>583.66830000000004</v>
      </c>
      <c r="CA511">
        <v>509.97370000000001</v>
      </c>
      <c r="CB511">
        <v>362.71190000000001</v>
      </c>
      <c r="CC511">
        <v>238.5213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242.00989999999999</v>
      </c>
      <c r="CT511">
        <v>594.33219999999994</v>
      </c>
      <c r="CU511">
        <v>595.29190000000006</v>
      </c>
      <c r="CV511">
        <v>589.46289999999999</v>
      </c>
      <c r="CW511">
        <v>586.39710000000002</v>
      </c>
      <c r="CX511">
        <v>591.76499999999999</v>
      </c>
      <c r="CY511">
        <v>515.39160000000004</v>
      </c>
      <c r="CZ511">
        <v>368.81319999999999</v>
      </c>
      <c r="DA511">
        <v>240.1533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334.97590000000002</v>
      </c>
      <c r="DR511">
        <v>601.18880000000001</v>
      </c>
      <c r="DS511">
        <v>602.53779999999995</v>
      </c>
      <c r="DT511">
        <v>596.74069999999995</v>
      </c>
      <c r="DU511">
        <v>593.68089999999995</v>
      </c>
      <c r="DV511">
        <v>599.86180000000002</v>
      </c>
      <c r="DW511">
        <v>520.80949999999996</v>
      </c>
      <c r="DX511">
        <v>374.91460000000001</v>
      </c>
      <c r="DY511">
        <v>241.78530000000001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469.20389999999998</v>
      </c>
      <c r="EP511">
        <v>611.08870000000002</v>
      </c>
      <c r="EQ511">
        <v>612.99990000000003</v>
      </c>
      <c r="ER511">
        <v>607.24869999999999</v>
      </c>
      <c r="ES511">
        <v>604.19749999999999</v>
      </c>
      <c r="ET511">
        <v>611.55219999999997</v>
      </c>
      <c r="EU511">
        <v>528.63210000000004</v>
      </c>
      <c r="EV511">
        <v>383.72390000000001</v>
      </c>
      <c r="EW511">
        <v>244.14169999999999</v>
      </c>
      <c r="EX511">
        <v>57.308689999999999</v>
      </c>
      <c r="EY511">
        <v>56.285789999999999</v>
      </c>
      <c r="EZ511">
        <v>55.812010000000001</v>
      </c>
      <c r="FA511">
        <v>55.155239999999999</v>
      </c>
      <c r="FB511">
        <v>54.29571</v>
      </c>
      <c r="FC511">
        <v>53.904760000000003</v>
      </c>
      <c r="FD511">
        <v>53.977159999999998</v>
      </c>
      <c r="FE511">
        <v>53.793680000000002</v>
      </c>
      <c r="FF511">
        <v>56.4099</v>
      </c>
      <c r="FG511">
        <v>60.198590000000003</v>
      </c>
      <c r="FH511">
        <v>64.990340000000003</v>
      </c>
      <c r="FI511">
        <v>69.605829999999997</v>
      </c>
      <c r="FJ511">
        <v>72.339889999999997</v>
      </c>
      <c r="FK511">
        <v>73.962990000000005</v>
      </c>
      <c r="FL511">
        <v>75.001419999999996</v>
      </c>
      <c r="FM511">
        <v>74.949240000000003</v>
      </c>
      <c r="FN511">
        <v>73.265020000000007</v>
      </c>
      <c r="FO511">
        <v>70.390339999999995</v>
      </c>
      <c r="FP511">
        <v>67.154920000000004</v>
      </c>
      <c r="FQ511">
        <v>64.666089999999997</v>
      </c>
      <c r="FR511">
        <v>62.955289999999998</v>
      </c>
      <c r="FS511">
        <v>61.766240000000003</v>
      </c>
      <c r="FT511">
        <v>60.843069999999997</v>
      </c>
      <c r="FU511">
        <v>59.926740000000002</v>
      </c>
      <c r="FV511">
        <v>1</v>
      </c>
    </row>
    <row r="512" spans="1:178" x14ac:dyDescent="0.2">
      <c r="A512" t="s">
        <v>216</v>
      </c>
      <c r="B512" t="s">
        <v>231</v>
      </c>
      <c r="C512" t="s">
        <v>241</v>
      </c>
      <c r="D512" t="s">
        <v>43</v>
      </c>
      <c r="E512">
        <v>2017</v>
      </c>
      <c r="F512" t="s">
        <v>230</v>
      </c>
      <c r="G512">
        <v>542</v>
      </c>
      <c r="H512" s="59"/>
      <c r="I512">
        <v>78.605969999999999</v>
      </c>
      <c r="J512">
        <v>675.45399999999995</v>
      </c>
      <c r="K512">
        <v>666.65499999999997</v>
      </c>
      <c r="L512">
        <v>659.70399999999995</v>
      </c>
      <c r="M512">
        <v>662.25250000000005</v>
      </c>
      <c r="N512">
        <v>680.73800000000006</v>
      </c>
      <c r="O512">
        <v>708.38900000000001</v>
      </c>
      <c r="P512">
        <v>728.06569999999999</v>
      </c>
      <c r="Q512">
        <v>732.11929999999995</v>
      </c>
      <c r="R512">
        <v>729.67719999999997</v>
      </c>
      <c r="S512">
        <v>724.41110000000003</v>
      </c>
      <c r="T512">
        <v>729.03129999999999</v>
      </c>
      <c r="U512">
        <v>734.34220000000005</v>
      </c>
      <c r="V512">
        <v>728.55129999999997</v>
      </c>
      <c r="W512">
        <v>730.42819999999995</v>
      </c>
      <c r="X512">
        <v>718.35789999999997</v>
      </c>
      <c r="Y512">
        <v>715.38279999999997</v>
      </c>
      <c r="Z512">
        <v>708.96439999999996</v>
      </c>
      <c r="AA512">
        <v>707.05160000000001</v>
      </c>
      <c r="AB512">
        <v>702.07150000000001</v>
      </c>
      <c r="AC512">
        <v>698.50789999999995</v>
      </c>
      <c r="AD512">
        <v>701.8383</v>
      </c>
      <c r="AE512">
        <v>701.24159999999995</v>
      </c>
      <c r="AF512">
        <v>693.31539999999995</v>
      </c>
      <c r="AG512">
        <v>685.17039999999997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11.37866</v>
      </c>
      <c r="AX512">
        <v>561.79759999999999</v>
      </c>
      <c r="AY512">
        <v>561.79269999999997</v>
      </c>
      <c r="AZ512">
        <v>556.04409999999996</v>
      </c>
      <c r="BA512">
        <v>553.04629999999997</v>
      </c>
      <c r="BB512">
        <v>556.3098</v>
      </c>
      <c r="BC512">
        <v>488.4511</v>
      </c>
      <c r="BD512">
        <v>344.17259999999999</v>
      </c>
      <c r="BE512">
        <v>229.7517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143.78700000000001</v>
      </c>
      <c r="BV512">
        <v>571.56320000000005</v>
      </c>
      <c r="BW512">
        <v>572.11289999999997</v>
      </c>
      <c r="BX512">
        <v>566.40949999999998</v>
      </c>
      <c r="BY512">
        <v>563.4203</v>
      </c>
      <c r="BZ512">
        <v>567.84180000000003</v>
      </c>
      <c r="CA512">
        <v>496.16770000000002</v>
      </c>
      <c r="CB512">
        <v>352.86250000000001</v>
      </c>
      <c r="CC512">
        <v>232.0761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235.49260000000001</v>
      </c>
      <c r="CT512">
        <v>578.32690000000002</v>
      </c>
      <c r="CU512">
        <v>579.26070000000004</v>
      </c>
      <c r="CV512">
        <v>573.58870000000002</v>
      </c>
      <c r="CW512">
        <v>570.60540000000003</v>
      </c>
      <c r="CX512">
        <v>575.8288</v>
      </c>
      <c r="CY512">
        <v>501.51209999999998</v>
      </c>
      <c r="CZ512">
        <v>358.8811</v>
      </c>
      <c r="DA512">
        <v>233.68600000000001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327.19819999999999</v>
      </c>
      <c r="DR512">
        <v>585.09059999999999</v>
      </c>
      <c r="DS512">
        <v>586.40840000000003</v>
      </c>
      <c r="DT512">
        <v>580.76779999999997</v>
      </c>
      <c r="DU512">
        <v>577.79049999999995</v>
      </c>
      <c r="DV512">
        <v>583.81579999999997</v>
      </c>
      <c r="DW512">
        <v>506.85660000000001</v>
      </c>
      <c r="DX512">
        <v>364.8997</v>
      </c>
      <c r="DY512">
        <v>235.29589999999999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459.60660000000001</v>
      </c>
      <c r="EP512">
        <v>594.85619999999994</v>
      </c>
      <c r="EQ512">
        <v>596.7287</v>
      </c>
      <c r="ER512">
        <v>591.13329999999996</v>
      </c>
      <c r="ES512">
        <v>588.16459999999995</v>
      </c>
      <c r="ET512">
        <v>595.34780000000001</v>
      </c>
      <c r="EU512">
        <v>514.57320000000004</v>
      </c>
      <c r="EV512">
        <v>373.58960000000002</v>
      </c>
      <c r="EW512">
        <v>237.62029999999999</v>
      </c>
      <c r="EX512">
        <v>57.308689999999999</v>
      </c>
      <c r="EY512">
        <v>56.285780000000003</v>
      </c>
      <c r="EZ512">
        <v>55.811999999999998</v>
      </c>
      <c r="FA512">
        <v>55.155250000000002</v>
      </c>
      <c r="FB512">
        <v>54.29571</v>
      </c>
      <c r="FC512">
        <v>53.904769999999999</v>
      </c>
      <c r="FD512">
        <v>53.977170000000001</v>
      </c>
      <c r="FE512">
        <v>53.793680000000002</v>
      </c>
      <c r="FF512">
        <v>56.409889999999997</v>
      </c>
      <c r="FG512">
        <v>60.19858</v>
      </c>
      <c r="FH512">
        <v>64.990340000000003</v>
      </c>
      <c r="FI512">
        <v>69.605829999999997</v>
      </c>
      <c r="FJ512">
        <v>72.339889999999997</v>
      </c>
      <c r="FK512">
        <v>73.962990000000005</v>
      </c>
      <c r="FL512">
        <v>75.001419999999996</v>
      </c>
      <c r="FM512">
        <v>74.949240000000003</v>
      </c>
      <c r="FN512">
        <v>73.265020000000007</v>
      </c>
      <c r="FO512">
        <v>70.390339999999995</v>
      </c>
      <c r="FP512">
        <v>67.154920000000004</v>
      </c>
      <c r="FQ512">
        <v>64.666089999999997</v>
      </c>
      <c r="FR512">
        <v>62.955289999999998</v>
      </c>
      <c r="FS512">
        <v>61.76623</v>
      </c>
      <c r="FT512">
        <v>60.843069999999997</v>
      </c>
      <c r="FU512">
        <v>59.926740000000002</v>
      </c>
      <c r="FV512">
        <v>1</v>
      </c>
    </row>
    <row r="513" spans="1:178" x14ac:dyDescent="0.2">
      <c r="A513" t="s">
        <v>216</v>
      </c>
      <c r="B513" t="s">
        <v>231</v>
      </c>
      <c r="C513" t="s">
        <v>241</v>
      </c>
      <c r="D513" t="s">
        <v>43</v>
      </c>
      <c r="E513" t="s">
        <v>239</v>
      </c>
      <c r="F513" t="s">
        <v>230</v>
      </c>
      <c r="G513">
        <v>535</v>
      </c>
      <c r="H513" s="59"/>
      <c r="I513">
        <v>77.590770000000006</v>
      </c>
      <c r="J513">
        <v>666.73050000000001</v>
      </c>
      <c r="K513">
        <v>658.04499999999996</v>
      </c>
      <c r="L513">
        <v>651.18380000000002</v>
      </c>
      <c r="M513">
        <v>653.69949999999994</v>
      </c>
      <c r="N513">
        <v>671.94619999999998</v>
      </c>
      <c r="O513">
        <v>699.24009999999998</v>
      </c>
      <c r="P513">
        <v>718.66269999999997</v>
      </c>
      <c r="Q513">
        <v>722.66390000000001</v>
      </c>
      <c r="R513">
        <v>720.25340000000006</v>
      </c>
      <c r="S513">
        <v>715.05529999999999</v>
      </c>
      <c r="T513">
        <v>719.61569999999995</v>
      </c>
      <c r="U513">
        <v>724.85810000000004</v>
      </c>
      <c r="V513">
        <v>719.14200000000005</v>
      </c>
      <c r="W513">
        <v>720.99459999999999</v>
      </c>
      <c r="X513">
        <v>709.08019999999999</v>
      </c>
      <c r="Y513">
        <v>706.14359999999999</v>
      </c>
      <c r="Z513">
        <v>699.80799999999999</v>
      </c>
      <c r="AA513">
        <v>697.92</v>
      </c>
      <c r="AB513">
        <v>693.00409999999999</v>
      </c>
      <c r="AC513">
        <v>689.48659999999995</v>
      </c>
      <c r="AD513">
        <v>692.774</v>
      </c>
      <c r="AE513">
        <v>692.18499999999995</v>
      </c>
      <c r="AF513">
        <v>684.36109999999996</v>
      </c>
      <c r="AG513">
        <v>676.32140000000004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9.7892060000000001</v>
      </c>
      <c r="AX513">
        <v>554.43550000000005</v>
      </c>
      <c r="AY513">
        <v>554.42460000000005</v>
      </c>
      <c r="AZ513">
        <v>548.74980000000005</v>
      </c>
      <c r="BA513">
        <v>545.79060000000004</v>
      </c>
      <c r="BB513">
        <v>548.99940000000004</v>
      </c>
      <c r="BC513">
        <v>482.05869999999999</v>
      </c>
      <c r="BD513">
        <v>339.63279999999997</v>
      </c>
      <c r="BE513">
        <v>226.75909999999999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141.33969999999999</v>
      </c>
      <c r="BV513">
        <v>564.13789999999995</v>
      </c>
      <c r="BW513">
        <v>564.678</v>
      </c>
      <c r="BX513">
        <v>559.04809999999998</v>
      </c>
      <c r="BY513">
        <v>556.09749999999997</v>
      </c>
      <c r="BZ513">
        <v>560.45669999999996</v>
      </c>
      <c r="CA513">
        <v>489.72519999999997</v>
      </c>
      <c r="CB513">
        <v>348.26650000000001</v>
      </c>
      <c r="CC513">
        <v>229.0684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232.4512</v>
      </c>
      <c r="CT513">
        <v>570.85770000000002</v>
      </c>
      <c r="CU513">
        <v>571.77949999999998</v>
      </c>
      <c r="CV513">
        <v>566.1807</v>
      </c>
      <c r="CW513">
        <v>563.23599999999999</v>
      </c>
      <c r="CX513">
        <v>568.39189999999996</v>
      </c>
      <c r="CY513">
        <v>495.0351</v>
      </c>
      <c r="CZ513">
        <v>354.24610000000001</v>
      </c>
      <c r="DA513">
        <v>230.6679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323.56270000000001</v>
      </c>
      <c r="DR513">
        <v>577.57759999999996</v>
      </c>
      <c r="DS513">
        <v>578.8809</v>
      </c>
      <c r="DT513">
        <v>573.3134</v>
      </c>
      <c r="DU513">
        <v>570.37450000000001</v>
      </c>
      <c r="DV513">
        <v>576.32709999999997</v>
      </c>
      <c r="DW513">
        <v>500.3449</v>
      </c>
      <c r="DX513">
        <v>360.22570000000002</v>
      </c>
      <c r="DY513">
        <v>232.26730000000001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455.11320000000001</v>
      </c>
      <c r="EP513">
        <v>587.28</v>
      </c>
      <c r="EQ513">
        <v>589.13430000000005</v>
      </c>
      <c r="ER513">
        <v>583.61170000000004</v>
      </c>
      <c r="ES513">
        <v>580.68129999999996</v>
      </c>
      <c r="ET513">
        <v>587.78440000000001</v>
      </c>
      <c r="EU513">
        <v>508.01150000000001</v>
      </c>
      <c r="EV513">
        <v>368.85930000000002</v>
      </c>
      <c r="EW513">
        <v>234.57669999999999</v>
      </c>
      <c r="EX513">
        <v>57.308689999999999</v>
      </c>
      <c r="EY513">
        <v>56.285780000000003</v>
      </c>
      <c r="EZ513">
        <v>55.811999999999998</v>
      </c>
      <c r="FA513">
        <v>55.155239999999999</v>
      </c>
      <c r="FB513">
        <v>54.29571</v>
      </c>
      <c r="FC513">
        <v>53.904769999999999</v>
      </c>
      <c r="FD513">
        <v>53.977170000000001</v>
      </c>
      <c r="FE513">
        <v>53.793680000000002</v>
      </c>
      <c r="FF513">
        <v>56.409889999999997</v>
      </c>
      <c r="FG513">
        <v>60.198590000000003</v>
      </c>
      <c r="FH513">
        <v>64.990340000000003</v>
      </c>
      <c r="FI513">
        <v>69.605829999999997</v>
      </c>
      <c r="FJ513">
        <v>72.339889999999997</v>
      </c>
      <c r="FK513">
        <v>73.962990000000005</v>
      </c>
      <c r="FL513">
        <v>75.001419999999996</v>
      </c>
      <c r="FM513">
        <v>74.949240000000003</v>
      </c>
      <c r="FN513">
        <v>73.265020000000007</v>
      </c>
      <c r="FO513">
        <v>70.390339999999995</v>
      </c>
      <c r="FP513">
        <v>67.154920000000004</v>
      </c>
      <c r="FQ513">
        <v>64.666089999999997</v>
      </c>
      <c r="FR513">
        <v>62.955289999999998</v>
      </c>
      <c r="FS513">
        <v>61.766240000000003</v>
      </c>
      <c r="FT513">
        <v>60.843069999999997</v>
      </c>
      <c r="FU513">
        <v>59.926740000000002</v>
      </c>
      <c r="FV513">
        <v>1</v>
      </c>
    </row>
    <row r="514" spans="1:178" x14ac:dyDescent="0.2">
      <c r="A514" t="s">
        <v>216</v>
      </c>
      <c r="B514" t="s">
        <v>231</v>
      </c>
      <c r="C514" t="s">
        <v>241</v>
      </c>
      <c r="D514" t="s">
        <v>44</v>
      </c>
      <c r="E514">
        <v>2015</v>
      </c>
      <c r="F514" t="s">
        <v>230</v>
      </c>
      <c r="G514">
        <v>565</v>
      </c>
      <c r="H514" s="59"/>
      <c r="I514">
        <v>81.941649999999996</v>
      </c>
      <c r="J514">
        <v>647.3134</v>
      </c>
      <c r="K514">
        <v>642.23879999999997</v>
      </c>
      <c r="L514">
        <v>632.20799999999997</v>
      </c>
      <c r="M514">
        <v>630.85119999999995</v>
      </c>
      <c r="N514">
        <v>654.26350000000002</v>
      </c>
      <c r="O514">
        <v>680.58870000000002</v>
      </c>
      <c r="P514">
        <v>697.71669999999995</v>
      </c>
      <c r="Q514">
        <v>700.59190000000001</v>
      </c>
      <c r="R514">
        <v>700.63649999999996</v>
      </c>
      <c r="S514">
        <v>691.56550000000004</v>
      </c>
      <c r="T514">
        <v>694.94380000000001</v>
      </c>
      <c r="U514">
        <v>708.05070000000001</v>
      </c>
      <c r="V514">
        <v>699.87369999999999</v>
      </c>
      <c r="W514">
        <v>700.34720000000004</v>
      </c>
      <c r="X514">
        <v>688.30859999999996</v>
      </c>
      <c r="Y514">
        <v>684.18769999999995</v>
      </c>
      <c r="Z514">
        <v>687.31370000000004</v>
      </c>
      <c r="AA514">
        <v>687.07129999999995</v>
      </c>
      <c r="AB514">
        <v>689.41840000000002</v>
      </c>
      <c r="AC514">
        <v>684.5575</v>
      </c>
      <c r="AD514">
        <v>684.87339999999995</v>
      </c>
      <c r="AE514">
        <v>676.83450000000005</v>
      </c>
      <c r="AF514">
        <v>668.47979999999995</v>
      </c>
      <c r="AG514">
        <v>664.4683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-4.6631919999999996</v>
      </c>
      <c r="AX514">
        <v>536.90650000000005</v>
      </c>
      <c r="AY514">
        <v>538.35850000000005</v>
      </c>
      <c r="AZ514">
        <v>534.76070000000004</v>
      </c>
      <c r="BA514">
        <v>532.83799999999997</v>
      </c>
      <c r="BB514">
        <v>536.22280000000001</v>
      </c>
      <c r="BC514">
        <v>465.46690000000001</v>
      </c>
      <c r="BD514">
        <v>329.36169999999998</v>
      </c>
      <c r="BE514">
        <v>52.772979999999997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128.7936</v>
      </c>
      <c r="BV514">
        <v>549.13760000000002</v>
      </c>
      <c r="BW514">
        <v>551.25760000000002</v>
      </c>
      <c r="BX514">
        <v>550.58609999999999</v>
      </c>
      <c r="BY514">
        <v>547.33370000000002</v>
      </c>
      <c r="BZ514">
        <v>549.94640000000004</v>
      </c>
      <c r="CA514">
        <v>474.11709999999999</v>
      </c>
      <c r="CB514">
        <v>339.03579999999999</v>
      </c>
      <c r="CC514">
        <v>158.22890000000001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221.22540000000001</v>
      </c>
      <c r="CT514">
        <v>557.60889999999995</v>
      </c>
      <c r="CU514">
        <v>560.19140000000004</v>
      </c>
      <c r="CV514">
        <v>561.54679999999996</v>
      </c>
      <c r="CW514">
        <v>557.37339999999995</v>
      </c>
      <c r="CX514">
        <v>559.45119999999997</v>
      </c>
      <c r="CY514">
        <v>480.10809999999998</v>
      </c>
      <c r="CZ514">
        <v>345.73610000000002</v>
      </c>
      <c r="DA514">
        <v>231.26730000000001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313.65719999999999</v>
      </c>
      <c r="DR514">
        <v>566.08010000000002</v>
      </c>
      <c r="DS514">
        <v>569.12519999999995</v>
      </c>
      <c r="DT514">
        <v>572.50750000000005</v>
      </c>
      <c r="DU514">
        <v>567.41300000000001</v>
      </c>
      <c r="DV514">
        <v>568.95609999999999</v>
      </c>
      <c r="DW514">
        <v>486.0992</v>
      </c>
      <c r="DX514">
        <v>352.43630000000002</v>
      </c>
      <c r="DY514">
        <v>304.30579999999998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447.11399999999998</v>
      </c>
      <c r="EP514">
        <v>578.31129999999996</v>
      </c>
      <c r="EQ514">
        <v>582.02440000000001</v>
      </c>
      <c r="ER514">
        <v>588.3329</v>
      </c>
      <c r="ES514">
        <v>581.90880000000004</v>
      </c>
      <c r="ET514">
        <v>582.67970000000003</v>
      </c>
      <c r="EU514">
        <v>494.74930000000001</v>
      </c>
      <c r="EV514">
        <v>362.11040000000003</v>
      </c>
      <c r="EW514">
        <v>409.76170000000002</v>
      </c>
      <c r="EX514">
        <v>49.114829999999998</v>
      </c>
      <c r="EY514">
        <v>48.475090000000002</v>
      </c>
      <c r="EZ514">
        <v>47.869250000000001</v>
      </c>
      <c r="FA514">
        <v>47.269260000000003</v>
      </c>
      <c r="FB514">
        <v>46.785800000000002</v>
      </c>
      <c r="FC514">
        <v>46.25788</v>
      </c>
      <c r="FD514">
        <v>46.027979999999999</v>
      </c>
      <c r="FE514">
        <v>45.881390000000003</v>
      </c>
      <c r="FF514">
        <v>46.564</v>
      </c>
      <c r="FG514">
        <v>49.552</v>
      </c>
      <c r="FH514">
        <v>53.075530000000001</v>
      </c>
      <c r="FI514">
        <v>56.162869999999998</v>
      </c>
      <c r="FJ514">
        <v>58.330910000000003</v>
      </c>
      <c r="FK514">
        <v>59.520400000000002</v>
      </c>
      <c r="FL514">
        <v>60.260300000000001</v>
      </c>
      <c r="FM514">
        <v>60.532879999999999</v>
      </c>
      <c r="FN514">
        <v>59.97945</v>
      </c>
      <c r="FO514">
        <v>57.885530000000003</v>
      </c>
      <c r="FP514">
        <v>55.153190000000002</v>
      </c>
      <c r="FQ514">
        <v>52.933860000000003</v>
      </c>
      <c r="FR514">
        <v>51.272799999999997</v>
      </c>
      <c r="FS514">
        <v>49.389980000000001</v>
      </c>
      <c r="FT514">
        <v>47.819989999999997</v>
      </c>
      <c r="FU514">
        <v>46.562109999999997</v>
      </c>
      <c r="FV514">
        <v>1</v>
      </c>
    </row>
    <row r="515" spans="1:178" x14ac:dyDescent="0.2">
      <c r="A515" t="s">
        <v>216</v>
      </c>
      <c r="B515" t="s">
        <v>231</v>
      </c>
      <c r="C515" t="s">
        <v>241</v>
      </c>
      <c r="D515" t="s">
        <v>44</v>
      </c>
      <c r="E515">
        <v>2016</v>
      </c>
      <c r="F515" t="s">
        <v>230</v>
      </c>
      <c r="G515">
        <v>550</v>
      </c>
      <c r="H515" s="59"/>
      <c r="I515">
        <v>79.766199999999998</v>
      </c>
      <c r="J515">
        <v>630.12810000000002</v>
      </c>
      <c r="K515">
        <v>625.18820000000005</v>
      </c>
      <c r="L515">
        <v>615.42370000000005</v>
      </c>
      <c r="M515">
        <v>614.10299999999995</v>
      </c>
      <c r="N515">
        <v>636.89369999999997</v>
      </c>
      <c r="O515">
        <v>662.52</v>
      </c>
      <c r="P515">
        <v>679.19320000000005</v>
      </c>
      <c r="Q515">
        <v>681.99210000000005</v>
      </c>
      <c r="R515">
        <v>682.03560000000004</v>
      </c>
      <c r="S515">
        <v>673.20529999999997</v>
      </c>
      <c r="T515">
        <v>676.49400000000003</v>
      </c>
      <c r="U515">
        <v>689.25289999999995</v>
      </c>
      <c r="V515">
        <v>681.29300000000001</v>
      </c>
      <c r="W515">
        <v>681.75390000000004</v>
      </c>
      <c r="X515">
        <v>670.03489999999999</v>
      </c>
      <c r="Y515">
        <v>666.02340000000004</v>
      </c>
      <c r="Z515">
        <v>669.06640000000004</v>
      </c>
      <c r="AA515">
        <v>668.83040000000005</v>
      </c>
      <c r="AB515">
        <v>671.11530000000005</v>
      </c>
      <c r="AC515">
        <v>666.38340000000005</v>
      </c>
      <c r="AD515">
        <v>666.69100000000003</v>
      </c>
      <c r="AE515">
        <v>658.86540000000002</v>
      </c>
      <c r="AF515">
        <v>650.73249999999996</v>
      </c>
      <c r="AG515">
        <v>646.82749999999999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-7.5177430000000003</v>
      </c>
      <c r="AX515">
        <v>522.37940000000003</v>
      </c>
      <c r="AY515">
        <v>523.77779999999996</v>
      </c>
      <c r="AZ515">
        <v>520.21029999999996</v>
      </c>
      <c r="BA515">
        <v>518.36829999999998</v>
      </c>
      <c r="BB515">
        <v>521.68039999999996</v>
      </c>
      <c r="BC515">
        <v>452.91640000000001</v>
      </c>
      <c r="BD515">
        <v>320.40170000000001</v>
      </c>
      <c r="BE515">
        <v>49.018479999999997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124.15560000000001</v>
      </c>
      <c r="BV515">
        <v>534.44709999999998</v>
      </c>
      <c r="BW515">
        <v>536.50459999999998</v>
      </c>
      <c r="BX515">
        <v>535.82429999999999</v>
      </c>
      <c r="BY515">
        <v>532.6703</v>
      </c>
      <c r="BZ515">
        <v>535.22059999999999</v>
      </c>
      <c r="CA515">
        <v>461.45089999999999</v>
      </c>
      <c r="CB515">
        <v>329.94650000000001</v>
      </c>
      <c r="CC515">
        <v>153.0651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215.35210000000001</v>
      </c>
      <c r="CT515">
        <v>542.80510000000004</v>
      </c>
      <c r="CU515">
        <v>545.31899999999996</v>
      </c>
      <c r="CV515">
        <v>546.63850000000002</v>
      </c>
      <c r="CW515">
        <v>542.57579999999996</v>
      </c>
      <c r="CX515">
        <v>544.59849999999994</v>
      </c>
      <c r="CY515">
        <v>467.36189999999999</v>
      </c>
      <c r="CZ515">
        <v>336.55720000000002</v>
      </c>
      <c r="DA515">
        <v>225.1275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306.5487</v>
      </c>
      <c r="DR515">
        <v>551.16309999999999</v>
      </c>
      <c r="DS515">
        <v>554.13350000000003</v>
      </c>
      <c r="DT515">
        <v>557.45270000000005</v>
      </c>
      <c r="DU515">
        <v>552.48130000000003</v>
      </c>
      <c r="DV515">
        <v>553.97640000000001</v>
      </c>
      <c r="DW515">
        <v>473.27289999999999</v>
      </c>
      <c r="DX515">
        <v>343.16789999999997</v>
      </c>
      <c r="DY515">
        <v>297.18979999999999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438.22199999999998</v>
      </c>
      <c r="EP515">
        <v>563.23080000000004</v>
      </c>
      <c r="EQ515">
        <v>566.86019999999996</v>
      </c>
      <c r="ER515">
        <v>573.06669999999997</v>
      </c>
      <c r="ES515">
        <v>566.78330000000005</v>
      </c>
      <c r="ET515">
        <v>567.51660000000004</v>
      </c>
      <c r="EU515">
        <v>481.80739999999997</v>
      </c>
      <c r="EV515">
        <v>352.71280000000002</v>
      </c>
      <c r="EW515">
        <v>401.23649999999998</v>
      </c>
      <c r="EX515">
        <v>49.114829999999998</v>
      </c>
      <c r="EY515">
        <v>48.475090000000002</v>
      </c>
      <c r="EZ515">
        <v>47.869250000000001</v>
      </c>
      <c r="FA515">
        <v>47.269260000000003</v>
      </c>
      <c r="FB515">
        <v>46.785800000000002</v>
      </c>
      <c r="FC515">
        <v>46.25788</v>
      </c>
      <c r="FD515">
        <v>46.027979999999999</v>
      </c>
      <c r="FE515">
        <v>45.881390000000003</v>
      </c>
      <c r="FF515">
        <v>46.564</v>
      </c>
      <c r="FG515">
        <v>49.552</v>
      </c>
      <c r="FH515">
        <v>53.075530000000001</v>
      </c>
      <c r="FI515">
        <v>56.162869999999998</v>
      </c>
      <c r="FJ515">
        <v>58.330910000000003</v>
      </c>
      <c r="FK515">
        <v>59.520389999999999</v>
      </c>
      <c r="FL515">
        <v>60.260300000000001</v>
      </c>
      <c r="FM515">
        <v>60.532879999999999</v>
      </c>
      <c r="FN515">
        <v>59.979460000000003</v>
      </c>
      <c r="FO515">
        <v>57.885530000000003</v>
      </c>
      <c r="FP515">
        <v>55.153190000000002</v>
      </c>
      <c r="FQ515">
        <v>52.933860000000003</v>
      </c>
      <c r="FR515">
        <v>51.272799999999997</v>
      </c>
      <c r="FS515">
        <v>49.389980000000001</v>
      </c>
      <c r="FT515">
        <v>47.819989999999997</v>
      </c>
      <c r="FU515">
        <v>46.562109999999997</v>
      </c>
      <c r="FV515">
        <v>1</v>
      </c>
    </row>
    <row r="516" spans="1:178" x14ac:dyDescent="0.2">
      <c r="A516" t="s">
        <v>216</v>
      </c>
      <c r="B516" t="s">
        <v>231</v>
      </c>
      <c r="C516" t="s">
        <v>241</v>
      </c>
      <c r="D516" t="s">
        <v>44</v>
      </c>
      <c r="E516">
        <v>2017</v>
      </c>
      <c r="F516" t="s">
        <v>230</v>
      </c>
      <c r="G516">
        <v>535</v>
      </c>
      <c r="H516" s="59"/>
      <c r="I516">
        <v>77.590770000000006</v>
      </c>
      <c r="J516">
        <v>612.94280000000003</v>
      </c>
      <c r="K516">
        <v>608.13760000000002</v>
      </c>
      <c r="L516">
        <v>598.6395</v>
      </c>
      <c r="M516">
        <v>597.35469999999998</v>
      </c>
      <c r="N516">
        <v>619.52390000000003</v>
      </c>
      <c r="O516">
        <v>644.45119999999997</v>
      </c>
      <c r="P516">
        <v>660.66970000000003</v>
      </c>
      <c r="Q516">
        <v>663.39229999999998</v>
      </c>
      <c r="R516">
        <v>663.43460000000005</v>
      </c>
      <c r="S516">
        <v>654.84519999999998</v>
      </c>
      <c r="T516">
        <v>658.04409999999996</v>
      </c>
      <c r="U516">
        <v>670.45510000000002</v>
      </c>
      <c r="V516">
        <v>662.71230000000003</v>
      </c>
      <c r="W516">
        <v>663.16060000000004</v>
      </c>
      <c r="X516">
        <v>651.76120000000003</v>
      </c>
      <c r="Y516">
        <v>647.85910000000001</v>
      </c>
      <c r="Z516">
        <v>650.81920000000002</v>
      </c>
      <c r="AA516">
        <v>650.58969999999999</v>
      </c>
      <c r="AB516">
        <v>652.81209999999999</v>
      </c>
      <c r="AC516">
        <v>648.20939999999996</v>
      </c>
      <c r="AD516">
        <v>648.50850000000003</v>
      </c>
      <c r="AE516">
        <v>640.89639999999997</v>
      </c>
      <c r="AF516">
        <v>632.98530000000005</v>
      </c>
      <c r="AG516">
        <v>629.18679999999995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-10.33084</v>
      </c>
      <c r="AX516">
        <v>507.85610000000003</v>
      </c>
      <c r="AY516">
        <v>509.2013</v>
      </c>
      <c r="AZ516">
        <v>505.66489999999999</v>
      </c>
      <c r="BA516">
        <v>503.90309999999999</v>
      </c>
      <c r="BB516">
        <v>507.14249999999998</v>
      </c>
      <c r="BC516">
        <v>440.36849999999998</v>
      </c>
      <c r="BD516">
        <v>311.44470000000001</v>
      </c>
      <c r="BE516">
        <v>45.296729999999997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119.53449999999999</v>
      </c>
      <c r="BV516">
        <v>519.75810000000001</v>
      </c>
      <c r="BW516">
        <v>521.75329999999997</v>
      </c>
      <c r="BX516">
        <v>521.06449999999995</v>
      </c>
      <c r="BY516">
        <v>518.00869999999998</v>
      </c>
      <c r="BZ516">
        <v>520.49670000000003</v>
      </c>
      <c r="CA516">
        <v>448.78579999999999</v>
      </c>
      <c r="CB516">
        <v>320.85840000000002</v>
      </c>
      <c r="CC516">
        <v>147.91470000000001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209.47890000000001</v>
      </c>
      <c r="CT516">
        <v>528.00130000000001</v>
      </c>
      <c r="CU516">
        <v>530.44669999999996</v>
      </c>
      <c r="CV516">
        <v>531.73019999999997</v>
      </c>
      <c r="CW516">
        <v>527.77829999999994</v>
      </c>
      <c r="CX516">
        <v>529.74580000000003</v>
      </c>
      <c r="CY516">
        <v>454.6157</v>
      </c>
      <c r="CZ516">
        <v>327.3784</v>
      </c>
      <c r="DA516">
        <v>218.98759999999999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299.42320000000001</v>
      </c>
      <c r="DR516">
        <v>536.24459999999999</v>
      </c>
      <c r="DS516">
        <v>539.14009999999996</v>
      </c>
      <c r="DT516">
        <v>542.39589999999998</v>
      </c>
      <c r="DU516">
        <v>537.54780000000005</v>
      </c>
      <c r="DV516">
        <v>538.995</v>
      </c>
      <c r="DW516">
        <v>460.44549999999998</v>
      </c>
      <c r="DX516">
        <v>333.89830000000001</v>
      </c>
      <c r="DY516">
        <v>290.06049999999999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429.28859999999997</v>
      </c>
      <c r="EP516">
        <v>548.14660000000003</v>
      </c>
      <c r="EQ516">
        <v>551.69209999999998</v>
      </c>
      <c r="ER516">
        <v>557.79549999999995</v>
      </c>
      <c r="ES516">
        <v>551.65340000000003</v>
      </c>
      <c r="ET516">
        <v>552.3492</v>
      </c>
      <c r="EU516">
        <v>468.86279999999999</v>
      </c>
      <c r="EV516">
        <v>343.31209999999999</v>
      </c>
      <c r="EW516">
        <v>392.67860000000002</v>
      </c>
      <c r="EX516">
        <v>49.114829999999998</v>
      </c>
      <c r="EY516">
        <v>48.475090000000002</v>
      </c>
      <c r="EZ516">
        <v>47.869250000000001</v>
      </c>
      <c r="FA516">
        <v>47.269260000000003</v>
      </c>
      <c r="FB516">
        <v>46.785800000000002</v>
      </c>
      <c r="FC516">
        <v>46.25788</v>
      </c>
      <c r="FD516">
        <v>46.027979999999999</v>
      </c>
      <c r="FE516">
        <v>45.881390000000003</v>
      </c>
      <c r="FF516">
        <v>46.564</v>
      </c>
      <c r="FG516">
        <v>49.552</v>
      </c>
      <c r="FH516">
        <v>53.075530000000001</v>
      </c>
      <c r="FI516">
        <v>56.162869999999998</v>
      </c>
      <c r="FJ516">
        <v>58.330910000000003</v>
      </c>
      <c r="FK516">
        <v>59.520400000000002</v>
      </c>
      <c r="FL516">
        <v>60.260300000000001</v>
      </c>
      <c r="FM516">
        <v>60.532879999999999</v>
      </c>
      <c r="FN516">
        <v>59.979460000000003</v>
      </c>
      <c r="FO516">
        <v>57.885530000000003</v>
      </c>
      <c r="FP516">
        <v>55.153190000000002</v>
      </c>
      <c r="FQ516">
        <v>52.933860000000003</v>
      </c>
      <c r="FR516">
        <v>51.272799999999997</v>
      </c>
      <c r="FS516">
        <v>49.389980000000001</v>
      </c>
      <c r="FT516">
        <v>47.819989999999997</v>
      </c>
      <c r="FU516">
        <v>46.562109999999997</v>
      </c>
      <c r="FV516">
        <v>1</v>
      </c>
    </row>
    <row r="517" spans="1:178" x14ac:dyDescent="0.2">
      <c r="A517" t="s">
        <v>216</v>
      </c>
      <c r="B517" t="s">
        <v>231</v>
      </c>
      <c r="C517" t="s">
        <v>241</v>
      </c>
      <c r="D517" t="s">
        <v>44</v>
      </c>
      <c r="E517" t="s">
        <v>239</v>
      </c>
      <c r="F517" t="s">
        <v>230</v>
      </c>
      <c r="G517">
        <v>535</v>
      </c>
      <c r="H517" s="59"/>
      <c r="I517">
        <v>77.590770000000006</v>
      </c>
      <c r="J517">
        <v>612.94280000000003</v>
      </c>
      <c r="K517">
        <v>608.13760000000002</v>
      </c>
      <c r="L517">
        <v>598.6395</v>
      </c>
      <c r="M517">
        <v>597.35469999999998</v>
      </c>
      <c r="N517">
        <v>619.52390000000003</v>
      </c>
      <c r="O517">
        <v>644.45119999999997</v>
      </c>
      <c r="P517">
        <v>660.66970000000003</v>
      </c>
      <c r="Q517">
        <v>663.39229999999998</v>
      </c>
      <c r="R517">
        <v>663.43460000000005</v>
      </c>
      <c r="S517">
        <v>654.84519999999998</v>
      </c>
      <c r="T517">
        <v>658.04409999999996</v>
      </c>
      <c r="U517">
        <v>670.45510000000002</v>
      </c>
      <c r="V517">
        <v>662.71230000000003</v>
      </c>
      <c r="W517">
        <v>663.16060000000004</v>
      </c>
      <c r="X517">
        <v>651.76120000000003</v>
      </c>
      <c r="Y517">
        <v>647.85910000000001</v>
      </c>
      <c r="Z517">
        <v>650.81920000000002</v>
      </c>
      <c r="AA517">
        <v>650.58969999999999</v>
      </c>
      <c r="AB517">
        <v>652.81209999999999</v>
      </c>
      <c r="AC517">
        <v>648.20939999999996</v>
      </c>
      <c r="AD517">
        <v>648.50850000000003</v>
      </c>
      <c r="AE517">
        <v>640.89639999999997</v>
      </c>
      <c r="AF517">
        <v>632.98530000000005</v>
      </c>
      <c r="AG517">
        <v>629.18679999999995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-10.33084</v>
      </c>
      <c r="AX517">
        <v>507.85610000000003</v>
      </c>
      <c r="AY517">
        <v>509.2013</v>
      </c>
      <c r="AZ517">
        <v>505.66489999999999</v>
      </c>
      <c r="BA517">
        <v>503.90309999999999</v>
      </c>
      <c r="BB517">
        <v>507.14249999999998</v>
      </c>
      <c r="BC517">
        <v>440.36849999999998</v>
      </c>
      <c r="BD517">
        <v>311.44470000000001</v>
      </c>
      <c r="BE517">
        <v>45.296729999999997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119.53449999999999</v>
      </c>
      <c r="BV517">
        <v>519.75810000000001</v>
      </c>
      <c r="BW517">
        <v>521.75329999999997</v>
      </c>
      <c r="BX517">
        <v>521.06449999999995</v>
      </c>
      <c r="BY517">
        <v>518.00869999999998</v>
      </c>
      <c r="BZ517">
        <v>520.49670000000003</v>
      </c>
      <c r="CA517">
        <v>448.78579999999999</v>
      </c>
      <c r="CB517">
        <v>320.85840000000002</v>
      </c>
      <c r="CC517">
        <v>147.91470000000001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209.47890000000001</v>
      </c>
      <c r="CT517">
        <v>528.00130000000001</v>
      </c>
      <c r="CU517">
        <v>530.44669999999996</v>
      </c>
      <c r="CV517">
        <v>531.73019999999997</v>
      </c>
      <c r="CW517">
        <v>527.77829999999994</v>
      </c>
      <c r="CX517">
        <v>529.74580000000003</v>
      </c>
      <c r="CY517">
        <v>454.6157</v>
      </c>
      <c r="CZ517">
        <v>327.3784</v>
      </c>
      <c r="DA517">
        <v>218.98759999999999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299.42320000000001</v>
      </c>
      <c r="DR517">
        <v>536.24459999999999</v>
      </c>
      <c r="DS517">
        <v>539.14009999999996</v>
      </c>
      <c r="DT517">
        <v>542.39589999999998</v>
      </c>
      <c r="DU517">
        <v>537.54780000000005</v>
      </c>
      <c r="DV517">
        <v>538.995</v>
      </c>
      <c r="DW517">
        <v>460.44549999999998</v>
      </c>
      <c r="DX517">
        <v>333.89830000000001</v>
      </c>
      <c r="DY517">
        <v>290.06049999999999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429.28859999999997</v>
      </c>
      <c r="EP517">
        <v>548.14660000000003</v>
      </c>
      <c r="EQ517">
        <v>551.69209999999998</v>
      </c>
      <c r="ER517">
        <v>557.79549999999995</v>
      </c>
      <c r="ES517">
        <v>551.65340000000003</v>
      </c>
      <c r="ET517">
        <v>552.3492</v>
      </c>
      <c r="EU517">
        <v>468.86279999999999</v>
      </c>
      <c r="EV517">
        <v>343.31209999999999</v>
      </c>
      <c r="EW517">
        <v>392.67860000000002</v>
      </c>
      <c r="EX517">
        <v>49.114829999999998</v>
      </c>
      <c r="EY517">
        <v>48.475090000000002</v>
      </c>
      <c r="EZ517">
        <v>47.869250000000001</v>
      </c>
      <c r="FA517">
        <v>47.269260000000003</v>
      </c>
      <c r="FB517">
        <v>46.785800000000002</v>
      </c>
      <c r="FC517">
        <v>46.25788</v>
      </c>
      <c r="FD517">
        <v>46.027979999999999</v>
      </c>
      <c r="FE517">
        <v>45.881390000000003</v>
      </c>
      <c r="FF517">
        <v>46.564</v>
      </c>
      <c r="FG517">
        <v>49.552</v>
      </c>
      <c r="FH517">
        <v>53.075530000000001</v>
      </c>
      <c r="FI517">
        <v>56.162869999999998</v>
      </c>
      <c r="FJ517">
        <v>58.330910000000003</v>
      </c>
      <c r="FK517">
        <v>59.520400000000002</v>
      </c>
      <c r="FL517">
        <v>60.260300000000001</v>
      </c>
      <c r="FM517">
        <v>60.532879999999999</v>
      </c>
      <c r="FN517">
        <v>59.979460000000003</v>
      </c>
      <c r="FO517">
        <v>57.885530000000003</v>
      </c>
      <c r="FP517">
        <v>55.153190000000002</v>
      </c>
      <c r="FQ517">
        <v>52.933860000000003</v>
      </c>
      <c r="FR517">
        <v>51.272799999999997</v>
      </c>
      <c r="FS517">
        <v>49.389980000000001</v>
      </c>
      <c r="FT517">
        <v>47.819989999999997</v>
      </c>
      <c r="FU517">
        <v>46.562109999999997</v>
      </c>
      <c r="FV517">
        <v>1</v>
      </c>
    </row>
    <row r="518" spans="1:178" x14ac:dyDescent="0.2">
      <c r="A518" t="s">
        <v>216</v>
      </c>
      <c r="B518" t="s">
        <v>231</v>
      </c>
      <c r="C518" t="s">
        <v>241</v>
      </c>
      <c r="D518" t="s">
        <v>10</v>
      </c>
      <c r="E518">
        <v>2015</v>
      </c>
      <c r="F518" t="s">
        <v>230</v>
      </c>
      <c r="G518">
        <v>580</v>
      </c>
      <c r="H518" s="59"/>
      <c r="I518">
        <v>84.117090000000005</v>
      </c>
      <c r="J518">
        <v>755.85069999999996</v>
      </c>
      <c r="K518">
        <v>749.24929999999995</v>
      </c>
      <c r="L518">
        <v>743.34190000000001</v>
      </c>
      <c r="M518">
        <v>748.84259999999995</v>
      </c>
      <c r="N518">
        <v>763.38520000000005</v>
      </c>
      <c r="O518">
        <v>795.33240000000001</v>
      </c>
      <c r="P518">
        <v>842.81309999999996</v>
      </c>
      <c r="Q518">
        <v>853.48630000000003</v>
      </c>
      <c r="R518">
        <v>862.48080000000004</v>
      </c>
      <c r="S518">
        <v>865.5557</v>
      </c>
      <c r="T518">
        <v>868.24879999999996</v>
      </c>
      <c r="U518">
        <v>862.39949999999999</v>
      </c>
      <c r="V518">
        <v>850.69809999999995</v>
      </c>
      <c r="W518">
        <v>846.29549999999995</v>
      </c>
      <c r="X518">
        <v>831.70730000000003</v>
      </c>
      <c r="Y518">
        <v>823.1146</v>
      </c>
      <c r="Z518">
        <v>813.36620000000005</v>
      </c>
      <c r="AA518">
        <v>805.68039999999996</v>
      </c>
      <c r="AB518">
        <v>804.51919999999996</v>
      </c>
      <c r="AC518">
        <v>808.99839999999995</v>
      </c>
      <c r="AD518">
        <v>815.38919999999996</v>
      </c>
      <c r="AE518">
        <v>815.7</v>
      </c>
      <c r="AF518">
        <v>809.19209999999998</v>
      </c>
      <c r="AG518">
        <v>776.41229999999996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-66.989789999999999</v>
      </c>
      <c r="AU518">
        <v>659.19590000000005</v>
      </c>
      <c r="AV518">
        <v>650.15129999999999</v>
      </c>
      <c r="AW518">
        <v>644.54200000000003</v>
      </c>
      <c r="AX518">
        <v>637.80970000000002</v>
      </c>
      <c r="AY518">
        <v>633.32479999999998</v>
      </c>
      <c r="AZ518">
        <v>550.93820000000005</v>
      </c>
      <c r="BA518">
        <v>390.2645</v>
      </c>
      <c r="BB518">
        <v>10.868029999999999</v>
      </c>
      <c r="BC518">
        <v>-101.1365</v>
      </c>
      <c r="BD518">
        <v>-243.96639999999999</v>
      </c>
      <c r="BE518">
        <v>-383.39060000000001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139.6215</v>
      </c>
      <c r="BS518">
        <v>673.70230000000004</v>
      </c>
      <c r="BT518">
        <v>664.11279999999999</v>
      </c>
      <c r="BU518">
        <v>659.56920000000002</v>
      </c>
      <c r="BV518">
        <v>653.00490000000002</v>
      </c>
      <c r="BW518">
        <v>648.32709999999997</v>
      </c>
      <c r="BX518">
        <v>560.32770000000005</v>
      </c>
      <c r="BY518">
        <v>398.89569999999998</v>
      </c>
      <c r="BZ518">
        <v>172.8185</v>
      </c>
      <c r="CA518">
        <v>128.88030000000001</v>
      </c>
      <c r="CB518">
        <v>70.061250000000001</v>
      </c>
      <c r="CC518">
        <v>-6.8256180000000004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282.71980000000002</v>
      </c>
      <c r="CQ518">
        <v>683.74940000000004</v>
      </c>
      <c r="CR518">
        <v>673.78250000000003</v>
      </c>
      <c r="CS518">
        <v>669.9769</v>
      </c>
      <c r="CT518">
        <v>663.52909999999997</v>
      </c>
      <c r="CU518">
        <v>658.71770000000004</v>
      </c>
      <c r="CV518">
        <v>566.83090000000004</v>
      </c>
      <c r="CW518">
        <v>404.87369999999999</v>
      </c>
      <c r="CX518">
        <v>284.98489999999998</v>
      </c>
      <c r="CY518">
        <v>288.18920000000003</v>
      </c>
      <c r="CZ518">
        <v>287.55579999999998</v>
      </c>
      <c r="DA518">
        <v>253.9821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425.81819999999999</v>
      </c>
      <c r="DO518">
        <v>693.79650000000004</v>
      </c>
      <c r="DP518">
        <v>683.45209999999997</v>
      </c>
      <c r="DQ518">
        <v>680.38459999999998</v>
      </c>
      <c r="DR518">
        <v>674.05319999999995</v>
      </c>
      <c r="DS518">
        <v>669.10820000000001</v>
      </c>
      <c r="DT518">
        <v>573.33399999999995</v>
      </c>
      <c r="DU518">
        <v>410.85169999999999</v>
      </c>
      <c r="DV518">
        <v>397.15120000000002</v>
      </c>
      <c r="DW518">
        <v>447.4982</v>
      </c>
      <c r="DX518">
        <v>505.05040000000002</v>
      </c>
      <c r="DY518">
        <v>514.78989999999999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632.42949999999996</v>
      </c>
      <c r="EM518">
        <v>708.30290000000002</v>
      </c>
      <c r="EN518">
        <v>697.41359999999997</v>
      </c>
      <c r="EO518">
        <v>695.4117</v>
      </c>
      <c r="EP518">
        <v>689.24839999999995</v>
      </c>
      <c r="EQ518">
        <v>684.1105</v>
      </c>
      <c r="ER518">
        <v>582.72360000000003</v>
      </c>
      <c r="ES518">
        <v>419.483</v>
      </c>
      <c r="ET518">
        <v>559.10170000000005</v>
      </c>
      <c r="EU518">
        <v>677.51499999999999</v>
      </c>
      <c r="EV518">
        <v>819.07799999999997</v>
      </c>
      <c r="EW518">
        <v>891.35490000000004</v>
      </c>
      <c r="EX518">
        <v>73.578100000000006</v>
      </c>
      <c r="EY518">
        <v>72.40701</v>
      </c>
      <c r="EZ518">
        <v>71.333119999999994</v>
      </c>
      <c r="FA518">
        <v>70.385800000000003</v>
      </c>
      <c r="FB518">
        <v>69.578400000000002</v>
      </c>
      <c r="FC518">
        <v>68.776079999999993</v>
      </c>
      <c r="FD518">
        <v>68.322320000000005</v>
      </c>
      <c r="FE518">
        <v>68.557180000000002</v>
      </c>
      <c r="FF518">
        <v>70.945650000000001</v>
      </c>
      <c r="FG518">
        <v>75.275040000000004</v>
      </c>
      <c r="FH518">
        <v>80.038809999999998</v>
      </c>
      <c r="FI518">
        <v>84.258849999999995</v>
      </c>
      <c r="FJ518">
        <v>87.425219999999996</v>
      </c>
      <c r="FK518">
        <v>89.396640000000005</v>
      </c>
      <c r="FL518">
        <v>90.905109999999993</v>
      </c>
      <c r="FM518">
        <v>91.509690000000006</v>
      </c>
      <c r="FN518">
        <v>91.378399999999999</v>
      </c>
      <c r="FO518">
        <v>90.587010000000006</v>
      </c>
      <c r="FP518">
        <v>89.274810000000002</v>
      </c>
      <c r="FQ518">
        <v>86.819370000000006</v>
      </c>
      <c r="FR518">
        <v>83.367930000000001</v>
      </c>
      <c r="FS518">
        <v>80.070409999999995</v>
      </c>
      <c r="FT518">
        <v>78.071190000000001</v>
      </c>
      <c r="FU518">
        <v>76.28725</v>
      </c>
      <c r="FV518">
        <v>1</v>
      </c>
    </row>
    <row r="519" spans="1:178" x14ac:dyDescent="0.2">
      <c r="A519" t="s">
        <v>216</v>
      </c>
      <c r="B519" t="s">
        <v>231</v>
      </c>
      <c r="C519" t="s">
        <v>241</v>
      </c>
      <c r="D519" t="s">
        <v>10</v>
      </c>
      <c r="E519">
        <v>2016</v>
      </c>
      <c r="F519" t="s">
        <v>230</v>
      </c>
      <c r="G519">
        <v>565</v>
      </c>
      <c r="H519" s="59"/>
      <c r="I519">
        <v>81.941649999999996</v>
      </c>
      <c r="J519">
        <v>736.30290000000002</v>
      </c>
      <c r="K519">
        <v>729.87220000000002</v>
      </c>
      <c r="L519">
        <v>724.11749999999995</v>
      </c>
      <c r="M519">
        <v>729.476</v>
      </c>
      <c r="N519">
        <v>743.64250000000004</v>
      </c>
      <c r="O519">
        <v>774.76350000000002</v>
      </c>
      <c r="P519">
        <v>821.01620000000003</v>
      </c>
      <c r="Q519">
        <v>831.41330000000005</v>
      </c>
      <c r="R519">
        <v>840.17529999999999</v>
      </c>
      <c r="S519">
        <v>843.17070000000001</v>
      </c>
      <c r="T519">
        <v>845.79409999999996</v>
      </c>
      <c r="U519">
        <v>840.096</v>
      </c>
      <c r="V519">
        <v>828.69719999999995</v>
      </c>
      <c r="W519">
        <v>824.40859999999998</v>
      </c>
      <c r="X519">
        <v>810.19759999999997</v>
      </c>
      <c r="Y519">
        <v>801.82719999999995</v>
      </c>
      <c r="Z519">
        <v>792.33090000000004</v>
      </c>
      <c r="AA519">
        <v>784.84389999999996</v>
      </c>
      <c r="AB519">
        <v>783.71259999999995</v>
      </c>
      <c r="AC519">
        <v>788.07600000000002</v>
      </c>
      <c r="AD519">
        <v>794.30150000000003</v>
      </c>
      <c r="AE519">
        <v>794.60429999999997</v>
      </c>
      <c r="AF519">
        <v>788.26469999999995</v>
      </c>
      <c r="AG519">
        <v>756.33270000000005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-69.749809999999997</v>
      </c>
      <c r="AU519">
        <v>641.83230000000003</v>
      </c>
      <c r="AV519">
        <v>633.03359999999998</v>
      </c>
      <c r="AW519">
        <v>627.54600000000005</v>
      </c>
      <c r="AX519">
        <v>620.98429999999996</v>
      </c>
      <c r="AY519">
        <v>616.61940000000004</v>
      </c>
      <c r="AZ519">
        <v>536.48559999999998</v>
      </c>
      <c r="BA519">
        <v>379.9837</v>
      </c>
      <c r="BB519">
        <v>7.0655469999999996</v>
      </c>
      <c r="BC519">
        <v>-103.5223</v>
      </c>
      <c r="BD519">
        <v>-244.48500000000001</v>
      </c>
      <c r="BE519">
        <v>-381.66320000000002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134.17230000000001</v>
      </c>
      <c r="BS519">
        <v>656.1499</v>
      </c>
      <c r="BT519">
        <v>646.81330000000003</v>
      </c>
      <c r="BU519">
        <v>642.37760000000003</v>
      </c>
      <c r="BV519">
        <v>635.98159999999996</v>
      </c>
      <c r="BW519">
        <v>631.42650000000003</v>
      </c>
      <c r="BX519">
        <v>545.75289999999995</v>
      </c>
      <c r="BY519">
        <v>388.5027</v>
      </c>
      <c r="BZ519">
        <v>166.90809999999999</v>
      </c>
      <c r="CA519">
        <v>123.50069999999999</v>
      </c>
      <c r="CB519">
        <v>65.455299999999994</v>
      </c>
      <c r="CC519">
        <v>-9.9994980000000009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275.40809999999999</v>
      </c>
      <c r="CQ519">
        <v>666.06619999999998</v>
      </c>
      <c r="CR519">
        <v>656.35709999999995</v>
      </c>
      <c r="CS519">
        <v>652.64980000000003</v>
      </c>
      <c r="CT519">
        <v>646.36879999999996</v>
      </c>
      <c r="CU519">
        <v>641.68179999999995</v>
      </c>
      <c r="CV519">
        <v>552.17139999999995</v>
      </c>
      <c r="CW519">
        <v>394.40280000000001</v>
      </c>
      <c r="CX519">
        <v>277.6146</v>
      </c>
      <c r="CY519">
        <v>280.73610000000002</v>
      </c>
      <c r="CZ519">
        <v>280.11900000000003</v>
      </c>
      <c r="DA519">
        <v>247.41370000000001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416.64389999999997</v>
      </c>
      <c r="DO519">
        <v>675.98249999999996</v>
      </c>
      <c r="DP519">
        <v>665.90089999999998</v>
      </c>
      <c r="DQ519">
        <v>662.9221</v>
      </c>
      <c r="DR519">
        <v>656.75599999999997</v>
      </c>
      <c r="DS519">
        <v>651.93709999999999</v>
      </c>
      <c r="DT519">
        <v>558.59</v>
      </c>
      <c r="DU519">
        <v>400.303</v>
      </c>
      <c r="DV519">
        <v>388.32100000000003</v>
      </c>
      <c r="DW519">
        <v>437.97149999999999</v>
      </c>
      <c r="DX519">
        <v>494.78269999999998</v>
      </c>
      <c r="DY519">
        <v>504.82679999999999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620.56600000000003</v>
      </c>
      <c r="EM519">
        <v>690.30010000000004</v>
      </c>
      <c r="EN519">
        <v>679.6807</v>
      </c>
      <c r="EO519">
        <v>677.75369999999998</v>
      </c>
      <c r="EP519">
        <v>671.75340000000006</v>
      </c>
      <c r="EQ519">
        <v>666.74419999999998</v>
      </c>
      <c r="ER519">
        <v>567.85730000000001</v>
      </c>
      <c r="ES519">
        <v>408.82190000000003</v>
      </c>
      <c r="ET519">
        <v>548.16359999999997</v>
      </c>
      <c r="EU519">
        <v>664.99440000000004</v>
      </c>
      <c r="EV519">
        <v>804.72310000000004</v>
      </c>
      <c r="EW519">
        <v>876.4905</v>
      </c>
      <c r="EX519">
        <v>73.578100000000006</v>
      </c>
      <c r="EY519">
        <v>72.40701</v>
      </c>
      <c r="EZ519">
        <v>71.333119999999994</v>
      </c>
      <c r="FA519">
        <v>70.385800000000003</v>
      </c>
      <c r="FB519">
        <v>69.578400000000002</v>
      </c>
      <c r="FC519">
        <v>68.776079999999993</v>
      </c>
      <c r="FD519">
        <v>68.322320000000005</v>
      </c>
      <c r="FE519">
        <v>68.557180000000002</v>
      </c>
      <c r="FF519">
        <v>70.945650000000001</v>
      </c>
      <c r="FG519">
        <v>75.275040000000004</v>
      </c>
      <c r="FH519">
        <v>80.038809999999998</v>
      </c>
      <c r="FI519">
        <v>84.258849999999995</v>
      </c>
      <c r="FJ519">
        <v>87.425219999999996</v>
      </c>
      <c r="FK519">
        <v>89.396640000000005</v>
      </c>
      <c r="FL519">
        <v>90.905109999999993</v>
      </c>
      <c r="FM519">
        <v>91.509680000000003</v>
      </c>
      <c r="FN519">
        <v>91.378399999999999</v>
      </c>
      <c r="FO519">
        <v>90.587010000000006</v>
      </c>
      <c r="FP519">
        <v>89.274799999999999</v>
      </c>
      <c r="FQ519">
        <v>86.819370000000006</v>
      </c>
      <c r="FR519">
        <v>83.367930000000001</v>
      </c>
      <c r="FS519">
        <v>80.070409999999995</v>
      </c>
      <c r="FT519">
        <v>78.071190000000001</v>
      </c>
      <c r="FU519">
        <v>76.28725</v>
      </c>
      <c r="FV519">
        <v>1</v>
      </c>
    </row>
    <row r="520" spans="1:178" x14ac:dyDescent="0.2">
      <c r="A520" t="s">
        <v>216</v>
      </c>
      <c r="B520" t="s">
        <v>231</v>
      </c>
      <c r="C520" t="s">
        <v>241</v>
      </c>
      <c r="D520" t="s">
        <v>10</v>
      </c>
      <c r="E520">
        <v>2017</v>
      </c>
      <c r="F520" t="s">
        <v>230</v>
      </c>
      <c r="G520">
        <v>550</v>
      </c>
      <c r="H520" s="59"/>
      <c r="I520">
        <v>79.766199999999998</v>
      </c>
      <c r="J520">
        <v>716.755</v>
      </c>
      <c r="K520">
        <v>710.49509999999998</v>
      </c>
      <c r="L520">
        <v>704.8931</v>
      </c>
      <c r="M520">
        <v>710.10940000000005</v>
      </c>
      <c r="N520">
        <v>723.89970000000005</v>
      </c>
      <c r="O520">
        <v>754.19449999999995</v>
      </c>
      <c r="P520">
        <v>799.21929999999998</v>
      </c>
      <c r="Q520">
        <v>809.34040000000005</v>
      </c>
      <c r="R520">
        <v>817.86980000000005</v>
      </c>
      <c r="S520">
        <v>820.78560000000004</v>
      </c>
      <c r="T520">
        <v>823.33939999999996</v>
      </c>
      <c r="U520">
        <v>817.79259999999999</v>
      </c>
      <c r="V520">
        <v>806.69640000000004</v>
      </c>
      <c r="W520">
        <v>802.52160000000003</v>
      </c>
      <c r="X520">
        <v>788.68790000000001</v>
      </c>
      <c r="Y520">
        <v>780.53970000000004</v>
      </c>
      <c r="Z520">
        <v>771.29560000000004</v>
      </c>
      <c r="AA520">
        <v>764.00729999999999</v>
      </c>
      <c r="AB520">
        <v>762.90610000000004</v>
      </c>
      <c r="AC520">
        <v>767.15359999999998</v>
      </c>
      <c r="AD520">
        <v>773.21389999999997</v>
      </c>
      <c r="AE520">
        <v>773.50869999999998</v>
      </c>
      <c r="AF520">
        <v>767.33730000000003</v>
      </c>
      <c r="AG520">
        <v>736.25310000000002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-72.448939999999993</v>
      </c>
      <c r="AU520">
        <v>624.47299999999996</v>
      </c>
      <c r="AV520">
        <v>615.91980000000001</v>
      </c>
      <c r="AW520">
        <v>610.55460000000005</v>
      </c>
      <c r="AX520">
        <v>604.16319999999996</v>
      </c>
      <c r="AY520">
        <v>599.91859999999997</v>
      </c>
      <c r="AZ520">
        <v>522.03579999999999</v>
      </c>
      <c r="BA520">
        <v>369.7056</v>
      </c>
      <c r="BB520">
        <v>3.3107760000000002</v>
      </c>
      <c r="BC520">
        <v>-105.8404</v>
      </c>
      <c r="BD520">
        <v>-244.91120000000001</v>
      </c>
      <c r="BE520">
        <v>-379.82499999999999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128.74799999999999</v>
      </c>
      <c r="BS520">
        <v>638.5992</v>
      </c>
      <c r="BT520">
        <v>629.5154</v>
      </c>
      <c r="BU520">
        <v>625.18790000000001</v>
      </c>
      <c r="BV520">
        <v>618.96029999999996</v>
      </c>
      <c r="BW520">
        <v>614.52779999999996</v>
      </c>
      <c r="BX520">
        <v>531.17930000000001</v>
      </c>
      <c r="BY520">
        <v>378.11070000000001</v>
      </c>
      <c r="BZ520">
        <v>161.0172</v>
      </c>
      <c r="CA520">
        <v>118.14870000000001</v>
      </c>
      <c r="CB520">
        <v>60.887210000000003</v>
      </c>
      <c r="CC520">
        <v>-13.12804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268.09640000000002</v>
      </c>
      <c r="CQ520">
        <v>648.38310000000001</v>
      </c>
      <c r="CR520">
        <v>638.93169999999998</v>
      </c>
      <c r="CS520">
        <v>635.3229</v>
      </c>
      <c r="CT520">
        <v>629.20860000000005</v>
      </c>
      <c r="CU520">
        <v>624.64610000000005</v>
      </c>
      <c r="CV520">
        <v>537.51199999999994</v>
      </c>
      <c r="CW520">
        <v>383.93200000000002</v>
      </c>
      <c r="CX520">
        <v>270.24430000000001</v>
      </c>
      <c r="CY520">
        <v>273.28289999999998</v>
      </c>
      <c r="CZ520">
        <v>272.6823</v>
      </c>
      <c r="DA520">
        <v>240.8451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407.44479999999999</v>
      </c>
      <c r="DO520">
        <v>658.16690000000006</v>
      </c>
      <c r="DP520">
        <v>648.34799999999996</v>
      </c>
      <c r="DQ520">
        <v>645.4579</v>
      </c>
      <c r="DR520">
        <v>639.45699999999999</v>
      </c>
      <c r="DS520">
        <v>634.76430000000005</v>
      </c>
      <c r="DT520">
        <v>543.84479999999996</v>
      </c>
      <c r="DU520">
        <v>389.75330000000002</v>
      </c>
      <c r="DV520">
        <v>379.47129999999999</v>
      </c>
      <c r="DW520">
        <v>428.4171</v>
      </c>
      <c r="DX520">
        <v>484.47730000000001</v>
      </c>
      <c r="DY520">
        <v>494.81830000000002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608.64170000000001</v>
      </c>
      <c r="EM520">
        <v>672.29309999999998</v>
      </c>
      <c r="EN520">
        <v>661.94359999999995</v>
      </c>
      <c r="EO520">
        <v>660.09119999999996</v>
      </c>
      <c r="EP520">
        <v>654.25400000000002</v>
      </c>
      <c r="EQ520">
        <v>649.37350000000004</v>
      </c>
      <c r="ER520">
        <v>552.98829999999998</v>
      </c>
      <c r="ES520">
        <v>398.15839999999997</v>
      </c>
      <c r="ET520">
        <v>537.17769999999996</v>
      </c>
      <c r="EU520">
        <v>652.40610000000004</v>
      </c>
      <c r="EV520">
        <v>790.27570000000003</v>
      </c>
      <c r="EW520">
        <v>861.51530000000002</v>
      </c>
      <c r="EX520">
        <v>73.578100000000006</v>
      </c>
      <c r="EY520">
        <v>72.40701</v>
      </c>
      <c r="EZ520">
        <v>71.333119999999994</v>
      </c>
      <c r="FA520">
        <v>70.385800000000003</v>
      </c>
      <c r="FB520">
        <v>69.578400000000002</v>
      </c>
      <c r="FC520">
        <v>68.776079999999993</v>
      </c>
      <c r="FD520">
        <v>68.322320000000005</v>
      </c>
      <c r="FE520">
        <v>68.557180000000002</v>
      </c>
      <c r="FF520">
        <v>70.945650000000001</v>
      </c>
      <c r="FG520">
        <v>75.275040000000004</v>
      </c>
      <c r="FH520">
        <v>80.038809999999998</v>
      </c>
      <c r="FI520">
        <v>84.258849999999995</v>
      </c>
      <c r="FJ520">
        <v>87.425219999999996</v>
      </c>
      <c r="FK520">
        <v>89.396640000000005</v>
      </c>
      <c r="FL520">
        <v>90.905109999999993</v>
      </c>
      <c r="FM520">
        <v>91.509680000000003</v>
      </c>
      <c r="FN520">
        <v>91.378389999999996</v>
      </c>
      <c r="FO520">
        <v>90.587010000000006</v>
      </c>
      <c r="FP520">
        <v>89.274810000000002</v>
      </c>
      <c r="FQ520">
        <v>86.819370000000006</v>
      </c>
      <c r="FR520">
        <v>83.367930000000001</v>
      </c>
      <c r="FS520">
        <v>80.070409999999995</v>
      </c>
      <c r="FT520">
        <v>78.071190000000001</v>
      </c>
      <c r="FU520">
        <v>76.28725</v>
      </c>
      <c r="FV520">
        <v>1</v>
      </c>
    </row>
    <row r="521" spans="1:178" x14ac:dyDescent="0.2">
      <c r="A521" t="s">
        <v>216</v>
      </c>
      <c r="B521" t="s">
        <v>231</v>
      </c>
      <c r="C521" t="s">
        <v>241</v>
      </c>
      <c r="D521" t="s">
        <v>10</v>
      </c>
      <c r="E521" t="s">
        <v>239</v>
      </c>
      <c r="F521" t="s">
        <v>230</v>
      </c>
      <c r="G521">
        <v>535</v>
      </c>
      <c r="H521" s="59"/>
      <c r="I521">
        <v>77.590770000000006</v>
      </c>
      <c r="J521">
        <v>697.20719999999994</v>
      </c>
      <c r="K521">
        <v>691.11789999999996</v>
      </c>
      <c r="L521">
        <v>685.66880000000003</v>
      </c>
      <c r="M521">
        <v>690.74270000000001</v>
      </c>
      <c r="N521">
        <v>704.15700000000004</v>
      </c>
      <c r="O521">
        <v>733.62549999999999</v>
      </c>
      <c r="P521">
        <v>777.42240000000004</v>
      </c>
      <c r="Q521">
        <v>787.26750000000004</v>
      </c>
      <c r="R521">
        <v>795.56420000000003</v>
      </c>
      <c r="S521">
        <v>798.40049999999997</v>
      </c>
      <c r="T521">
        <v>800.88459999999998</v>
      </c>
      <c r="U521">
        <v>795.48910000000001</v>
      </c>
      <c r="V521">
        <v>784.69560000000001</v>
      </c>
      <c r="W521">
        <v>780.63459999999998</v>
      </c>
      <c r="X521">
        <v>767.17830000000004</v>
      </c>
      <c r="Y521">
        <v>759.25229999999999</v>
      </c>
      <c r="Z521">
        <v>750.26030000000003</v>
      </c>
      <c r="AA521">
        <v>743.17070000000001</v>
      </c>
      <c r="AB521">
        <v>742.09950000000003</v>
      </c>
      <c r="AC521">
        <v>746.23130000000003</v>
      </c>
      <c r="AD521">
        <v>752.12620000000004</v>
      </c>
      <c r="AE521">
        <v>752.41300000000001</v>
      </c>
      <c r="AF521">
        <v>746.41</v>
      </c>
      <c r="AG521">
        <v>716.17340000000002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-75.084779999999995</v>
      </c>
      <c r="AU521">
        <v>607.1182</v>
      </c>
      <c r="AV521">
        <v>598.81039999999996</v>
      </c>
      <c r="AW521">
        <v>593.56769999999995</v>
      </c>
      <c r="AX521">
        <v>587.34690000000001</v>
      </c>
      <c r="AY521">
        <v>583.22230000000002</v>
      </c>
      <c r="AZ521">
        <v>507.58890000000002</v>
      </c>
      <c r="BA521">
        <v>359.43</v>
      </c>
      <c r="BB521">
        <v>-0.39436460000000001</v>
      </c>
      <c r="BC521">
        <v>-108.0879</v>
      </c>
      <c r="BD521">
        <v>-245.24109999999999</v>
      </c>
      <c r="BE521">
        <v>-377.87130000000002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123.3496</v>
      </c>
      <c r="BS521">
        <v>621.05039999999997</v>
      </c>
      <c r="BT521">
        <v>612.21929999999998</v>
      </c>
      <c r="BU521">
        <v>608.00009999999997</v>
      </c>
      <c r="BV521">
        <v>601.94069999999999</v>
      </c>
      <c r="BW521">
        <v>597.6309</v>
      </c>
      <c r="BX521">
        <v>516.60680000000002</v>
      </c>
      <c r="BY521">
        <v>367.71969999999999</v>
      </c>
      <c r="BZ521">
        <v>155.14670000000001</v>
      </c>
      <c r="CA521">
        <v>112.8257</v>
      </c>
      <c r="CB521">
        <v>56.358510000000003</v>
      </c>
      <c r="CC521">
        <v>-16.209330000000001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260.78469999999999</v>
      </c>
      <c r="CQ521">
        <v>630.69989999999996</v>
      </c>
      <c r="CR521">
        <v>621.50630000000001</v>
      </c>
      <c r="CS521">
        <v>617.99590000000001</v>
      </c>
      <c r="CT521">
        <v>612.04840000000002</v>
      </c>
      <c r="CU521">
        <v>607.61019999999996</v>
      </c>
      <c r="CV521">
        <v>522.85260000000005</v>
      </c>
      <c r="CW521">
        <v>373.46109999999999</v>
      </c>
      <c r="CX521">
        <v>262.87400000000002</v>
      </c>
      <c r="CY521">
        <v>265.8297</v>
      </c>
      <c r="CZ521">
        <v>265.24549999999999</v>
      </c>
      <c r="DA521">
        <v>234.2766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398.21969999999999</v>
      </c>
      <c r="DO521">
        <v>640.34939999999995</v>
      </c>
      <c r="DP521">
        <v>630.79330000000004</v>
      </c>
      <c r="DQ521">
        <v>627.99180000000001</v>
      </c>
      <c r="DR521">
        <v>622.15610000000004</v>
      </c>
      <c r="DS521">
        <v>617.58960000000002</v>
      </c>
      <c r="DT521">
        <v>529.09839999999997</v>
      </c>
      <c r="DU521">
        <v>379.20249999999999</v>
      </c>
      <c r="DV521">
        <v>370.60120000000001</v>
      </c>
      <c r="DW521">
        <v>418.8338</v>
      </c>
      <c r="DX521">
        <v>474.13240000000002</v>
      </c>
      <c r="DY521">
        <v>484.76260000000002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596.65409999999997</v>
      </c>
      <c r="EM521">
        <v>654.28160000000003</v>
      </c>
      <c r="EN521">
        <v>644.20219999999995</v>
      </c>
      <c r="EO521">
        <v>642.42409999999995</v>
      </c>
      <c r="EP521">
        <v>636.74990000000003</v>
      </c>
      <c r="EQ521">
        <v>631.9982</v>
      </c>
      <c r="ER521">
        <v>538.11630000000002</v>
      </c>
      <c r="ES521">
        <v>387.49220000000003</v>
      </c>
      <c r="ET521">
        <v>526.14229999999998</v>
      </c>
      <c r="EU521">
        <v>639.74739999999997</v>
      </c>
      <c r="EV521">
        <v>775.73199999999997</v>
      </c>
      <c r="EW521">
        <v>846.42460000000005</v>
      </c>
      <c r="EX521">
        <v>73.578100000000006</v>
      </c>
      <c r="EY521">
        <v>72.40701</v>
      </c>
      <c r="EZ521">
        <v>71.333119999999994</v>
      </c>
      <c r="FA521">
        <v>70.385800000000003</v>
      </c>
      <c r="FB521">
        <v>69.578400000000002</v>
      </c>
      <c r="FC521">
        <v>68.776079999999993</v>
      </c>
      <c r="FD521">
        <v>68.322320000000005</v>
      </c>
      <c r="FE521">
        <v>68.557180000000002</v>
      </c>
      <c r="FF521">
        <v>70.945650000000001</v>
      </c>
      <c r="FG521">
        <v>75.275040000000004</v>
      </c>
      <c r="FH521">
        <v>80.038809999999998</v>
      </c>
      <c r="FI521">
        <v>84.258849999999995</v>
      </c>
      <c r="FJ521">
        <v>87.425219999999996</v>
      </c>
      <c r="FK521">
        <v>89.396640000000005</v>
      </c>
      <c r="FL521">
        <v>90.905109999999993</v>
      </c>
      <c r="FM521">
        <v>91.509680000000003</v>
      </c>
      <c r="FN521">
        <v>91.378399999999999</v>
      </c>
      <c r="FO521">
        <v>90.587010000000006</v>
      </c>
      <c r="FP521">
        <v>89.274810000000002</v>
      </c>
      <c r="FQ521">
        <v>86.819370000000006</v>
      </c>
      <c r="FR521">
        <v>83.367930000000001</v>
      </c>
      <c r="FS521">
        <v>80.070409999999995</v>
      </c>
      <c r="FT521">
        <v>78.071190000000001</v>
      </c>
      <c r="FU521">
        <v>76.28725</v>
      </c>
      <c r="FV521">
        <v>1</v>
      </c>
    </row>
    <row r="522" spans="1:178" x14ac:dyDescent="0.2">
      <c r="A522" t="s">
        <v>216</v>
      </c>
      <c r="B522" t="s">
        <v>231</v>
      </c>
      <c r="C522" t="s">
        <v>241</v>
      </c>
      <c r="D522" t="s">
        <v>33</v>
      </c>
      <c r="E522">
        <v>2015</v>
      </c>
      <c r="F522" t="s">
        <v>227</v>
      </c>
      <c r="G522">
        <v>580</v>
      </c>
      <c r="H522" s="59"/>
      <c r="I522">
        <v>84.117090000000005</v>
      </c>
      <c r="J522">
        <v>758.89430000000004</v>
      </c>
      <c r="K522">
        <v>756.97739999999999</v>
      </c>
      <c r="L522">
        <v>744.64149999999995</v>
      </c>
      <c r="M522">
        <v>741.15250000000003</v>
      </c>
      <c r="N522">
        <v>770.9</v>
      </c>
      <c r="O522">
        <v>800.27629999999999</v>
      </c>
      <c r="P522">
        <v>819.28009999999995</v>
      </c>
      <c r="Q522">
        <v>821.66600000000005</v>
      </c>
      <c r="R522">
        <v>824.54660000000001</v>
      </c>
      <c r="S522">
        <v>809.17899999999997</v>
      </c>
      <c r="T522">
        <v>795.68370000000004</v>
      </c>
      <c r="U522">
        <v>796.39260000000002</v>
      </c>
      <c r="V522">
        <v>811.09090000000003</v>
      </c>
      <c r="W522">
        <v>800.33199999999999</v>
      </c>
      <c r="X522">
        <v>807.83780000000002</v>
      </c>
      <c r="Y522">
        <v>804.08839999999998</v>
      </c>
      <c r="Z522">
        <v>808.3777</v>
      </c>
      <c r="AA522">
        <v>813.54430000000002</v>
      </c>
      <c r="AB522">
        <v>808.99509999999998</v>
      </c>
      <c r="AC522">
        <v>808.42880000000002</v>
      </c>
      <c r="AD522">
        <v>807.98940000000005</v>
      </c>
      <c r="AE522">
        <v>805.09950000000003</v>
      </c>
      <c r="AF522">
        <v>800.1902</v>
      </c>
      <c r="AG522">
        <v>799.26250000000005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-105.723</v>
      </c>
      <c r="AX522">
        <v>640.96259999999995</v>
      </c>
      <c r="AY522">
        <v>640.9982</v>
      </c>
      <c r="AZ522">
        <v>637.64070000000004</v>
      </c>
      <c r="BA522">
        <v>639.63930000000005</v>
      </c>
      <c r="BB522">
        <v>642.01260000000002</v>
      </c>
      <c r="BC522">
        <v>561.75469999999996</v>
      </c>
      <c r="BD522">
        <v>406.63200000000001</v>
      </c>
      <c r="BE522">
        <v>109.4573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126.44840000000001</v>
      </c>
      <c r="BV522">
        <v>659.29859999999996</v>
      </c>
      <c r="BW522">
        <v>663.29290000000003</v>
      </c>
      <c r="BX522">
        <v>659.07079999999996</v>
      </c>
      <c r="BY522">
        <v>660.31790000000001</v>
      </c>
      <c r="BZ522">
        <v>661.88329999999996</v>
      </c>
      <c r="CA522">
        <v>574.18820000000005</v>
      </c>
      <c r="CB522">
        <v>420.11360000000002</v>
      </c>
      <c r="CC522">
        <v>216.2867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287.24970000000002</v>
      </c>
      <c r="CT522">
        <v>671.99810000000002</v>
      </c>
      <c r="CU522">
        <v>678.73410000000001</v>
      </c>
      <c r="CV522">
        <v>673.91330000000005</v>
      </c>
      <c r="CW522">
        <v>674.63980000000004</v>
      </c>
      <c r="CX522">
        <v>675.64580000000001</v>
      </c>
      <c r="CY522">
        <v>582.79960000000005</v>
      </c>
      <c r="CZ522">
        <v>429.45089999999999</v>
      </c>
      <c r="DA522">
        <v>290.27640000000002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448.05090000000001</v>
      </c>
      <c r="DR522">
        <v>684.69759999999997</v>
      </c>
      <c r="DS522">
        <v>694.17539999999997</v>
      </c>
      <c r="DT522">
        <v>688.75570000000005</v>
      </c>
      <c r="DU522">
        <v>688.96169999999995</v>
      </c>
      <c r="DV522">
        <v>689.40819999999997</v>
      </c>
      <c r="DW522">
        <v>591.41099999999994</v>
      </c>
      <c r="DX522">
        <v>438.78820000000002</v>
      </c>
      <c r="DY522">
        <v>364.26609999999999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680.22239999999999</v>
      </c>
      <c r="EP522">
        <v>703.03359999999998</v>
      </c>
      <c r="EQ522">
        <v>716.47</v>
      </c>
      <c r="ER522">
        <v>710.18589999999995</v>
      </c>
      <c r="ES522">
        <v>709.64020000000005</v>
      </c>
      <c r="ET522">
        <v>709.27890000000002</v>
      </c>
      <c r="EU522">
        <v>603.84450000000004</v>
      </c>
      <c r="EV522">
        <v>452.26979999999998</v>
      </c>
      <c r="EW522">
        <v>471.09559999999999</v>
      </c>
      <c r="EX522">
        <v>43.918849999999999</v>
      </c>
      <c r="EY522">
        <v>43.183750000000003</v>
      </c>
      <c r="EZ522">
        <v>42.393039999999999</v>
      </c>
      <c r="FA522">
        <v>41.732250000000001</v>
      </c>
      <c r="FB522">
        <v>41.458559999999999</v>
      </c>
      <c r="FC522">
        <v>41.039470000000001</v>
      </c>
      <c r="FD522">
        <v>40.775260000000003</v>
      </c>
      <c r="FE522">
        <v>40.609810000000003</v>
      </c>
      <c r="FF522">
        <v>41.173229999999997</v>
      </c>
      <c r="FG522">
        <v>43.469650000000001</v>
      </c>
      <c r="FH522">
        <v>45.96998</v>
      </c>
      <c r="FI522">
        <v>48.233800000000002</v>
      </c>
      <c r="FJ522">
        <v>50.219180000000001</v>
      </c>
      <c r="FK522">
        <v>51.134</v>
      </c>
      <c r="FL522">
        <v>51.669620000000002</v>
      </c>
      <c r="FM522">
        <v>51.466769999999997</v>
      </c>
      <c r="FN522">
        <v>50.386090000000003</v>
      </c>
      <c r="FO522">
        <v>49.023690000000002</v>
      </c>
      <c r="FP522">
        <v>47.005940000000002</v>
      </c>
      <c r="FQ522">
        <v>45.588439999999999</v>
      </c>
      <c r="FR522">
        <v>44.472059999999999</v>
      </c>
      <c r="FS522">
        <v>43.734769999999997</v>
      </c>
      <c r="FT522">
        <v>43.030799999999999</v>
      </c>
      <c r="FU522">
        <v>42.368839999999999</v>
      </c>
      <c r="FV522">
        <v>1</v>
      </c>
    </row>
    <row r="523" spans="1:178" x14ac:dyDescent="0.2">
      <c r="A523" t="s">
        <v>216</v>
      </c>
      <c r="B523" t="s">
        <v>231</v>
      </c>
      <c r="C523" t="s">
        <v>241</v>
      </c>
      <c r="D523" t="s">
        <v>33</v>
      </c>
      <c r="E523">
        <v>2016</v>
      </c>
      <c r="F523" t="s">
        <v>227</v>
      </c>
      <c r="G523">
        <v>565</v>
      </c>
      <c r="H523" s="59"/>
      <c r="I523">
        <v>81.941649999999996</v>
      </c>
      <c r="J523">
        <v>739.26779999999997</v>
      </c>
      <c r="K523">
        <v>737.40039999999999</v>
      </c>
      <c r="L523">
        <v>725.38350000000003</v>
      </c>
      <c r="M523">
        <v>721.98469999999998</v>
      </c>
      <c r="N523">
        <v>750.96299999999997</v>
      </c>
      <c r="O523">
        <v>779.57950000000005</v>
      </c>
      <c r="P523">
        <v>798.09180000000003</v>
      </c>
      <c r="Q523">
        <v>800.41600000000005</v>
      </c>
      <c r="R523">
        <v>803.22220000000004</v>
      </c>
      <c r="S523">
        <v>788.25199999999995</v>
      </c>
      <c r="T523">
        <v>775.10569999999996</v>
      </c>
      <c r="U523">
        <v>775.79629999999997</v>
      </c>
      <c r="V523">
        <v>790.11440000000005</v>
      </c>
      <c r="W523">
        <v>779.63379999999995</v>
      </c>
      <c r="X523">
        <v>786.94550000000004</v>
      </c>
      <c r="Y523">
        <v>783.29309999999998</v>
      </c>
      <c r="Z523">
        <v>787.47140000000002</v>
      </c>
      <c r="AA523">
        <v>792.50440000000003</v>
      </c>
      <c r="AB523">
        <v>788.07280000000003</v>
      </c>
      <c r="AC523">
        <v>787.52120000000002</v>
      </c>
      <c r="AD523">
        <v>787.09310000000005</v>
      </c>
      <c r="AE523">
        <v>784.27800000000002</v>
      </c>
      <c r="AF523">
        <v>779.49559999999997</v>
      </c>
      <c r="AG523">
        <v>778.59190000000001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-108.0371</v>
      </c>
      <c r="AX523">
        <v>623.98739999999998</v>
      </c>
      <c r="AY523">
        <v>623.93589999999995</v>
      </c>
      <c r="AZ523">
        <v>620.68399999999997</v>
      </c>
      <c r="BA523">
        <v>622.64729999999997</v>
      </c>
      <c r="BB523">
        <v>624.97670000000005</v>
      </c>
      <c r="BC523">
        <v>546.95619999999997</v>
      </c>
      <c r="BD523">
        <v>395.82240000000002</v>
      </c>
      <c r="BE523">
        <v>104.3036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121.1125</v>
      </c>
      <c r="BV523">
        <v>642.0847</v>
      </c>
      <c r="BW523">
        <v>645.94039999999995</v>
      </c>
      <c r="BX523">
        <v>641.83529999999996</v>
      </c>
      <c r="BY523">
        <v>643.05669999999998</v>
      </c>
      <c r="BZ523">
        <v>644.58889999999997</v>
      </c>
      <c r="CA523">
        <v>559.2278</v>
      </c>
      <c r="CB523">
        <v>409.12860000000001</v>
      </c>
      <c r="CC523">
        <v>209.74260000000001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279.82080000000002</v>
      </c>
      <c r="CT523">
        <v>654.61879999999996</v>
      </c>
      <c r="CU523">
        <v>661.18060000000003</v>
      </c>
      <c r="CV523">
        <v>656.48450000000003</v>
      </c>
      <c r="CW523">
        <v>657.19219999999996</v>
      </c>
      <c r="CX523">
        <v>658.17219999999998</v>
      </c>
      <c r="CY523">
        <v>567.72720000000004</v>
      </c>
      <c r="CZ523">
        <v>418.34440000000001</v>
      </c>
      <c r="DA523">
        <v>282.76929999999999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438.52910000000003</v>
      </c>
      <c r="DR523">
        <v>667.15300000000002</v>
      </c>
      <c r="DS523">
        <v>676.42079999999999</v>
      </c>
      <c r="DT523">
        <v>671.13369999999998</v>
      </c>
      <c r="DU523">
        <v>671.32770000000005</v>
      </c>
      <c r="DV523">
        <v>671.75549999999998</v>
      </c>
      <c r="DW523">
        <v>576.22649999999999</v>
      </c>
      <c r="DX523">
        <v>427.56020000000001</v>
      </c>
      <c r="DY523">
        <v>355.79599999999999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667.67859999999996</v>
      </c>
      <c r="EP523">
        <v>685.25030000000004</v>
      </c>
      <c r="EQ523">
        <v>698.42539999999997</v>
      </c>
      <c r="ER523">
        <v>692.28499999999997</v>
      </c>
      <c r="ES523">
        <v>691.73710000000005</v>
      </c>
      <c r="ET523">
        <v>691.36760000000004</v>
      </c>
      <c r="EU523">
        <v>588.4982</v>
      </c>
      <c r="EV523">
        <v>440.86630000000002</v>
      </c>
      <c r="EW523">
        <v>461.23489999999998</v>
      </c>
      <c r="EX523">
        <v>43.918849999999999</v>
      </c>
      <c r="EY523">
        <v>43.183750000000003</v>
      </c>
      <c r="EZ523">
        <v>42.393039999999999</v>
      </c>
      <c r="FA523">
        <v>41.732250000000001</v>
      </c>
      <c r="FB523">
        <v>41.458559999999999</v>
      </c>
      <c r="FC523">
        <v>41.039470000000001</v>
      </c>
      <c r="FD523">
        <v>40.775260000000003</v>
      </c>
      <c r="FE523">
        <v>40.609810000000003</v>
      </c>
      <c r="FF523">
        <v>41.173229999999997</v>
      </c>
      <c r="FG523">
        <v>43.469659999999998</v>
      </c>
      <c r="FH523">
        <v>45.96998</v>
      </c>
      <c r="FI523">
        <v>48.233800000000002</v>
      </c>
      <c r="FJ523">
        <v>50.219180000000001</v>
      </c>
      <c r="FK523">
        <v>51.134</v>
      </c>
      <c r="FL523">
        <v>51.669620000000002</v>
      </c>
      <c r="FM523">
        <v>51.466769999999997</v>
      </c>
      <c r="FN523">
        <v>50.386090000000003</v>
      </c>
      <c r="FO523">
        <v>49.023690000000002</v>
      </c>
      <c r="FP523">
        <v>47.005940000000002</v>
      </c>
      <c r="FQ523">
        <v>45.588439999999999</v>
      </c>
      <c r="FR523">
        <v>44.472059999999999</v>
      </c>
      <c r="FS523">
        <v>43.734769999999997</v>
      </c>
      <c r="FT523">
        <v>43.030810000000002</v>
      </c>
      <c r="FU523">
        <v>42.368839999999999</v>
      </c>
      <c r="FV523">
        <v>1</v>
      </c>
    </row>
    <row r="524" spans="1:178" x14ac:dyDescent="0.2">
      <c r="A524" t="s">
        <v>216</v>
      </c>
      <c r="B524" t="s">
        <v>231</v>
      </c>
      <c r="C524" t="s">
        <v>241</v>
      </c>
      <c r="D524" t="s">
        <v>33</v>
      </c>
      <c r="E524">
        <v>2017</v>
      </c>
      <c r="F524" t="s">
        <v>227</v>
      </c>
      <c r="G524">
        <v>550</v>
      </c>
      <c r="H524" s="59"/>
      <c r="I524">
        <v>79.766199999999998</v>
      </c>
      <c r="J524">
        <v>719.64120000000003</v>
      </c>
      <c r="K524">
        <v>717.82339999999999</v>
      </c>
      <c r="L524">
        <v>706.12549999999999</v>
      </c>
      <c r="M524">
        <v>702.81700000000001</v>
      </c>
      <c r="N524">
        <v>731.02589999999998</v>
      </c>
      <c r="O524">
        <v>758.8827</v>
      </c>
      <c r="P524">
        <v>776.90359999999998</v>
      </c>
      <c r="Q524">
        <v>779.16600000000005</v>
      </c>
      <c r="R524">
        <v>781.89769999999999</v>
      </c>
      <c r="S524">
        <v>767.32489999999996</v>
      </c>
      <c r="T524">
        <v>754.52760000000001</v>
      </c>
      <c r="U524">
        <v>755.19989999999996</v>
      </c>
      <c r="V524">
        <v>769.13789999999995</v>
      </c>
      <c r="W524">
        <v>758.93550000000005</v>
      </c>
      <c r="X524">
        <v>766.05319999999995</v>
      </c>
      <c r="Y524">
        <v>762.49770000000001</v>
      </c>
      <c r="Z524">
        <v>766.56510000000003</v>
      </c>
      <c r="AA524">
        <v>771.46450000000004</v>
      </c>
      <c r="AB524">
        <v>767.15049999999997</v>
      </c>
      <c r="AC524">
        <v>766.61350000000004</v>
      </c>
      <c r="AD524">
        <v>766.19690000000003</v>
      </c>
      <c r="AE524">
        <v>763.45650000000001</v>
      </c>
      <c r="AF524">
        <v>758.80100000000004</v>
      </c>
      <c r="AG524">
        <v>757.92129999999997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-110.28279999999999</v>
      </c>
      <c r="AX524">
        <v>607.01739999999995</v>
      </c>
      <c r="AY524">
        <v>606.88009999999997</v>
      </c>
      <c r="AZ524">
        <v>603.7337</v>
      </c>
      <c r="BA524">
        <v>605.66139999999996</v>
      </c>
      <c r="BB524">
        <v>607.94680000000005</v>
      </c>
      <c r="BC524">
        <v>532.16129999999998</v>
      </c>
      <c r="BD524">
        <v>385.01690000000002</v>
      </c>
      <c r="BE524">
        <v>99.181430000000006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115.8045</v>
      </c>
      <c r="BV524">
        <v>624.87289999999996</v>
      </c>
      <c r="BW524">
        <v>628.59050000000002</v>
      </c>
      <c r="BX524">
        <v>624.60220000000004</v>
      </c>
      <c r="BY524">
        <v>625.798</v>
      </c>
      <c r="BZ524">
        <v>627.29679999999996</v>
      </c>
      <c r="CA524">
        <v>544.26900000000001</v>
      </c>
      <c r="CB524">
        <v>398.14530000000002</v>
      </c>
      <c r="CC524">
        <v>203.21129999999999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272.39190000000002</v>
      </c>
      <c r="CT524">
        <v>637.2396</v>
      </c>
      <c r="CU524">
        <v>643.62710000000004</v>
      </c>
      <c r="CV524">
        <v>639.0557</v>
      </c>
      <c r="CW524">
        <v>639.74459999999999</v>
      </c>
      <c r="CX524">
        <v>640.69860000000006</v>
      </c>
      <c r="CY524">
        <v>552.65480000000002</v>
      </c>
      <c r="CZ524">
        <v>407.23790000000002</v>
      </c>
      <c r="DA524">
        <v>275.26209999999998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428.97930000000002</v>
      </c>
      <c r="DR524">
        <v>649.60619999999994</v>
      </c>
      <c r="DS524">
        <v>658.66380000000004</v>
      </c>
      <c r="DT524">
        <v>653.50919999999996</v>
      </c>
      <c r="DU524">
        <v>653.69119999999998</v>
      </c>
      <c r="DV524">
        <v>654.10040000000004</v>
      </c>
      <c r="DW524">
        <v>561.04049999999995</v>
      </c>
      <c r="DX524">
        <v>416.33049999999997</v>
      </c>
      <c r="DY524">
        <v>347.31290000000001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655.06659999999999</v>
      </c>
      <c r="EP524">
        <v>667.46169999999995</v>
      </c>
      <c r="EQ524">
        <v>680.37419999999997</v>
      </c>
      <c r="ER524">
        <v>674.3777</v>
      </c>
      <c r="ES524">
        <v>673.8279</v>
      </c>
      <c r="ET524">
        <v>673.45039999999995</v>
      </c>
      <c r="EU524">
        <v>573.14829999999995</v>
      </c>
      <c r="EV524">
        <v>429.4588</v>
      </c>
      <c r="EW524">
        <v>451.34280000000001</v>
      </c>
      <c r="EX524">
        <v>43.918849999999999</v>
      </c>
      <c r="EY524">
        <v>43.183750000000003</v>
      </c>
      <c r="EZ524">
        <v>42.393039999999999</v>
      </c>
      <c r="FA524">
        <v>41.732250000000001</v>
      </c>
      <c r="FB524">
        <v>41.458559999999999</v>
      </c>
      <c r="FC524">
        <v>41.039470000000001</v>
      </c>
      <c r="FD524">
        <v>40.775260000000003</v>
      </c>
      <c r="FE524">
        <v>40.609810000000003</v>
      </c>
      <c r="FF524">
        <v>41.173229999999997</v>
      </c>
      <c r="FG524">
        <v>43.469659999999998</v>
      </c>
      <c r="FH524">
        <v>45.96998</v>
      </c>
      <c r="FI524">
        <v>48.233800000000002</v>
      </c>
      <c r="FJ524">
        <v>50.219180000000001</v>
      </c>
      <c r="FK524">
        <v>51.134010000000004</v>
      </c>
      <c r="FL524">
        <v>51.669620000000002</v>
      </c>
      <c r="FM524">
        <v>51.466769999999997</v>
      </c>
      <c r="FN524">
        <v>50.386090000000003</v>
      </c>
      <c r="FO524">
        <v>49.023690000000002</v>
      </c>
      <c r="FP524">
        <v>47.005940000000002</v>
      </c>
      <c r="FQ524">
        <v>45.588439999999999</v>
      </c>
      <c r="FR524">
        <v>44.472059999999999</v>
      </c>
      <c r="FS524">
        <v>43.734769999999997</v>
      </c>
      <c r="FT524">
        <v>43.030799999999999</v>
      </c>
      <c r="FU524">
        <v>42.368839999999999</v>
      </c>
      <c r="FV524">
        <v>1</v>
      </c>
    </row>
    <row r="525" spans="1:178" x14ac:dyDescent="0.2">
      <c r="A525" t="s">
        <v>216</v>
      </c>
      <c r="B525" t="s">
        <v>231</v>
      </c>
      <c r="C525" t="s">
        <v>241</v>
      </c>
      <c r="D525" t="s">
        <v>33</v>
      </c>
      <c r="E525" t="s">
        <v>239</v>
      </c>
      <c r="F525" t="s">
        <v>227</v>
      </c>
      <c r="G525">
        <v>535</v>
      </c>
      <c r="H525" s="59"/>
      <c r="I525">
        <v>77.590770000000006</v>
      </c>
      <c r="J525">
        <v>700.01459999999997</v>
      </c>
      <c r="K525">
        <v>698.24630000000002</v>
      </c>
      <c r="L525">
        <v>686.86760000000004</v>
      </c>
      <c r="M525">
        <v>683.64919999999995</v>
      </c>
      <c r="N525">
        <v>711.08879999999999</v>
      </c>
      <c r="O525">
        <v>738.18589999999995</v>
      </c>
      <c r="P525">
        <v>755.71529999999996</v>
      </c>
      <c r="Q525">
        <v>757.91600000000005</v>
      </c>
      <c r="R525">
        <v>760.57320000000004</v>
      </c>
      <c r="S525">
        <v>746.39779999999996</v>
      </c>
      <c r="T525">
        <v>733.94960000000003</v>
      </c>
      <c r="U525">
        <v>734.60350000000005</v>
      </c>
      <c r="V525">
        <v>748.16139999999996</v>
      </c>
      <c r="W525">
        <v>738.2373</v>
      </c>
      <c r="X525">
        <v>745.16079999999999</v>
      </c>
      <c r="Y525">
        <v>741.70230000000004</v>
      </c>
      <c r="Z525">
        <v>745.65880000000004</v>
      </c>
      <c r="AA525">
        <v>750.42449999999997</v>
      </c>
      <c r="AB525">
        <v>746.22820000000002</v>
      </c>
      <c r="AC525">
        <v>745.70590000000004</v>
      </c>
      <c r="AD525">
        <v>745.30060000000003</v>
      </c>
      <c r="AE525">
        <v>742.63490000000002</v>
      </c>
      <c r="AF525">
        <v>738.10640000000001</v>
      </c>
      <c r="AG525">
        <v>737.25070000000005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-112.4573</v>
      </c>
      <c r="AX525">
        <v>590.05309999999997</v>
      </c>
      <c r="AY525">
        <v>589.83119999999997</v>
      </c>
      <c r="AZ525">
        <v>586.78989999999999</v>
      </c>
      <c r="BA525">
        <v>588.68169999999998</v>
      </c>
      <c r="BB525">
        <v>590.92290000000003</v>
      </c>
      <c r="BC525">
        <v>517.37040000000002</v>
      </c>
      <c r="BD525">
        <v>374.21559999999999</v>
      </c>
      <c r="BE525">
        <v>94.091989999999996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110.5257</v>
      </c>
      <c r="BV525">
        <v>607.6635</v>
      </c>
      <c r="BW525">
        <v>611.24350000000004</v>
      </c>
      <c r="BX525">
        <v>607.37189999999998</v>
      </c>
      <c r="BY525">
        <v>608.54190000000006</v>
      </c>
      <c r="BZ525">
        <v>610.00720000000001</v>
      </c>
      <c r="CA525">
        <v>529.31179999999995</v>
      </c>
      <c r="CB525">
        <v>387.16359999999997</v>
      </c>
      <c r="CC525">
        <v>196.6935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264.96300000000002</v>
      </c>
      <c r="CT525">
        <v>619.86030000000005</v>
      </c>
      <c r="CU525">
        <v>626.07370000000003</v>
      </c>
      <c r="CV525">
        <v>621.62689999999998</v>
      </c>
      <c r="CW525">
        <v>622.29700000000003</v>
      </c>
      <c r="CX525">
        <v>623.22500000000002</v>
      </c>
      <c r="CY525">
        <v>537.58240000000001</v>
      </c>
      <c r="CZ525">
        <v>396.13139999999999</v>
      </c>
      <c r="DA525">
        <v>267.755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419.40039999999999</v>
      </c>
      <c r="DR525">
        <v>632.05709999999999</v>
      </c>
      <c r="DS525">
        <v>640.90380000000005</v>
      </c>
      <c r="DT525">
        <v>635.88189999999997</v>
      </c>
      <c r="DU525">
        <v>636.0521</v>
      </c>
      <c r="DV525">
        <v>636.44269999999995</v>
      </c>
      <c r="DW525">
        <v>545.85299999999995</v>
      </c>
      <c r="DX525">
        <v>405.0992</v>
      </c>
      <c r="DY525">
        <v>338.81650000000002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642.38340000000005</v>
      </c>
      <c r="EP525">
        <v>649.66750000000002</v>
      </c>
      <c r="EQ525">
        <v>662.31619999999998</v>
      </c>
      <c r="ER525">
        <v>656.46389999999997</v>
      </c>
      <c r="ES525">
        <v>655.91229999999996</v>
      </c>
      <c r="ET525">
        <v>655.52710000000002</v>
      </c>
      <c r="EU525">
        <v>557.7944</v>
      </c>
      <c r="EV525">
        <v>418.04719999999998</v>
      </c>
      <c r="EW525">
        <v>441.41800000000001</v>
      </c>
      <c r="EX525">
        <v>43.918849999999999</v>
      </c>
      <c r="EY525">
        <v>43.183750000000003</v>
      </c>
      <c r="EZ525">
        <v>42.393039999999999</v>
      </c>
      <c r="FA525">
        <v>41.732250000000001</v>
      </c>
      <c r="FB525">
        <v>41.458559999999999</v>
      </c>
      <c r="FC525">
        <v>41.039470000000001</v>
      </c>
      <c r="FD525">
        <v>40.775260000000003</v>
      </c>
      <c r="FE525">
        <v>40.609810000000003</v>
      </c>
      <c r="FF525">
        <v>41.173229999999997</v>
      </c>
      <c r="FG525">
        <v>43.469659999999998</v>
      </c>
      <c r="FH525">
        <v>45.96998</v>
      </c>
      <c r="FI525">
        <v>48.233800000000002</v>
      </c>
      <c r="FJ525">
        <v>50.219180000000001</v>
      </c>
      <c r="FK525">
        <v>51.134</v>
      </c>
      <c r="FL525">
        <v>51.669620000000002</v>
      </c>
      <c r="FM525">
        <v>51.466760000000001</v>
      </c>
      <c r="FN525">
        <v>50.386090000000003</v>
      </c>
      <c r="FO525">
        <v>49.023690000000002</v>
      </c>
      <c r="FP525">
        <v>47.005940000000002</v>
      </c>
      <c r="FQ525">
        <v>45.588439999999999</v>
      </c>
      <c r="FR525">
        <v>44.472059999999999</v>
      </c>
      <c r="FS525">
        <v>43.734769999999997</v>
      </c>
      <c r="FT525">
        <v>43.030799999999999</v>
      </c>
      <c r="FU525">
        <v>42.368839999999999</v>
      </c>
      <c r="FV525">
        <v>1</v>
      </c>
    </row>
    <row r="526" spans="1:178" x14ac:dyDescent="0.2">
      <c r="A526" t="s">
        <v>216</v>
      </c>
      <c r="B526" t="s">
        <v>231</v>
      </c>
      <c r="C526" t="s">
        <v>241</v>
      </c>
      <c r="D526" t="s">
        <v>34</v>
      </c>
      <c r="E526">
        <v>2015</v>
      </c>
      <c r="F526" t="s">
        <v>227</v>
      </c>
      <c r="G526">
        <v>580</v>
      </c>
      <c r="H526" s="59"/>
      <c r="I526">
        <v>84.117090000000005</v>
      </c>
      <c r="J526">
        <v>721.94590000000005</v>
      </c>
      <c r="K526">
        <v>715.81989999999996</v>
      </c>
      <c r="L526">
        <v>703.07989999999995</v>
      </c>
      <c r="M526">
        <v>704.59320000000002</v>
      </c>
      <c r="N526">
        <v>727.43420000000003</v>
      </c>
      <c r="O526">
        <v>756.87760000000003</v>
      </c>
      <c r="P526">
        <v>774.15809999999999</v>
      </c>
      <c r="Q526">
        <v>784.58579999999995</v>
      </c>
      <c r="R526">
        <v>786.28560000000004</v>
      </c>
      <c r="S526">
        <v>775.85860000000002</v>
      </c>
      <c r="T526">
        <v>771.38239999999996</v>
      </c>
      <c r="U526">
        <v>770.36929999999995</v>
      </c>
      <c r="V526">
        <v>766.4316</v>
      </c>
      <c r="W526">
        <v>753.21609999999998</v>
      </c>
      <c r="X526">
        <v>758.37400000000002</v>
      </c>
      <c r="Y526">
        <v>753.077</v>
      </c>
      <c r="Z526">
        <v>753.8329</v>
      </c>
      <c r="AA526">
        <v>759.53269999999998</v>
      </c>
      <c r="AB526">
        <v>758.19529999999997</v>
      </c>
      <c r="AC526">
        <v>760.14570000000003</v>
      </c>
      <c r="AD526">
        <v>759.83050000000003</v>
      </c>
      <c r="AE526">
        <v>754.03399999999999</v>
      </c>
      <c r="AF526">
        <v>750.06179999999995</v>
      </c>
      <c r="AG526">
        <v>743.28530000000001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112.758</v>
      </c>
      <c r="AX526">
        <v>603.96810000000005</v>
      </c>
      <c r="AY526">
        <v>608.87159999999994</v>
      </c>
      <c r="AZ526">
        <v>604.93259999999998</v>
      </c>
      <c r="BA526">
        <v>607.37950000000001</v>
      </c>
      <c r="BB526">
        <v>610.04830000000004</v>
      </c>
      <c r="BC526">
        <v>522.23829999999998</v>
      </c>
      <c r="BD526">
        <v>366.5247</v>
      </c>
      <c r="BE526">
        <v>59.965130000000002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191.70269999999999</v>
      </c>
      <c r="BV526">
        <v>613.56700000000001</v>
      </c>
      <c r="BW526">
        <v>620.45920000000001</v>
      </c>
      <c r="BX526">
        <v>617.97519999999997</v>
      </c>
      <c r="BY526">
        <v>620.21849999999995</v>
      </c>
      <c r="BZ526">
        <v>622.20950000000005</v>
      </c>
      <c r="CA526">
        <v>530.3528</v>
      </c>
      <c r="CB526">
        <v>375.86799999999999</v>
      </c>
      <c r="CC526">
        <v>166.78700000000001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246.37960000000001</v>
      </c>
      <c r="CT526">
        <v>620.21519999999998</v>
      </c>
      <c r="CU526">
        <v>628.48479999999995</v>
      </c>
      <c r="CV526">
        <v>627.00850000000003</v>
      </c>
      <c r="CW526">
        <v>629.11080000000004</v>
      </c>
      <c r="CX526">
        <v>630.63239999999996</v>
      </c>
      <c r="CY526">
        <v>535.97289999999998</v>
      </c>
      <c r="CZ526">
        <v>382.33920000000001</v>
      </c>
      <c r="DA526">
        <v>240.7715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301.0564</v>
      </c>
      <c r="DR526">
        <v>626.86339999999996</v>
      </c>
      <c r="DS526">
        <v>636.5104</v>
      </c>
      <c r="DT526">
        <v>636.04190000000006</v>
      </c>
      <c r="DU526">
        <v>638.00310000000002</v>
      </c>
      <c r="DV526">
        <v>639.05520000000001</v>
      </c>
      <c r="DW526">
        <v>541.59299999999996</v>
      </c>
      <c r="DX526">
        <v>388.81029999999998</v>
      </c>
      <c r="DY526">
        <v>314.7559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380.00110000000001</v>
      </c>
      <c r="EP526">
        <v>636.46230000000003</v>
      </c>
      <c r="EQ526">
        <v>648.09799999999996</v>
      </c>
      <c r="ER526">
        <v>649.08450000000005</v>
      </c>
      <c r="ES526">
        <v>650.84209999999996</v>
      </c>
      <c r="ET526">
        <v>651.21640000000002</v>
      </c>
      <c r="EU526">
        <v>549.70749999999998</v>
      </c>
      <c r="EV526">
        <v>398.15370000000001</v>
      </c>
      <c r="EW526">
        <v>421.57780000000002</v>
      </c>
      <c r="EX526">
        <v>50.842759999999998</v>
      </c>
      <c r="EY526">
        <v>50.43835</v>
      </c>
      <c r="EZ526">
        <v>49.807360000000003</v>
      </c>
      <c r="FA526">
        <v>49.440480000000001</v>
      </c>
      <c r="FB526">
        <v>49.331589999999998</v>
      </c>
      <c r="FC526">
        <v>48.598399999999998</v>
      </c>
      <c r="FD526">
        <v>47.772750000000002</v>
      </c>
      <c r="FE526">
        <v>48.091439999999999</v>
      </c>
      <c r="FF526">
        <v>49.123280000000001</v>
      </c>
      <c r="FG526">
        <v>51.30124</v>
      </c>
      <c r="FH526">
        <v>53.506770000000003</v>
      </c>
      <c r="FI526">
        <v>54.983690000000003</v>
      </c>
      <c r="FJ526">
        <v>56.424169999999997</v>
      </c>
      <c r="FK526">
        <v>57.894440000000003</v>
      </c>
      <c r="FL526">
        <v>58.881419999999999</v>
      </c>
      <c r="FM526">
        <v>59.137090000000001</v>
      </c>
      <c r="FN526">
        <v>58.397550000000003</v>
      </c>
      <c r="FO526">
        <v>57.74342</v>
      </c>
      <c r="FP526">
        <v>55.876100000000001</v>
      </c>
      <c r="FQ526">
        <v>54.107889999999998</v>
      </c>
      <c r="FR526">
        <v>52.687660000000001</v>
      </c>
      <c r="FS526">
        <v>51.214120000000001</v>
      </c>
      <c r="FT526">
        <v>50.391629999999999</v>
      </c>
      <c r="FU526">
        <v>49.456699999999998</v>
      </c>
      <c r="FV526">
        <v>1</v>
      </c>
    </row>
    <row r="527" spans="1:178" x14ac:dyDescent="0.2">
      <c r="A527" t="s">
        <v>216</v>
      </c>
      <c r="B527" t="s">
        <v>231</v>
      </c>
      <c r="C527" t="s">
        <v>241</v>
      </c>
      <c r="D527" t="s">
        <v>34</v>
      </c>
      <c r="E527">
        <v>2016</v>
      </c>
      <c r="F527" t="s">
        <v>227</v>
      </c>
      <c r="G527">
        <v>565</v>
      </c>
      <c r="H527" s="59"/>
      <c r="I527">
        <v>81.941649999999996</v>
      </c>
      <c r="J527">
        <v>703.27480000000003</v>
      </c>
      <c r="K527">
        <v>697.30730000000005</v>
      </c>
      <c r="L527">
        <v>684.89679999999998</v>
      </c>
      <c r="M527">
        <v>686.37099999999998</v>
      </c>
      <c r="N527">
        <v>708.62130000000002</v>
      </c>
      <c r="O527">
        <v>737.30319999999995</v>
      </c>
      <c r="P527">
        <v>754.13679999999999</v>
      </c>
      <c r="Q527">
        <v>764.29470000000003</v>
      </c>
      <c r="R527">
        <v>765.95060000000001</v>
      </c>
      <c r="S527">
        <v>755.79330000000004</v>
      </c>
      <c r="T527">
        <v>751.43280000000004</v>
      </c>
      <c r="U527">
        <v>750.44600000000003</v>
      </c>
      <c r="V527">
        <v>746.61019999999996</v>
      </c>
      <c r="W527">
        <v>733.7364</v>
      </c>
      <c r="X527">
        <v>738.76089999999999</v>
      </c>
      <c r="Y527">
        <v>733.60080000000005</v>
      </c>
      <c r="Z527">
        <v>734.33730000000003</v>
      </c>
      <c r="AA527">
        <v>739.88959999999997</v>
      </c>
      <c r="AB527">
        <v>738.58669999999995</v>
      </c>
      <c r="AC527">
        <v>740.48680000000002</v>
      </c>
      <c r="AD527">
        <v>740.17970000000003</v>
      </c>
      <c r="AE527">
        <v>734.53309999999999</v>
      </c>
      <c r="AF527">
        <v>730.66359999999997</v>
      </c>
      <c r="AG527">
        <v>724.06240000000003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108.1253</v>
      </c>
      <c r="AX527">
        <v>588.1395</v>
      </c>
      <c r="AY527">
        <v>592.87289999999996</v>
      </c>
      <c r="AZ527">
        <v>589.00419999999997</v>
      </c>
      <c r="BA527">
        <v>591.3922</v>
      </c>
      <c r="BB527">
        <v>594.0068</v>
      </c>
      <c r="BC527">
        <v>508.5557</v>
      </c>
      <c r="BD527">
        <v>356.8424</v>
      </c>
      <c r="BE527">
        <v>56.091619999999999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186.04249999999999</v>
      </c>
      <c r="BV527">
        <v>597.61350000000004</v>
      </c>
      <c r="BW527">
        <v>604.3098</v>
      </c>
      <c r="BX527">
        <v>601.87710000000004</v>
      </c>
      <c r="BY527">
        <v>604.06410000000005</v>
      </c>
      <c r="BZ527">
        <v>606.00969999999995</v>
      </c>
      <c r="CA527">
        <v>516.56460000000004</v>
      </c>
      <c r="CB527">
        <v>366.0641</v>
      </c>
      <c r="CC527">
        <v>161.5231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240.0077</v>
      </c>
      <c r="CT527">
        <v>604.17520000000002</v>
      </c>
      <c r="CU527">
        <v>612.23090000000002</v>
      </c>
      <c r="CV527">
        <v>610.79280000000006</v>
      </c>
      <c r="CW527">
        <v>612.84069999999997</v>
      </c>
      <c r="CX527">
        <v>614.3229</v>
      </c>
      <c r="CY527">
        <v>522.11149999999998</v>
      </c>
      <c r="CZ527">
        <v>372.4511</v>
      </c>
      <c r="DA527">
        <v>234.5446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293.97289999999998</v>
      </c>
      <c r="DR527">
        <v>610.73680000000002</v>
      </c>
      <c r="DS527">
        <v>620.15200000000004</v>
      </c>
      <c r="DT527">
        <v>619.70860000000005</v>
      </c>
      <c r="DU527">
        <v>621.61720000000003</v>
      </c>
      <c r="DV527">
        <v>622.63620000000003</v>
      </c>
      <c r="DW527">
        <v>527.65840000000003</v>
      </c>
      <c r="DX527">
        <v>378.83800000000002</v>
      </c>
      <c r="DY527">
        <v>307.56610000000001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371.89010000000002</v>
      </c>
      <c r="EP527">
        <v>620.21079999999995</v>
      </c>
      <c r="EQ527">
        <v>631.58889999999997</v>
      </c>
      <c r="ER527">
        <v>632.58150000000001</v>
      </c>
      <c r="ES527">
        <v>634.28920000000005</v>
      </c>
      <c r="ET527">
        <v>634.63909999999998</v>
      </c>
      <c r="EU527">
        <v>535.66740000000004</v>
      </c>
      <c r="EV527">
        <v>388.0598</v>
      </c>
      <c r="EW527">
        <v>412.99759999999998</v>
      </c>
      <c r="EX527">
        <v>50.842759999999998</v>
      </c>
      <c r="EY527">
        <v>50.43835</v>
      </c>
      <c r="EZ527">
        <v>49.807360000000003</v>
      </c>
      <c r="FA527">
        <v>49.440480000000001</v>
      </c>
      <c r="FB527">
        <v>49.331589999999998</v>
      </c>
      <c r="FC527">
        <v>48.598399999999998</v>
      </c>
      <c r="FD527">
        <v>47.772750000000002</v>
      </c>
      <c r="FE527">
        <v>48.091439999999999</v>
      </c>
      <c r="FF527">
        <v>49.123280000000001</v>
      </c>
      <c r="FG527">
        <v>51.30124</v>
      </c>
      <c r="FH527">
        <v>53.506770000000003</v>
      </c>
      <c r="FI527">
        <v>54.983690000000003</v>
      </c>
      <c r="FJ527">
        <v>56.424169999999997</v>
      </c>
      <c r="FK527">
        <v>57.894440000000003</v>
      </c>
      <c r="FL527">
        <v>58.881419999999999</v>
      </c>
      <c r="FM527">
        <v>59.137079999999997</v>
      </c>
      <c r="FN527">
        <v>58.397550000000003</v>
      </c>
      <c r="FO527">
        <v>57.74342</v>
      </c>
      <c r="FP527">
        <v>55.876100000000001</v>
      </c>
      <c r="FQ527">
        <v>54.107889999999998</v>
      </c>
      <c r="FR527">
        <v>52.687660000000001</v>
      </c>
      <c r="FS527">
        <v>51.214120000000001</v>
      </c>
      <c r="FT527">
        <v>50.391629999999999</v>
      </c>
      <c r="FU527">
        <v>49.456699999999998</v>
      </c>
      <c r="FV527">
        <v>1</v>
      </c>
    </row>
    <row r="528" spans="1:178" x14ac:dyDescent="0.2">
      <c r="A528" t="s">
        <v>216</v>
      </c>
      <c r="B528" t="s">
        <v>231</v>
      </c>
      <c r="C528" t="s">
        <v>241</v>
      </c>
      <c r="D528" t="s">
        <v>34</v>
      </c>
      <c r="E528">
        <v>2017</v>
      </c>
      <c r="F528" t="s">
        <v>227</v>
      </c>
      <c r="G528">
        <v>550</v>
      </c>
      <c r="H528" s="59"/>
      <c r="I528">
        <v>79.766199999999998</v>
      </c>
      <c r="J528">
        <v>684.60379999999998</v>
      </c>
      <c r="K528">
        <v>678.79470000000003</v>
      </c>
      <c r="L528">
        <v>666.71370000000002</v>
      </c>
      <c r="M528">
        <v>668.14869999999996</v>
      </c>
      <c r="N528">
        <v>689.80830000000003</v>
      </c>
      <c r="O528">
        <v>717.72879999999998</v>
      </c>
      <c r="P528">
        <v>734.1155</v>
      </c>
      <c r="Q528">
        <v>744.00369999999998</v>
      </c>
      <c r="R528">
        <v>745.61569999999995</v>
      </c>
      <c r="S528">
        <v>735.72799999999995</v>
      </c>
      <c r="T528">
        <v>731.48329999999999</v>
      </c>
      <c r="U528">
        <v>730.52260000000001</v>
      </c>
      <c r="V528">
        <v>726.78859999999997</v>
      </c>
      <c r="W528">
        <v>714.25670000000002</v>
      </c>
      <c r="X528">
        <v>719.14779999999996</v>
      </c>
      <c r="Y528">
        <v>714.12469999999996</v>
      </c>
      <c r="Z528">
        <v>714.84159999999997</v>
      </c>
      <c r="AA528">
        <v>720.24649999999997</v>
      </c>
      <c r="AB528">
        <v>718.97829999999999</v>
      </c>
      <c r="AC528">
        <v>720.82780000000002</v>
      </c>
      <c r="AD528">
        <v>720.52890000000002</v>
      </c>
      <c r="AE528">
        <v>715.03219999999999</v>
      </c>
      <c r="AF528">
        <v>711.26549999999997</v>
      </c>
      <c r="AG528">
        <v>704.83950000000004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103.5158</v>
      </c>
      <c r="AX528">
        <v>572.31380000000001</v>
      </c>
      <c r="AY528">
        <v>576.8777</v>
      </c>
      <c r="AZ528">
        <v>573.07960000000003</v>
      </c>
      <c r="BA528">
        <v>575.40869999999995</v>
      </c>
      <c r="BB528">
        <v>577.96879999999999</v>
      </c>
      <c r="BC528">
        <v>494.87549999999999</v>
      </c>
      <c r="BD528">
        <v>347.16289999999998</v>
      </c>
      <c r="BE528">
        <v>52.249549999999999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180.39179999999999</v>
      </c>
      <c r="BV528">
        <v>581.66110000000003</v>
      </c>
      <c r="BW528">
        <v>588.1617</v>
      </c>
      <c r="BX528">
        <v>585.78049999999996</v>
      </c>
      <c r="BY528">
        <v>587.91129999999998</v>
      </c>
      <c r="BZ528">
        <v>589.81140000000005</v>
      </c>
      <c r="CA528">
        <v>502.77730000000003</v>
      </c>
      <c r="CB528">
        <v>356.26139999999998</v>
      </c>
      <c r="CC528">
        <v>156.27209999999999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233.63579999999999</v>
      </c>
      <c r="CT528">
        <v>588.13509999999997</v>
      </c>
      <c r="CU528">
        <v>595.97699999999998</v>
      </c>
      <c r="CV528">
        <v>594.57709999999997</v>
      </c>
      <c r="CW528">
        <v>596.57060000000001</v>
      </c>
      <c r="CX528">
        <v>598.01350000000002</v>
      </c>
      <c r="CY528">
        <v>508.25020000000001</v>
      </c>
      <c r="CZ528">
        <v>362.56299999999999</v>
      </c>
      <c r="DA528">
        <v>228.3177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286.87979999999999</v>
      </c>
      <c r="DR528">
        <v>594.60910000000001</v>
      </c>
      <c r="DS528">
        <v>603.79219999999998</v>
      </c>
      <c r="DT528">
        <v>603.37369999999999</v>
      </c>
      <c r="DU528">
        <v>605.22979999999995</v>
      </c>
      <c r="DV528">
        <v>606.21559999999999</v>
      </c>
      <c r="DW528">
        <v>513.72299999999996</v>
      </c>
      <c r="DX528">
        <v>368.8646</v>
      </c>
      <c r="DY528">
        <v>300.36340000000001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363.75580000000002</v>
      </c>
      <c r="EP528">
        <v>603.95650000000001</v>
      </c>
      <c r="EQ528">
        <v>615.07619999999997</v>
      </c>
      <c r="ER528">
        <v>616.07460000000003</v>
      </c>
      <c r="ES528">
        <v>617.73239999999998</v>
      </c>
      <c r="ET528">
        <v>618.05820000000006</v>
      </c>
      <c r="EU528">
        <v>521.62480000000005</v>
      </c>
      <c r="EV528">
        <v>377.9631</v>
      </c>
      <c r="EW528">
        <v>404.38600000000002</v>
      </c>
      <c r="EX528">
        <v>50.842759999999998</v>
      </c>
      <c r="EY528">
        <v>50.43835</v>
      </c>
      <c r="EZ528">
        <v>49.807360000000003</v>
      </c>
      <c r="FA528">
        <v>49.440480000000001</v>
      </c>
      <c r="FB528">
        <v>49.331589999999998</v>
      </c>
      <c r="FC528">
        <v>48.598399999999998</v>
      </c>
      <c r="FD528">
        <v>47.772750000000002</v>
      </c>
      <c r="FE528">
        <v>48.091439999999999</v>
      </c>
      <c r="FF528">
        <v>49.123269999999998</v>
      </c>
      <c r="FG528">
        <v>51.30124</v>
      </c>
      <c r="FH528">
        <v>53.506770000000003</v>
      </c>
      <c r="FI528">
        <v>54.983690000000003</v>
      </c>
      <c r="FJ528">
        <v>56.424169999999997</v>
      </c>
      <c r="FK528">
        <v>57.894440000000003</v>
      </c>
      <c r="FL528">
        <v>58.881419999999999</v>
      </c>
      <c r="FM528">
        <v>59.137079999999997</v>
      </c>
      <c r="FN528">
        <v>58.397550000000003</v>
      </c>
      <c r="FO528">
        <v>57.74342</v>
      </c>
      <c r="FP528">
        <v>55.876100000000001</v>
      </c>
      <c r="FQ528">
        <v>54.107889999999998</v>
      </c>
      <c r="FR528">
        <v>52.687660000000001</v>
      </c>
      <c r="FS528">
        <v>51.214120000000001</v>
      </c>
      <c r="FT528">
        <v>50.391629999999999</v>
      </c>
      <c r="FU528">
        <v>49.456699999999998</v>
      </c>
      <c r="FV528">
        <v>1</v>
      </c>
    </row>
    <row r="529" spans="1:178" x14ac:dyDescent="0.2">
      <c r="A529" t="s">
        <v>216</v>
      </c>
      <c r="B529" t="s">
        <v>231</v>
      </c>
      <c r="C529" t="s">
        <v>241</v>
      </c>
      <c r="D529" t="s">
        <v>34</v>
      </c>
      <c r="E529" t="s">
        <v>239</v>
      </c>
      <c r="F529" t="s">
        <v>227</v>
      </c>
      <c r="G529">
        <v>535</v>
      </c>
      <c r="H529" s="59"/>
      <c r="I529">
        <v>77.590770000000006</v>
      </c>
      <c r="J529">
        <v>665.93280000000004</v>
      </c>
      <c r="K529">
        <v>660.28219999999999</v>
      </c>
      <c r="L529">
        <v>648.53060000000005</v>
      </c>
      <c r="M529">
        <v>649.92650000000003</v>
      </c>
      <c r="N529">
        <v>670.99540000000002</v>
      </c>
      <c r="O529">
        <v>698.15430000000003</v>
      </c>
      <c r="P529">
        <v>714.09410000000003</v>
      </c>
      <c r="Q529">
        <v>723.71280000000002</v>
      </c>
      <c r="R529">
        <v>725.28070000000002</v>
      </c>
      <c r="S529">
        <v>715.66269999999997</v>
      </c>
      <c r="T529">
        <v>711.53380000000004</v>
      </c>
      <c r="U529">
        <v>710.5992</v>
      </c>
      <c r="V529">
        <v>706.96720000000005</v>
      </c>
      <c r="W529">
        <v>694.77689999999996</v>
      </c>
      <c r="X529">
        <v>699.53470000000004</v>
      </c>
      <c r="Y529">
        <v>694.64859999999999</v>
      </c>
      <c r="Z529">
        <v>695.34590000000003</v>
      </c>
      <c r="AA529">
        <v>700.60339999999997</v>
      </c>
      <c r="AB529">
        <v>699.36980000000005</v>
      </c>
      <c r="AC529">
        <v>701.16880000000003</v>
      </c>
      <c r="AD529">
        <v>700.87819999999999</v>
      </c>
      <c r="AE529">
        <v>695.53129999999999</v>
      </c>
      <c r="AF529">
        <v>691.86739999999998</v>
      </c>
      <c r="AG529">
        <v>685.61659999999995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98.930589999999995</v>
      </c>
      <c r="AX529">
        <v>556.49090000000001</v>
      </c>
      <c r="AY529">
        <v>560.88599999999997</v>
      </c>
      <c r="AZ529">
        <v>557.15899999999999</v>
      </c>
      <c r="BA529">
        <v>559.42920000000004</v>
      </c>
      <c r="BB529">
        <v>561.93460000000005</v>
      </c>
      <c r="BC529">
        <v>481.19779999999997</v>
      </c>
      <c r="BD529">
        <v>337.48630000000003</v>
      </c>
      <c r="BE529">
        <v>48.440219999999997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174.751</v>
      </c>
      <c r="BV529">
        <v>565.71</v>
      </c>
      <c r="BW529">
        <v>572.01509999999996</v>
      </c>
      <c r="BX529">
        <v>569.68550000000005</v>
      </c>
      <c r="BY529">
        <v>571.76009999999997</v>
      </c>
      <c r="BZ529">
        <v>573.6146</v>
      </c>
      <c r="CA529">
        <v>488.99110000000002</v>
      </c>
      <c r="CB529">
        <v>346.4599</v>
      </c>
      <c r="CC529">
        <v>151.03450000000001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227.26390000000001</v>
      </c>
      <c r="CT529">
        <v>572.09500000000003</v>
      </c>
      <c r="CU529">
        <v>579.72310000000004</v>
      </c>
      <c r="CV529">
        <v>578.36130000000003</v>
      </c>
      <c r="CW529">
        <v>580.30050000000006</v>
      </c>
      <c r="CX529">
        <v>581.70399999999995</v>
      </c>
      <c r="CY529">
        <v>494.3888</v>
      </c>
      <c r="CZ529">
        <v>352.67489999999998</v>
      </c>
      <c r="DA529">
        <v>222.0909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279.77690000000001</v>
      </c>
      <c r="DR529">
        <v>578.48009999999999</v>
      </c>
      <c r="DS529">
        <v>587.43100000000004</v>
      </c>
      <c r="DT529">
        <v>587.03719999999998</v>
      </c>
      <c r="DU529">
        <v>588.84079999999994</v>
      </c>
      <c r="DV529">
        <v>589.79349999999999</v>
      </c>
      <c r="DW529">
        <v>499.78649999999999</v>
      </c>
      <c r="DX529">
        <v>358.89</v>
      </c>
      <c r="DY529">
        <v>293.1474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355.59730000000002</v>
      </c>
      <c r="EP529">
        <v>587.69920000000002</v>
      </c>
      <c r="EQ529">
        <v>598.56010000000003</v>
      </c>
      <c r="ER529">
        <v>599.56370000000004</v>
      </c>
      <c r="ES529">
        <v>601.17179999999996</v>
      </c>
      <c r="ET529">
        <v>601.47339999999997</v>
      </c>
      <c r="EU529">
        <v>507.57979999999998</v>
      </c>
      <c r="EV529">
        <v>367.86360000000002</v>
      </c>
      <c r="EW529">
        <v>395.74160000000001</v>
      </c>
      <c r="EX529">
        <v>50.842759999999998</v>
      </c>
      <c r="EY529">
        <v>50.43835</v>
      </c>
      <c r="EZ529">
        <v>49.807360000000003</v>
      </c>
      <c r="FA529">
        <v>49.440480000000001</v>
      </c>
      <c r="FB529">
        <v>49.331580000000002</v>
      </c>
      <c r="FC529">
        <v>48.598399999999998</v>
      </c>
      <c r="FD529">
        <v>47.772750000000002</v>
      </c>
      <c r="FE529">
        <v>48.091439999999999</v>
      </c>
      <c r="FF529">
        <v>49.123280000000001</v>
      </c>
      <c r="FG529">
        <v>51.30124</v>
      </c>
      <c r="FH529">
        <v>53.506770000000003</v>
      </c>
      <c r="FI529">
        <v>54.983690000000003</v>
      </c>
      <c r="FJ529">
        <v>56.424169999999997</v>
      </c>
      <c r="FK529">
        <v>57.894440000000003</v>
      </c>
      <c r="FL529">
        <v>58.881419999999999</v>
      </c>
      <c r="FM529">
        <v>59.137079999999997</v>
      </c>
      <c r="FN529">
        <v>58.397550000000003</v>
      </c>
      <c r="FO529">
        <v>57.74342</v>
      </c>
      <c r="FP529">
        <v>55.876100000000001</v>
      </c>
      <c r="FQ529">
        <v>54.107889999999998</v>
      </c>
      <c r="FR529">
        <v>52.687660000000001</v>
      </c>
      <c r="FS529">
        <v>51.214120000000001</v>
      </c>
      <c r="FT529">
        <v>50.391629999999999</v>
      </c>
      <c r="FU529">
        <v>49.456690000000002</v>
      </c>
      <c r="FV529">
        <v>1</v>
      </c>
    </row>
    <row r="530" spans="1:178" x14ac:dyDescent="0.2">
      <c r="A530" t="s">
        <v>216</v>
      </c>
      <c r="B530" t="s">
        <v>231</v>
      </c>
      <c r="C530" t="s">
        <v>241</v>
      </c>
      <c r="D530" t="s">
        <v>35</v>
      </c>
      <c r="E530">
        <v>2015</v>
      </c>
      <c r="F530" t="s">
        <v>227</v>
      </c>
      <c r="G530">
        <v>580</v>
      </c>
      <c r="H530" s="59"/>
      <c r="I530">
        <v>84.117090000000005</v>
      </c>
      <c r="J530">
        <v>774.09780000000001</v>
      </c>
      <c r="K530">
        <v>765.62639999999999</v>
      </c>
      <c r="L530">
        <v>756.53160000000003</v>
      </c>
      <c r="M530">
        <v>761.62710000000004</v>
      </c>
      <c r="N530">
        <v>780.90809999999999</v>
      </c>
      <c r="O530">
        <v>812.57399999999996</v>
      </c>
      <c r="P530">
        <v>835.01170000000002</v>
      </c>
      <c r="Q530">
        <v>841.44860000000006</v>
      </c>
      <c r="R530">
        <v>826.13959999999997</v>
      </c>
      <c r="S530">
        <v>818.07259999999997</v>
      </c>
      <c r="T530">
        <v>821.85059999999999</v>
      </c>
      <c r="U530">
        <v>832.77689999999996</v>
      </c>
      <c r="V530">
        <v>828.78219999999999</v>
      </c>
      <c r="W530">
        <v>829.74649999999997</v>
      </c>
      <c r="X530">
        <v>818.73879999999997</v>
      </c>
      <c r="Y530">
        <v>816.39729999999997</v>
      </c>
      <c r="Z530">
        <v>813.31550000000004</v>
      </c>
      <c r="AA530">
        <v>812.55489999999998</v>
      </c>
      <c r="AB530">
        <v>808.84010000000001</v>
      </c>
      <c r="AC530">
        <v>797.61220000000003</v>
      </c>
      <c r="AD530">
        <v>804.37379999999996</v>
      </c>
      <c r="AE530">
        <v>798.0068</v>
      </c>
      <c r="AF530">
        <v>797.27530000000002</v>
      </c>
      <c r="AG530">
        <v>791.94809999999995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-8.2563659999999999</v>
      </c>
      <c r="AX530">
        <v>644.45540000000005</v>
      </c>
      <c r="AY530">
        <v>645.16859999999997</v>
      </c>
      <c r="AZ530">
        <v>641.11599999999999</v>
      </c>
      <c r="BA530">
        <v>633.52319999999997</v>
      </c>
      <c r="BB530">
        <v>639.42219999999998</v>
      </c>
      <c r="BC530">
        <v>545.17690000000005</v>
      </c>
      <c r="BD530">
        <v>404.32679999999999</v>
      </c>
      <c r="BE530">
        <v>103.8747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160.6123</v>
      </c>
      <c r="BV530">
        <v>658.58370000000002</v>
      </c>
      <c r="BW530">
        <v>659.75009999999997</v>
      </c>
      <c r="BX530">
        <v>655.43960000000004</v>
      </c>
      <c r="BY530">
        <v>646.03290000000004</v>
      </c>
      <c r="BZ530">
        <v>653.59529999999995</v>
      </c>
      <c r="CA530">
        <v>561.60130000000004</v>
      </c>
      <c r="CB530">
        <v>417.21440000000001</v>
      </c>
      <c r="CC530">
        <v>210.73009999999999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277.5702</v>
      </c>
      <c r="CT530">
        <v>668.36879999999996</v>
      </c>
      <c r="CU530">
        <v>669.84910000000002</v>
      </c>
      <c r="CV530">
        <v>665.36009999999999</v>
      </c>
      <c r="CW530">
        <v>654.69709999999998</v>
      </c>
      <c r="CX530">
        <v>663.41160000000002</v>
      </c>
      <c r="CY530">
        <v>572.97670000000005</v>
      </c>
      <c r="CZ530">
        <v>426.1404</v>
      </c>
      <c r="DA530">
        <v>284.73779999999999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394.52809999999999</v>
      </c>
      <c r="DR530">
        <v>678.154</v>
      </c>
      <c r="DS530">
        <v>679.94820000000004</v>
      </c>
      <c r="DT530">
        <v>675.28060000000005</v>
      </c>
      <c r="DU530">
        <v>663.36130000000003</v>
      </c>
      <c r="DV530">
        <v>673.2278</v>
      </c>
      <c r="DW530">
        <v>584.35220000000004</v>
      </c>
      <c r="DX530">
        <v>435.06630000000001</v>
      </c>
      <c r="DY530">
        <v>358.74549999999999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563.39670000000001</v>
      </c>
      <c r="EP530">
        <v>692.28219999999999</v>
      </c>
      <c r="EQ530">
        <v>694.52970000000005</v>
      </c>
      <c r="ER530">
        <v>689.60419999999999</v>
      </c>
      <c r="ES530">
        <v>675.87099999999998</v>
      </c>
      <c r="ET530">
        <v>687.40089999999998</v>
      </c>
      <c r="EU530">
        <v>600.77660000000003</v>
      </c>
      <c r="EV530">
        <v>447.95389999999998</v>
      </c>
      <c r="EW530">
        <v>465.60079999999999</v>
      </c>
      <c r="EX530">
        <v>59.784689999999998</v>
      </c>
      <c r="EY530">
        <v>58.203870000000002</v>
      </c>
      <c r="EZ530">
        <v>57.009169999999997</v>
      </c>
      <c r="FA530">
        <v>56.24935</v>
      </c>
      <c r="FB530">
        <v>55.568269999999998</v>
      </c>
      <c r="FC530">
        <v>54.89199</v>
      </c>
      <c r="FD530">
        <v>54.489899999999999</v>
      </c>
      <c r="FE530">
        <v>54.472020000000001</v>
      </c>
      <c r="FF530">
        <v>55.491590000000002</v>
      </c>
      <c r="FG530">
        <v>59.287230000000001</v>
      </c>
      <c r="FH530">
        <v>64.003069999999994</v>
      </c>
      <c r="FI530">
        <v>68.504869999999997</v>
      </c>
      <c r="FJ530">
        <v>72.038780000000003</v>
      </c>
      <c r="FK530">
        <v>74.034649999999999</v>
      </c>
      <c r="FL530">
        <v>75.126609999999999</v>
      </c>
      <c r="FM530">
        <v>75.820049999999995</v>
      </c>
      <c r="FN530">
        <v>76.027680000000004</v>
      </c>
      <c r="FO530">
        <v>75.084500000000006</v>
      </c>
      <c r="FP530">
        <v>73.315160000000006</v>
      </c>
      <c r="FQ530">
        <v>70.633110000000002</v>
      </c>
      <c r="FR530">
        <v>67.453389999999999</v>
      </c>
      <c r="FS530">
        <v>64.721950000000007</v>
      </c>
      <c r="FT530">
        <v>62.361629999999998</v>
      </c>
      <c r="FU530">
        <v>60.387509999999999</v>
      </c>
      <c r="FV530">
        <v>1</v>
      </c>
    </row>
    <row r="531" spans="1:178" x14ac:dyDescent="0.2">
      <c r="A531" t="s">
        <v>216</v>
      </c>
      <c r="B531" t="s">
        <v>231</v>
      </c>
      <c r="C531" t="s">
        <v>241</v>
      </c>
      <c r="D531" t="s">
        <v>35</v>
      </c>
      <c r="E531">
        <v>2016</v>
      </c>
      <c r="F531" t="s">
        <v>227</v>
      </c>
      <c r="G531">
        <v>565</v>
      </c>
      <c r="H531" s="59"/>
      <c r="I531">
        <v>81.941649999999996</v>
      </c>
      <c r="J531">
        <v>754.07799999999997</v>
      </c>
      <c r="K531">
        <v>745.82569999999998</v>
      </c>
      <c r="L531">
        <v>736.96609999999998</v>
      </c>
      <c r="M531">
        <v>741.92989999999998</v>
      </c>
      <c r="N531">
        <v>760.71230000000003</v>
      </c>
      <c r="O531">
        <v>791.55920000000003</v>
      </c>
      <c r="P531">
        <v>813.41660000000002</v>
      </c>
      <c r="Q531">
        <v>819.68700000000001</v>
      </c>
      <c r="R531">
        <v>804.77390000000003</v>
      </c>
      <c r="S531">
        <v>796.91560000000004</v>
      </c>
      <c r="T531">
        <v>800.59580000000005</v>
      </c>
      <c r="U531">
        <v>811.2396</v>
      </c>
      <c r="V531">
        <v>807.34810000000004</v>
      </c>
      <c r="W531">
        <v>808.28750000000002</v>
      </c>
      <c r="X531">
        <v>797.56449999999995</v>
      </c>
      <c r="Y531">
        <v>795.2835</v>
      </c>
      <c r="Z531">
        <v>792.28150000000005</v>
      </c>
      <c r="AA531">
        <v>791.54049999999995</v>
      </c>
      <c r="AB531">
        <v>787.92179999999996</v>
      </c>
      <c r="AC531">
        <v>776.98429999999996</v>
      </c>
      <c r="AD531">
        <v>783.57100000000003</v>
      </c>
      <c r="AE531">
        <v>777.36869999999999</v>
      </c>
      <c r="AF531">
        <v>776.65610000000004</v>
      </c>
      <c r="AG531">
        <v>771.46659999999997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-11.714650000000001</v>
      </c>
      <c r="AX531">
        <v>627.48130000000003</v>
      </c>
      <c r="AY531">
        <v>628.16610000000003</v>
      </c>
      <c r="AZ531">
        <v>624.22389999999996</v>
      </c>
      <c r="BA531">
        <v>616.86699999999996</v>
      </c>
      <c r="BB531">
        <v>622.57719999999995</v>
      </c>
      <c r="BC531">
        <v>530.72040000000004</v>
      </c>
      <c r="BD531">
        <v>393.5899</v>
      </c>
      <c r="BE531">
        <v>98.864890000000003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154.95609999999999</v>
      </c>
      <c r="BV531">
        <v>641.42560000000003</v>
      </c>
      <c r="BW531">
        <v>642.55780000000004</v>
      </c>
      <c r="BX531">
        <v>638.36109999999996</v>
      </c>
      <c r="BY531">
        <v>629.21389999999997</v>
      </c>
      <c r="BZ531">
        <v>636.56590000000006</v>
      </c>
      <c r="CA531">
        <v>546.93100000000004</v>
      </c>
      <c r="CB531">
        <v>406.3098</v>
      </c>
      <c r="CC531">
        <v>204.32939999999999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270.39170000000001</v>
      </c>
      <c r="CT531">
        <v>651.08339999999998</v>
      </c>
      <c r="CU531">
        <v>652.52549999999997</v>
      </c>
      <c r="CV531">
        <v>648.15250000000003</v>
      </c>
      <c r="CW531">
        <v>637.76530000000002</v>
      </c>
      <c r="CX531">
        <v>646.25440000000003</v>
      </c>
      <c r="CY531">
        <v>558.15840000000003</v>
      </c>
      <c r="CZ531">
        <v>415.11950000000002</v>
      </c>
      <c r="DA531">
        <v>277.37380000000002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385.82729999999998</v>
      </c>
      <c r="DR531">
        <v>660.74130000000002</v>
      </c>
      <c r="DS531">
        <v>662.49310000000003</v>
      </c>
      <c r="DT531">
        <v>657.94389999999999</v>
      </c>
      <c r="DU531">
        <v>646.31669999999997</v>
      </c>
      <c r="DV531">
        <v>655.94290000000001</v>
      </c>
      <c r="DW531">
        <v>569.38580000000002</v>
      </c>
      <c r="DX531">
        <v>423.92930000000001</v>
      </c>
      <c r="DY531">
        <v>350.41820000000001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552.49800000000005</v>
      </c>
      <c r="EP531">
        <v>674.68560000000002</v>
      </c>
      <c r="EQ531">
        <v>676.88480000000004</v>
      </c>
      <c r="ER531">
        <v>672.08109999999999</v>
      </c>
      <c r="ES531">
        <v>658.6635</v>
      </c>
      <c r="ET531">
        <v>669.9316</v>
      </c>
      <c r="EU531">
        <v>585.59640000000002</v>
      </c>
      <c r="EV531">
        <v>436.64909999999998</v>
      </c>
      <c r="EW531">
        <v>455.88279999999997</v>
      </c>
      <c r="EX531">
        <v>59.784689999999998</v>
      </c>
      <c r="EY531">
        <v>58.203870000000002</v>
      </c>
      <c r="EZ531">
        <v>57.009169999999997</v>
      </c>
      <c r="FA531">
        <v>56.24935</v>
      </c>
      <c r="FB531">
        <v>55.568269999999998</v>
      </c>
      <c r="FC531">
        <v>54.89199</v>
      </c>
      <c r="FD531">
        <v>54.489899999999999</v>
      </c>
      <c r="FE531">
        <v>54.472020000000001</v>
      </c>
      <c r="FF531">
        <v>55.491590000000002</v>
      </c>
      <c r="FG531">
        <v>59.287219999999998</v>
      </c>
      <c r="FH531">
        <v>64.003069999999994</v>
      </c>
      <c r="FI531">
        <v>68.504869999999997</v>
      </c>
      <c r="FJ531">
        <v>72.038780000000003</v>
      </c>
      <c r="FK531">
        <v>74.034649999999999</v>
      </c>
      <c r="FL531">
        <v>75.126609999999999</v>
      </c>
      <c r="FM531">
        <v>75.820049999999995</v>
      </c>
      <c r="FN531">
        <v>76.027680000000004</v>
      </c>
      <c r="FO531">
        <v>75.084500000000006</v>
      </c>
      <c r="FP531">
        <v>73.315160000000006</v>
      </c>
      <c r="FQ531">
        <v>70.633110000000002</v>
      </c>
      <c r="FR531">
        <v>67.453389999999999</v>
      </c>
      <c r="FS531">
        <v>64.721950000000007</v>
      </c>
      <c r="FT531">
        <v>62.361629999999998</v>
      </c>
      <c r="FU531">
        <v>60.387509999999999</v>
      </c>
      <c r="FV531">
        <v>1</v>
      </c>
    </row>
    <row r="532" spans="1:178" x14ac:dyDescent="0.2">
      <c r="A532" t="s">
        <v>216</v>
      </c>
      <c r="B532" t="s">
        <v>231</v>
      </c>
      <c r="C532" t="s">
        <v>241</v>
      </c>
      <c r="D532" t="s">
        <v>35</v>
      </c>
      <c r="E532">
        <v>2017</v>
      </c>
      <c r="F532" t="s">
        <v>227</v>
      </c>
      <c r="G532">
        <v>550</v>
      </c>
      <c r="H532" s="59"/>
      <c r="I532">
        <v>79.766199999999998</v>
      </c>
      <c r="J532">
        <v>734.05820000000006</v>
      </c>
      <c r="K532">
        <v>726.02499999999998</v>
      </c>
      <c r="L532">
        <v>717.40060000000005</v>
      </c>
      <c r="M532">
        <v>722.23260000000005</v>
      </c>
      <c r="N532">
        <v>740.51639999999998</v>
      </c>
      <c r="O532">
        <v>770.54430000000002</v>
      </c>
      <c r="P532">
        <v>791.82150000000001</v>
      </c>
      <c r="Q532">
        <v>797.92539999999997</v>
      </c>
      <c r="R532">
        <v>783.40819999999997</v>
      </c>
      <c r="S532">
        <v>775.75850000000003</v>
      </c>
      <c r="T532">
        <v>779.34109999999998</v>
      </c>
      <c r="U532">
        <v>789.70219999999995</v>
      </c>
      <c r="V532">
        <v>785.91409999999996</v>
      </c>
      <c r="W532">
        <v>786.82860000000005</v>
      </c>
      <c r="X532">
        <v>776.39020000000005</v>
      </c>
      <c r="Y532">
        <v>774.16980000000001</v>
      </c>
      <c r="Z532">
        <v>771.24739999999997</v>
      </c>
      <c r="AA532">
        <v>770.52610000000004</v>
      </c>
      <c r="AB532">
        <v>767.00350000000003</v>
      </c>
      <c r="AC532">
        <v>756.35640000000001</v>
      </c>
      <c r="AD532">
        <v>762.76819999999998</v>
      </c>
      <c r="AE532">
        <v>756.73069999999996</v>
      </c>
      <c r="AF532">
        <v>756.03689999999995</v>
      </c>
      <c r="AG532">
        <v>750.98519999999996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-15.12323</v>
      </c>
      <c r="AX532">
        <v>610.51130000000001</v>
      </c>
      <c r="AY532">
        <v>611.16800000000001</v>
      </c>
      <c r="AZ532">
        <v>607.33609999999999</v>
      </c>
      <c r="BA532">
        <v>600.21439999999996</v>
      </c>
      <c r="BB532">
        <v>605.7364</v>
      </c>
      <c r="BC532">
        <v>516.26869999999997</v>
      </c>
      <c r="BD532">
        <v>382.85669999999999</v>
      </c>
      <c r="BE532">
        <v>93.886520000000004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149.3201</v>
      </c>
      <c r="BV532">
        <v>624.26930000000004</v>
      </c>
      <c r="BW532">
        <v>625.36739999999998</v>
      </c>
      <c r="BX532">
        <v>621.28440000000001</v>
      </c>
      <c r="BY532">
        <v>612.3963</v>
      </c>
      <c r="BZ532">
        <v>619.53809999999999</v>
      </c>
      <c r="CA532">
        <v>532.26260000000002</v>
      </c>
      <c r="CB532">
        <v>395.40660000000003</v>
      </c>
      <c r="CC532">
        <v>197.9417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263.2131</v>
      </c>
      <c r="CT532">
        <v>633.798</v>
      </c>
      <c r="CU532">
        <v>635.20180000000005</v>
      </c>
      <c r="CV532">
        <v>630.94489999999996</v>
      </c>
      <c r="CW532">
        <v>620.83339999999998</v>
      </c>
      <c r="CX532">
        <v>629.09720000000004</v>
      </c>
      <c r="CY532">
        <v>543.34</v>
      </c>
      <c r="CZ532">
        <v>404.09859999999998</v>
      </c>
      <c r="DA532">
        <v>270.00990000000002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377.10610000000003</v>
      </c>
      <c r="DR532">
        <v>643.32680000000005</v>
      </c>
      <c r="DS532">
        <v>645.03620000000001</v>
      </c>
      <c r="DT532">
        <v>640.60550000000001</v>
      </c>
      <c r="DU532">
        <v>629.27059999999994</v>
      </c>
      <c r="DV532">
        <v>638.65620000000001</v>
      </c>
      <c r="DW532">
        <v>554.41740000000004</v>
      </c>
      <c r="DX532">
        <v>412.79059999999998</v>
      </c>
      <c r="DY532">
        <v>342.07819999999998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541.54939999999999</v>
      </c>
      <c r="EP532">
        <v>657.08479999999997</v>
      </c>
      <c r="EQ532">
        <v>659.2355</v>
      </c>
      <c r="ER532">
        <v>654.55380000000002</v>
      </c>
      <c r="ES532">
        <v>641.45249999999999</v>
      </c>
      <c r="ET532">
        <v>652.4579</v>
      </c>
      <c r="EU532">
        <v>570.41139999999996</v>
      </c>
      <c r="EV532">
        <v>425.34059999999999</v>
      </c>
      <c r="EW532">
        <v>446.13339999999999</v>
      </c>
      <c r="EX532">
        <v>59.784689999999998</v>
      </c>
      <c r="EY532">
        <v>58.203870000000002</v>
      </c>
      <c r="EZ532">
        <v>57.009169999999997</v>
      </c>
      <c r="FA532">
        <v>56.24935</v>
      </c>
      <c r="FB532">
        <v>55.568269999999998</v>
      </c>
      <c r="FC532">
        <v>54.89199</v>
      </c>
      <c r="FD532">
        <v>54.489899999999999</v>
      </c>
      <c r="FE532">
        <v>54.472020000000001</v>
      </c>
      <c r="FF532">
        <v>55.491590000000002</v>
      </c>
      <c r="FG532">
        <v>59.287230000000001</v>
      </c>
      <c r="FH532">
        <v>64.003069999999994</v>
      </c>
      <c r="FI532">
        <v>68.504869999999997</v>
      </c>
      <c r="FJ532">
        <v>72.038780000000003</v>
      </c>
      <c r="FK532">
        <v>74.034649999999999</v>
      </c>
      <c r="FL532">
        <v>75.126609999999999</v>
      </c>
      <c r="FM532">
        <v>75.820049999999995</v>
      </c>
      <c r="FN532">
        <v>76.027680000000004</v>
      </c>
      <c r="FO532">
        <v>75.084500000000006</v>
      </c>
      <c r="FP532">
        <v>73.315160000000006</v>
      </c>
      <c r="FQ532">
        <v>70.633110000000002</v>
      </c>
      <c r="FR532">
        <v>67.453389999999999</v>
      </c>
      <c r="FS532">
        <v>64.721950000000007</v>
      </c>
      <c r="FT532">
        <v>62.361629999999998</v>
      </c>
      <c r="FU532">
        <v>60.387509999999999</v>
      </c>
      <c r="FV532">
        <v>1</v>
      </c>
    </row>
    <row r="533" spans="1:178" x14ac:dyDescent="0.2">
      <c r="A533" t="s">
        <v>216</v>
      </c>
      <c r="B533" t="s">
        <v>231</v>
      </c>
      <c r="C533" t="s">
        <v>241</v>
      </c>
      <c r="D533" t="s">
        <v>35</v>
      </c>
      <c r="E533" t="s">
        <v>239</v>
      </c>
      <c r="F533" t="s">
        <v>227</v>
      </c>
      <c r="G533">
        <v>535</v>
      </c>
      <c r="H533" s="59"/>
      <c r="I533">
        <v>77.590770000000006</v>
      </c>
      <c r="J533">
        <v>714.0385</v>
      </c>
      <c r="K533">
        <v>706.22429999999997</v>
      </c>
      <c r="L533">
        <v>697.83510000000001</v>
      </c>
      <c r="M533">
        <v>702.53539999999998</v>
      </c>
      <c r="N533">
        <v>720.32039999999995</v>
      </c>
      <c r="O533">
        <v>749.52949999999998</v>
      </c>
      <c r="P533">
        <v>770.22630000000004</v>
      </c>
      <c r="Q533">
        <v>776.16380000000004</v>
      </c>
      <c r="R533">
        <v>762.04250000000002</v>
      </c>
      <c r="S533">
        <v>754.60149999999999</v>
      </c>
      <c r="T533">
        <v>758.08640000000003</v>
      </c>
      <c r="U533">
        <v>768.16489999999999</v>
      </c>
      <c r="V533">
        <v>764.48009999999999</v>
      </c>
      <c r="W533">
        <v>765.36959999999999</v>
      </c>
      <c r="X533">
        <v>755.21590000000003</v>
      </c>
      <c r="Y533">
        <v>753.05610000000001</v>
      </c>
      <c r="Z533">
        <v>750.21339999999998</v>
      </c>
      <c r="AA533">
        <v>749.51179999999999</v>
      </c>
      <c r="AB533">
        <v>746.08529999999996</v>
      </c>
      <c r="AC533">
        <v>735.72850000000005</v>
      </c>
      <c r="AD533">
        <v>741.96550000000002</v>
      </c>
      <c r="AE533">
        <v>736.09249999999997</v>
      </c>
      <c r="AF533">
        <v>735.41780000000006</v>
      </c>
      <c r="AG533">
        <v>730.50379999999996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-18.48002</v>
      </c>
      <c r="AX533">
        <v>593.54570000000001</v>
      </c>
      <c r="AY533">
        <v>594.17439999999999</v>
      </c>
      <c r="AZ533">
        <v>590.45270000000005</v>
      </c>
      <c r="BA533">
        <v>583.56579999999997</v>
      </c>
      <c r="BB533">
        <v>588.9</v>
      </c>
      <c r="BC533">
        <v>501.822</v>
      </c>
      <c r="BD533">
        <v>372.1275</v>
      </c>
      <c r="BE533">
        <v>88.940880000000007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143.7054</v>
      </c>
      <c r="BV533">
        <v>607.11469999999997</v>
      </c>
      <c r="BW533">
        <v>608.17870000000005</v>
      </c>
      <c r="BX533">
        <v>604.20950000000005</v>
      </c>
      <c r="BY533">
        <v>595.58040000000005</v>
      </c>
      <c r="BZ533">
        <v>602.51220000000001</v>
      </c>
      <c r="CA533">
        <v>517.59640000000002</v>
      </c>
      <c r="CB533">
        <v>384.50510000000003</v>
      </c>
      <c r="CC533">
        <v>191.56729999999999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256.03460000000001</v>
      </c>
      <c r="CT533">
        <v>616.51260000000002</v>
      </c>
      <c r="CU533">
        <v>617.87810000000002</v>
      </c>
      <c r="CV533">
        <v>613.73739999999998</v>
      </c>
      <c r="CW533">
        <v>603.90170000000001</v>
      </c>
      <c r="CX533">
        <v>611.94000000000005</v>
      </c>
      <c r="CY533">
        <v>528.52170000000001</v>
      </c>
      <c r="CZ533">
        <v>393.07780000000002</v>
      </c>
      <c r="DA533">
        <v>262.64600000000002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368.36369999999999</v>
      </c>
      <c r="DR533">
        <v>625.91049999999996</v>
      </c>
      <c r="DS533">
        <v>627.57749999999999</v>
      </c>
      <c r="DT533">
        <v>623.26530000000002</v>
      </c>
      <c r="DU533">
        <v>612.22299999999996</v>
      </c>
      <c r="DV533">
        <v>621.36779999999999</v>
      </c>
      <c r="DW533">
        <v>539.447</v>
      </c>
      <c r="DX533">
        <v>401.65050000000002</v>
      </c>
      <c r="DY533">
        <v>333.72480000000002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530.54920000000004</v>
      </c>
      <c r="EP533">
        <v>639.4796</v>
      </c>
      <c r="EQ533">
        <v>641.58180000000004</v>
      </c>
      <c r="ER533">
        <v>637.02200000000005</v>
      </c>
      <c r="ES533">
        <v>624.23749999999995</v>
      </c>
      <c r="ET533">
        <v>634.98</v>
      </c>
      <c r="EU533">
        <v>555.22130000000004</v>
      </c>
      <c r="EV533">
        <v>414.02800000000002</v>
      </c>
      <c r="EW533">
        <v>436.35120000000001</v>
      </c>
      <c r="EX533">
        <v>59.784689999999998</v>
      </c>
      <c r="EY533">
        <v>58.203870000000002</v>
      </c>
      <c r="EZ533">
        <v>57.009169999999997</v>
      </c>
      <c r="FA533">
        <v>56.249339999999997</v>
      </c>
      <c r="FB533">
        <v>55.568269999999998</v>
      </c>
      <c r="FC533">
        <v>54.89199</v>
      </c>
      <c r="FD533">
        <v>54.489910000000002</v>
      </c>
      <c r="FE533">
        <v>54.472020000000001</v>
      </c>
      <c r="FF533">
        <v>55.491590000000002</v>
      </c>
      <c r="FG533">
        <v>59.287230000000001</v>
      </c>
      <c r="FH533">
        <v>64.003069999999994</v>
      </c>
      <c r="FI533">
        <v>68.504869999999997</v>
      </c>
      <c r="FJ533">
        <v>72.038780000000003</v>
      </c>
      <c r="FK533">
        <v>74.034649999999999</v>
      </c>
      <c r="FL533">
        <v>75.126609999999999</v>
      </c>
      <c r="FM533">
        <v>75.820049999999995</v>
      </c>
      <c r="FN533">
        <v>76.027680000000004</v>
      </c>
      <c r="FO533">
        <v>75.084500000000006</v>
      </c>
      <c r="FP533">
        <v>73.315160000000006</v>
      </c>
      <c r="FQ533">
        <v>70.633110000000002</v>
      </c>
      <c r="FR533">
        <v>67.453389999999999</v>
      </c>
      <c r="FS533">
        <v>64.721950000000007</v>
      </c>
      <c r="FT533">
        <v>62.361629999999998</v>
      </c>
      <c r="FU533">
        <v>60.387509999999999</v>
      </c>
      <c r="FV533">
        <v>1</v>
      </c>
    </row>
    <row r="534" spans="1:178" x14ac:dyDescent="0.2">
      <c r="A534" t="s">
        <v>216</v>
      </c>
      <c r="B534" t="s">
        <v>231</v>
      </c>
      <c r="C534" t="s">
        <v>241</v>
      </c>
      <c r="D534" t="s">
        <v>36</v>
      </c>
      <c r="E534">
        <v>2015</v>
      </c>
      <c r="F534" t="s">
        <v>227</v>
      </c>
      <c r="G534">
        <v>580</v>
      </c>
      <c r="H534" s="59"/>
      <c r="I534">
        <v>84.117090000000005</v>
      </c>
      <c r="J534">
        <v>751.07600000000002</v>
      </c>
      <c r="K534">
        <v>756.04269999999997</v>
      </c>
      <c r="L534">
        <v>747.66499999999996</v>
      </c>
      <c r="M534">
        <v>759.40689999999995</v>
      </c>
      <c r="N534">
        <v>773.70280000000002</v>
      </c>
      <c r="O534">
        <v>808.31700000000001</v>
      </c>
      <c r="P534">
        <v>830.86400000000003</v>
      </c>
      <c r="Q534">
        <v>829.40409999999997</v>
      </c>
      <c r="R534">
        <v>834.23659999999995</v>
      </c>
      <c r="S534">
        <v>822.76059999999995</v>
      </c>
      <c r="T534">
        <v>831.53809999999999</v>
      </c>
      <c r="U534">
        <v>854.92729999999995</v>
      </c>
      <c r="V534">
        <v>840.9221</v>
      </c>
      <c r="W534">
        <v>845.82309999999995</v>
      </c>
      <c r="X534">
        <v>830.66800000000001</v>
      </c>
      <c r="Y534">
        <v>828.21889999999996</v>
      </c>
      <c r="Z534">
        <v>810.005</v>
      </c>
      <c r="AA534">
        <v>805.30269999999996</v>
      </c>
      <c r="AB534">
        <v>832.73170000000005</v>
      </c>
      <c r="AC534">
        <v>782.00620000000004</v>
      </c>
      <c r="AD534">
        <v>791.58939999999996</v>
      </c>
      <c r="AE534">
        <v>779.7296</v>
      </c>
      <c r="AF534">
        <v>773.96079999999995</v>
      </c>
      <c r="AG534">
        <v>765.69709999999998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9.6651810000000005</v>
      </c>
      <c r="AU534">
        <v>658.18100000000004</v>
      </c>
      <c r="AV534">
        <v>651.9316</v>
      </c>
      <c r="AW534">
        <v>652.96659999999997</v>
      </c>
      <c r="AX534">
        <v>640.31709999999998</v>
      </c>
      <c r="AY534">
        <v>639.26199999999994</v>
      </c>
      <c r="AZ534">
        <v>572.38710000000003</v>
      </c>
      <c r="BA534">
        <v>374.86369999999999</v>
      </c>
      <c r="BB534">
        <v>-876.1404</v>
      </c>
      <c r="BC534">
        <v>-1083.0119999999999</v>
      </c>
      <c r="BD534">
        <v>-943.3845</v>
      </c>
      <c r="BE534">
        <v>-890.70180000000005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166.4393</v>
      </c>
      <c r="BS534">
        <v>671.88909999999998</v>
      </c>
      <c r="BT534">
        <v>663.48440000000005</v>
      </c>
      <c r="BU534">
        <v>666.01289999999995</v>
      </c>
      <c r="BV534">
        <v>651.89819999999997</v>
      </c>
      <c r="BW534">
        <v>650.90840000000003</v>
      </c>
      <c r="BX534">
        <v>584.66610000000003</v>
      </c>
      <c r="BY534">
        <v>385.24599999999998</v>
      </c>
      <c r="BZ534">
        <v>-204.15770000000001</v>
      </c>
      <c r="CA534">
        <v>-289.60680000000002</v>
      </c>
      <c r="CB534">
        <v>-230.01150000000001</v>
      </c>
      <c r="CC534">
        <v>-210.68549999999999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275.02050000000003</v>
      </c>
      <c r="CQ534">
        <v>681.38329999999996</v>
      </c>
      <c r="CR534">
        <v>671.48569999999995</v>
      </c>
      <c r="CS534">
        <v>675.04859999999996</v>
      </c>
      <c r="CT534">
        <v>659.91930000000002</v>
      </c>
      <c r="CU534">
        <v>658.97469999999998</v>
      </c>
      <c r="CV534">
        <v>593.17049999999995</v>
      </c>
      <c r="CW534">
        <v>392.43669999999997</v>
      </c>
      <c r="CX534">
        <v>261.25540000000001</v>
      </c>
      <c r="CY534">
        <v>259.90320000000003</v>
      </c>
      <c r="CZ534">
        <v>264.0684</v>
      </c>
      <c r="DA534">
        <v>260.29180000000002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383.60169999999999</v>
      </c>
      <c r="DO534">
        <v>690.87750000000005</v>
      </c>
      <c r="DP534">
        <v>679.48710000000005</v>
      </c>
      <c r="DQ534">
        <v>684.08439999999996</v>
      </c>
      <c r="DR534">
        <v>667.94029999999998</v>
      </c>
      <c r="DS534">
        <v>667.04100000000005</v>
      </c>
      <c r="DT534">
        <v>601.6748</v>
      </c>
      <c r="DU534">
        <v>399.6275</v>
      </c>
      <c r="DV534">
        <v>726.66859999999997</v>
      </c>
      <c r="DW534">
        <v>809.41319999999996</v>
      </c>
      <c r="DX534">
        <v>758.14829999999995</v>
      </c>
      <c r="DY534">
        <v>731.26909999999998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540.3759</v>
      </c>
      <c r="EM534">
        <v>704.5856</v>
      </c>
      <c r="EN534">
        <v>691.03980000000001</v>
      </c>
      <c r="EO534">
        <v>697.13070000000005</v>
      </c>
      <c r="EP534">
        <v>679.52139999999997</v>
      </c>
      <c r="EQ534">
        <v>678.68730000000005</v>
      </c>
      <c r="ER534">
        <v>613.9538</v>
      </c>
      <c r="ES534">
        <v>410.00970000000001</v>
      </c>
      <c r="ET534">
        <v>1398.6510000000001</v>
      </c>
      <c r="EU534">
        <v>1602.818</v>
      </c>
      <c r="EV534">
        <v>1471.521</v>
      </c>
      <c r="EW534">
        <v>1411.2860000000001</v>
      </c>
      <c r="EX534">
        <v>70.054950000000005</v>
      </c>
      <c r="EY534">
        <v>68.394850000000005</v>
      </c>
      <c r="EZ534">
        <v>66.694649999999996</v>
      </c>
      <c r="FA534">
        <v>65.406260000000003</v>
      </c>
      <c r="FB534">
        <v>64.549409999999995</v>
      </c>
      <c r="FC534">
        <v>63.693919999999999</v>
      </c>
      <c r="FD534">
        <v>63.032589999999999</v>
      </c>
      <c r="FE534">
        <v>63.200130000000001</v>
      </c>
      <c r="FF534">
        <v>66.090389999999999</v>
      </c>
      <c r="FG534">
        <v>71.448849999999993</v>
      </c>
      <c r="FH534">
        <v>77.249309999999994</v>
      </c>
      <c r="FI534">
        <v>82.546779999999998</v>
      </c>
      <c r="FJ534">
        <v>86.085719999999995</v>
      </c>
      <c r="FK534">
        <v>88.060100000000006</v>
      </c>
      <c r="FL534">
        <v>89.018799999999999</v>
      </c>
      <c r="FM534">
        <v>89.74597</v>
      </c>
      <c r="FN534">
        <v>89.668419999999998</v>
      </c>
      <c r="FO534">
        <v>88.870260000000002</v>
      </c>
      <c r="FP534">
        <v>86.209450000000004</v>
      </c>
      <c r="FQ534">
        <v>83.402150000000006</v>
      </c>
      <c r="FR534">
        <v>79.281800000000004</v>
      </c>
      <c r="FS534">
        <v>75.4208</v>
      </c>
      <c r="FT534">
        <v>72.798280000000005</v>
      </c>
      <c r="FU534">
        <v>70.714399999999998</v>
      </c>
      <c r="FV534">
        <v>1</v>
      </c>
    </row>
    <row r="535" spans="1:178" x14ac:dyDescent="0.2">
      <c r="A535" t="s">
        <v>216</v>
      </c>
      <c r="B535" t="s">
        <v>231</v>
      </c>
      <c r="C535" t="s">
        <v>241</v>
      </c>
      <c r="D535" t="s">
        <v>36</v>
      </c>
      <c r="E535">
        <v>2016</v>
      </c>
      <c r="F535" t="s">
        <v>227</v>
      </c>
      <c r="G535">
        <v>565</v>
      </c>
      <c r="H535" s="59"/>
      <c r="I535">
        <v>81.941649999999996</v>
      </c>
      <c r="J535">
        <v>731.65160000000003</v>
      </c>
      <c r="K535">
        <v>736.48990000000003</v>
      </c>
      <c r="L535">
        <v>728.32889999999998</v>
      </c>
      <c r="M535">
        <v>739.76700000000005</v>
      </c>
      <c r="N535">
        <v>753.69320000000005</v>
      </c>
      <c r="O535">
        <v>787.41219999999998</v>
      </c>
      <c r="P535">
        <v>809.37620000000004</v>
      </c>
      <c r="Q535">
        <v>807.95389999999998</v>
      </c>
      <c r="R535">
        <v>812.66139999999996</v>
      </c>
      <c r="S535">
        <v>801.48239999999998</v>
      </c>
      <c r="T535">
        <v>810.03279999999995</v>
      </c>
      <c r="U535">
        <v>832.81709999999998</v>
      </c>
      <c r="V535">
        <v>819.17409999999995</v>
      </c>
      <c r="W535">
        <v>823.94839999999999</v>
      </c>
      <c r="X535">
        <v>809.18520000000001</v>
      </c>
      <c r="Y535">
        <v>806.79939999999999</v>
      </c>
      <c r="Z535">
        <v>789.0566</v>
      </c>
      <c r="AA535">
        <v>784.47590000000002</v>
      </c>
      <c r="AB535">
        <v>811.19560000000001</v>
      </c>
      <c r="AC535">
        <v>761.78189999999995</v>
      </c>
      <c r="AD535">
        <v>771.11720000000003</v>
      </c>
      <c r="AE535">
        <v>759.56410000000005</v>
      </c>
      <c r="AF535">
        <v>753.94460000000004</v>
      </c>
      <c r="AG535">
        <v>745.89469999999994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6.006373</v>
      </c>
      <c r="AU535">
        <v>640.86099999999999</v>
      </c>
      <c r="AV535">
        <v>634.82010000000002</v>
      </c>
      <c r="AW535">
        <v>635.79589999999996</v>
      </c>
      <c r="AX535">
        <v>623.50530000000003</v>
      </c>
      <c r="AY535">
        <v>622.47609999999997</v>
      </c>
      <c r="AZ535">
        <v>557.31709999999998</v>
      </c>
      <c r="BA535">
        <v>364.94330000000002</v>
      </c>
      <c r="BB535">
        <v>-868.09299999999996</v>
      </c>
      <c r="BC535">
        <v>-1072.2550000000001</v>
      </c>
      <c r="BD535">
        <v>-934.49789999999996</v>
      </c>
      <c r="BE535">
        <v>-882.45249999999999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160.73990000000001</v>
      </c>
      <c r="BS535">
        <v>654.39070000000004</v>
      </c>
      <c r="BT535">
        <v>646.22249999999997</v>
      </c>
      <c r="BU535">
        <v>648.67229999999995</v>
      </c>
      <c r="BV535">
        <v>634.9357</v>
      </c>
      <c r="BW535">
        <v>633.97090000000003</v>
      </c>
      <c r="BX535">
        <v>569.43619999999999</v>
      </c>
      <c r="BY535">
        <v>375.19040000000001</v>
      </c>
      <c r="BZ535">
        <v>-204.85659999999999</v>
      </c>
      <c r="CA535">
        <v>-289.17610000000002</v>
      </c>
      <c r="CB535">
        <v>-230.4101</v>
      </c>
      <c r="CC535">
        <v>-211.28700000000001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267.90789999999998</v>
      </c>
      <c r="CQ535">
        <v>663.76130000000001</v>
      </c>
      <c r="CR535">
        <v>654.11969999999997</v>
      </c>
      <c r="CS535">
        <v>657.59050000000002</v>
      </c>
      <c r="CT535">
        <v>642.85239999999999</v>
      </c>
      <c r="CU535">
        <v>641.93230000000005</v>
      </c>
      <c r="CV535">
        <v>577.82979999999998</v>
      </c>
      <c r="CW535">
        <v>382.28750000000002</v>
      </c>
      <c r="CX535">
        <v>254.49879999999999</v>
      </c>
      <c r="CY535">
        <v>253.1816</v>
      </c>
      <c r="CZ535">
        <v>257.23899999999998</v>
      </c>
      <c r="DA535">
        <v>253.56010000000001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375.07589999999999</v>
      </c>
      <c r="DO535">
        <v>673.13189999999997</v>
      </c>
      <c r="DP535">
        <v>662.01689999999996</v>
      </c>
      <c r="DQ535">
        <v>666.50869999999998</v>
      </c>
      <c r="DR535">
        <v>650.76900000000001</v>
      </c>
      <c r="DS535">
        <v>649.89359999999999</v>
      </c>
      <c r="DT535">
        <v>586.22349999999994</v>
      </c>
      <c r="DU535">
        <v>389.38470000000001</v>
      </c>
      <c r="DV535">
        <v>713.85429999999997</v>
      </c>
      <c r="DW535">
        <v>795.53920000000005</v>
      </c>
      <c r="DX535">
        <v>744.88810000000001</v>
      </c>
      <c r="DY535">
        <v>718.40729999999996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529.80949999999996</v>
      </c>
      <c r="EM535">
        <v>686.66160000000002</v>
      </c>
      <c r="EN535">
        <v>673.41930000000002</v>
      </c>
      <c r="EO535">
        <v>679.38509999999997</v>
      </c>
      <c r="EP535">
        <v>662.19939999999997</v>
      </c>
      <c r="EQ535">
        <v>661.38840000000005</v>
      </c>
      <c r="ER535">
        <v>598.34259999999995</v>
      </c>
      <c r="ES535">
        <v>399.6318</v>
      </c>
      <c r="ET535">
        <v>1377.0909999999999</v>
      </c>
      <c r="EU535">
        <v>1578.6179999999999</v>
      </c>
      <c r="EV535">
        <v>1448.9760000000001</v>
      </c>
      <c r="EW535">
        <v>1389.5730000000001</v>
      </c>
      <c r="EX535">
        <v>70.054950000000005</v>
      </c>
      <c r="EY535">
        <v>68.394850000000005</v>
      </c>
      <c r="EZ535">
        <v>66.694649999999996</v>
      </c>
      <c r="FA535">
        <v>65.406260000000003</v>
      </c>
      <c r="FB535">
        <v>64.549409999999995</v>
      </c>
      <c r="FC535">
        <v>63.693910000000002</v>
      </c>
      <c r="FD535">
        <v>63.032589999999999</v>
      </c>
      <c r="FE535">
        <v>63.200130000000001</v>
      </c>
      <c r="FF535">
        <v>66.090389999999999</v>
      </c>
      <c r="FG535">
        <v>71.448849999999993</v>
      </c>
      <c r="FH535">
        <v>77.249309999999994</v>
      </c>
      <c r="FI535">
        <v>82.546779999999998</v>
      </c>
      <c r="FJ535">
        <v>86.085719999999995</v>
      </c>
      <c r="FK535">
        <v>88.060100000000006</v>
      </c>
      <c r="FL535">
        <v>89.018799999999999</v>
      </c>
      <c r="FM535">
        <v>89.74597</v>
      </c>
      <c r="FN535">
        <v>89.668419999999998</v>
      </c>
      <c r="FO535">
        <v>88.870260000000002</v>
      </c>
      <c r="FP535">
        <v>86.209460000000007</v>
      </c>
      <c r="FQ535">
        <v>83.402150000000006</v>
      </c>
      <c r="FR535">
        <v>79.281800000000004</v>
      </c>
      <c r="FS535">
        <v>75.4208</v>
      </c>
      <c r="FT535">
        <v>72.798280000000005</v>
      </c>
      <c r="FU535">
        <v>70.714399999999998</v>
      </c>
      <c r="FV535">
        <v>1</v>
      </c>
    </row>
    <row r="536" spans="1:178" x14ac:dyDescent="0.2">
      <c r="A536" t="s">
        <v>216</v>
      </c>
      <c r="B536" t="s">
        <v>231</v>
      </c>
      <c r="C536" t="s">
        <v>241</v>
      </c>
      <c r="D536" t="s">
        <v>36</v>
      </c>
      <c r="E536">
        <v>2017</v>
      </c>
      <c r="F536" t="s">
        <v>227</v>
      </c>
      <c r="G536">
        <v>550</v>
      </c>
      <c r="H536" s="59"/>
      <c r="I536">
        <v>79.766199999999998</v>
      </c>
      <c r="J536">
        <v>712.22720000000004</v>
      </c>
      <c r="K536">
        <v>716.93709999999999</v>
      </c>
      <c r="L536">
        <v>708.99270000000001</v>
      </c>
      <c r="M536">
        <v>720.12720000000002</v>
      </c>
      <c r="N536">
        <v>733.68370000000004</v>
      </c>
      <c r="O536">
        <v>766.50750000000005</v>
      </c>
      <c r="P536">
        <v>787.88819999999998</v>
      </c>
      <c r="Q536">
        <v>786.50379999999996</v>
      </c>
      <c r="R536">
        <v>791.08640000000003</v>
      </c>
      <c r="S536">
        <v>780.20399999999995</v>
      </c>
      <c r="T536">
        <v>788.52750000000003</v>
      </c>
      <c r="U536">
        <v>810.70690000000002</v>
      </c>
      <c r="V536">
        <v>797.42610000000002</v>
      </c>
      <c r="W536">
        <v>802.07360000000006</v>
      </c>
      <c r="X536">
        <v>787.70249999999999</v>
      </c>
      <c r="Y536">
        <v>785.37990000000002</v>
      </c>
      <c r="Z536">
        <v>768.10820000000001</v>
      </c>
      <c r="AA536">
        <v>763.649</v>
      </c>
      <c r="AB536">
        <v>789.65940000000001</v>
      </c>
      <c r="AC536">
        <v>741.55759999999998</v>
      </c>
      <c r="AD536">
        <v>750.64509999999996</v>
      </c>
      <c r="AE536">
        <v>739.39869999999996</v>
      </c>
      <c r="AF536">
        <v>733.92830000000004</v>
      </c>
      <c r="AG536">
        <v>726.09209999999996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2.393723</v>
      </c>
      <c r="AU536">
        <v>623.54510000000005</v>
      </c>
      <c r="AV536">
        <v>617.71199999999999</v>
      </c>
      <c r="AW536">
        <v>618.62900000000002</v>
      </c>
      <c r="AX536">
        <v>606.697</v>
      </c>
      <c r="AY536">
        <v>605.69370000000004</v>
      </c>
      <c r="AZ536">
        <v>542.25059999999996</v>
      </c>
      <c r="BA536">
        <v>355.0258</v>
      </c>
      <c r="BB536">
        <v>-859.84760000000006</v>
      </c>
      <c r="BC536">
        <v>-1061.2639999999999</v>
      </c>
      <c r="BD536">
        <v>-925.40139999999997</v>
      </c>
      <c r="BE536">
        <v>-874.00289999999995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155.05950000000001</v>
      </c>
      <c r="BS536">
        <v>636.89400000000001</v>
      </c>
      <c r="BT536">
        <v>628.96199999999999</v>
      </c>
      <c r="BU536">
        <v>631.33330000000001</v>
      </c>
      <c r="BV536">
        <v>617.97460000000001</v>
      </c>
      <c r="BW536">
        <v>617.03489999999999</v>
      </c>
      <c r="BX536">
        <v>554.20780000000002</v>
      </c>
      <c r="BY536">
        <v>365.13600000000002</v>
      </c>
      <c r="BZ536">
        <v>-205.47460000000001</v>
      </c>
      <c r="CA536">
        <v>-288.64999999999998</v>
      </c>
      <c r="CB536">
        <v>-230.7227</v>
      </c>
      <c r="CC536">
        <v>-211.80670000000001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260.7953</v>
      </c>
      <c r="CQ536">
        <v>646.13930000000005</v>
      </c>
      <c r="CR536">
        <v>636.75369999999998</v>
      </c>
      <c r="CS536">
        <v>640.13229999999999</v>
      </c>
      <c r="CT536">
        <v>625.78549999999996</v>
      </c>
      <c r="CU536">
        <v>624.88980000000004</v>
      </c>
      <c r="CV536">
        <v>562.48929999999996</v>
      </c>
      <c r="CW536">
        <v>372.13830000000002</v>
      </c>
      <c r="CX536">
        <v>247.7422</v>
      </c>
      <c r="CY536">
        <v>246.4599</v>
      </c>
      <c r="CZ536">
        <v>250.40969999999999</v>
      </c>
      <c r="DA536">
        <v>246.82839999999999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366.53120000000001</v>
      </c>
      <c r="DO536">
        <v>655.38469999999995</v>
      </c>
      <c r="DP536">
        <v>644.54539999999997</v>
      </c>
      <c r="DQ536">
        <v>648.93129999999996</v>
      </c>
      <c r="DR536">
        <v>633.59630000000004</v>
      </c>
      <c r="DS536">
        <v>632.74459999999999</v>
      </c>
      <c r="DT536">
        <v>570.77080000000001</v>
      </c>
      <c r="DU536">
        <v>379.14060000000001</v>
      </c>
      <c r="DV536">
        <v>700.95899999999995</v>
      </c>
      <c r="DW536">
        <v>781.56979999999999</v>
      </c>
      <c r="DX536">
        <v>731.5421</v>
      </c>
      <c r="DY536">
        <v>705.46360000000004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519.19690000000003</v>
      </c>
      <c r="EM536">
        <v>668.73360000000002</v>
      </c>
      <c r="EN536">
        <v>655.79539999999997</v>
      </c>
      <c r="EO536">
        <v>661.63570000000004</v>
      </c>
      <c r="EP536">
        <v>644.87400000000002</v>
      </c>
      <c r="EQ536">
        <v>644.08590000000004</v>
      </c>
      <c r="ER536">
        <v>582.72789999999998</v>
      </c>
      <c r="ES536">
        <v>389.25080000000003</v>
      </c>
      <c r="ET536">
        <v>1355.3320000000001</v>
      </c>
      <c r="EU536">
        <v>1554.183</v>
      </c>
      <c r="EV536">
        <v>1426.221</v>
      </c>
      <c r="EW536">
        <v>1367.66</v>
      </c>
      <c r="EX536">
        <v>70.054950000000005</v>
      </c>
      <c r="EY536">
        <v>68.394850000000005</v>
      </c>
      <c r="EZ536">
        <v>66.694649999999996</v>
      </c>
      <c r="FA536">
        <v>65.406260000000003</v>
      </c>
      <c r="FB536">
        <v>64.549409999999995</v>
      </c>
      <c r="FC536">
        <v>63.693910000000002</v>
      </c>
      <c r="FD536">
        <v>63.032600000000002</v>
      </c>
      <c r="FE536">
        <v>63.200130000000001</v>
      </c>
      <c r="FF536">
        <v>66.090389999999999</v>
      </c>
      <c r="FG536">
        <v>71.448849999999993</v>
      </c>
      <c r="FH536">
        <v>77.249309999999994</v>
      </c>
      <c r="FI536">
        <v>82.546779999999998</v>
      </c>
      <c r="FJ536">
        <v>86.085719999999995</v>
      </c>
      <c r="FK536">
        <v>88.060100000000006</v>
      </c>
      <c r="FL536">
        <v>89.018799999999999</v>
      </c>
      <c r="FM536">
        <v>89.74597</v>
      </c>
      <c r="FN536">
        <v>89.668419999999998</v>
      </c>
      <c r="FO536">
        <v>88.870249999999999</v>
      </c>
      <c r="FP536">
        <v>86.209450000000004</v>
      </c>
      <c r="FQ536">
        <v>83.402150000000006</v>
      </c>
      <c r="FR536">
        <v>79.281800000000004</v>
      </c>
      <c r="FS536">
        <v>75.4208</v>
      </c>
      <c r="FT536">
        <v>72.798280000000005</v>
      </c>
      <c r="FU536">
        <v>70.714399999999998</v>
      </c>
      <c r="FV536">
        <v>1</v>
      </c>
    </row>
    <row r="537" spans="1:178" x14ac:dyDescent="0.2">
      <c r="A537" t="s">
        <v>216</v>
      </c>
      <c r="B537" t="s">
        <v>231</v>
      </c>
      <c r="C537" t="s">
        <v>241</v>
      </c>
      <c r="D537" t="s">
        <v>36</v>
      </c>
      <c r="E537" t="s">
        <v>239</v>
      </c>
      <c r="F537" t="s">
        <v>227</v>
      </c>
      <c r="G537">
        <v>535</v>
      </c>
      <c r="H537" s="59"/>
      <c r="I537">
        <v>77.590770000000006</v>
      </c>
      <c r="J537">
        <v>692.80290000000002</v>
      </c>
      <c r="K537">
        <v>697.38419999999996</v>
      </c>
      <c r="L537">
        <v>689.65660000000003</v>
      </c>
      <c r="M537">
        <v>700.48739999999998</v>
      </c>
      <c r="N537">
        <v>713.67409999999995</v>
      </c>
      <c r="O537">
        <v>745.60270000000003</v>
      </c>
      <c r="P537">
        <v>766.40039999999999</v>
      </c>
      <c r="Q537">
        <v>765.05370000000005</v>
      </c>
      <c r="R537">
        <v>769.51130000000001</v>
      </c>
      <c r="S537">
        <v>758.92579999999998</v>
      </c>
      <c r="T537">
        <v>767.0222</v>
      </c>
      <c r="U537">
        <v>788.59670000000006</v>
      </c>
      <c r="V537">
        <v>775.67809999999997</v>
      </c>
      <c r="W537">
        <v>780.19889999999998</v>
      </c>
      <c r="X537">
        <v>766.21969999999999</v>
      </c>
      <c r="Y537">
        <v>763.96050000000002</v>
      </c>
      <c r="Z537">
        <v>747.15980000000002</v>
      </c>
      <c r="AA537">
        <v>742.82230000000004</v>
      </c>
      <c r="AB537">
        <v>768.1232</v>
      </c>
      <c r="AC537">
        <v>721.33330000000001</v>
      </c>
      <c r="AD537">
        <v>730.17290000000003</v>
      </c>
      <c r="AE537">
        <v>719.23329999999999</v>
      </c>
      <c r="AF537">
        <v>713.91210000000001</v>
      </c>
      <c r="AG537">
        <v>706.28959999999995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-1.17086</v>
      </c>
      <c r="AU537">
        <v>606.23329999999999</v>
      </c>
      <c r="AV537">
        <v>600.60749999999996</v>
      </c>
      <c r="AW537">
        <v>601.46609999999998</v>
      </c>
      <c r="AX537">
        <v>589.89229999999998</v>
      </c>
      <c r="AY537">
        <v>588.91489999999999</v>
      </c>
      <c r="AZ537">
        <v>527.18790000000001</v>
      </c>
      <c r="BA537">
        <v>345.11160000000001</v>
      </c>
      <c r="BB537">
        <v>-851.39639999999997</v>
      </c>
      <c r="BC537">
        <v>-1050.029</v>
      </c>
      <c r="BD537">
        <v>-916.08609999999999</v>
      </c>
      <c r="BE537">
        <v>-865.34479999999996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149.39869999999999</v>
      </c>
      <c r="BS537">
        <v>619.39890000000003</v>
      </c>
      <c r="BT537">
        <v>611.70299999999997</v>
      </c>
      <c r="BU537">
        <v>613.99599999999998</v>
      </c>
      <c r="BV537">
        <v>601.01499999999999</v>
      </c>
      <c r="BW537">
        <v>600.10029999999995</v>
      </c>
      <c r="BX537">
        <v>538.98080000000004</v>
      </c>
      <c r="BY537">
        <v>355.0829</v>
      </c>
      <c r="BZ537">
        <v>-206.00819999999999</v>
      </c>
      <c r="CA537">
        <v>-288.02420000000001</v>
      </c>
      <c r="CB537">
        <v>-230.94579999999999</v>
      </c>
      <c r="CC537">
        <v>-212.24100000000001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253.68270000000001</v>
      </c>
      <c r="CQ537">
        <v>628.51729999999998</v>
      </c>
      <c r="CR537">
        <v>619.3877</v>
      </c>
      <c r="CS537">
        <v>622.67420000000004</v>
      </c>
      <c r="CT537">
        <v>608.71860000000004</v>
      </c>
      <c r="CU537">
        <v>607.84739999999999</v>
      </c>
      <c r="CV537">
        <v>547.14859999999999</v>
      </c>
      <c r="CW537">
        <v>361.98910000000001</v>
      </c>
      <c r="CX537">
        <v>240.98560000000001</v>
      </c>
      <c r="CY537">
        <v>239.73830000000001</v>
      </c>
      <c r="CZ537">
        <v>243.58029999999999</v>
      </c>
      <c r="DA537">
        <v>240.0968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357.9667</v>
      </c>
      <c r="DO537">
        <v>637.63580000000002</v>
      </c>
      <c r="DP537">
        <v>627.07240000000002</v>
      </c>
      <c r="DQ537">
        <v>631.35239999999999</v>
      </c>
      <c r="DR537">
        <v>616.42219999999998</v>
      </c>
      <c r="DS537">
        <v>615.59439999999995</v>
      </c>
      <c r="DT537">
        <v>555.31640000000004</v>
      </c>
      <c r="DU537">
        <v>368.89519999999999</v>
      </c>
      <c r="DV537">
        <v>687.97950000000003</v>
      </c>
      <c r="DW537">
        <v>767.50080000000003</v>
      </c>
      <c r="DX537">
        <v>718.10640000000001</v>
      </c>
      <c r="DY537">
        <v>692.43449999999996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508.53629999999998</v>
      </c>
      <c r="EM537">
        <v>650.80129999999997</v>
      </c>
      <c r="EN537">
        <v>638.16790000000003</v>
      </c>
      <c r="EO537">
        <v>643.88229999999999</v>
      </c>
      <c r="EP537">
        <v>627.54499999999996</v>
      </c>
      <c r="EQ537">
        <v>626.77980000000002</v>
      </c>
      <c r="ER537">
        <v>567.10940000000005</v>
      </c>
      <c r="ES537">
        <v>378.86660000000001</v>
      </c>
      <c r="ET537">
        <v>1333.3679999999999</v>
      </c>
      <c r="EU537">
        <v>1529.5060000000001</v>
      </c>
      <c r="EV537">
        <v>1403.2470000000001</v>
      </c>
      <c r="EW537">
        <v>1345.538</v>
      </c>
      <c r="EX537">
        <v>70.054950000000005</v>
      </c>
      <c r="EY537">
        <v>68.394850000000005</v>
      </c>
      <c r="EZ537">
        <v>66.694649999999996</v>
      </c>
      <c r="FA537">
        <v>65.406260000000003</v>
      </c>
      <c r="FB537">
        <v>64.549409999999995</v>
      </c>
      <c r="FC537">
        <v>63.693910000000002</v>
      </c>
      <c r="FD537">
        <v>63.032589999999999</v>
      </c>
      <c r="FE537">
        <v>63.200130000000001</v>
      </c>
      <c r="FF537">
        <v>66.090389999999999</v>
      </c>
      <c r="FG537">
        <v>71.448849999999993</v>
      </c>
      <c r="FH537">
        <v>77.249309999999994</v>
      </c>
      <c r="FI537">
        <v>82.546779999999998</v>
      </c>
      <c r="FJ537">
        <v>86.085719999999995</v>
      </c>
      <c r="FK537">
        <v>88.060100000000006</v>
      </c>
      <c r="FL537">
        <v>89.018799999999999</v>
      </c>
      <c r="FM537">
        <v>89.745959999999997</v>
      </c>
      <c r="FN537">
        <v>89.668430000000001</v>
      </c>
      <c r="FO537">
        <v>88.870270000000005</v>
      </c>
      <c r="FP537">
        <v>86.209460000000007</v>
      </c>
      <c r="FQ537">
        <v>83.402150000000006</v>
      </c>
      <c r="FR537">
        <v>79.281800000000004</v>
      </c>
      <c r="FS537">
        <v>75.4208</v>
      </c>
      <c r="FT537">
        <v>72.798280000000005</v>
      </c>
      <c r="FU537">
        <v>70.714399999999998</v>
      </c>
      <c r="FV537">
        <v>1</v>
      </c>
    </row>
    <row r="538" spans="1:178" x14ac:dyDescent="0.2">
      <c r="A538" t="s">
        <v>216</v>
      </c>
      <c r="B538" t="s">
        <v>231</v>
      </c>
      <c r="C538" t="s">
        <v>241</v>
      </c>
      <c r="D538" t="s">
        <v>37</v>
      </c>
      <c r="E538">
        <v>2015</v>
      </c>
      <c r="F538" t="s">
        <v>227</v>
      </c>
      <c r="G538">
        <v>580</v>
      </c>
      <c r="H538" s="59"/>
      <c r="I538">
        <v>84.117090000000005</v>
      </c>
      <c r="J538">
        <v>767.35410000000002</v>
      </c>
      <c r="K538">
        <v>757.29300000000001</v>
      </c>
      <c r="L538">
        <v>748.30759999999998</v>
      </c>
      <c r="M538">
        <v>751.83920000000001</v>
      </c>
      <c r="N538">
        <v>761.19770000000005</v>
      </c>
      <c r="O538">
        <v>790.70659999999998</v>
      </c>
      <c r="P538">
        <v>812.84619999999995</v>
      </c>
      <c r="Q538">
        <v>830.57830000000001</v>
      </c>
      <c r="R538">
        <v>837.09190000000001</v>
      </c>
      <c r="S538">
        <v>841.10879999999997</v>
      </c>
      <c r="T538">
        <v>848.23630000000003</v>
      </c>
      <c r="U538">
        <v>836.80380000000002</v>
      </c>
      <c r="V538">
        <v>830.40269999999998</v>
      </c>
      <c r="W538">
        <v>825.55050000000006</v>
      </c>
      <c r="X538">
        <v>816.39739999999995</v>
      </c>
      <c r="Y538">
        <v>806.64970000000005</v>
      </c>
      <c r="Z538">
        <v>799.65840000000003</v>
      </c>
      <c r="AA538">
        <v>792.07780000000002</v>
      </c>
      <c r="AB538">
        <v>785.98019999999997</v>
      </c>
      <c r="AC538">
        <v>785.72410000000002</v>
      </c>
      <c r="AD538">
        <v>799.02530000000002</v>
      </c>
      <c r="AE538">
        <v>804.86839999999995</v>
      </c>
      <c r="AF538">
        <v>806.93870000000004</v>
      </c>
      <c r="AG538">
        <v>783.30100000000004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91.677989999999994</v>
      </c>
      <c r="AU538">
        <v>644.97220000000004</v>
      </c>
      <c r="AV538">
        <v>641.73979999999995</v>
      </c>
      <c r="AW538">
        <v>638.24040000000002</v>
      </c>
      <c r="AX538">
        <v>633.90719999999999</v>
      </c>
      <c r="AY538">
        <v>629.41480000000001</v>
      </c>
      <c r="AZ538">
        <v>536.03520000000003</v>
      </c>
      <c r="BA538">
        <v>375.46820000000002</v>
      </c>
      <c r="BB538">
        <v>152.50919999999999</v>
      </c>
      <c r="BC538">
        <v>1.6657439999999999</v>
      </c>
      <c r="BD538">
        <v>-63.95825</v>
      </c>
      <c r="BE538">
        <v>-160.4538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194.86420000000001</v>
      </c>
      <c r="BS538">
        <v>653.76210000000003</v>
      </c>
      <c r="BT538">
        <v>650.30989999999997</v>
      </c>
      <c r="BU538">
        <v>647.22519999999997</v>
      </c>
      <c r="BV538">
        <v>642.81889999999999</v>
      </c>
      <c r="BW538">
        <v>638.46529999999996</v>
      </c>
      <c r="BX538">
        <v>543.30489999999998</v>
      </c>
      <c r="BY538">
        <v>382.74520000000001</v>
      </c>
      <c r="BZ538">
        <v>219.2491</v>
      </c>
      <c r="CA538">
        <v>164.8066</v>
      </c>
      <c r="CB538">
        <v>143.38919999999999</v>
      </c>
      <c r="CC538">
        <v>92.897549999999995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266.3306</v>
      </c>
      <c r="CQ538">
        <v>659.84990000000005</v>
      </c>
      <c r="CR538">
        <v>656.24559999999997</v>
      </c>
      <c r="CS538">
        <v>653.44809999999995</v>
      </c>
      <c r="CT538">
        <v>648.99109999999996</v>
      </c>
      <c r="CU538">
        <v>644.73360000000002</v>
      </c>
      <c r="CV538">
        <v>548.33989999999994</v>
      </c>
      <c r="CW538">
        <v>387.78519999999997</v>
      </c>
      <c r="CX538">
        <v>265.47289999999998</v>
      </c>
      <c r="CY538">
        <v>277.79750000000001</v>
      </c>
      <c r="CZ538">
        <v>286.9975</v>
      </c>
      <c r="DA538">
        <v>268.36790000000002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337.79700000000003</v>
      </c>
      <c r="DO538">
        <v>665.93759999999997</v>
      </c>
      <c r="DP538">
        <v>662.18129999999996</v>
      </c>
      <c r="DQ538">
        <v>659.67089999999996</v>
      </c>
      <c r="DR538">
        <v>655.16340000000002</v>
      </c>
      <c r="DS538">
        <v>651.00189999999998</v>
      </c>
      <c r="DT538">
        <v>553.37490000000003</v>
      </c>
      <c r="DU538">
        <v>392.82530000000003</v>
      </c>
      <c r="DV538">
        <v>311.69670000000002</v>
      </c>
      <c r="DW538">
        <v>390.78840000000002</v>
      </c>
      <c r="DX538">
        <v>430.60570000000001</v>
      </c>
      <c r="DY538">
        <v>443.8383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440.98320000000001</v>
      </c>
      <c r="EM538">
        <v>674.72749999999996</v>
      </c>
      <c r="EN538">
        <v>670.75139999999999</v>
      </c>
      <c r="EO538">
        <v>668.6558</v>
      </c>
      <c r="EP538">
        <v>664.07510000000002</v>
      </c>
      <c r="EQ538">
        <v>660.05240000000003</v>
      </c>
      <c r="ER538">
        <v>560.64459999999997</v>
      </c>
      <c r="ES538">
        <v>400.10230000000001</v>
      </c>
      <c r="ET538">
        <v>378.4366</v>
      </c>
      <c r="EU538">
        <v>553.92930000000001</v>
      </c>
      <c r="EV538">
        <v>637.95320000000004</v>
      </c>
      <c r="EW538">
        <v>697.18960000000004</v>
      </c>
      <c r="EX538">
        <v>74.005390000000006</v>
      </c>
      <c r="EY538">
        <v>72.362729999999999</v>
      </c>
      <c r="EZ538">
        <v>71.040499999999994</v>
      </c>
      <c r="FA538">
        <v>70.222790000000003</v>
      </c>
      <c r="FB538">
        <v>69.326750000000004</v>
      </c>
      <c r="FC538">
        <v>68.278800000000004</v>
      </c>
      <c r="FD538">
        <v>67.82647</v>
      </c>
      <c r="FE538">
        <v>68.27225</v>
      </c>
      <c r="FF538">
        <v>71.691659999999999</v>
      </c>
      <c r="FG538">
        <v>76.949039999999997</v>
      </c>
      <c r="FH538">
        <v>81.8459</v>
      </c>
      <c r="FI538">
        <v>85.428200000000004</v>
      </c>
      <c r="FJ538">
        <v>88.348010000000002</v>
      </c>
      <c r="FK538">
        <v>90.536600000000007</v>
      </c>
      <c r="FL538">
        <v>91.914599999999993</v>
      </c>
      <c r="FM538">
        <v>92.378429999999994</v>
      </c>
      <c r="FN538">
        <v>91.89255</v>
      </c>
      <c r="FO538">
        <v>90.638270000000006</v>
      </c>
      <c r="FP538">
        <v>89.084850000000003</v>
      </c>
      <c r="FQ538">
        <v>86.567269999999994</v>
      </c>
      <c r="FR538">
        <v>82.877300000000005</v>
      </c>
      <c r="FS538">
        <v>79.058850000000007</v>
      </c>
      <c r="FT538">
        <v>76.644139999999993</v>
      </c>
      <c r="FU538">
        <v>74.260419999999996</v>
      </c>
      <c r="FV538">
        <v>1</v>
      </c>
    </row>
    <row r="539" spans="1:178" x14ac:dyDescent="0.2">
      <c r="A539" t="s">
        <v>216</v>
      </c>
      <c r="B539" t="s">
        <v>231</v>
      </c>
      <c r="C539" t="s">
        <v>241</v>
      </c>
      <c r="D539" t="s">
        <v>37</v>
      </c>
      <c r="E539">
        <v>2016</v>
      </c>
      <c r="F539" t="s">
        <v>227</v>
      </c>
      <c r="G539">
        <v>565</v>
      </c>
      <c r="H539" s="59"/>
      <c r="I539">
        <v>81.941649999999996</v>
      </c>
      <c r="J539">
        <v>747.50879999999995</v>
      </c>
      <c r="K539">
        <v>737.70780000000002</v>
      </c>
      <c r="L539">
        <v>728.95479999999998</v>
      </c>
      <c r="M539">
        <v>732.39509999999996</v>
      </c>
      <c r="N539">
        <v>741.51149999999996</v>
      </c>
      <c r="O539">
        <v>770.25729999999999</v>
      </c>
      <c r="P539">
        <v>791.82429999999999</v>
      </c>
      <c r="Q539">
        <v>809.09780000000001</v>
      </c>
      <c r="R539">
        <v>815.44299999999998</v>
      </c>
      <c r="S539">
        <v>819.35599999999999</v>
      </c>
      <c r="T539">
        <v>826.29920000000004</v>
      </c>
      <c r="U539">
        <v>815.16229999999996</v>
      </c>
      <c r="V539">
        <v>808.92679999999996</v>
      </c>
      <c r="W539">
        <v>804.20010000000002</v>
      </c>
      <c r="X539">
        <v>795.28359999999998</v>
      </c>
      <c r="Y539">
        <v>785.78809999999999</v>
      </c>
      <c r="Z539">
        <v>778.97760000000005</v>
      </c>
      <c r="AA539">
        <v>771.59299999999996</v>
      </c>
      <c r="AB539">
        <v>765.65309999999999</v>
      </c>
      <c r="AC539">
        <v>765.40359999999998</v>
      </c>
      <c r="AD539">
        <v>778.36080000000004</v>
      </c>
      <c r="AE539">
        <v>784.05290000000002</v>
      </c>
      <c r="AF539">
        <v>786.06960000000004</v>
      </c>
      <c r="AG539">
        <v>763.04319999999996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87.063379999999995</v>
      </c>
      <c r="AU539">
        <v>628.10080000000005</v>
      </c>
      <c r="AV539">
        <v>624.95669999999996</v>
      </c>
      <c r="AW539">
        <v>621.53880000000004</v>
      </c>
      <c r="AX539">
        <v>617.31920000000002</v>
      </c>
      <c r="AY539">
        <v>612.94000000000005</v>
      </c>
      <c r="AZ539">
        <v>522.01419999999996</v>
      </c>
      <c r="BA539">
        <v>365.59960000000001</v>
      </c>
      <c r="BB539">
        <v>147.1138</v>
      </c>
      <c r="BC539">
        <v>-1.924615</v>
      </c>
      <c r="BD539">
        <v>-66.812659999999994</v>
      </c>
      <c r="BE539">
        <v>-161.81290000000001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188.90649999999999</v>
      </c>
      <c r="BS539">
        <v>636.77620000000002</v>
      </c>
      <c r="BT539">
        <v>633.4153</v>
      </c>
      <c r="BU539">
        <v>630.4067</v>
      </c>
      <c r="BV539">
        <v>626.11490000000003</v>
      </c>
      <c r="BW539">
        <v>621.87270000000001</v>
      </c>
      <c r="BX539">
        <v>529.1893</v>
      </c>
      <c r="BY539">
        <v>372.78190000000001</v>
      </c>
      <c r="BZ539">
        <v>212.98500000000001</v>
      </c>
      <c r="CA539">
        <v>159.09289999999999</v>
      </c>
      <c r="CB539">
        <v>137.83600000000001</v>
      </c>
      <c r="CC539">
        <v>88.240870000000001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259.4427</v>
      </c>
      <c r="CQ539">
        <v>642.78480000000002</v>
      </c>
      <c r="CR539">
        <v>639.27369999999996</v>
      </c>
      <c r="CS539">
        <v>636.54849999999999</v>
      </c>
      <c r="CT539">
        <v>632.20680000000004</v>
      </c>
      <c r="CU539">
        <v>628.05939999999998</v>
      </c>
      <c r="CV539">
        <v>534.15869999999995</v>
      </c>
      <c r="CW539">
        <v>377.75630000000001</v>
      </c>
      <c r="CX539">
        <v>258.60719999999998</v>
      </c>
      <c r="CY539">
        <v>270.61309999999997</v>
      </c>
      <c r="CZ539">
        <v>279.57510000000002</v>
      </c>
      <c r="DA539">
        <v>261.42739999999998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329.97890000000001</v>
      </c>
      <c r="DO539">
        <v>648.79330000000004</v>
      </c>
      <c r="DP539">
        <v>645.13210000000004</v>
      </c>
      <c r="DQ539">
        <v>642.69039999999995</v>
      </c>
      <c r="DR539">
        <v>638.29880000000003</v>
      </c>
      <c r="DS539">
        <v>634.24620000000004</v>
      </c>
      <c r="DT539">
        <v>539.12810000000002</v>
      </c>
      <c r="DU539">
        <v>382.73070000000001</v>
      </c>
      <c r="DV539">
        <v>304.2294</v>
      </c>
      <c r="DW539">
        <v>382.13330000000002</v>
      </c>
      <c r="DX539">
        <v>421.31420000000003</v>
      </c>
      <c r="DY539">
        <v>434.6139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431.82209999999998</v>
      </c>
      <c r="EM539">
        <v>657.46879999999999</v>
      </c>
      <c r="EN539">
        <v>653.59079999999994</v>
      </c>
      <c r="EO539">
        <v>651.55830000000003</v>
      </c>
      <c r="EP539">
        <v>647.09450000000004</v>
      </c>
      <c r="EQ539">
        <v>643.1789</v>
      </c>
      <c r="ER539">
        <v>546.30319999999995</v>
      </c>
      <c r="ES539">
        <v>389.91300000000001</v>
      </c>
      <c r="ET539">
        <v>370.10059999999999</v>
      </c>
      <c r="EU539">
        <v>543.1508</v>
      </c>
      <c r="EV539">
        <v>625.96289999999999</v>
      </c>
      <c r="EW539">
        <v>684.66769999999997</v>
      </c>
      <c r="EX539">
        <v>74.005390000000006</v>
      </c>
      <c r="EY539">
        <v>72.362729999999999</v>
      </c>
      <c r="EZ539">
        <v>71.040499999999994</v>
      </c>
      <c r="FA539">
        <v>70.222790000000003</v>
      </c>
      <c r="FB539">
        <v>69.326750000000004</v>
      </c>
      <c r="FC539">
        <v>68.278800000000004</v>
      </c>
      <c r="FD539">
        <v>67.82647</v>
      </c>
      <c r="FE539">
        <v>68.27225</v>
      </c>
      <c r="FF539">
        <v>71.691659999999999</v>
      </c>
      <c r="FG539">
        <v>76.949039999999997</v>
      </c>
      <c r="FH539">
        <v>81.845889999999997</v>
      </c>
      <c r="FI539">
        <v>85.428190000000001</v>
      </c>
      <c r="FJ539">
        <v>88.348010000000002</v>
      </c>
      <c r="FK539">
        <v>90.536600000000007</v>
      </c>
      <c r="FL539">
        <v>91.914599999999993</v>
      </c>
      <c r="FM539">
        <v>92.378429999999994</v>
      </c>
      <c r="FN539">
        <v>91.89255</v>
      </c>
      <c r="FO539">
        <v>90.638270000000006</v>
      </c>
      <c r="FP539">
        <v>89.084850000000003</v>
      </c>
      <c r="FQ539">
        <v>86.567269999999994</v>
      </c>
      <c r="FR539">
        <v>82.877300000000005</v>
      </c>
      <c r="FS539">
        <v>79.058850000000007</v>
      </c>
      <c r="FT539">
        <v>76.644139999999993</v>
      </c>
      <c r="FU539">
        <v>74.260419999999996</v>
      </c>
      <c r="FV539">
        <v>1</v>
      </c>
    </row>
    <row r="540" spans="1:178" x14ac:dyDescent="0.2">
      <c r="A540" t="s">
        <v>216</v>
      </c>
      <c r="B540" t="s">
        <v>231</v>
      </c>
      <c r="C540" t="s">
        <v>241</v>
      </c>
      <c r="D540" t="s">
        <v>37</v>
      </c>
      <c r="E540">
        <v>2017</v>
      </c>
      <c r="F540" t="s">
        <v>227</v>
      </c>
      <c r="G540">
        <v>550</v>
      </c>
      <c r="H540" s="59"/>
      <c r="I540">
        <v>79.766199999999998</v>
      </c>
      <c r="J540">
        <v>727.6635</v>
      </c>
      <c r="K540">
        <v>718.12270000000001</v>
      </c>
      <c r="L540">
        <v>709.60209999999995</v>
      </c>
      <c r="M540">
        <v>712.95100000000002</v>
      </c>
      <c r="N540">
        <v>721.82539999999995</v>
      </c>
      <c r="O540">
        <v>749.80799999999999</v>
      </c>
      <c r="P540">
        <v>770.80240000000003</v>
      </c>
      <c r="Q540">
        <v>787.61739999999998</v>
      </c>
      <c r="R540">
        <v>793.79409999999996</v>
      </c>
      <c r="S540">
        <v>797.60320000000002</v>
      </c>
      <c r="T540">
        <v>804.36210000000005</v>
      </c>
      <c r="U540">
        <v>793.52080000000001</v>
      </c>
      <c r="V540">
        <v>787.45079999999996</v>
      </c>
      <c r="W540">
        <v>782.84969999999998</v>
      </c>
      <c r="X540">
        <v>774.16989999999998</v>
      </c>
      <c r="Y540">
        <v>764.92650000000003</v>
      </c>
      <c r="Z540">
        <v>758.29679999999996</v>
      </c>
      <c r="AA540">
        <v>751.10829999999999</v>
      </c>
      <c r="AB540">
        <v>745.32600000000002</v>
      </c>
      <c r="AC540">
        <v>745.08320000000003</v>
      </c>
      <c r="AD540">
        <v>757.69640000000004</v>
      </c>
      <c r="AE540">
        <v>763.2373</v>
      </c>
      <c r="AF540">
        <v>765.20039999999995</v>
      </c>
      <c r="AG540">
        <v>742.78539999999998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82.479140000000001</v>
      </c>
      <c r="AU540">
        <v>611.23199999999997</v>
      </c>
      <c r="AV540">
        <v>608.17619999999999</v>
      </c>
      <c r="AW540">
        <v>604.83989999999994</v>
      </c>
      <c r="AX540">
        <v>600.73389999999995</v>
      </c>
      <c r="AY540">
        <v>596.46799999999996</v>
      </c>
      <c r="AZ540">
        <v>507.99520000000001</v>
      </c>
      <c r="BA540">
        <v>355.73309999999998</v>
      </c>
      <c r="BB540">
        <v>141.7381</v>
      </c>
      <c r="BC540">
        <v>-5.4669280000000002</v>
      </c>
      <c r="BD540">
        <v>-69.605999999999995</v>
      </c>
      <c r="BE540">
        <v>-163.0975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182.96129999999999</v>
      </c>
      <c r="BS540">
        <v>619.79139999999995</v>
      </c>
      <c r="BT540">
        <v>616.52179999999998</v>
      </c>
      <c r="BU540">
        <v>613.58920000000001</v>
      </c>
      <c r="BV540">
        <v>609.41210000000001</v>
      </c>
      <c r="BW540">
        <v>605.28129999999999</v>
      </c>
      <c r="BX540">
        <v>515.07449999999994</v>
      </c>
      <c r="BY540">
        <v>362.81939999999997</v>
      </c>
      <c r="BZ540">
        <v>206.72900000000001</v>
      </c>
      <c r="CA540">
        <v>153.39879999999999</v>
      </c>
      <c r="CB540">
        <v>132.30789999999999</v>
      </c>
      <c r="CC540">
        <v>83.614720000000005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252.5549</v>
      </c>
      <c r="CQ540">
        <v>625.71969999999999</v>
      </c>
      <c r="CR540">
        <v>622.30190000000005</v>
      </c>
      <c r="CS540">
        <v>619.649</v>
      </c>
      <c r="CT540">
        <v>615.42259999999999</v>
      </c>
      <c r="CU540">
        <v>611.38530000000003</v>
      </c>
      <c r="CV540">
        <v>519.97749999999996</v>
      </c>
      <c r="CW540">
        <v>367.72739999999999</v>
      </c>
      <c r="CX540">
        <v>251.74160000000001</v>
      </c>
      <c r="CY540">
        <v>263.42869999999999</v>
      </c>
      <c r="CZ540">
        <v>272.15280000000001</v>
      </c>
      <c r="DA540">
        <v>254.48679999999999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322.14850000000001</v>
      </c>
      <c r="DO540">
        <v>631.64800000000002</v>
      </c>
      <c r="DP540">
        <v>628.08199999999999</v>
      </c>
      <c r="DQ540">
        <v>625.70889999999997</v>
      </c>
      <c r="DR540">
        <v>621.43309999999997</v>
      </c>
      <c r="DS540">
        <v>617.48940000000005</v>
      </c>
      <c r="DT540">
        <v>524.88049999999998</v>
      </c>
      <c r="DU540">
        <v>372.63529999999997</v>
      </c>
      <c r="DV540">
        <v>296.75409999999999</v>
      </c>
      <c r="DW540">
        <v>373.45859999999999</v>
      </c>
      <c r="DX540">
        <v>411.99770000000001</v>
      </c>
      <c r="DY540">
        <v>425.35890000000001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422.63060000000002</v>
      </c>
      <c r="EM540">
        <v>640.20749999999998</v>
      </c>
      <c r="EN540">
        <v>636.42759999999998</v>
      </c>
      <c r="EO540">
        <v>634.45820000000003</v>
      </c>
      <c r="EP540">
        <v>630.11130000000003</v>
      </c>
      <c r="EQ540">
        <v>626.30269999999996</v>
      </c>
      <c r="ER540">
        <v>531.9597</v>
      </c>
      <c r="ES540">
        <v>379.72160000000002</v>
      </c>
      <c r="ET540">
        <v>361.745</v>
      </c>
      <c r="EU540">
        <v>532.32429999999999</v>
      </c>
      <c r="EV540">
        <v>613.91160000000002</v>
      </c>
      <c r="EW540">
        <v>672.0711</v>
      </c>
      <c r="EX540">
        <v>74.005390000000006</v>
      </c>
      <c r="EY540">
        <v>72.362729999999999</v>
      </c>
      <c r="EZ540">
        <v>71.040499999999994</v>
      </c>
      <c r="FA540">
        <v>70.222790000000003</v>
      </c>
      <c r="FB540">
        <v>69.326750000000004</v>
      </c>
      <c r="FC540">
        <v>68.278800000000004</v>
      </c>
      <c r="FD540">
        <v>67.82647</v>
      </c>
      <c r="FE540">
        <v>68.27225</v>
      </c>
      <c r="FF540">
        <v>71.691659999999999</v>
      </c>
      <c r="FG540">
        <v>76.949039999999997</v>
      </c>
      <c r="FH540">
        <v>81.845889999999997</v>
      </c>
      <c r="FI540">
        <v>85.428200000000004</v>
      </c>
      <c r="FJ540">
        <v>88.348020000000005</v>
      </c>
      <c r="FK540">
        <v>90.536600000000007</v>
      </c>
      <c r="FL540">
        <v>91.914599999999993</v>
      </c>
      <c r="FM540">
        <v>92.378429999999994</v>
      </c>
      <c r="FN540">
        <v>91.89255</v>
      </c>
      <c r="FO540">
        <v>90.638279999999995</v>
      </c>
      <c r="FP540">
        <v>89.084850000000003</v>
      </c>
      <c r="FQ540">
        <v>86.567269999999994</v>
      </c>
      <c r="FR540">
        <v>82.877300000000005</v>
      </c>
      <c r="FS540">
        <v>79.058850000000007</v>
      </c>
      <c r="FT540">
        <v>76.644139999999993</v>
      </c>
      <c r="FU540">
        <v>74.260419999999996</v>
      </c>
      <c r="FV540">
        <v>1</v>
      </c>
    </row>
    <row r="541" spans="1:178" x14ac:dyDescent="0.2">
      <c r="A541" t="s">
        <v>216</v>
      </c>
      <c r="B541" t="s">
        <v>231</v>
      </c>
      <c r="C541" t="s">
        <v>241</v>
      </c>
      <c r="D541" t="s">
        <v>37</v>
      </c>
      <c r="E541" t="s">
        <v>239</v>
      </c>
      <c r="F541" t="s">
        <v>227</v>
      </c>
      <c r="G541">
        <v>535</v>
      </c>
      <c r="H541" s="59"/>
      <c r="I541">
        <v>77.590770000000006</v>
      </c>
      <c r="J541">
        <v>707.81809999999996</v>
      </c>
      <c r="K541">
        <v>698.53750000000002</v>
      </c>
      <c r="L541">
        <v>690.24929999999995</v>
      </c>
      <c r="M541">
        <v>693.50689999999997</v>
      </c>
      <c r="N541">
        <v>702.13930000000005</v>
      </c>
      <c r="O541">
        <v>729.3587</v>
      </c>
      <c r="P541">
        <v>749.78060000000005</v>
      </c>
      <c r="Q541">
        <v>766.13679999999999</v>
      </c>
      <c r="R541">
        <v>772.14509999999996</v>
      </c>
      <c r="S541">
        <v>775.85040000000004</v>
      </c>
      <c r="T541">
        <v>782.42489999999998</v>
      </c>
      <c r="U541">
        <v>771.87929999999994</v>
      </c>
      <c r="V541">
        <v>765.97490000000005</v>
      </c>
      <c r="W541">
        <v>761.49919999999997</v>
      </c>
      <c r="X541">
        <v>753.05619999999999</v>
      </c>
      <c r="Y541">
        <v>744.06489999999997</v>
      </c>
      <c r="Z541">
        <v>737.61599999999999</v>
      </c>
      <c r="AA541">
        <v>730.62350000000004</v>
      </c>
      <c r="AB541">
        <v>724.99900000000002</v>
      </c>
      <c r="AC541">
        <v>724.76279999999997</v>
      </c>
      <c r="AD541">
        <v>737.03189999999995</v>
      </c>
      <c r="AE541">
        <v>742.42179999999996</v>
      </c>
      <c r="AF541">
        <v>744.33140000000003</v>
      </c>
      <c r="AG541">
        <v>722.52760000000001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77.92653</v>
      </c>
      <c r="AU541">
        <v>594.36580000000004</v>
      </c>
      <c r="AV541">
        <v>591.39829999999995</v>
      </c>
      <c r="AW541">
        <v>588.14369999999997</v>
      </c>
      <c r="AX541">
        <v>584.15139999999997</v>
      </c>
      <c r="AY541">
        <v>579.99869999999999</v>
      </c>
      <c r="AZ541">
        <v>493.97859999999997</v>
      </c>
      <c r="BA541">
        <v>345.8689</v>
      </c>
      <c r="BB541">
        <v>136.38290000000001</v>
      </c>
      <c r="BC541">
        <v>-8.9592390000000002</v>
      </c>
      <c r="BD541">
        <v>-72.335800000000006</v>
      </c>
      <c r="BE541">
        <v>-164.30430000000001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177.029</v>
      </c>
      <c r="BS541">
        <v>602.80769999999995</v>
      </c>
      <c r="BT541">
        <v>599.62929999999994</v>
      </c>
      <c r="BU541">
        <v>596.77290000000005</v>
      </c>
      <c r="BV541">
        <v>592.71040000000005</v>
      </c>
      <c r="BW541">
        <v>588.69090000000006</v>
      </c>
      <c r="BX541">
        <v>500.9606</v>
      </c>
      <c r="BY541">
        <v>352.85789999999997</v>
      </c>
      <c r="BZ541">
        <v>200.48140000000001</v>
      </c>
      <c r="CA541">
        <v>147.7251</v>
      </c>
      <c r="CB541">
        <v>126.8056</v>
      </c>
      <c r="CC541">
        <v>79.020349999999993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245.667</v>
      </c>
      <c r="CQ541">
        <v>608.65459999999996</v>
      </c>
      <c r="CR541">
        <v>605.33000000000004</v>
      </c>
      <c r="CS541">
        <v>602.74950000000001</v>
      </c>
      <c r="CT541">
        <v>598.63840000000005</v>
      </c>
      <c r="CU541">
        <v>594.71119999999996</v>
      </c>
      <c r="CV541">
        <v>505.79629999999997</v>
      </c>
      <c r="CW541">
        <v>357.69850000000002</v>
      </c>
      <c r="CX541">
        <v>244.8759</v>
      </c>
      <c r="CY541">
        <v>256.24430000000001</v>
      </c>
      <c r="CZ541">
        <v>264.73039999999997</v>
      </c>
      <c r="DA541">
        <v>247.5463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314.30500000000001</v>
      </c>
      <c r="DO541">
        <v>614.50149999999996</v>
      </c>
      <c r="DP541">
        <v>611.0308</v>
      </c>
      <c r="DQ541">
        <v>608.72609999999997</v>
      </c>
      <c r="DR541">
        <v>604.56629999999996</v>
      </c>
      <c r="DS541">
        <v>600.73140000000001</v>
      </c>
      <c r="DT541">
        <v>510.63200000000001</v>
      </c>
      <c r="DU541">
        <v>362.53899999999999</v>
      </c>
      <c r="DV541">
        <v>289.2704</v>
      </c>
      <c r="DW541">
        <v>364.76339999999999</v>
      </c>
      <c r="DX541">
        <v>402.65519999999998</v>
      </c>
      <c r="DY541">
        <v>416.07220000000001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413.40750000000003</v>
      </c>
      <c r="EM541">
        <v>622.9434</v>
      </c>
      <c r="EN541">
        <v>619.26170000000002</v>
      </c>
      <c r="EO541">
        <v>617.35530000000006</v>
      </c>
      <c r="EP541">
        <v>613.12540000000001</v>
      </c>
      <c r="EQ541">
        <v>609.42370000000005</v>
      </c>
      <c r="ER541">
        <v>517.61400000000003</v>
      </c>
      <c r="ES541">
        <v>369.52800000000002</v>
      </c>
      <c r="ET541">
        <v>353.3689</v>
      </c>
      <c r="EU541">
        <v>521.44780000000003</v>
      </c>
      <c r="EV541">
        <v>601.79660000000001</v>
      </c>
      <c r="EW541">
        <v>659.39689999999996</v>
      </c>
      <c r="EX541">
        <v>74.005390000000006</v>
      </c>
      <c r="EY541">
        <v>72.362729999999999</v>
      </c>
      <c r="EZ541">
        <v>71.040499999999994</v>
      </c>
      <c r="FA541">
        <v>70.222790000000003</v>
      </c>
      <c r="FB541">
        <v>69.326750000000004</v>
      </c>
      <c r="FC541">
        <v>68.278800000000004</v>
      </c>
      <c r="FD541">
        <v>67.82647</v>
      </c>
      <c r="FE541">
        <v>68.27225</v>
      </c>
      <c r="FF541">
        <v>71.691659999999999</v>
      </c>
      <c r="FG541">
        <v>76.949039999999997</v>
      </c>
      <c r="FH541">
        <v>81.845889999999997</v>
      </c>
      <c r="FI541">
        <v>85.428210000000007</v>
      </c>
      <c r="FJ541">
        <v>88.348010000000002</v>
      </c>
      <c r="FK541">
        <v>90.536600000000007</v>
      </c>
      <c r="FL541">
        <v>91.914609999999996</v>
      </c>
      <c r="FM541">
        <v>92.378420000000006</v>
      </c>
      <c r="FN541">
        <v>91.892560000000003</v>
      </c>
      <c r="FO541">
        <v>90.638270000000006</v>
      </c>
      <c r="FP541">
        <v>89.084850000000003</v>
      </c>
      <c r="FQ541">
        <v>86.567269999999994</v>
      </c>
      <c r="FR541">
        <v>82.877300000000005</v>
      </c>
      <c r="FS541">
        <v>79.058850000000007</v>
      </c>
      <c r="FT541">
        <v>76.644139999999993</v>
      </c>
      <c r="FU541">
        <v>74.260419999999996</v>
      </c>
      <c r="FV541">
        <v>1</v>
      </c>
    </row>
    <row r="542" spans="1:178" x14ac:dyDescent="0.2">
      <c r="A542" t="s">
        <v>216</v>
      </c>
      <c r="B542" t="s">
        <v>231</v>
      </c>
      <c r="C542" t="s">
        <v>241</v>
      </c>
      <c r="D542" t="s">
        <v>38</v>
      </c>
      <c r="E542">
        <v>2015</v>
      </c>
      <c r="F542" t="s">
        <v>227</v>
      </c>
      <c r="G542">
        <v>580</v>
      </c>
      <c r="H542" s="59"/>
      <c r="I542">
        <v>84.117090000000005</v>
      </c>
      <c r="J542">
        <v>743.45510000000002</v>
      </c>
      <c r="K542">
        <v>737.07770000000005</v>
      </c>
      <c r="L542">
        <v>732.92759999999998</v>
      </c>
      <c r="M542">
        <v>734.63620000000003</v>
      </c>
      <c r="N542">
        <v>749.14779999999996</v>
      </c>
      <c r="O542">
        <v>784.62519999999995</v>
      </c>
      <c r="P542">
        <v>831.37459999999999</v>
      </c>
      <c r="Q542">
        <v>840.90369999999996</v>
      </c>
      <c r="R542">
        <v>849.62480000000005</v>
      </c>
      <c r="S542">
        <v>852.48099999999999</v>
      </c>
      <c r="T542">
        <v>855.1617</v>
      </c>
      <c r="U542">
        <v>849.702</v>
      </c>
      <c r="V542">
        <v>838.47249999999997</v>
      </c>
      <c r="W542">
        <v>833.7663</v>
      </c>
      <c r="X542">
        <v>819.21510000000001</v>
      </c>
      <c r="Y542">
        <v>810.87750000000005</v>
      </c>
      <c r="Z542">
        <v>800.08309999999994</v>
      </c>
      <c r="AA542">
        <v>792.20749999999998</v>
      </c>
      <c r="AB542">
        <v>790.90440000000001</v>
      </c>
      <c r="AC542">
        <v>795.13919999999996</v>
      </c>
      <c r="AD542">
        <v>802.84450000000004</v>
      </c>
      <c r="AE542">
        <v>803.54809999999998</v>
      </c>
      <c r="AF542">
        <v>797.00250000000005</v>
      </c>
      <c r="AG542">
        <v>764.28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-107.1414</v>
      </c>
      <c r="AU542">
        <v>642.57230000000004</v>
      </c>
      <c r="AV542">
        <v>633.79999999999995</v>
      </c>
      <c r="AW542">
        <v>628.33690000000001</v>
      </c>
      <c r="AX542">
        <v>620.83109999999999</v>
      </c>
      <c r="AY542">
        <v>616.28139999999996</v>
      </c>
      <c r="AZ542">
        <v>535.02930000000003</v>
      </c>
      <c r="BA542">
        <v>382.9923</v>
      </c>
      <c r="BB542">
        <v>41.042589999999997</v>
      </c>
      <c r="BC542">
        <v>-116.2826</v>
      </c>
      <c r="BD542">
        <v>-307.32350000000002</v>
      </c>
      <c r="BE542">
        <v>-448.17169999999999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122.1204</v>
      </c>
      <c r="BS542">
        <v>658.24609999999996</v>
      </c>
      <c r="BT542">
        <v>648.83839999999998</v>
      </c>
      <c r="BU542">
        <v>644.53989999999999</v>
      </c>
      <c r="BV542">
        <v>637.02739999999994</v>
      </c>
      <c r="BW542">
        <v>632.36900000000003</v>
      </c>
      <c r="BX542">
        <v>544.74919999999997</v>
      </c>
      <c r="BY542">
        <v>392.49290000000002</v>
      </c>
      <c r="BZ542">
        <v>181.6182</v>
      </c>
      <c r="CA542">
        <v>119.5797</v>
      </c>
      <c r="CB542">
        <v>41.318109999999997</v>
      </c>
      <c r="CC542">
        <v>-36.314329999999998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280.90629999999999</v>
      </c>
      <c r="CQ542">
        <v>669.10170000000005</v>
      </c>
      <c r="CR542">
        <v>659.25400000000002</v>
      </c>
      <c r="CS542">
        <v>655.76199999999994</v>
      </c>
      <c r="CT542">
        <v>648.24490000000003</v>
      </c>
      <c r="CU542">
        <v>643.51130000000001</v>
      </c>
      <c r="CV542">
        <v>551.48119999999994</v>
      </c>
      <c r="CW542">
        <v>399.07299999999998</v>
      </c>
      <c r="CX542">
        <v>278.98050000000001</v>
      </c>
      <c r="CY542">
        <v>282.93729999999999</v>
      </c>
      <c r="CZ542">
        <v>282.78620000000001</v>
      </c>
      <c r="DA542">
        <v>248.93680000000001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439.69229999999999</v>
      </c>
      <c r="DO542">
        <v>679.95740000000001</v>
      </c>
      <c r="DP542">
        <v>669.66949999999997</v>
      </c>
      <c r="DQ542">
        <v>666.98410000000001</v>
      </c>
      <c r="DR542">
        <v>659.46230000000003</v>
      </c>
      <c r="DS542">
        <v>654.65359999999998</v>
      </c>
      <c r="DT542">
        <v>558.21320000000003</v>
      </c>
      <c r="DU542">
        <v>405.65309999999999</v>
      </c>
      <c r="DV542">
        <v>376.34269999999998</v>
      </c>
      <c r="DW542">
        <v>446.29480000000001</v>
      </c>
      <c r="DX542">
        <v>524.25429999999994</v>
      </c>
      <c r="DY542">
        <v>534.18799999999999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668.95410000000004</v>
      </c>
      <c r="EM542">
        <v>695.63120000000004</v>
      </c>
      <c r="EN542">
        <v>684.7079</v>
      </c>
      <c r="EO542">
        <v>683.18700000000001</v>
      </c>
      <c r="EP542">
        <v>675.65859999999998</v>
      </c>
      <c r="EQ542">
        <v>670.74120000000005</v>
      </c>
      <c r="ER542">
        <v>567.93309999999997</v>
      </c>
      <c r="ES542">
        <v>415.15370000000001</v>
      </c>
      <c r="ET542">
        <v>516.91830000000004</v>
      </c>
      <c r="EU542">
        <v>682.15700000000004</v>
      </c>
      <c r="EV542">
        <v>872.89589999999998</v>
      </c>
      <c r="EW542">
        <v>946.0453</v>
      </c>
      <c r="EX542">
        <v>72.391139999999993</v>
      </c>
      <c r="EY542">
        <v>71.152270000000001</v>
      </c>
      <c r="EZ542">
        <v>70.066159999999996</v>
      </c>
      <c r="FA542">
        <v>69.131709999999998</v>
      </c>
      <c r="FB542">
        <v>67.960620000000006</v>
      </c>
      <c r="FC542">
        <v>66.8767</v>
      </c>
      <c r="FD542">
        <v>66.471819999999994</v>
      </c>
      <c r="FE542">
        <v>67.355090000000004</v>
      </c>
      <c r="FF542">
        <v>70.670249999999996</v>
      </c>
      <c r="FG542">
        <v>75.422449999999998</v>
      </c>
      <c r="FH542">
        <v>80.417760000000001</v>
      </c>
      <c r="FI542">
        <v>84.576260000000005</v>
      </c>
      <c r="FJ542">
        <v>87.535780000000003</v>
      </c>
      <c r="FK542">
        <v>89.772959999999998</v>
      </c>
      <c r="FL542">
        <v>91.398110000000003</v>
      </c>
      <c r="FM542">
        <v>92.110110000000006</v>
      </c>
      <c r="FN542">
        <v>92.368369999999999</v>
      </c>
      <c r="FO542">
        <v>91.414280000000005</v>
      </c>
      <c r="FP542">
        <v>90.13991</v>
      </c>
      <c r="FQ542">
        <v>87.670230000000004</v>
      </c>
      <c r="FR542">
        <v>84.015079999999998</v>
      </c>
      <c r="FS542">
        <v>80.294489999999996</v>
      </c>
      <c r="FT542">
        <v>78.064660000000003</v>
      </c>
      <c r="FU542">
        <v>75.991789999999995</v>
      </c>
      <c r="FV542">
        <v>1</v>
      </c>
    </row>
    <row r="543" spans="1:178" x14ac:dyDescent="0.2">
      <c r="A543" t="s">
        <v>216</v>
      </c>
      <c r="B543" t="s">
        <v>231</v>
      </c>
      <c r="C543" t="s">
        <v>241</v>
      </c>
      <c r="D543" t="s">
        <v>38</v>
      </c>
      <c r="E543">
        <v>2016</v>
      </c>
      <c r="F543" t="s">
        <v>227</v>
      </c>
      <c r="G543">
        <v>565</v>
      </c>
      <c r="H543" s="59"/>
      <c r="I543">
        <v>81.941649999999996</v>
      </c>
      <c r="J543">
        <v>724.2278</v>
      </c>
      <c r="K543">
        <v>718.0154</v>
      </c>
      <c r="L543">
        <v>713.97249999999997</v>
      </c>
      <c r="M543">
        <v>715.63699999999994</v>
      </c>
      <c r="N543">
        <v>729.77329999999995</v>
      </c>
      <c r="O543">
        <v>764.33309999999994</v>
      </c>
      <c r="P543">
        <v>809.87350000000004</v>
      </c>
      <c r="Q543">
        <v>819.15620000000001</v>
      </c>
      <c r="R543">
        <v>827.65179999999998</v>
      </c>
      <c r="S543">
        <v>830.43399999999997</v>
      </c>
      <c r="T543">
        <v>833.04549999999995</v>
      </c>
      <c r="U543">
        <v>827.72699999999998</v>
      </c>
      <c r="V543">
        <v>816.78790000000004</v>
      </c>
      <c r="W543">
        <v>812.20339999999999</v>
      </c>
      <c r="X543">
        <v>798.02850000000001</v>
      </c>
      <c r="Y543">
        <v>789.90660000000003</v>
      </c>
      <c r="Z543">
        <v>779.39120000000003</v>
      </c>
      <c r="AA543">
        <v>771.71939999999995</v>
      </c>
      <c r="AB543">
        <v>770.44989999999996</v>
      </c>
      <c r="AC543">
        <v>774.5752</v>
      </c>
      <c r="AD543">
        <v>782.08119999999997</v>
      </c>
      <c r="AE543">
        <v>782.76670000000001</v>
      </c>
      <c r="AF543">
        <v>776.3904</v>
      </c>
      <c r="AG543">
        <v>744.51409999999998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-109.35550000000001</v>
      </c>
      <c r="AU543">
        <v>625.61329999999998</v>
      </c>
      <c r="AV543">
        <v>617.08169999999996</v>
      </c>
      <c r="AW543">
        <v>611.73450000000003</v>
      </c>
      <c r="AX543">
        <v>604.423</v>
      </c>
      <c r="AY543">
        <v>599.99329999999998</v>
      </c>
      <c r="AZ543">
        <v>520.98099999999999</v>
      </c>
      <c r="BA543">
        <v>372.88080000000002</v>
      </c>
      <c r="BB543">
        <v>36.924500000000002</v>
      </c>
      <c r="BC543">
        <v>-118.4037</v>
      </c>
      <c r="BD543">
        <v>-306.95620000000002</v>
      </c>
      <c r="BE543">
        <v>-445.53629999999998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116.92230000000001</v>
      </c>
      <c r="BS543">
        <v>641.08309999999994</v>
      </c>
      <c r="BT543">
        <v>631.92430000000002</v>
      </c>
      <c r="BU543">
        <v>627.72659999999996</v>
      </c>
      <c r="BV543">
        <v>620.40840000000003</v>
      </c>
      <c r="BW543">
        <v>615.87149999999997</v>
      </c>
      <c r="BX543">
        <v>530.57439999999997</v>
      </c>
      <c r="BY543">
        <v>382.2577</v>
      </c>
      <c r="BZ543">
        <v>175.6704</v>
      </c>
      <c r="CA543">
        <v>114.3886</v>
      </c>
      <c r="CB543">
        <v>37.147550000000003</v>
      </c>
      <c r="CC543">
        <v>-39.039580000000001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273.64150000000001</v>
      </c>
      <c r="CQ543">
        <v>651.79740000000004</v>
      </c>
      <c r="CR543">
        <v>642.20429999999999</v>
      </c>
      <c r="CS543">
        <v>638.80259999999998</v>
      </c>
      <c r="CT543">
        <v>631.47990000000004</v>
      </c>
      <c r="CU543">
        <v>626.86879999999996</v>
      </c>
      <c r="CV543">
        <v>537.21879999999999</v>
      </c>
      <c r="CW543">
        <v>388.75209999999998</v>
      </c>
      <c r="CX543">
        <v>271.7654</v>
      </c>
      <c r="CY543">
        <v>275.61989999999997</v>
      </c>
      <c r="CZ543">
        <v>275.47280000000001</v>
      </c>
      <c r="DA543">
        <v>242.49879999999999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430.36079999999998</v>
      </c>
      <c r="DO543">
        <v>662.51179999999999</v>
      </c>
      <c r="DP543">
        <v>652.48429999999996</v>
      </c>
      <c r="DQ543">
        <v>649.87869999999998</v>
      </c>
      <c r="DR543">
        <v>642.55139999999994</v>
      </c>
      <c r="DS543">
        <v>637.86599999999999</v>
      </c>
      <c r="DT543">
        <v>543.86310000000003</v>
      </c>
      <c r="DU543">
        <v>395.2466</v>
      </c>
      <c r="DV543">
        <v>367.86040000000003</v>
      </c>
      <c r="DW543">
        <v>436.85120000000001</v>
      </c>
      <c r="DX543">
        <v>513.798</v>
      </c>
      <c r="DY543">
        <v>524.03719999999998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656.63850000000002</v>
      </c>
      <c r="EM543">
        <v>677.98159999999996</v>
      </c>
      <c r="EN543">
        <v>667.32690000000002</v>
      </c>
      <c r="EO543">
        <v>665.87070000000006</v>
      </c>
      <c r="EP543">
        <v>658.53689999999995</v>
      </c>
      <c r="EQ543">
        <v>653.74429999999995</v>
      </c>
      <c r="ER543">
        <v>553.45650000000001</v>
      </c>
      <c r="ES543">
        <v>404.62349999999998</v>
      </c>
      <c r="ET543">
        <v>506.60640000000001</v>
      </c>
      <c r="EU543">
        <v>669.64359999999999</v>
      </c>
      <c r="EV543">
        <v>857.90179999999998</v>
      </c>
      <c r="EW543">
        <v>930.53390000000002</v>
      </c>
      <c r="EX543">
        <v>72.391139999999993</v>
      </c>
      <c r="EY543">
        <v>71.152270000000001</v>
      </c>
      <c r="EZ543">
        <v>70.066159999999996</v>
      </c>
      <c r="FA543">
        <v>69.131709999999998</v>
      </c>
      <c r="FB543">
        <v>67.960620000000006</v>
      </c>
      <c r="FC543">
        <v>66.8767</v>
      </c>
      <c r="FD543">
        <v>66.471819999999994</v>
      </c>
      <c r="FE543">
        <v>67.355090000000004</v>
      </c>
      <c r="FF543">
        <v>70.670249999999996</v>
      </c>
      <c r="FG543">
        <v>75.422449999999998</v>
      </c>
      <c r="FH543">
        <v>80.417770000000004</v>
      </c>
      <c r="FI543">
        <v>84.576260000000005</v>
      </c>
      <c r="FJ543">
        <v>87.535769999999999</v>
      </c>
      <c r="FK543">
        <v>89.772959999999998</v>
      </c>
      <c r="FL543">
        <v>91.398110000000003</v>
      </c>
      <c r="FM543">
        <v>92.110110000000006</v>
      </c>
      <c r="FN543">
        <v>92.368380000000002</v>
      </c>
      <c r="FO543">
        <v>91.414280000000005</v>
      </c>
      <c r="FP543">
        <v>90.13991</v>
      </c>
      <c r="FQ543">
        <v>87.67022</v>
      </c>
      <c r="FR543">
        <v>84.015079999999998</v>
      </c>
      <c r="FS543">
        <v>80.294489999999996</v>
      </c>
      <c r="FT543">
        <v>78.064660000000003</v>
      </c>
      <c r="FU543">
        <v>75.991789999999995</v>
      </c>
      <c r="FV543">
        <v>1</v>
      </c>
    </row>
    <row r="544" spans="1:178" x14ac:dyDescent="0.2">
      <c r="A544" t="s">
        <v>216</v>
      </c>
      <c r="B544" t="s">
        <v>231</v>
      </c>
      <c r="C544" t="s">
        <v>241</v>
      </c>
      <c r="D544" t="s">
        <v>38</v>
      </c>
      <c r="E544">
        <v>2017</v>
      </c>
      <c r="F544" t="s">
        <v>227</v>
      </c>
      <c r="G544">
        <v>550</v>
      </c>
      <c r="H544" s="59"/>
      <c r="I544">
        <v>79.766199999999998</v>
      </c>
      <c r="J544">
        <v>705.00049999999999</v>
      </c>
      <c r="K544">
        <v>698.95299999999997</v>
      </c>
      <c r="L544">
        <v>695.01750000000004</v>
      </c>
      <c r="M544">
        <v>696.63779999999997</v>
      </c>
      <c r="N544">
        <v>710.39869999999996</v>
      </c>
      <c r="O544">
        <v>744.04110000000003</v>
      </c>
      <c r="P544">
        <v>788.37249999999995</v>
      </c>
      <c r="Q544">
        <v>797.40869999999995</v>
      </c>
      <c r="R544">
        <v>805.67870000000005</v>
      </c>
      <c r="S544">
        <v>808.38710000000003</v>
      </c>
      <c r="T544">
        <v>810.92930000000001</v>
      </c>
      <c r="U544">
        <v>805.75199999999995</v>
      </c>
      <c r="V544">
        <v>795.10329999999999</v>
      </c>
      <c r="W544">
        <v>790.6404</v>
      </c>
      <c r="X544">
        <v>776.84190000000001</v>
      </c>
      <c r="Y544">
        <v>768.93560000000002</v>
      </c>
      <c r="Z544">
        <v>758.69949999999994</v>
      </c>
      <c r="AA544">
        <v>751.23130000000003</v>
      </c>
      <c r="AB544">
        <v>749.99549999999999</v>
      </c>
      <c r="AC544">
        <v>754.01120000000003</v>
      </c>
      <c r="AD544">
        <v>761.31809999999996</v>
      </c>
      <c r="AE544">
        <v>761.98530000000005</v>
      </c>
      <c r="AF544">
        <v>755.77829999999994</v>
      </c>
      <c r="AG544">
        <v>724.7482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-111.5021</v>
      </c>
      <c r="AU544">
        <v>608.65880000000004</v>
      </c>
      <c r="AV544">
        <v>600.36770000000001</v>
      </c>
      <c r="AW544">
        <v>595.13689999999997</v>
      </c>
      <c r="AX544">
        <v>588.01959999999997</v>
      </c>
      <c r="AY544">
        <v>583.71</v>
      </c>
      <c r="AZ544">
        <v>506.93549999999999</v>
      </c>
      <c r="BA544">
        <v>362.77210000000002</v>
      </c>
      <c r="BB544">
        <v>32.847839999999998</v>
      </c>
      <c r="BC544">
        <v>-120.4555</v>
      </c>
      <c r="BD544">
        <v>-306.48630000000003</v>
      </c>
      <c r="BE544">
        <v>-442.77969999999999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111.7518</v>
      </c>
      <c r="BS544">
        <v>623.92190000000005</v>
      </c>
      <c r="BT544">
        <v>615.01199999999994</v>
      </c>
      <c r="BU544">
        <v>610.91520000000003</v>
      </c>
      <c r="BV544">
        <v>603.79139999999995</v>
      </c>
      <c r="BW544">
        <v>599.37599999999998</v>
      </c>
      <c r="BX544">
        <v>516.40070000000003</v>
      </c>
      <c r="BY544">
        <v>372.02370000000002</v>
      </c>
      <c r="BZ544">
        <v>169.7396</v>
      </c>
      <c r="CA544">
        <v>109.2259</v>
      </c>
      <c r="CB544">
        <v>33.019019999999998</v>
      </c>
      <c r="CC544">
        <v>-41.715240000000001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266.37670000000003</v>
      </c>
      <c r="CQ544">
        <v>634.49300000000005</v>
      </c>
      <c r="CR544">
        <v>625.15459999999996</v>
      </c>
      <c r="CS544">
        <v>621.8433</v>
      </c>
      <c r="CT544">
        <v>614.71500000000003</v>
      </c>
      <c r="CU544">
        <v>610.22630000000004</v>
      </c>
      <c r="CV544">
        <v>522.95630000000006</v>
      </c>
      <c r="CW544">
        <v>378.43130000000002</v>
      </c>
      <c r="CX544">
        <v>264.55040000000002</v>
      </c>
      <c r="CY544">
        <v>268.30259999999998</v>
      </c>
      <c r="CZ544">
        <v>268.15940000000001</v>
      </c>
      <c r="DA544">
        <v>236.0608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421.0016</v>
      </c>
      <c r="DO544">
        <v>645.06420000000003</v>
      </c>
      <c r="DP544">
        <v>635.29719999999998</v>
      </c>
      <c r="DQ544">
        <v>632.7713</v>
      </c>
      <c r="DR544">
        <v>625.63850000000002</v>
      </c>
      <c r="DS544">
        <v>621.07650000000001</v>
      </c>
      <c r="DT544">
        <v>529.51189999999997</v>
      </c>
      <c r="DU544">
        <v>384.83890000000002</v>
      </c>
      <c r="DV544">
        <v>359.36130000000003</v>
      </c>
      <c r="DW544">
        <v>427.37920000000003</v>
      </c>
      <c r="DX544">
        <v>503.29969999999997</v>
      </c>
      <c r="DY544">
        <v>513.83680000000004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644.25549999999998</v>
      </c>
      <c r="EM544">
        <v>660.32730000000004</v>
      </c>
      <c r="EN544">
        <v>649.94150000000002</v>
      </c>
      <c r="EO544">
        <v>648.54960000000005</v>
      </c>
      <c r="EP544">
        <v>641.41030000000001</v>
      </c>
      <c r="EQ544">
        <v>636.74260000000004</v>
      </c>
      <c r="ER544">
        <v>538.97709999999995</v>
      </c>
      <c r="ES544">
        <v>394.09050000000002</v>
      </c>
      <c r="ET544">
        <v>496.25310000000002</v>
      </c>
      <c r="EU544">
        <v>657.0607</v>
      </c>
      <c r="EV544">
        <v>842.80499999999995</v>
      </c>
      <c r="EW544">
        <v>914.90120000000002</v>
      </c>
      <c r="EX544">
        <v>72.391139999999993</v>
      </c>
      <c r="EY544">
        <v>71.152270000000001</v>
      </c>
      <c r="EZ544">
        <v>70.066159999999996</v>
      </c>
      <c r="FA544">
        <v>69.131709999999998</v>
      </c>
      <c r="FB544">
        <v>67.960620000000006</v>
      </c>
      <c r="FC544">
        <v>66.8767</v>
      </c>
      <c r="FD544">
        <v>66.471819999999994</v>
      </c>
      <c r="FE544">
        <v>67.355090000000004</v>
      </c>
      <c r="FF544">
        <v>70.670249999999996</v>
      </c>
      <c r="FG544">
        <v>75.422449999999998</v>
      </c>
      <c r="FH544">
        <v>80.417760000000001</v>
      </c>
      <c r="FI544">
        <v>84.576260000000005</v>
      </c>
      <c r="FJ544">
        <v>87.535780000000003</v>
      </c>
      <c r="FK544">
        <v>89.772959999999998</v>
      </c>
      <c r="FL544">
        <v>91.398110000000003</v>
      </c>
      <c r="FM544">
        <v>92.110110000000006</v>
      </c>
      <c r="FN544">
        <v>92.368380000000002</v>
      </c>
      <c r="FO544">
        <v>91.414280000000005</v>
      </c>
      <c r="FP544">
        <v>90.13991</v>
      </c>
      <c r="FQ544">
        <v>87.670230000000004</v>
      </c>
      <c r="FR544">
        <v>84.015079999999998</v>
      </c>
      <c r="FS544">
        <v>80.294489999999996</v>
      </c>
      <c r="FT544">
        <v>78.064660000000003</v>
      </c>
      <c r="FU544">
        <v>75.991789999999995</v>
      </c>
      <c r="FV544">
        <v>1</v>
      </c>
    </row>
    <row r="545" spans="1:178" x14ac:dyDescent="0.2">
      <c r="A545" t="s">
        <v>216</v>
      </c>
      <c r="B545" t="s">
        <v>231</v>
      </c>
      <c r="C545" t="s">
        <v>241</v>
      </c>
      <c r="D545" t="s">
        <v>38</v>
      </c>
      <c r="E545" t="s">
        <v>239</v>
      </c>
      <c r="F545" t="s">
        <v>227</v>
      </c>
      <c r="G545">
        <v>535</v>
      </c>
      <c r="H545" s="59"/>
      <c r="I545">
        <v>77.590770000000006</v>
      </c>
      <c r="J545">
        <v>685.77319999999997</v>
      </c>
      <c r="K545">
        <v>679.89059999999995</v>
      </c>
      <c r="L545">
        <v>676.06240000000003</v>
      </c>
      <c r="M545">
        <v>677.63850000000002</v>
      </c>
      <c r="N545">
        <v>691.02419999999995</v>
      </c>
      <c r="O545">
        <v>723.7491</v>
      </c>
      <c r="P545">
        <v>766.87139999999999</v>
      </c>
      <c r="Q545">
        <v>775.66120000000001</v>
      </c>
      <c r="R545">
        <v>783.70569999999998</v>
      </c>
      <c r="S545">
        <v>786.34010000000001</v>
      </c>
      <c r="T545">
        <v>788.81299999999999</v>
      </c>
      <c r="U545">
        <v>783.77689999999996</v>
      </c>
      <c r="V545">
        <v>773.41859999999997</v>
      </c>
      <c r="W545">
        <v>769.07749999999999</v>
      </c>
      <c r="X545">
        <v>755.65530000000001</v>
      </c>
      <c r="Y545">
        <v>747.96460000000002</v>
      </c>
      <c r="Z545">
        <v>738.00760000000002</v>
      </c>
      <c r="AA545">
        <v>730.74310000000003</v>
      </c>
      <c r="AB545">
        <v>729.54110000000003</v>
      </c>
      <c r="AC545">
        <v>733.44730000000004</v>
      </c>
      <c r="AD545">
        <v>740.5548</v>
      </c>
      <c r="AE545">
        <v>741.20389999999998</v>
      </c>
      <c r="AF545">
        <v>735.16610000000003</v>
      </c>
      <c r="AG545">
        <v>704.98239999999998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-113.5784</v>
      </c>
      <c r="AU545">
        <v>591.70920000000001</v>
      </c>
      <c r="AV545">
        <v>583.65830000000005</v>
      </c>
      <c r="AW545">
        <v>578.54430000000002</v>
      </c>
      <c r="AX545">
        <v>571.62120000000004</v>
      </c>
      <c r="AY545">
        <v>567.43150000000003</v>
      </c>
      <c r="AZ545">
        <v>492.8931</v>
      </c>
      <c r="BA545">
        <v>352.6662</v>
      </c>
      <c r="BB545">
        <v>28.814219999999999</v>
      </c>
      <c r="BC545">
        <v>-122.435</v>
      </c>
      <c r="BD545">
        <v>-305.90949999999998</v>
      </c>
      <c r="BE545">
        <v>-439.89679999999998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106.61</v>
      </c>
      <c r="BS545">
        <v>606.76260000000002</v>
      </c>
      <c r="BT545">
        <v>598.10159999999996</v>
      </c>
      <c r="BU545">
        <v>594.10590000000002</v>
      </c>
      <c r="BV545">
        <v>587.17650000000003</v>
      </c>
      <c r="BW545">
        <v>582.88239999999996</v>
      </c>
      <c r="BX545">
        <v>502.22829999999999</v>
      </c>
      <c r="BY545">
        <v>361.79079999999999</v>
      </c>
      <c r="BZ545">
        <v>163.82640000000001</v>
      </c>
      <c r="CA545">
        <v>104.0928</v>
      </c>
      <c r="CB545">
        <v>28.93421</v>
      </c>
      <c r="CC545">
        <v>-44.339219999999997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259.11189999999999</v>
      </c>
      <c r="CQ545">
        <v>617.18870000000004</v>
      </c>
      <c r="CR545">
        <v>608.10490000000004</v>
      </c>
      <c r="CS545">
        <v>604.88390000000004</v>
      </c>
      <c r="CT545">
        <v>597.95000000000005</v>
      </c>
      <c r="CU545">
        <v>593.58370000000002</v>
      </c>
      <c r="CV545">
        <v>508.69389999999999</v>
      </c>
      <c r="CW545">
        <v>368.11040000000003</v>
      </c>
      <c r="CX545">
        <v>257.33539999999999</v>
      </c>
      <c r="CY545">
        <v>260.98520000000002</v>
      </c>
      <c r="CZ545">
        <v>260.84589999999997</v>
      </c>
      <c r="DA545">
        <v>229.62280000000001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411.61369999999999</v>
      </c>
      <c r="DO545">
        <v>627.61469999999997</v>
      </c>
      <c r="DP545">
        <v>618.10829999999999</v>
      </c>
      <c r="DQ545">
        <v>615.66189999999995</v>
      </c>
      <c r="DR545">
        <v>608.72360000000003</v>
      </c>
      <c r="DS545">
        <v>604.28499999999997</v>
      </c>
      <c r="DT545">
        <v>515.15940000000001</v>
      </c>
      <c r="DU545">
        <v>374.43009999999998</v>
      </c>
      <c r="DV545">
        <v>350.84449999999998</v>
      </c>
      <c r="DW545">
        <v>417.8777</v>
      </c>
      <c r="DX545">
        <v>492.75760000000002</v>
      </c>
      <c r="DY545">
        <v>503.5847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631.8021</v>
      </c>
      <c r="EM545">
        <v>642.66819999999996</v>
      </c>
      <c r="EN545">
        <v>632.55150000000003</v>
      </c>
      <c r="EO545">
        <v>631.22360000000003</v>
      </c>
      <c r="EP545">
        <v>624.27880000000005</v>
      </c>
      <c r="EQ545">
        <v>619.73599999999999</v>
      </c>
      <c r="ER545">
        <v>524.49469999999997</v>
      </c>
      <c r="ES545">
        <v>383.55470000000003</v>
      </c>
      <c r="ET545">
        <v>485.85660000000001</v>
      </c>
      <c r="EU545">
        <v>644.40549999999996</v>
      </c>
      <c r="EV545">
        <v>827.60130000000004</v>
      </c>
      <c r="EW545">
        <v>899.14229999999998</v>
      </c>
      <c r="EX545">
        <v>72.391139999999993</v>
      </c>
      <c r="EY545">
        <v>71.152270000000001</v>
      </c>
      <c r="EZ545">
        <v>70.066159999999996</v>
      </c>
      <c r="FA545">
        <v>69.131709999999998</v>
      </c>
      <c r="FB545">
        <v>67.960620000000006</v>
      </c>
      <c r="FC545">
        <v>66.8767</v>
      </c>
      <c r="FD545">
        <v>66.471819999999994</v>
      </c>
      <c r="FE545">
        <v>67.355090000000004</v>
      </c>
      <c r="FF545">
        <v>70.670249999999996</v>
      </c>
      <c r="FG545">
        <v>75.422449999999998</v>
      </c>
      <c r="FH545">
        <v>80.417760000000001</v>
      </c>
      <c r="FI545">
        <v>84.576260000000005</v>
      </c>
      <c r="FJ545">
        <v>87.535780000000003</v>
      </c>
      <c r="FK545">
        <v>89.772949999999994</v>
      </c>
      <c r="FL545">
        <v>91.398110000000003</v>
      </c>
      <c r="FM545">
        <v>92.110110000000006</v>
      </c>
      <c r="FN545">
        <v>92.368369999999999</v>
      </c>
      <c r="FO545">
        <v>91.414280000000005</v>
      </c>
      <c r="FP545">
        <v>90.13991</v>
      </c>
      <c r="FQ545">
        <v>87.670230000000004</v>
      </c>
      <c r="FR545">
        <v>84.015079999999998</v>
      </c>
      <c r="FS545">
        <v>80.294489999999996</v>
      </c>
      <c r="FT545">
        <v>78.064660000000003</v>
      </c>
      <c r="FU545">
        <v>75.991789999999995</v>
      </c>
      <c r="FV545">
        <v>1</v>
      </c>
    </row>
    <row r="546" spans="1:178" x14ac:dyDescent="0.2">
      <c r="A546" t="s">
        <v>216</v>
      </c>
      <c r="B546" t="s">
        <v>231</v>
      </c>
      <c r="C546" t="s">
        <v>241</v>
      </c>
      <c r="D546" t="s">
        <v>39</v>
      </c>
      <c r="E546">
        <v>2015</v>
      </c>
      <c r="F546" t="s">
        <v>227</v>
      </c>
      <c r="G546">
        <v>580</v>
      </c>
      <c r="H546" s="59"/>
      <c r="I546">
        <v>84.117090000000005</v>
      </c>
      <c r="J546">
        <v>749.74379999999996</v>
      </c>
      <c r="K546">
        <v>742.49659999999994</v>
      </c>
      <c r="L546">
        <v>734.87289999999996</v>
      </c>
      <c r="M546">
        <v>737.95870000000002</v>
      </c>
      <c r="N546">
        <v>753.16</v>
      </c>
      <c r="O546">
        <v>786.5951</v>
      </c>
      <c r="P546">
        <v>833.04089999999997</v>
      </c>
      <c r="Q546">
        <v>846.43979999999999</v>
      </c>
      <c r="R546">
        <v>856.26930000000004</v>
      </c>
      <c r="S546">
        <v>861.14760000000001</v>
      </c>
      <c r="T546">
        <v>863.24789999999996</v>
      </c>
      <c r="U546">
        <v>857.07659999999998</v>
      </c>
      <c r="V546">
        <v>845.65089999999998</v>
      </c>
      <c r="W546">
        <v>841.08119999999997</v>
      </c>
      <c r="X546">
        <v>826.45500000000004</v>
      </c>
      <c r="Y546">
        <v>817.53740000000005</v>
      </c>
      <c r="Z546">
        <v>808.02650000000006</v>
      </c>
      <c r="AA546">
        <v>800.48350000000005</v>
      </c>
      <c r="AB546">
        <v>799.30079999999998</v>
      </c>
      <c r="AC546">
        <v>803.10270000000003</v>
      </c>
      <c r="AD546">
        <v>808.39660000000003</v>
      </c>
      <c r="AE546">
        <v>808.62900000000002</v>
      </c>
      <c r="AF546">
        <v>804.44719999999995</v>
      </c>
      <c r="AG546">
        <v>770.23929999999996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-100.383</v>
      </c>
      <c r="AU546">
        <v>650.82780000000002</v>
      </c>
      <c r="AV546">
        <v>641.62540000000001</v>
      </c>
      <c r="AW546">
        <v>635.40700000000004</v>
      </c>
      <c r="AX546">
        <v>628.74059999999997</v>
      </c>
      <c r="AY546">
        <v>624.27980000000002</v>
      </c>
      <c r="AZ546">
        <v>542.20060000000001</v>
      </c>
      <c r="BA546">
        <v>381.9128</v>
      </c>
      <c r="BB546">
        <v>185.2602</v>
      </c>
      <c r="BC546">
        <v>29.48948</v>
      </c>
      <c r="BD546">
        <v>-110.6135</v>
      </c>
      <c r="BE546">
        <v>-202.9118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124.53740000000001</v>
      </c>
      <c r="BS546">
        <v>666.05219999999997</v>
      </c>
      <c r="BT546">
        <v>656.54989999999998</v>
      </c>
      <c r="BU546">
        <v>651.64729999999997</v>
      </c>
      <c r="BV546">
        <v>645.17600000000004</v>
      </c>
      <c r="BW546">
        <v>640.47410000000002</v>
      </c>
      <c r="BX546">
        <v>551.8125</v>
      </c>
      <c r="BY546">
        <v>391.47250000000003</v>
      </c>
      <c r="BZ546">
        <v>239.21109999999999</v>
      </c>
      <c r="CA546">
        <v>177.8946</v>
      </c>
      <c r="CB546">
        <v>121.0009</v>
      </c>
      <c r="CC546">
        <v>62.499879999999997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280.31650000000002</v>
      </c>
      <c r="CQ546">
        <v>676.59670000000006</v>
      </c>
      <c r="CR546">
        <v>666.88670000000002</v>
      </c>
      <c r="CS546">
        <v>662.89530000000002</v>
      </c>
      <c r="CT546">
        <v>656.55909999999994</v>
      </c>
      <c r="CU546">
        <v>651.6902</v>
      </c>
      <c r="CV546">
        <v>558.46960000000001</v>
      </c>
      <c r="CW546">
        <v>398.09350000000001</v>
      </c>
      <c r="CX546">
        <v>276.57729999999998</v>
      </c>
      <c r="CY546">
        <v>280.67950000000002</v>
      </c>
      <c r="CZ546">
        <v>281.41640000000001</v>
      </c>
      <c r="DA546">
        <v>246.32320000000001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436.09570000000002</v>
      </c>
      <c r="DO546">
        <v>687.14110000000005</v>
      </c>
      <c r="DP546">
        <v>677.22339999999997</v>
      </c>
      <c r="DQ546">
        <v>674.14340000000004</v>
      </c>
      <c r="DR546">
        <v>667.94230000000005</v>
      </c>
      <c r="DS546">
        <v>662.90629999999999</v>
      </c>
      <c r="DT546">
        <v>565.12670000000003</v>
      </c>
      <c r="DU546">
        <v>404.71440000000001</v>
      </c>
      <c r="DV546">
        <v>313.94349999999997</v>
      </c>
      <c r="DW546">
        <v>383.46449999999999</v>
      </c>
      <c r="DX546">
        <v>441.83190000000002</v>
      </c>
      <c r="DY546">
        <v>430.14659999999998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661.01610000000005</v>
      </c>
      <c r="EM546">
        <v>702.3655</v>
      </c>
      <c r="EN546">
        <v>692.14790000000005</v>
      </c>
      <c r="EO546">
        <v>690.38369999999998</v>
      </c>
      <c r="EP546">
        <v>684.3777</v>
      </c>
      <c r="EQ546">
        <v>679.10059999999999</v>
      </c>
      <c r="ER546">
        <v>574.73860000000002</v>
      </c>
      <c r="ES546">
        <v>414.27409999999998</v>
      </c>
      <c r="ET546">
        <v>367.89429999999999</v>
      </c>
      <c r="EU546">
        <v>531.86959999999999</v>
      </c>
      <c r="EV546">
        <v>673.44640000000004</v>
      </c>
      <c r="EW546">
        <v>695.55830000000003</v>
      </c>
      <c r="EX546">
        <v>77.662139999999994</v>
      </c>
      <c r="EY546">
        <v>76.290149999999997</v>
      </c>
      <c r="EZ546">
        <v>75.015789999999996</v>
      </c>
      <c r="FA546">
        <v>73.764210000000006</v>
      </c>
      <c r="FB546">
        <v>72.863770000000002</v>
      </c>
      <c r="FC546">
        <v>72.027810000000002</v>
      </c>
      <c r="FD546">
        <v>71.425439999999995</v>
      </c>
      <c r="FE546">
        <v>71.922439999999995</v>
      </c>
      <c r="FF546">
        <v>74.630219999999994</v>
      </c>
      <c r="FG546">
        <v>79.211489999999998</v>
      </c>
      <c r="FH546">
        <v>84.033720000000002</v>
      </c>
      <c r="FI546">
        <v>87.967470000000006</v>
      </c>
      <c r="FJ546">
        <v>90.234350000000006</v>
      </c>
      <c r="FK546">
        <v>91.364090000000004</v>
      </c>
      <c r="FL546">
        <v>92.494200000000006</v>
      </c>
      <c r="FM546">
        <v>92.966800000000006</v>
      </c>
      <c r="FN546">
        <v>92.840479999999999</v>
      </c>
      <c r="FO546">
        <v>92.307019999999994</v>
      </c>
      <c r="FP546">
        <v>90.897310000000004</v>
      </c>
      <c r="FQ546">
        <v>88.640559999999994</v>
      </c>
      <c r="FR546">
        <v>85.318529999999996</v>
      </c>
      <c r="FS546">
        <v>82.056629999999998</v>
      </c>
      <c r="FT546">
        <v>79.98142</v>
      </c>
      <c r="FU546">
        <v>78.318079999999995</v>
      </c>
      <c r="FV546">
        <v>1</v>
      </c>
    </row>
    <row r="547" spans="1:178" x14ac:dyDescent="0.2">
      <c r="A547" t="s">
        <v>216</v>
      </c>
      <c r="B547" t="s">
        <v>231</v>
      </c>
      <c r="C547" t="s">
        <v>241</v>
      </c>
      <c r="D547" t="s">
        <v>39</v>
      </c>
      <c r="E547">
        <v>2016</v>
      </c>
      <c r="F547" t="s">
        <v>227</v>
      </c>
      <c r="G547">
        <v>565</v>
      </c>
      <c r="H547" s="59"/>
      <c r="I547">
        <v>81.941649999999996</v>
      </c>
      <c r="J547">
        <v>730.35379999999998</v>
      </c>
      <c r="K547">
        <v>723.29409999999996</v>
      </c>
      <c r="L547">
        <v>715.86760000000004</v>
      </c>
      <c r="M547">
        <v>718.87350000000004</v>
      </c>
      <c r="N547">
        <v>733.68169999999998</v>
      </c>
      <c r="O547">
        <v>766.25210000000004</v>
      </c>
      <c r="P547">
        <v>811.49670000000003</v>
      </c>
      <c r="Q547">
        <v>824.54909999999995</v>
      </c>
      <c r="R547">
        <v>834.12450000000001</v>
      </c>
      <c r="S547">
        <v>838.87649999999996</v>
      </c>
      <c r="T547">
        <v>840.92250000000001</v>
      </c>
      <c r="U547">
        <v>834.91079999999999</v>
      </c>
      <c r="V547">
        <v>823.78060000000005</v>
      </c>
      <c r="W547">
        <v>819.32910000000004</v>
      </c>
      <c r="X547">
        <v>805.08109999999999</v>
      </c>
      <c r="Y547">
        <v>796.39419999999996</v>
      </c>
      <c r="Z547">
        <v>787.12929999999994</v>
      </c>
      <c r="AA547">
        <v>779.78129999999999</v>
      </c>
      <c r="AB547">
        <v>778.62919999999997</v>
      </c>
      <c r="AC547">
        <v>782.33280000000002</v>
      </c>
      <c r="AD547">
        <v>787.48969999999997</v>
      </c>
      <c r="AE547">
        <v>787.71619999999996</v>
      </c>
      <c r="AF547">
        <v>783.64250000000004</v>
      </c>
      <c r="AG547">
        <v>750.3193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-102.67749999999999</v>
      </c>
      <c r="AU547">
        <v>633.66499999999996</v>
      </c>
      <c r="AV547">
        <v>624.70709999999997</v>
      </c>
      <c r="AW547">
        <v>618.62080000000003</v>
      </c>
      <c r="AX547">
        <v>612.12270000000001</v>
      </c>
      <c r="AY547">
        <v>607.78250000000003</v>
      </c>
      <c r="AZ547">
        <v>527.9692</v>
      </c>
      <c r="BA547">
        <v>371.8279</v>
      </c>
      <c r="BB547">
        <v>179.29589999999999</v>
      </c>
      <c r="BC547">
        <v>25.499919999999999</v>
      </c>
      <c r="BD547">
        <v>-112.789</v>
      </c>
      <c r="BE547">
        <v>-203.43520000000001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119.3154</v>
      </c>
      <c r="BS547">
        <v>648.69129999999996</v>
      </c>
      <c r="BT547">
        <v>639.43740000000003</v>
      </c>
      <c r="BU547">
        <v>634.64980000000003</v>
      </c>
      <c r="BV547">
        <v>628.3442</v>
      </c>
      <c r="BW547">
        <v>623.76599999999996</v>
      </c>
      <c r="BX547">
        <v>537.45590000000004</v>
      </c>
      <c r="BY547">
        <v>381.26319999999998</v>
      </c>
      <c r="BZ547">
        <v>232.5446</v>
      </c>
      <c r="CA547">
        <v>171.9734</v>
      </c>
      <c r="CB547">
        <v>115.8109</v>
      </c>
      <c r="CC547">
        <v>58.522039999999997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273.06700000000001</v>
      </c>
      <c r="CQ547">
        <v>659.09849999999994</v>
      </c>
      <c r="CR547">
        <v>649.63959999999997</v>
      </c>
      <c r="CS547">
        <v>645.75149999999996</v>
      </c>
      <c r="CT547">
        <v>639.57920000000001</v>
      </c>
      <c r="CU547">
        <v>634.83609999999999</v>
      </c>
      <c r="CV547">
        <v>544.02639999999997</v>
      </c>
      <c r="CW547">
        <v>387.798</v>
      </c>
      <c r="CX547">
        <v>269.42439999999999</v>
      </c>
      <c r="CY547">
        <v>273.42059999999998</v>
      </c>
      <c r="CZ547">
        <v>274.13839999999999</v>
      </c>
      <c r="DA547">
        <v>239.9528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426.81849999999997</v>
      </c>
      <c r="DO547">
        <v>669.50570000000005</v>
      </c>
      <c r="DP547">
        <v>659.84180000000003</v>
      </c>
      <c r="DQ547">
        <v>656.85310000000004</v>
      </c>
      <c r="DR547">
        <v>650.81410000000005</v>
      </c>
      <c r="DS547">
        <v>645.90629999999999</v>
      </c>
      <c r="DT547">
        <v>550.59690000000001</v>
      </c>
      <c r="DU547">
        <v>394.33280000000002</v>
      </c>
      <c r="DV547">
        <v>306.30430000000001</v>
      </c>
      <c r="DW547">
        <v>374.86770000000001</v>
      </c>
      <c r="DX547">
        <v>432.46589999999998</v>
      </c>
      <c r="DY547">
        <v>421.3836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648.81150000000002</v>
      </c>
      <c r="EM547">
        <v>684.53200000000004</v>
      </c>
      <c r="EN547">
        <v>674.57209999999998</v>
      </c>
      <c r="EO547">
        <v>672.88210000000004</v>
      </c>
      <c r="EP547">
        <v>667.03560000000004</v>
      </c>
      <c r="EQ547">
        <v>661.88980000000004</v>
      </c>
      <c r="ER547">
        <v>560.08360000000005</v>
      </c>
      <c r="ES547">
        <v>403.76799999999997</v>
      </c>
      <c r="ET547">
        <v>359.55290000000002</v>
      </c>
      <c r="EU547">
        <v>521.34119999999996</v>
      </c>
      <c r="EV547">
        <v>661.06569999999999</v>
      </c>
      <c r="EW547">
        <v>683.34079999999994</v>
      </c>
      <c r="EX547">
        <v>77.662139999999994</v>
      </c>
      <c r="EY547">
        <v>76.290149999999997</v>
      </c>
      <c r="EZ547">
        <v>75.015789999999996</v>
      </c>
      <c r="FA547">
        <v>73.764210000000006</v>
      </c>
      <c r="FB547">
        <v>72.863770000000002</v>
      </c>
      <c r="FC547">
        <v>72.027810000000002</v>
      </c>
      <c r="FD547">
        <v>71.425439999999995</v>
      </c>
      <c r="FE547">
        <v>71.922439999999995</v>
      </c>
      <c r="FF547">
        <v>74.630219999999994</v>
      </c>
      <c r="FG547">
        <v>79.211489999999998</v>
      </c>
      <c r="FH547">
        <v>84.033720000000002</v>
      </c>
      <c r="FI547">
        <v>87.967470000000006</v>
      </c>
      <c r="FJ547">
        <v>90.234350000000006</v>
      </c>
      <c r="FK547">
        <v>91.364090000000004</v>
      </c>
      <c r="FL547">
        <v>92.494200000000006</v>
      </c>
      <c r="FM547">
        <v>92.966800000000006</v>
      </c>
      <c r="FN547">
        <v>92.840479999999999</v>
      </c>
      <c r="FO547">
        <v>92.307019999999994</v>
      </c>
      <c r="FP547">
        <v>90.897310000000004</v>
      </c>
      <c r="FQ547">
        <v>88.640559999999994</v>
      </c>
      <c r="FR547">
        <v>85.318529999999996</v>
      </c>
      <c r="FS547">
        <v>82.056629999999998</v>
      </c>
      <c r="FT547">
        <v>79.98142</v>
      </c>
      <c r="FU547">
        <v>78.318079999999995</v>
      </c>
      <c r="FV547">
        <v>1</v>
      </c>
    </row>
    <row r="548" spans="1:178" x14ac:dyDescent="0.2">
      <c r="A548" t="s">
        <v>216</v>
      </c>
      <c r="B548" t="s">
        <v>231</v>
      </c>
      <c r="C548" t="s">
        <v>241</v>
      </c>
      <c r="D548" t="s">
        <v>39</v>
      </c>
      <c r="E548">
        <v>2017</v>
      </c>
      <c r="F548" t="s">
        <v>227</v>
      </c>
      <c r="G548">
        <v>550</v>
      </c>
      <c r="H548" s="59"/>
      <c r="I548">
        <v>79.766199999999998</v>
      </c>
      <c r="J548">
        <v>710.96389999999997</v>
      </c>
      <c r="K548">
        <v>704.09159999999997</v>
      </c>
      <c r="L548">
        <v>696.8623</v>
      </c>
      <c r="M548">
        <v>699.7885</v>
      </c>
      <c r="N548">
        <v>714.20339999999999</v>
      </c>
      <c r="O548">
        <v>745.90920000000006</v>
      </c>
      <c r="P548">
        <v>789.95259999999996</v>
      </c>
      <c r="Q548">
        <v>802.65840000000003</v>
      </c>
      <c r="R548">
        <v>811.9796</v>
      </c>
      <c r="S548">
        <v>816.60550000000001</v>
      </c>
      <c r="T548">
        <v>818.59709999999995</v>
      </c>
      <c r="U548">
        <v>812.74509999999998</v>
      </c>
      <c r="V548">
        <v>801.91030000000001</v>
      </c>
      <c r="W548">
        <v>797.577</v>
      </c>
      <c r="X548">
        <v>783.70730000000003</v>
      </c>
      <c r="Y548">
        <v>775.25099999999998</v>
      </c>
      <c r="Z548">
        <v>766.23209999999995</v>
      </c>
      <c r="AA548">
        <v>759.07920000000001</v>
      </c>
      <c r="AB548">
        <v>757.95759999999996</v>
      </c>
      <c r="AC548">
        <v>761.56290000000001</v>
      </c>
      <c r="AD548">
        <v>766.5829</v>
      </c>
      <c r="AE548">
        <v>766.80330000000004</v>
      </c>
      <c r="AF548">
        <v>762.83780000000002</v>
      </c>
      <c r="AG548">
        <v>730.39930000000004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-104.9058</v>
      </c>
      <c r="AU548">
        <v>616.5068</v>
      </c>
      <c r="AV548">
        <v>607.79319999999996</v>
      </c>
      <c r="AW548">
        <v>601.83960000000002</v>
      </c>
      <c r="AX548">
        <v>595.50959999999998</v>
      </c>
      <c r="AY548">
        <v>591.29</v>
      </c>
      <c r="AZ548">
        <v>513.74059999999997</v>
      </c>
      <c r="BA548">
        <v>361.74579999999997</v>
      </c>
      <c r="BB548">
        <v>173.3475</v>
      </c>
      <c r="BC548">
        <v>21.554110000000001</v>
      </c>
      <c r="BD548">
        <v>-114.89619999999999</v>
      </c>
      <c r="BE548">
        <v>-203.88030000000001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114.12050000000001</v>
      </c>
      <c r="BS548">
        <v>631.33230000000003</v>
      </c>
      <c r="BT548">
        <v>622.32669999999996</v>
      </c>
      <c r="BU548">
        <v>617.65440000000001</v>
      </c>
      <c r="BV548">
        <v>611.51430000000005</v>
      </c>
      <c r="BW548">
        <v>607.05989999999997</v>
      </c>
      <c r="BX548">
        <v>523.10059999999999</v>
      </c>
      <c r="BY548">
        <v>371.05500000000001</v>
      </c>
      <c r="BZ548">
        <v>225.88460000000001</v>
      </c>
      <c r="CA548">
        <v>166.0702</v>
      </c>
      <c r="CB548">
        <v>110.64870000000001</v>
      </c>
      <c r="CC548">
        <v>54.576180000000001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265.81740000000002</v>
      </c>
      <c r="CQ548">
        <v>641.60029999999995</v>
      </c>
      <c r="CR548">
        <v>632.39250000000004</v>
      </c>
      <c r="CS548">
        <v>628.60760000000005</v>
      </c>
      <c r="CT548">
        <v>622.5992</v>
      </c>
      <c r="CU548">
        <v>617.98209999999995</v>
      </c>
      <c r="CV548">
        <v>529.58330000000001</v>
      </c>
      <c r="CW548">
        <v>377.50240000000002</v>
      </c>
      <c r="CX548">
        <v>262.27159999999998</v>
      </c>
      <c r="CY548">
        <v>266.16160000000002</v>
      </c>
      <c r="CZ548">
        <v>266.86040000000003</v>
      </c>
      <c r="DA548">
        <v>233.58240000000001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417.51429999999999</v>
      </c>
      <c r="DO548">
        <v>651.86839999999995</v>
      </c>
      <c r="DP548">
        <v>642.45839999999998</v>
      </c>
      <c r="DQ548">
        <v>639.56089999999995</v>
      </c>
      <c r="DR548">
        <v>633.68399999999997</v>
      </c>
      <c r="DS548">
        <v>628.90430000000003</v>
      </c>
      <c r="DT548">
        <v>536.06590000000006</v>
      </c>
      <c r="DU548">
        <v>383.94990000000001</v>
      </c>
      <c r="DV548">
        <v>298.65859999999998</v>
      </c>
      <c r="DW548">
        <v>366.25299999999999</v>
      </c>
      <c r="DX548">
        <v>423.07209999999998</v>
      </c>
      <c r="DY548">
        <v>412.58859999999999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636.54049999999995</v>
      </c>
      <c r="EM548">
        <v>666.69389999999999</v>
      </c>
      <c r="EN548">
        <v>656.99180000000001</v>
      </c>
      <c r="EO548">
        <v>655.37559999999996</v>
      </c>
      <c r="EP548">
        <v>649.68880000000001</v>
      </c>
      <c r="EQ548">
        <v>644.67430000000002</v>
      </c>
      <c r="ER548">
        <v>545.42589999999996</v>
      </c>
      <c r="ES548">
        <v>393.25909999999999</v>
      </c>
      <c r="ET548">
        <v>351.19560000000001</v>
      </c>
      <c r="EU548">
        <v>510.76909999999998</v>
      </c>
      <c r="EV548">
        <v>648.61699999999996</v>
      </c>
      <c r="EW548">
        <v>671.04510000000005</v>
      </c>
      <c r="EX548">
        <v>77.662139999999994</v>
      </c>
      <c r="EY548">
        <v>76.290149999999997</v>
      </c>
      <c r="EZ548">
        <v>75.015789999999996</v>
      </c>
      <c r="FA548">
        <v>73.764210000000006</v>
      </c>
      <c r="FB548">
        <v>72.863770000000002</v>
      </c>
      <c r="FC548">
        <v>72.027810000000002</v>
      </c>
      <c r="FD548">
        <v>71.425439999999995</v>
      </c>
      <c r="FE548">
        <v>71.922439999999995</v>
      </c>
      <c r="FF548">
        <v>74.630219999999994</v>
      </c>
      <c r="FG548">
        <v>79.211489999999998</v>
      </c>
      <c r="FH548">
        <v>84.033709999999999</v>
      </c>
      <c r="FI548">
        <v>87.967470000000006</v>
      </c>
      <c r="FJ548">
        <v>90.234350000000006</v>
      </c>
      <c r="FK548">
        <v>91.364090000000004</v>
      </c>
      <c r="FL548">
        <v>92.494190000000003</v>
      </c>
      <c r="FM548">
        <v>92.966809999999995</v>
      </c>
      <c r="FN548">
        <v>92.840479999999999</v>
      </c>
      <c r="FO548">
        <v>92.307019999999994</v>
      </c>
      <c r="FP548">
        <v>90.897319999999993</v>
      </c>
      <c r="FQ548">
        <v>88.640559999999994</v>
      </c>
      <c r="FR548">
        <v>85.318529999999996</v>
      </c>
      <c r="FS548">
        <v>82.056629999999998</v>
      </c>
      <c r="FT548">
        <v>79.98142</v>
      </c>
      <c r="FU548">
        <v>78.318079999999995</v>
      </c>
      <c r="FV548">
        <v>1</v>
      </c>
    </row>
    <row r="549" spans="1:178" x14ac:dyDescent="0.2">
      <c r="A549" t="s">
        <v>216</v>
      </c>
      <c r="B549" t="s">
        <v>231</v>
      </c>
      <c r="C549" t="s">
        <v>241</v>
      </c>
      <c r="D549" t="s">
        <v>39</v>
      </c>
      <c r="E549" t="s">
        <v>239</v>
      </c>
      <c r="F549" t="s">
        <v>227</v>
      </c>
      <c r="G549">
        <v>535</v>
      </c>
      <c r="H549" s="59"/>
      <c r="I549">
        <v>77.590770000000006</v>
      </c>
      <c r="J549">
        <v>691.57399999999996</v>
      </c>
      <c r="K549">
        <v>684.88919999999996</v>
      </c>
      <c r="L549">
        <v>677.8569</v>
      </c>
      <c r="M549">
        <v>680.70330000000001</v>
      </c>
      <c r="N549">
        <v>694.72519999999997</v>
      </c>
      <c r="O549">
        <v>725.56619999999998</v>
      </c>
      <c r="P549">
        <v>768.40840000000003</v>
      </c>
      <c r="Q549">
        <v>780.76779999999997</v>
      </c>
      <c r="R549">
        <v>789.8347</v>
      </c>
      <c r="S549">
        <v>794.33439999999996</v>
      </c>
      <c r="T549">
        <v>796.27170000000001</v>
      </c>
      <c r="U549">
        <v>790.57929999999999</v>
      </c>
      <c r="V549">
        <v>780.04</v>
      </c>
      <c r="W549">
        <v>775.82489999999996</v>
      </c>
      <c r="X549">
        <v>762.33339999999998</v>
      </c>
      <c r="Y549">
        <v>754.1078</v>
      </c>
      <c r="Z549">
        <v>745.33479999999997</v>
      </c>
      <c r="AA549">
        <v>738.37699999999995</v>
      </c>
      <c r="AB549">
        <v>737.28610000000003</v>
      </c>
      <c r="AC549">
        <v>740.79300000000001</v>
      </c>
      <c r="AD549">
        <v>745.67610000000002</v>
      </c>
      <c r="AE549">
        <v>745.89049999999997</v>
      </c>
      <c r="AF549">
        <v>742.03319999999997</v>
      </c>
      <c r="AG549">
        <v>710.47929999999997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-107.065</v>
      </c>
      <c r="AU549">
        <v>599.35310000000004</v>
      </c>
      <c r="AV549">
        <v>590.88390000000004</v>
      </c>
      <c r="AW549">
        <v>585.06330000000003</v>
      </c>
      <c r="AX549">
        <v>578.90160000000003</v>
      </c>
      <c r="AY549">
        <v>574.80240000000003</v>
      </c>
      <c r="AZ549">
        <v>499.51499999999999</v>
      </c>
      <c r="BA549">
        <v>351.66660000000002</v>
      </c>
      <c r="BB549">
        <v>167.41560000000001</v>
      </c>
      <c r="BC549">
        <v>17.653749999999999</v>
      </c>
      <c r="BD549">
        <v>-116.9325</v>
      </c>
      <c r="BE549">
        <v>-204.2441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108.9538</v>
      </c>
      <c r="BS549">
        <v>613.97500000000002</v>
      </c>
      <c r="BT549">
        <v>605.21780000000001</v>
      </c>
      <c r="BU549">
        <v>600.66089999999997</v>
      </c>
      <c r="BV549">
        <v>594.6866</v>
      </c>
      <c r="BW549">
        <v>590.35580000000004</v>
      </c>
      <c r="BX549">
        <v>508.74639999999999</v>
      </c>
      <c r="BY549">
        <v>360.84800000000001</v>
      </c>
      <c r="BZ549">
        <v>219.2313</v>
      </c>
      <c r="CA549">
        <v>160.18559999999999</v>
      </c>
      <c r="CB549">
        <v>105.5155</v>
      </c>
      <c r="CC549">
        <v>50.663620000000002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258.56779999999998</v>
      </c>
      <c r="CQ549">
        <v>624.10209999999995</v>
      </c>
      <c r="CR549">
        <v>615.1454</v>
      </c>
      <c r="CS549">
        <v>611.46379999999999</v>
      </c>
      <c r="CT549">
        <v>605.61919999999998</v>
      </c>
      <c r="CU549">
        <v>601.12810000000002</v>
      </c>
      <c r="CV549">
        <v>515.14009999999996</v>
      </c>
      <c r="CW549">
        <v>367.20690000000002</v>
      </c>
      <c r="CX549">
        <v>255.11869999999999</v>
      </c>
      <c r="CY549">
        <v>258.90260000000001</v>
      </c>
      <c r="CZ549">
        <v>259.58240000000001</v>
      </c>
      <c r="DA549">
        <v>227.21190000000001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408.18189999999998</v>
      </c>
      <c r="DO549">
        <v>634.22919999999999</v>
      </c>
      <c r="DP549">
        <v>625.07309999999995</v>
      </c>
      <c r="DQ549">
        <v>622.26670000000001</v>
      </c>
      <c r="DR549">
        <v>616.55179999999996</v>
      </c>
      <c r="DS549">
        <v>611.90030000000002</v>
      </c>
      <c r="DT549">
        <v>521.53380000000004</v>
      </c>
      <c r="DU549">
        <v>373.5659</v>
      </c>
      <c r="DV549">
        <v>291.0061</v>
      </c>
      <c r="DW549">
        <v>357.6198</v>
      </c>
      <c r="DX549">
        <v>413.64920000000001</v>
      </c>
      <c r="DY549">
        <v>403.76029999999997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0</v>
      </c>
      <c r="EL549">
        <v>624.20069999999998</v>
      </c>
      <c r="EM549">
        <v>648.85109999999997</v>
      </c>
      <c r="EN549">
        <v>639.40700000000004</v>
      </c>
      <c r="EO549">
        <v>637.86429999999996</v>
      </c>
      <c r="EP549">
        <v>632.33680000000004</v>
      </c>
      <c r="EQ549">
        <v>627.45370000000003</v>
      </c>
      <c r="ER549">
        <v>530.76520000000005</v>
      </c>
      <c r="ES549">
        <v>382.74720000000002</v>
      </c>
      <c r="ET549">
        <v>342.8218</v>
      </c>
      <c r="EU549">
        <v>500.15159999999997</v>
      </c>
      <c r="EV549">
        <v>636.09720000000004</v>
      </c>
      <c r="EW549">
        <v>658.66800000000001</v>
      </c>
      <c r="EX549">
        <v>77.662139999999994</v>
      </c>
      <c r="EY549">
        <v>76.290149999999997</v>
      </c>
      <c r="EZ549">
        <v>75.015789999999996</v>
      </c>
      <c r="FA549">
        <v>73.764210000000006</v>
      </c>
      <c r="FB549">
        <v>72.863770000000002</v>
      </c>
      <c r="FC549">
        <v>72.027810000000002</v>
      </c>
      <c r="FD549">
        <v>71.425439999999995</v>
      </c>
      <c r="FE549">
        <v>71.922439999999995</v>
      </c>
      <c r="FF549">
        <v>74.630219999999994</v>
      </c>
      <c r="FG549">
        <v>79.211489999999998</v>
      </c>
      <c r="FH549">
        <v>84.033720000000002</v>
      </c>
      <c r="FI549">
        <v>87.967470000000006</v>
      </c>
      <c r="FJ549">
        <v>90.234350000000006</v>
      </c>
      <c r="FK549">
        <v>91.364080000000001</v>
      </c>
      <c r="FL549">
        <v>92.494200000000006</v>
      </c>
      <c r="FM549">
        <v>92.966800000000006</v>
      </c>
      <c r="FN549">
        <v>92.840479999999999</v>
      </c>
      <c r="FO549">
        <v>92.307019999999994</v>
      </c>
      <c r="FP549">
        <v>90.897310000000004</v>
      </c>
      <c r="FQ549">
        <v>88.640559999999994</v>
      </c>
      <c r="FR549">
        <v>85.318529999999996</v>
      </c>
      <c r="FS549">
        <v>82.056629999999998</v>
      </c>
      <c r="FT549">
        <v>79.98142</v>
      </c>
      <c r="FU549">
        <v>78.318079999999995</v>
      </c>
      <c r="FV549">
        <v>1</v>
      </c>
    </row>
    <row r="550" spans="1:178" x14ac:dyDescent="0.2">
      <c r="A550" t="s">
        <v>216</v>
      </c>
      <c r="B550" t="s">
        <v>231</v>
      </c>
      <c r="C550" t="s">
        <v>241</v>
      </c>
      <c r="D550" t="s">
        <v>40</v>
      </c>
      <c r="E550">
        <v>2015</v>
      </c>
      <c r="F550" t="s">
        <v>227</v>
      </c>
      <c r="G550">
        <v>580</v>
      </c>
      <c r="H550" s="59"/>
      <c r="I550">
        <v>84.117090000000005</v>
      </c>
      <c r="J550">
        <v>756.36699999999996</v>
      </c>
      <c r="K550">
        <v>748.31039999999996</v>
      </c>
      <c r="L550">
        <v>741.59810000000004</v>
      </c>
      <c r="M550">
        <v>747.41790000000003</v>
      </c>
      <c r="N550">
        <v>762.38390000000004</v>
      </c>
      <c r="O550">
        <v>790.66520000000003</v>
      </c>
      <c r="P550">
        <v>835.5616</v>
      </c>
      <c r="Q550">
        <v>851.69970000000001</v>
      </c>
      <c r="R550">
        <v>860.66520000000003</v>
      </c>
      <c r="S550">
        <v>865.55809999999997</v>
      </c>
      <c r="T550">
        <v>867.07560000000001</v>
      </c>
      <c r="U550">
        <v>860.84230000000002</v>
      </c>
      <c r="V550">
        <v>849.63850000000002</v>
      </c>
      <c r="W550">
        <v>844.23630000000003</v>
      </c>
      <c r="X550">
        <v>829.6721</v>
      </c>
      <c r="Y550">
        <v>822.03589999999997</v>
      </c>
      <c r="Z550">
        <v>811.22379999999998</v>
      </c>
      <c r="AA550">
        <v>803.62440000000004</v>
      </c>
      <c r="AB550">
        <v>801.40189999999996</v>
      </c>
      <c r="AC550">
        <v>805.25400000000002</v>
      </c>
      <c r="AD550">
        <v>809.94060000000002</v>
      </c>
      <c r="AE550">
        <v>811.59169999999995</v>
      </c>
      <c r="AF550">
        <v>809.94839999999999</v>
      </c>
      <c r="AG550">
        <v>775.18550000000005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-50.395249999999997</v>
      </c>
      <c r="AU550">
        <v>657.43979999999999</v>
      </c>
      <c r="AV550">
        <v>648.45429999999999</v>
      </c>
      <c r="AW550">
        <v>643.16330000000005</v>
      </c>
      <c r="AX550">
        <v>635.76760000000002</v>
      </c>
      <c r="AY550">
        <v>631.21360000000004</v>
      </c>
      <c r="AZ550">
        <v>547.97450000000003</v>
      </c>
      <c r="BA550">
        <v>384.71300000000002</v>
      </c>
      <c r="BB550">
        <v>267.64049999999997</v>
      </c>
      <c r="BC550">
        <v>215.16059999999999</v>
      </c>
      <c r="BD550">
        <v>86.126180000000005</v>
      </c>
      <c r="BE550">
        <v>-51.402290000000001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145.03440000000001</v>
      </c>
      <c r="BS550">
        <v>670.97559999999999</v>
      </c>
      <c r="BT550">
        <v>661.53409999999997</v>
      </c>
      <c r="BU550">
        <v>657.60889999999995</v>
      </c>
      <c r="BV550">
        <v>650.13599999999997</v>
      </c>
      <c r="BW550">
        <v>645.70540000000005</v>
      </c>
      <c r="BX550">
        <v>556.6114</v>
      </c>
      <c r="BY550">
        <v>392.6694</v>
      </c>
      <c r="BZ550">
        <v>273.7484</v>
      </c>
      <c r="CA550">
        <v>254.93190000000001</v>
      </c>
      <c r="CB550">
        <v>204.21780000000001</v>
      </c>
      <c r="CC550">
        <v>126.70059999999999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280.38839999999999</v>
      </c>
      <c r="CQ550">
        <v>680.35050000000001</v>
      </c>
      <c r="CR550">
        <v>670.59310000000005</v>
      </c>
      <c r="CS550">
        <v>667.61379999999997</v>
      </c>
      <c r="CT550">
        <v>660.08759999999995</v>
      </c>
      <c r="CU550">
        <v>655.74239999999998</v>
      </c>
      <c r="CV550">
        <v>562.59320000000002</v>
      </c>
      <c r="CW550">
        <v>398.18</v>
      </c>
      <c r="CX550">
        <v>277.97879999999998</v>
      </c>
      <c r="CY550">
        <v>282.47730000000001</v>
      </c>
      <c r="CZ550">
        <v>286.00779999999997</v>
      </c>
      <c r="DA550">
        <v>250.054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415.74239999999998</v>
      </c>
      <c r="DO550">
        <v>689.72529999999995</v>
      </c>
      <c r="DP550">
        <v>679.65219999999999</v>
      </c>
      <c r="DQ550">
        <v>677.61879999999996</v>
      </c>
      <c r="DR550">
        <v>670.03909999999996</v>
      </c>
      <c r="DS550">
        <v>665.77930000000003</v>
      </c>
      <c r="DT550">
        <v>568.57500000000005</v>
      </c>
      <c r="DU550">
        <v>403.69060000000002</v>
      </c>
      <c r="DV550">
        <v>282.20909999999998</v>
      </c>
      <c r="DW550">
        <v>310.02269999999999</v>
      </c>
      <c r="DX550">
        <v>367.79770000000002</v>
      </c>
      <c r="DY550">
        <v>373.40750000000003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611.1721</v>
      </c>
      <c r="EM550">
        <v>703.26120000000003</v>
      </c>
      <c r="EN550">
        <v>692.73199999999997</v>
      </c>
      <c r="EO550">
        <v>692.0643</v>
      </c>
      <c r="EP550">
        <v>684.4076</v>
      </c>
      <c r="EQ550">
        <v>680.27110000000005</v>
      </c>
      <c r="ER550">
        <v>577.21190000000001</v>
      </c>
      <c r="ES550">
        <v>411.64690000000002</v>
      </c>
      <c r="ET550">
        <v>288.31700000000001</v>
      </c>
      <c r="EU550">
        <v>349.79390000000001</v>
      </c>
      <c r="EV550">
        <v>485.88929999999999</v>
      </c>
      <c r="EW550">
        <v>551.5104</v>
      </c>
      <c r="EX550">
        <v>77.417150000000007</v>
      </c>
      <c r="EY550">
        <v>76.534800000000004</v>
      </c>
      <c r="EZ550">
        <v>75.584209999999999</v>
      </c>
      <c r="FA550">
        <v>74.750780000000006</v>
      </c>
      <c r="FB550">
        <v>73.928439999999995</v>
      </c>
      <c r="FC550">
        <v>73.241029999999995</v>
      </c>
      <c r="FD550">
        <v>73.181979999999996</v>
      </c>
      <c r="FE550">
        <v>73.540310000000005</v>
      </c>
      <c r="FF550">
        <v>75.849220000000003</v>
      </c>
      <c r="FG550">
        <v>80.634259999999998</v>
      </c>
      <c r="FH550">
        <v>85.18723</v>
      </c>
      <c r="FI550">
        <v>89.494</v>
      </c>
      <c r="FJ550">
        <v>92.732939999999999</v>
      </c>
      <c r="FK550">
        <v>94.753559999999993</v>
      </c>
      <c r="FL550">
        <v>95.919110000000003</v>
      </c>
      <c r="FM550">
        <v>96.930170000000004</v>
      </c>
      <c r="FN550">
        <v>97.112009999999998</v>
      </c>
      <c r="FO550">
        <v>96.034390000000002</v>
      </c>
      <c r="FP550">
        <v>95.253460000000004</v>
      </c>
      <c r="FQ550">
        <v>92.832210000000003</v>
      </c>
      <c r="FR550">
        <v>89.168559999999999</v>
      </c>
      <c r="FS550">
        <v>86.004779999999997</v>
      </c>
      <c r="FT550">
        <v>83.819220000000001</v>
      </c>
      <c r="FU550">
        <v>81.394530000000003</v>
      </c>
      <c r="FV550">
        <v>1</v>
      </c>
    </row>
    <row r="551" spans="1:178" x14ac:dyDescent="0.2">
      <c r="A551" t="s">
        <v>216</v>
      </c>
      <c r="B551" t="s">
        <v>231</v>
      </c>
      <c r="C551" t="s">
        <v>241</v>
      </c>
      <c r="D551" t="s">
        <v>40</v>
      </c>
      <c r="E551">
        <v>2016</v>
      </c>
      <c r="F551" t="s">
        <v>227</v>
      </c>
      <c r="G551">
        <v>565</v>
      </c>
      <c r="H551" s="59"/>
      <c r="I551">
        <v>81.941649999999996</v>
      </c>
      <c r="J551">
        <v>736.80579999999998</v>
      </c>
      <c r="K551">
        <v>728.95759999999996</v>
      </c>
      <c r="L551">
        <v>722.41880000000003</v>
      </c>
      <c r="M551">
        <v>728.08810000000005</v>
      </c>
      <c r="N551">
        <v>742.66700000000003</v>
      </c>
      <c r="O551">
        <v>770.21690000000001</v>
      </c>
      <c r="P551">
        <v>813.95219999999995</v>
      </c>
      <c r="Q551">
        <v>829.673</v>
      </c>
      <c r="R551">
        <v>838.40660000000003</v>
      </c>
      <c r="S551">
        <v>843.173</v>
      </c>
      <c r="T551">
        <v>844.65120000000002</v>
      </c>
      <c r="U551">
        <v>838.57920000000001</v>
      </c>
      <c r="V551">
        <v>827.66499999999996</v>
      </c>
      <c r="W551">
        <v>822.40260000000001</v>
      </c>
      <c r="X551">
        <v>808.21500000000003</v>
      </c>
      <c r="Y551">
        <v>800.77639999999997</v>
      </c>
      <c r="Z551">
        <v>790.24390000000005</v>
      </c>
      <c r="AA551">
        <v>782.84100000000001</v>
      </c>
      <c r="AB551">
        <v>780.67600000000004</v>
      </c>
      <c r="AC551">
        <v>784.42840000000001</v>
      </c>
      <c r="AD551">
        <v>788.99379999999996</v>
      </c>
      <c r="AE551">
        <v>790.60230000000001</v>
      </c>
      <c r="AF551">
        <v>789.00149999999996</v>
      </c>
      <c r="AG551">
        <v>755.13760000000002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-53.341299999999997</v>
      </c>
      <c r="AU551">
        <v>640.14260000000002</v>
      </c>
      <c r="AV551">
        <v>631.39949999999999</v>
      </c>
      <c r="AW551">
        <v>626.21559999999999</v>
      </c>
      <c r="AX551">
        <v>619.01289999999995</v>
      </c>
      <c r="AY551">
        <v>614.57399999999996</v>
      </c>
      <c r="AZ551">
        <v>533.61509999999998</v>
      </c>
      <c r="BA551">
        <v>374.59059999999999</v>
      </c>
      <c r="BB551">
        <v>260.58600000000001</v>
      </c>
      <c r="BC551">
        <v>208.73140000000001</v>
      </c>
      <c r="BD551">
        <v>81.331059999999994</v>
      </c>
      <c r="BE551">
        <v>-53.945509999999999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139.54470000000001</v>
      </c>
      <c r="BS551">
        <v>653.50229999999999</v>
      </c>
      <c r="BT551">
        <v>644.30909999999994</v>
      </c>
      <c r="BU551">
        <v>640.47320000000002</v>
      </c>
      <c r="BV551">
        <v>633.1943</v>
      </c>
      <c r="BW551">
        <v>628.87720000000002</v>
      </c>
      <c r="BX551">
        <v>542.13940000000002</v>
      </c>
      <c r="BY551">
        <v>382.4434</v>
      </c>
      <c r="BZ551">
        <v>266.61439999999999</v>
      </c>
      <c r="CA551">
        <v>247.98490000000001</v>
      </c>
      <c r="CB551">
        <v>197.88570000000001</v>
      </c>
      <c r="CC551">
        <v>121.83920000000001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273.137</v>
      </c>
      <c r="CQ551">
        <v>662.75519999999995</v>
      </c>
      <c r="CR551">
        <v>653.25019999999995</v>
      </c>
      <c r="CS551">
        <v>650.34789999999998</v>
      </c>
      <c r="CT551">
        <v>643.01639999999998</v>
      </c>
      <c r="CU551">
        <v>638.7835</v>
      </c>
      <c r="CV551">
        <v>548.04340000000002</v>
      </c>
      <c r="CW551">
        <v>387.88220000000001</v>
      </c>
      <c r="CX551">
        <v>270.78969999999998</v>
      </c>
      <c r="CY551">
        <v>275.17180000000002</v>
      </c>
      <c r="CZ551">
        <v>278.61099999999999</v>
      </c>
      <c r="DA551">
        <v>243.58709999999999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406.72930000000002</v>
      </c>
      <c r="DO551">
        <v>672.00810000000001</v>
      </c>
      <c r="DP551">
        <v>662.19140000000004</v>
      </c>
      <c r="DQ551">
        <v>660.22260000000006</v>
      </c>
      <c r="DR551">
        <v>652.83839999999998</v>
      </c>
      <c r="DS551">
        <v>648.68979999999999</v>
      </c>
      <c r="DT551">
        <v>553.94740000000002</v>
      </c>
      <c r="DU551">
        <v>393.3211</v>
      </c>
      <c r="DV551">
        <v>274.9649</v>
      </c>
      <c r="DW551">
        <v>302.35879999999997</v>
      </c>
      <c r="DX551">
        <v>359.33640000000003</v>
      </c>
      <c r="DY551">
        <v>365.33510000000001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599.61530000000005</v>
      </c>
      <c r="EM551">
        <v>685.36770000000001</v>
      </c>
      <c r="EN551">
        <v>675.101</v>
      </c>
      <c r="EO551">
        <v>674.48019999999997</v>
      </c>
      <c r="EP551">
        <v>667.01980000000003</v>
      </c>
      <c r="EQ551">
        <v>662.99300000000005</v>
      </c>
      <c r="ER551">
        <v>562.47170000000006</v>
      </c>
      <c r="ES551">
        <v>401.1739</v>
      </c>
      <c r="ET551">
        <v>280.99329999999998</v>
      </c>
      <c r="EU551">
        <v>341.6123</v>
      </c>
      <c r="EV551">
        <v>475.89100000000002</v>
      </c>
      <c r="EW551">
        <v>541.11980000000005</v>
      </c>
      <c r="EX551">
        <v>77.417150000000007</v>
      </c>
      <c r="EY551">
        <v>76.534800000000004</v>
      </c>
      <c r="EZ551">
        <v>75.584209999999999</v>
      </c>
      <c r="FA551">
        <v>74.750780000000006</v>
      </c>
      <c r="FB551">
        <v>73.928439999999995</v>
      </c>
      <c r="FC551">
        <v>73.241029999999995</v>
      </c>
      <c r="FD551">
        <v>73.181979999999996</v>
      </c>
      <c r="FE551">
        <v>73.540310000000005</v>
      </c>
      <c r="FF551">
        <v>75.849220000000003</v>
      </c>
      <c r="FG551">
        <v>80.634259999999998</v>
      </c>
      <c r="FH551">
        <v>85.18723</v>
      </c>
      <c r="FI551">
        <v>89.494</v>
      </c>
      <c r="FJ551">
        <v>92.732939999999999</v>
      </c>
      <c r="FK551">
        <v>94.753559999999993</v>
      </c>
      <c r="FL551">
        <v>95.919110000000003</v>
      </c>
      <c r="FM551">
        <v>96.930179999999993</v>
      </c>
      <c r="FN551">
        <v>97.112009999999998</v>
      </c>
      <c r="FO551">
        <v>96.034400000000005</v>
      </c>
      <c r="FP551">
        <v>95.253460000000004</v>
      </c>
      <c r="FQ551">
        <v>92.832210000000003</v>
      </c>
      <c r="FR551">
        <v>89.168570000000003</v>
      </c>
      <c r="FS551">
        <v>86.004779999999997</v>
      </c>
      <c r="FT551">
        <v>83.819230000000005</v>
      </c>
      <c r="FU551">
        <v>81.394530000000003</v>
      </c>
      <c r="FV551">
        <v>1</v>
      </c>
    </row>
    <row r="552" spans="1:178" x14ac:dyDescent="0.2">
      <c r="A552" t="s">
        <v>216</v>
      </c>
      <c r="B552" t="s">
        <v>231</v>
      </c>
      <c r="C552" t="s">
        <v>241</v>
      </c>
      <c r="D552" t="s">
        <v>40</v>
      </c>
      <c r="E552">
        <v>2017</v>
      </c>
      <c r="F552" t="s">
        <v>227</v>
      </c>
      <c r="G552">
        <v>550</v>
      </c>
      <c r="H552" s="59"/>
      <c r="I552">
        <v>79.766199999999998</v>
      </c>
      <c r="J552">
        <v>717.24459999999999</v>
      </c>
      <c r="K552">
        <v>709.60469999999998</v>
      </c>
      <c r="L552">
        <v>703.2396</v>
      </c>
      <c r="M552">
        <v>708.75840000000005</v>
      </c>
      <c r="N552">
        <v>722.9502</v>
      </c>
      <c r="O552">
        <v>749.76869999999997</v>
      </c>
      <c r="P552">
        <v>792.34289999999999</v>
      </c>
      <c r="Q552">
        <v>807.64620000000002</v>
      </c>
      <c r="R552">
        <v>816.14800000000002</v>
      </c>
      <c r="S552">
        <v>820.78779999999995</v>
      </c>
      <c r="T552">
        <v>822.2269</v>
      </c>
      <c r="U552">
        <v>816.31600000000003</v>
      </c>
      <c r="V552">
        <v>805.69169999999997</v>
      </c>
      <c r="W552">
        <v>800.56899999999996</v>
      </c>
      <c r="X552">
        <v>786.75800000000004</v>
      </c>
      <c r="Y552">
        <v>779.51679999999999</v>
      </c>
      <c r="Z552">
        <v>769.26400000000001</v>
      </c>
      <c r="AA552">
        <v>762.05759999999998</v>
      </c>
      <c r="AB552">
        <v>759.95</v>
      </c>
      <c r="AC552">
        <v>763.60289999999998</v>
      </c>
      <c r="AD552">
        <v>768.0471</v>
      </c>
      <c r="AE552">
        <v>769.61289999999997</v>
      </c>
      <c r="AF552">
        <v>768.05449999999996</v>
      </c>
      <c r="AG552">
        <v>735.08969999999999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-56.229759999999999</v>
      </c>
      <c r="AU552">
        <v>622.84960000000001</v>
      </c>
      <c r="AV552">
        <v>614.34860000000003</v>
      </c>
      <c r="AW552">
        <v>609.27229999999997</v>
      </c>
      <c r="AX552">
        <v>602.26250000000005</v>
      </c>
      <c r="AY552">
        <v>597.93870000000004</v>
      </c>
      <c r="AZ552">
        <v>519.25800000000004</v>
      </c>
      <c r="BA552">
        <v>364.47039999999998</v>
      </c>
      <c r="BB552">
        <v>253.53319999999999</v>
      </c>
      <c r="BC552">
        <v>202.31379999999999</v>
      </c>
      <c r="BD552">
        <v>76.570679999999996</v>
      </c>
      <c r="BE552">
        <v>-56.436329999999998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134.07859999999999</v>
      </c>
      <c r="BS552">
        <v>636.0308</v>
      </c>
      <c r="BT552">
        <v>627.0856</v>
      </c>
      <c r="BU552">
        <v>623.33929999999998</v>
      </c>
      <c r="BV552">
        <v>616.25440000000003</v>
      </c>
      <c r="BW552">
        <v>612.05070000000001</v>
      </c>
      <c r="BX552">
        <v>527.66849999999999</v>
      </c>
      <c r="BY552">
        <v>372.2183</v>
      </c>
      <c r="BZ552">
        <v>259.48110000000003</v>
      </c>
      <c r="CA552">
        <v>241.0428</v>
      </c>
      <c r="CB552">
        <v>191.5677</v>
      </c>
      <c r="CC552">
        <v>116.99930000000001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265.88560000000001</v>
      </c>
      <c r="CQ552">
        <v>645.16</v>
      </c>
      <c r="CR552">
        <v>635.90729999999996</v>
      </c>
      <c r="CS552">
        <v>633.08199999999999</v>
      </c>
      <c r="CT552">
        <v>625.94510000000002</v>
      </c>
      <c r="CU552">
        <v>621.82460000000003</v>
      </c>
      <c r="CV552">
        <v>533.49350000000004</v>
      </c>
      <c r="CW552">
        <v>377.58449999999999</v>
      </c>
      <c r="CX552">
        <v>263.60059999999999</v>
      </c>
      <c r="CY552">
        <v>267.8664</v>
      </c>
      <c r="CZ552">
        <v>271.21429999999998</v>
      </c>
      <c r="DA552">
        <v>237.12020000000001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397.69260000000003</v>
      </c>
      <c r="DO552">
        <v>654.28920000000005</v>
      </c>
      <c r="DP552">
        <v>644.72889999999995</v>
      </c>
      <c r="DQ552">
        <v>642.82479999999998</v>
      </c>
      <c r="DR552">
        <v>635.63589999999999</v>
      </c>
      <c r="DS552">
        <v>631.59860000000003</v>
      </c>
      <c r="DT552">
        <v>539.31859999999995</v>
      </c>
      <c r="DU552">
        <v>382.95060000000001</v>
      </c>
      <c r="DV552">
        <v>267.72000000000003</v>
      </c>
      <c r="DW552">
        <v>294.69</v>
      </c>
      <c r="DX552">
        <v>350.86079999999998</v>
      </c>
      <c r="DY552">
        <v>357.24119999999999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588.0009</v>
      </c>
      <c r="EM552">
        <v>667.47029999999995</v>
      </c>
      <c r="EN552">
        <v>657.46600000000001</v>
      </c>
      <c r="EO552">
        <v>656.89179999999999</v>
      </c>
      <c r="EP552">
        <v>649.62779999999998</v>
      </c>
      <c r="EQ552">
        <v>645.7106</v>
      </c>
      <c r="ER552">
        <v>547.72910000000002</v>
      </c>
      <c r="ES552">
        <v>390.69850000000002</v>
      </c>
      <c r="ET552">
        <v>273.66789999999997</v>
      </c>
      <c r="EU552">
        <v>333.41899999999998</v>
      </c>
      <c r="EV552">
        <v>465.8578</v>
      </c>
      <c r="EW552">
        <v>530.67679999999996</v>
      </c>
      <c r="EX552">
        <v>77.417150000000007</v>
      </c>
      <c r="EY552">
        <v>76.534800000000004</v>
      </c>
      <c r="EZ552">
        <v>75.584209999999999</v>
      </c>
      <c r="FA552">
        <v>74.750780000000006</v>
      </c>
      <c r="FB552">
        <v>73.928439999999995</v>
      </c>
      <c r="FC552">
        <v>73.241029999999995</v>
      </c>
      <c r="FD552">
        <v>73.181979999999996</v>
      </c>
      <c r="FE552">
        <v>73.540310000000005</v>
      </c>
      <c r="FF552">
        <v>75.849220000000003</v>
      </c>
      <c r="FG552">
        <v>80.634259999999998</v>
      </c>
      <c r="FH552">
        <v>85.18723</v>
      </c>
      <c r="FI552">
        <v>89.494</v>
      </c>
      <c r="FJ552">
        <v>92.732939999999999</v>
      </c>
      <c r="FK552">
        <v>94.753569999999996</v>
      </c>
      <c r="FL552">
        <v>95.919120000000007</v>
      </c>
      <c r="FM552">
        <v>96.930179999999993</v>
      </c>
      <c r="FN552">
        <v>97.111999999999995</v>
      </c>
      <c r="FO552">
        <v>96.034390000000002</v>
      </c>
      <c r="FP552">
        <v>95.253460000000004</v>
      </c>
      <c r="FQ552">
        <v>92.832210000000003</v>
      </c>
      <c r="FR552">
        <v>89.168570000000003</v>
      </c>
      <c r="FS552">
        <v>86.00479</v>
      </c>
      <c r="FT552">
        <v>83.819220000000001</v>
      </c>
      <c r="FU552">
        <v>81.394530000000003</v>
      </c>
      <c r="FV552">
        <v>1</v>
      </c>
    </row>
    <row r="553" spans="1:178" x14ac:dyDescent="0.2">
      <c r="A553" t="s">
        <v>216</v>
      </c>
      <c r="B553" t="s">
        <v>231</v>
      </c>
      <c r="C553" t="s">
        <v>241</v>
      </c>
      <c r="D553" t="s">
        <v>40</v>
      </c>
      <c r="E553" t="s">
        <v>239</v>
      </c>
      <c r="F553" t="s">
        <v>227</v>
      </c>
      <c r="G553">
        <v>535</v>
      </c>
      <c r="H553" s="59"/>
      <c r="I553">
        <v>77.590770000000006</v>
      </c>
      <c r="J553">
        <v>697.68330000000003</v>
      </c>
      <c r="K553">
        <v>690.2518</v>
      </c>
      <c r="L553">
        <v>684.06029999999998</v>
      </c>
      <c r="M553">
        <v>689.42859999999996</v>
      </c>
      <c r="N553">
        <v>703.23329999999999</v>
      </c>
      <c r="O553">
        <v>729.32050000000004</v>
      </c>
      <c r="P553">
        <v>770.73350000000005</v>
      </c>
      <c r="Q553">
        <v>785.61959999999999</v>
      </c>
      <c r="R553">
        <v>793.88940000000002</v>
      </c>
      <c r="S553">
        <v>798.40269999999998</v>
      </c>
      <c r="T553">
        <v>799.80250000000001</v>
      </c>
      <c r="U553">
        <v>794.05290000000002</v>
      </c>
      <c r="V553">
        <v>783.7183</v>
      </c>
      <c r="W553">
        <v>778.73519999999996</v>
      </c>
      <c r="X553">
        <v>765.30100000000004</v>
      </c>
      <c r="Y553">
        <v>758.25729999999999</v>
      </c>
      <c r="Z553">
        <v>748.28399999999999</v>
      </c>
      <c r="AA553">
        <v>741.27419999999995</v>
      </c>
      <c r="AB553">
        <v>739.22410000000002</v>
      </c>
      <c r="AC553">
        <v>742.77729999999997</v>
      </c>
      <c r="AD553">
        <v>747.10029999999995</v>
      </c>
      <c r="AE553">
        <v>748.62339999999995</v>
      </c>
      <c r="AF553">
        <v>747.10749999999996</v>
      </c>
      <c r="AG553">
        <v>715.04179999999997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-59.058349999999997</v>
      </c>
      <c r="AU553">
        <v>605.5607</v>
      </c>
      <c r="AV553">
        <v>597.30169999999998</v>
      </c>
      <c r="AW553">
        <v>592.33330000000001</v>
      </c>
      <c r="AX553">
        <v>585.51639999999998</v>
      </c>
      <c r="AY553">
        <v>581.30780000000004</v>
      </c>
      <c r="AZ553">
        <v>504.90370000000001</v>
      </c>
      <c r="BA553">
        <v>354.3528</v>
      </c>
      <c r="BB553">
        <v>246.48240000000001</v>
      </c>
      <c r="BC553">
        <v>195.9084</v>
      </c>
      <c r="BD553">
        <v>71.846500000000006</v>
      </c>
      <c r="BE553">
        <v>-58.872520000000002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128.637</v>
      </c>
      <c r="BS553">
        <v>618.56089999999995</v>
      </c>
      <c r="BT553">
        <v>609.86389999999994</v>
      </c>
      <c r="BU553">
        <v>606.20719999999994</v>
      </c>
      <c r="BV553">
        <v>599.31619999999998</v>
      </c>
      <c r="BW553">
        <v>595.22609999999997</v>
      </c>
      <c r="BX553">
        <v>513.19860000000006</v>
      </c>
      <c r="BY553">
        <v>361.99419999999998</v>
      </c>
      <c r="BZ553">
        <v>252.3485</v>
      </c>
      <c r="CA553">
        <v>234.10570000000001</v>
      </c>
      <c r="CB553">
        <v>185.2645</v>
      </c>
      <c r="CC553">
        <v>112.18170000000001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258.63420000000002</v>
      </c>
      <c r="CQ553">
        <v>627.56470000000002</v>
      </c>
      <c r="CR553">
        <v>618.56439999999998</v>
      </c>
      <c r="CS553">
        <v>615.81619999999998</v>
      </c>
      <c r="CT553">
        <v>608.87390000000005</v>
      </c>
      <c r="CU553">
        <v>604.86580000000004</v>
      </c>
      <c r="CV553">
        <v>518.94370000000004</v>
      </c>
      <c r="CW553">
        <v>367.2867</v>
      </c>
      <c r="CX553">
        <v>256.41140000000001</v>
      </c>
      <c r="CY553">
        <v>260.5609</v>
      </c>
      <c r="CZ553">
        <v>263.8175</v>
      </c>
      <c r="DA553">
        <v>230.6533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388.63130000000001</v>
      </c>
      <c r="DO553">
        <v>636.56849999999997</v>
      </c>
      <c r="DP553">
        <v>627.26490000000001</v>
      </c>
      <c r="DQ553">
        <v>625.42520000000002</v>
      </c>
      <c r="DR553">
        <v>618.4316</v>
      </c>
      <c r="DS553">
        <v>614.50549999999998</v>
      </c>
      <c r="DT553">
        <v>524.68880000000001</v>
      </c>
      <c r="DU553">
        <v>372.57920000000001</v>
      </c>
      <c r="DV553">
        <v>260.47430000000003</v>
      </c>
      <c r="DW553">
        <v>287.01620000000003</v>
      </c>
      <c r="DX553">
        <v>342.37049999999999</v>
      </c>
      <c r="DY553">
        <v>349.12490000000003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576.32669999999996</v>
      </c>
      <c r="EM553">
        <v>649.56870000000004</v>
      </c>
      <c r="EN553">
        <v>639.82709999999997</v>
      </c>
      <c r="EO553">
        <v>639.29899999999998</v>
      </c>
      <c r="EP553">
        <v>632.23140000000001</v>
      </c>
      <c r="EQ553">
        <v>628.42380000000003</v>
      </c>
      <c r="ER553">
        <v>532.98379999999997</v>
      </c>
      <c r="ES553">
        <v>380.22070000000002</v>
      </c>
      <c r="ET553">
        <v>266.34050000000002</v>
      </c>
      <c r="EU553">
        <v>325.21350000000001</v>
      </c>
      <c r="EV553">
        <v>455.7885</v>
      </c>
      <c r="EW553">
        <v>520.17909999999995</v>
      </c>
      <c r="EX553">
        <v>77.417150000000007</v>
      </c>
      <c r="EY553">
        <v>76.534800000000004</v>
      </c>
      <c r="EZ553">
        <v>75.584209999999999</v>
      </c>
      <c r="FA553">
        <v>74.750780000000006</v>
      </c>
      <c r="FB553">
        <v>73.928439999999995</v>
      </c>
      <c r="FC553">
        <v>73.241029999999995</v>
      </c>
      <c r="FD553">
        <v>73.181979999999996</v>
      </c>
      <c r="FE553">
        <v>73.540310000000005</v>
      </c>
      <c r="FF553">
        <v>75.849220000000003</v>
      </c>
      <c r="FG553">
        <v>80.634259999999998</v>
      </c>
      <c r="FH553">
        <v>85.18723</v>
      </c>
      <c r="FI553">
        <v>89.494</v>
      </c>
      <c r="FJ553">
        <v>92.732939999999999</v>
      </c>
      <c r="FK553">
        <v>94.753559999999993</v>
      </c>
      <c r="FL553">
        <v>95.919110000000003</v>
      </c>
      <c r="FM553">
        <v>96.930179999999993</v>
      </c>
      <c r="FN553">
        <v>97.112009999999998</v>
      </c>
      <c r="FO553">
        <v>96.034390000000002</v>
      </c>
      <c r="FP553">
        <v>95.253460000000004</v>
      </c>
      <c r="FQ553">
        <v>92.832210000000003</v>
      </c>
      <c r="FR553">
        <v>89.168559999999999</v>
      </c>
      <c r="FS553">
        <v>86.004779999999997</v>
      </c>
      <c r="FT553">
        <v>83.819220000000001</v>
      </c>
      <c r="FU553">
        <v>81.394530000000003</v>
      </c>
      <c r="FV553">
        <v>1</v>
      </c>
    </row>
    <row r="554" spans="1:178" x14ac:dyDescent="0.2">
      <c r="A554" t="s">
        <v>216</v>
      </c>
      <c r="B554" t="s">
        <v>231</v>
      </c>
      <c r="C554" t="s">
        <v>241</v>
      </c>
      <c r="D554" t="s">
        <v>41</v>
      </c>
      <c r="E554">
        <v>2015</v>
      </c>
      <c r="F554" t="s">
        <v>227</v>
      </c>
      <c r="G554">
        <v>580</v>
      </c>
      <c r="H554" s="59"/>
      <c r="I554">
        <v>84.117090000000005</v>
      </c>
      <c r="J554">
        <v>749.79989999999998</v>
      </c>
      <c r="K554">
        <v>742.79430000000002</v>
      </c>
      <c r="L554">
        <v>733.69399999999996</v>
      </c>
      <c r="M554">
        <v>733.61839999999995</v>
      </c>
      <c r="N554">
        <v>748.72040000000004</v>
      </c>
      <c r="O554">
        <v>780.96460000000002</v>
      </c>
      <c r="P554">
        <v>826.91089999999997</v>
      </c>
      <c r="Q554">
        <v>842.16390000000001</v>
      </c>
      <c r="R554">
        <v>852.49689999999998</v>
      </c>
      <c r="S554">
        <v>857.43600000000004</v>
      </c>
      <c r="T554">
        <v>859.85170000000005</v>
      </c>
      <c r="U554">
        <v>853.06489999999997</v>
      </c>
      <c r="V554">
        <v>842.09230000000002</v>
      </c>
      <c r="W554">
        <v>836.06870000000004</v>
      </c>
      <c r="X554">
        <v>822.55820000000006</v>
      </c>
      <c r="Y554">
        <v>814.31719999999996</v>
      </c>
      <c r="Z554">
        <v>804.45650000000001</v>
      </c>
      <c r="AA554">
        <v>795.16629999999998</v>
      </c>
      <c r="AB554">
        <v>794.17520000000002</v>
      </c>
      <c r="AC554">
        <v>798.72029999999995</v>
      </c>
      <c r="AD554">
        <v>804.58109999999999</v>
      </c>
      <c r="AE554">
        <v>805.56169999999997</v>
      </c>
      <c r="AF554">
        <v>801.19380000000001</v>
      </c>
      <c r="AG554">
        <v>767.46280000000002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-150.74680000000001</v>
      </c>
      <c r="AU554">
        <v>641.83330000000001</v>
      </c>
      <c r="AV554">
        <v>633.71510000000001</v>
      </c>
      <c r="AW554">
        <v>627.80870000000004</v>
      </c>
      <c r="AX554">
        <v>621.24869999999999</v>
      </c>
      <c r="AY554">
        <v>615.93730000000005</v>
      </c>
      <c r="AZ554">
        <v>539.34619999999995</v>
      </c>
      <c r="BA554">
        <v>378.37110000000001</v>
      </c>
      <c r="BB554">
        <v>164.30879999999999</v>
      </c>
      <c r="BC554">
        <v>11.13034</v>
      </c>
      <c r="BD554">
        <v>-76.691029999999998</v>
      </c>
      <c r="BE554">
        <v>-261.43490000000003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106.0202</v>
      </c>
      <c r="BS554">
        <v>659.11720000000003</v>
      </c>
      <c r="BT554">
        <v>650.59439999999995</v>
      </c>
      <c r="BU554">
        <v>645.91809999999998</v>
      </c>
      <c r="BV554">
        <v>639.43880000000001</v>
      </c>
      <c r="BW554">
        <v>633.93719999999996</v>
      </c>
      <c r="BX554">
        <v>549.77200000000005</v>
      </c>
      <c r="BY554">
        <v>388.3263</v>
      </c>
      <c r="BZ554">
        <v>231.37960000000001</v>
      </c>
      <c r="CA554">
        <v>171.4615</v>
      </c>
      <c r="CB554">
        <v>135.7955</v>
      </c>
      <c r="CC554">
        <v>39.80724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283.8562</v>
      </c>
      <c r="CQ554">
        <v>671.08789999999999</v>
      </c>
      <c r="CR554">
        <v>662.28489999999999</v>
      </c>
      <c r="CS554">
        <v>658.4606</v>
      </c>
      <c r="CT554">
        <v>652.03719999999998</v>
      </c>
      <c r="CU554">
        <v>646.40390000000002</v>
      </c>
      <c r="CV554">
        <v>556.99289999999996</v>
      </c>
      <c r="CW554">
        <v>395.22120000000001</v>
      </c>
      <c r="CX554">
        <v>277.83260000000001</v>
      </c>
      <c r="CY554">
        <v>282.50639999999999</v>
      </c>
      <c r="CZ554">
        <v>282.96300000000002</v>
      </c>
      <c r="DA554">
        <v>248.44659999999999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461.69220000000001</v>
      </c>
      <c r="DO554">
        <v>683.05859999999996</v>
      </c>
      <c r="DP554">
        <v>673.97550000000001</v>
      </c>
      <c r="DQ554">
        <v>671.00310000000002</v>
      </c>
      <c r="DR554">
        <v>664.63570000000004</v>
      </c>
      <c r="DS554">
        <v>658.87049999999999</v>
      </c>
      <c r="DT554">
        <v>564.21379999999999</v>
      </c>
      <c r="DU554">
        <v>402.11610000000002</v>
      </c>
      <c r="DV554">
        <v>324.28559999999999</v>
      </c>
      <c r="DW554">
        <v>393.55119999999999</v>
      </c>
      <c r="DX554">
        <v>430.13040000000001</v>
      </c>
      <c r="DY554">
        <v>457.08600000000001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718.45920000000001</v>
      </c>
      <c r="EM554">
        <v>700.34249999999997</v>
      </c>
      <c r="EN554">
        <v>690.85469999999998</v>
      </c>
      <c r="EO554">
        <v>689.11239999999998</v>
      </c>
      <c r="EP554">
        <v>682.82579999999996</v>
      </c>
      <c r="EQ554">
        <v>676.87040000000002</v>
      </c>
      <c r="ER554">
        <v>574.63959999999997</v>
      </c>
      <c r="ES554">
        <v>412.07119999999998</v>
      </c>
      <c r="ET554">
        <v>391.35640000000001</v>
      </c>
      <c r="EU554">
        <v>553.88239999999996</v>
      </c>
      <c r="EV554">
        <v>642.61689999999999</v>
      </c>
      <c r="EW554">
        <v>758.32809999999995</v>
      </c>
      <c r="EX554">
        <v>78.386279999999999</v>
      </c>
      <c r="EY554">
        <v>77.270660000000007</v>
      </c>
      <c r="EZ554">
        <v>76.193280000000001</v>
      </c>
      <c r="FA554">
        <v>75.565110000000004</v>
      </c>
      <c r="FB554">
        <v>74.883679999999998</v>
      </c>
      <c r="FC554">
        <v>74.486050000000006</v>
      </c>
      <c r="FD554">
        <v>74.234610000000004</v>
      </c>
      <c r="FE554">
        <v>74.060869999999994</v>
      </c>
      <c r="FF554">
        <v>76.064880000000002</v>
      </c>
      <c r="FG554">
        <v>79.998609999999999</v>
      </c>
      <c r="FH554">
        <v>84.478579999999994</v>
      </c>
      <c r="FI554">
        <v>89.023489999999995</v>
      </c>
      <c r="FJ554">
        <v>92.374970000000005</v>
      </c>
      <c r="FK554">
        <v>94.575569999999999</v>
      </c>
      <c r="FL554">
        <v>95.56662</v>
      </c>
      <c r="FM554">
        <v>95.942800000000005</v>
      </c>
      <c r="FN554">
        <v>95.432559999999995</v>
      </c>
      <c r="FO554">
        <v>94.303579999999997</v>
      </c>
      <c r="FP554">
        <v>92.534610000000001</v>
      </c>
      <c r="FQ554">
        <v>89.482960000000006</v>
      </c>
      <c r="FR554">
        <v>85.729349999999997</v>
      </c>
      <c r="FS554">
        <v>82.793130000000005</v>
      </c>
      <c r="FT554">
        <v>80.256519999999995</v>
      </c>
      <c r="FU554">
        <v>78.154849999999996</v>
      </c>
      <c r="FV554">
        <v>1</v>
      </c>
    </row>
    <row r="555" spans="1:178" x14ac:dyDescent="0.2">
      <c r="A555" t="s">
        <v>216</v>
      </c>
      <c r="B555" t="s">
        <v>231</v>
      </c>
      <c r="C555" t="s">
        <v>241</v>
      </c>
      <c r="D555" t="s">
        <v>41</v>
      </c>
      <c r="E555">
        <v>2016</v>
      </c>
      <c r="F555" t="s">
        <v>227</v>
      </c>
      <c r="G555">
        <v>565</v>
      </c>
      <c r="H555" s="59"/>
      <c r="I555">
        <v>81.941649999999996</v>
      </c>
      <c r="J555">
        <v>730.40859999999998</v>
      </c>
      <c r="K555">
        <v>723.58420000000001</v>
      </c>
      <c r="L555">
        <v>714.7192</v>
      </c>
      <c r="M555">
        <v>714.64549999999997</v>
      </c>
      <c r="N555">
        <v>729.3569</v>
      </c>
      <c r="O555">
        <v>760.76729999999998</v>
      </c>
      <c r="P555">
        <v>805.52530000000002</v>
      </c>
      <c r="Q555">
        <v>820.38390000000004</v>
      </c>
      <c r="R555">
        <v>830.44960000000003</v>
      </c>
      <c r="S555">
        <v>835.26089999999999</v>
      </c>
      <c r="T555">
        <v>837.61419999999998</v>
      </c>
      <c r="U555">
        <v>831.00289999999995</v>
      </c>
      <c r="V555">
        <v>820.31399999999996</v>
      </c>
      <c r="W555">
        <v>814.44619999999998</v>
      </c>
      <c r="X555">
        <v>801.28510000000006</v>
      </c>
      <c r="Y555">
        <v>793.25729999999999</v>
      </c>
      <c r="Z555">
        <v>783.65160000000003</v>
      </c>
      <c r="AA555">
        <v>774.60159999999996</v>
      </c>
      <c r="AB555">
        <v>773.63620000000003</v>
      </c>
      <c r="AC555">
        <v>778.06380000000001</v>
      </c>
      <c r="AD555">
        <v>783.77300000000002</v>
      </c>
      <c r="AE555">
        <v>784.72820000000002</v>
      </c>
      <c r="AF555">
        <v>780.47320000000002</v>
      </c>
      <c r="AG555">
        <v>747.6146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-152.43119999999999</v>
      </c>
      <c r="AU555">
        <v>624.85839999999996</v>
      </c>
      <c r="AV555">
        <v>616.95889999999997</v>
      </c>
      <c r="AW555">
        <v>611.17849999999999</v>
      </c>
      <c r="AX555">
        <v>604.78639999999996</v>
      </c>
      <c r="AY555">
        <v>599.61649999999997</v>
      </c>
      <c r="AZ555">
        <v>525.17079999999999</v>
      </c>
      <c r="BA555">
        <v>368.36919999999998</v>
      </c>
      <c r="BB555">
        <v>158.6011</v>
      </c>
      <c r="BC555">
        <v>7.3563289999999997</v>
      </c>
      <c r="BD555">
        <v>-79.327920000000006</v>
      </c>
      <c r="BE555">
        <v>-261.22379999999998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100.9937</v>
      </c>
      <c r="BS555">
        <v>641.91719999999998</v>
      </c>
      <c r="BT555">
        <v>633.61850000000004</v>
      </c>
      <c r="BU555">
        <v>629.05219999999997</v>
      </c>
      <c r="BV555">
        <v>622.73969999999997</v>
      </c>
      <c r="BW555">
        <v>617.38210000000004</v>
      </c>
      <c r="BX555">
        <v>535.46100000000001</v>
      </c>
      <c r="BY555">
        <v>378.19479999999999</v>
      </c>
      <c r="BZ555">
        <v>224.7989</v>
      </c>
      <c r="CA555">
        <v>165.60069999999999</v>
      </c>
      <c r="CB555">
        <v>130.3929</v>
      </c>
      <c r="CC555">
        <v>36.097490000000001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276.51510000000002</v>
      </c>
      <c r="CQ555">
        <v>653.73220000000003</v>
      </c>
      <c r="CR555">
        <v>645.15689999999995</v>
      </c>
      <c r="CS555">
        <v>641.43140000000005</v>
      </c>
      <c r="CT555">
        <v>635.17420000000004</v>
      </c>
      <c r="CU555">
        <v>629.68650000000002</v>
      </c>
      <c r="CV555">
        <v>542.58789999999999</v>
      </c>
      <c r="CW555">
        <v>384.99990000000003</v>
      </c>
      <c r="CX555">
        <v>270.6472</v>
      </c>
      <c r="CY555">
        <v>275.2002</v>
      </c>
      <c r="CZ555">
        <v>275.64490000000001</v>
      </c>
      <c r="DA555">
        <v>242.0213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452.03640000000001</v>
      </c>
      <c r="DO555">
        <v>665.5471</v>
      </c>
      <c r="DP555">
        <v>656.69529999999997</v>
      </c>
      <c r="DQ555">
        <v>653.81060000000002</v>
      </c>
      <c r="DR555">
        <v>647.60860000000002</v>
      </c>
      <c r="DS555">
        <v>641.99099999999999</v>
      </c>
      <c r="DT555">
        <v>549.71479999999997</v>
      </c>
      <c r="DU555">
        <v>391.80509999999998</v>
      </c>
      <c r="DV555">
        <v>316.49560000000002</v>
      </c>
      <c r="DW555">
        <v>384.79969999999997</v>
      </c>
      <c r="DX555">
        <v>420.89690000000002</v>
      </c>
      <c r="DY555">
        <v>447.94499999999999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705.46140000000003</v>
      </c>
      <c r="EM555">
        <v>682.60599999999999</v>
      </c>
      <c r="EN555">
        <v>673.35479999999995</v>
      </c>
      <c r="EO555">
        <v>671.68430000000001</v>
      </c>
      <c r="EP555">
        <v>665.56200000000001</v>
      </c>
      <c r="EQ555">
        <v>659.75660000000005</v>
      </c>
      <c r="ER555">
        <v>560.00490000000002</v>
      </c>
      <c r="ES555">
        <v>401.63069999999999</v>
      </c>
      <c r="ET555">
        <v>382.6934</v>
      </c>
      <c r="EU555">
        <v>543.04409999999996</v>
      </c>
      <c r="EV555">
        <v>630.61779999999999</v>
      </c>
      <c r="EW555">
        <v>745.2663</v>
      </c>
      <c r="EX555">
        <v>78.386279999999999</v>
      </c>
      <c r="EY555">
        <v>77.270660000000007</v>
      </c>
      <c r="EZ555">
        <v>76.193280000000001</v>
      </c>
      <c r="FA555">
        <v>75.565110000000004</v>
      </c>
      <c r="FB555">
        <v>74.883679999999998</v>
      </c>
      <c r="FC555">
        <v>74.486050000000006</v>
      </c>
      <c r="FD555">
        <v>74.234610000000004</v>
      </c>
      <c r="FE555">
        <v>74.060869999999994</v>
      </c>
      <c r="FF555">
        <v>76.064880000000002</v>
      </c>
      <c r="FG555">
        <v>79.998620000000003</v>
      </c>
      <c r="FH555">
        <v>84.478579999999994</v>
      </c>
      <c r="FI555">
        <v>89.023489999999995</v>
      </c>
      <c r="FJ555">
        <v>92.374970000000005</v>
      </c>
      <c r="FK555">
        <v>94.575580000000002</v>
      </c>
      <c r="FL555">
        <v>95.56662</v>
      </c>
      <c r="FM555">
        <v>95.942800000000005</v>
      </c>
      <c r="FN555">
        <v>95.432559999999995</v>
      </c>
      <c r="FO555">
        <v>94.30359</v>
      </c>
      <c r="FP555">
        <v>92.534610000000001</v>
      </c>
      <c r="FQ555">
        <v>89.482960000000006</v>
      </c>
      <c r="FR555">
        <v>85.729349999999997</v>
      </c>
      <c r="FS555">
        <v>82.793130000000005</v>
      </c>
      <c r="FT555">
        <v>80.256519999999995</v>
      </c>
      <c r="FU555">
        <v>78.154849999999996</v>
      </c>
      <c r="FV555">
        <v>1</v>
      </c>
    </row>
    <row r="556" spans="1:178" x14ac:dyDescent="0.2">
      <c r="A556" t="s">
        <v>216</v>
      </c>
      <c r="B556" t="s">
        <v>231</v>
      </c>
      <c r="C556" t="s">
        <v>241</v>
      </c>
      <c r="D556" t="s">
        <v>41</v>
      </c>
      <c r="E556">
        <v>2017</v>
      </c>
      <c r="F556" t="s">
        <v>227</v>
      </c>
      <c r="G556">
        <v>550</v>
      </c>
      <c r="H556" s="59"/>
      <c r="I556">
        <v>79.766199999999998</v>
      </c>
      <c r="J556">
        <v>711.0172</v>
      </c>
      <c r="K556">
        <v>704.37400000000002</v>
      </c>
      <c r="L556">
        <v>695.74429999999995</v>
      </c>
      <c r="M556">
        <v>695.67259999999999</v>
      </c>
      <c r="N556">
        <v>709.99350000000004</v>
      </c>
      <c r="O556">
        <v>740.56989999999996</v>
      </c>
      <c r="P556">
        <v>784.13969999999995</v>
      </c>
      <c r="Q556">
        <v>798.6037</v>
      </c>
      <c r="R556">
        <v>808.40229999999997</v>
      </c>
      <c r="S556">
        <v>813.08590000000004</v>
      </c>
      <c r="T556">
        <v>815.37660000000005</v>
      </c>
      <c r="U556">
        <v>808.94090000000006</v>
      </c>
      <c r="V556">
        <v>798.53579999999999</v>
      </c>
      <c r="W556">
        <v>792.82370000000003</v>
      </c>
      <c r="X556">
        <v>780.01210000000003</v>
      </c>
      <c r="Y556">
        <v>772.19740000000002</v>
      </c>
      <c r="Z556">
        <v>762.84670000000006</v>
      </c>
      <c r="AA556">
        <v>754.03700000000003</v>
      </c>
      <c r="AB556">
        <v>753.09720000000004</v>
      </c>
      <c r="AC556">
        <v>757.40719999999999</v>
      </c>
      <c r="AD556">
        <v>762.96489999999994</v>
      </c>
      <c r="AE556">
        <v>763.89469999999994</v>
      </c>
      <c r="AF556">
        <v>759.7527</v>
      </c>
      <c r="AG556">
        <v>727.76639999999998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-154.04</v>
      </c>
      <c r="AU556">
        <v>607.88850000000002</v>
      </c>
      <c r="AV556">
        <v>600.20770000000005</v>
      </c>
      <c r="AW556">
        <v>594.55359999999996</v>
      </c>
      <c r="AX556">
        <v>588.32939999999996</v>
      </c>
      <c r="AY556">
        <v>583.30100000000004</v>
      </c>
      <c r="AZ556">
        <v>510.99860000000001</v>
      </c>
      <c r="BA556">
        <v>358.37020000000001</v>
      </c>
      <c r="BB556">
        <v>152.91309999999999</v>
      </c>
      <c r="BC556">
        <v>3.6294680000000001</v>
      </c>
      <c r="BD556">
        <v>-81.902199999999993</v>
      </c>
      <c r="BE556">
        <v>-260.9239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95.99821</v>
      </c>
      <c r="BS556">
        <v>624.71939999999995</v>
      </c>
      <c r="BT556">
        <v>616.64469999999994</v>
      </c>
      <c r="BU556">
        <v>612.1884</v>
      </c>
      <c r="BV556">
        <v>606.04290000000003</v>
      </c>
      <c r="BW556">
        <v>600.82920000000001</v>
      </c>
      <c r="BX556">
        <v>521.15120000000002</v>
      </c>
      <c r="BY556">
        <v>368.06450000000001</v>
      </c>
      <c r="BZ556">
        <v>218.22620000000001</v>
      </c>
      <c r="CA556">
        <v>159.75909999999999</v>
      </c>
      <c r="CB556">
        <v>125.01600000000001</v>
      </c>
      <c r="CC556">
        <v>32.424039999999998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269.17399999999998</v>
      </c>
      <c r="CQ556">
        <v>636.37649999999996</v>
      </c>
      <c r="CR556">
        <v>628.02880000000005</v>
      </c>
      <c r="CS556">
        <v>624.40219999999999</v>
      </c>
      <c r="CT556">
        <v>618.31119999999999</v>
      </c>
      <c r="CU556">
        <v>612.9692</v>
      </c>
      <c r="CV556">
        <v>528.18290000000002</v>
      </c>
      <c r="CW556">
        <v>374.77870000000001</v>
      </c>
      <c r="CX556">
        <v>263.46190000000001</v>
      </c>
      <c r="CY556">
        <v>267.89400000000001</v>
      </c>
      <c r="CZ556">
        <v>268.32690000000002</v>
      </c>
      <c r="DA556">
        <v>235.5959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442.34969999999998</v>
      </c>
      <c r="DO556">
        <v>648.0335</v>
      </c>
      <c r="DP556">
        <v>639.41300000000001</v>
      </c>
      <c r="DQ556">
        <v>636.61599999999999</v>
      </c>
      <c r="DR556">
        <v>630.57939999999996</v>
      </c>
      <c r="DS556">
        <v>625.10919999999999</v>
      </c>
      <c r="DT556">
        <v>535.21460000000002</v>
      </c>
      <c r="DU556">
        <v>381.49290000000002</v>
      </c>
      <c r="DV556">
        <v>308.69760000000002</v>
      </c>
      <c r="DW556">
        <v>376.02890000000002</v>
      </c>
      <c r="DX556">
        <v>411.63780000000003</v>
      </c>
      <c r="DY556">
        <v>438.76780000000002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692.38789999999995</v>
      </c>
      <c r="EM556">
        <v>664.86440000000005</v>
      </c>
      <c r="EN556">
        <v>655.84990000000005</v>
      </c>
      <c r="EO556">
        <v>654.2509</v>
      </c>
      <c r="EP556">
        <v>648.29290000000003</v>
      </c>
      <c r="EQ556">
        <v>642.63739999999996</v>
      </c>
      <c r="ER556">
        <v>545.36720000000003</v>
      </c>
      <c r="ES556">
        <v>391.18720000000002</v>
      </c>
      <c r="ET556">
        <v>374.01069999999999</v>
      </c>
      <c r="EU556">
        <v>532.1585</v>
      </c>
      <c r="EV556">
        <v>618.55610000000001</v>
      </c>
      <c r="EW556">
        <v>732.11580000000004</v>
      </c>
      <c r="EX556">
        <v>78.386279999999999</v>
      </c>
      <c r="EY556">
        <v>77.270660000000007</v>
      </c>
      <c r="EZ556">
        <v>76.193280000000001</v>
      </c>
      <c r="FA556">
        <v>75.565110000000004</v>
      </c>
      <c r="FB556">
        <v>74.883679999999998</v>
      </c>
      <c r="FC556">
        <v>74.486050000000006</v>
      </c>
      <c r="FD556">
        <v>74.234610000000004</v>
      </c>
      <c r="FE556">
        <v>74.060869999999994</v>
      </c>
      <c r="FF556">
        <v>76.064880000000002</v>
      </c>
      <c r="FG556">
        <v>79.998620000000003</v>
      </c>
      <c r="FH556">
        <v>84.478579999999994</v>
      </c>
      <c r="FI556">
        <v>89.023489999999995</v>
      </c>
      <c r="FJ556">
        <v>92.374970000000005</v>
      </c>
      <c r="FK556">
        <v>94.575569999999999</v>
      </c>
      <c r="FL556">
        <v>95.56662</v>
      </c>
      <c r="FM556">
        <v>95.942800000000005</v>
      </c>
      <c r="FN556">
        <v>95.432559999999995</v>
      </c>
      <c r="FO556">
        <v>94.303579999999997</v>
      </c>
      <c r="FP556">
        <v>92.534610000000001</v>
      </c>
      <c r="FQ556">
        <v>89.482960000000006</v>
      </c>
      <c r="FR556">
        <v>85.729349999999997</v>
      </c>
      <c r="FS556">
        <v>82.793130000000005</v>
      </c>
      <c r="FT556">
        <v>80.256519999999995</v>
      </c>
      <c r="FU556">
        <v>78.154849999999996</v>
      </c>
      <c r="FV556">
        <v>1</v>
      </c>
    </row>
    <row r="557" spans="1:178" x14ac:dyDescent="0.2">
      <c r="A557" t="s">
        <v>216</v>
      </c>
      <c r="B557" t="s">
        <v>231</v>
      </c>
      <c r="C557" t="s">
        <v>241</v>
      </c>
      <c r="D557" t="s">
        <v>41</v>
      </c>
      <c r="E557" t="s">
        <v>239</v>
      </c>
      <c r="F557" t="s">
        <v>227</v>
      </c>
      <c r="G557">
        <v>535</v>
      </c>
      <c r="H557" s="59"/>
      <c r="I557">
        <v>77.590770000000006</v>
      </c>
      <c r="J557">
        <v>691.62580000000003</v>
      </c>
      <c r="K557">
        <v>685.16380000000004</v>
      </c>
      <c r="L557">
        <v>676.76949999999999</v>
      </c>
      <c r="M557">
        <v>676.69970000000001</v>
      </c>
      <c r="N557">
        <v>690.63</v>
      </c>
      <c r="O557">
        <v>720.37249999999995</v>
      </c>
      <c r="P557">
        <v>762.75409999999999</v>
      </c>
      <c r="Q557">
        <v>776.82360000000006</v>
      </c>
      <c r="R557">
        <v>786.35500000000002</v>
      </c>
      <c r="S557">
        <v>790.91079999999999</v>
      </c>
      <c r="T557">
        <v>793.13909999999998</v>
      </c>
      <c r="U557">
        <v>786.87879999999996</v>
      </c>
      <c r="V557">
        <v>776.75760000000002</v>
      </c>
      <c r="W557">
        <v>771.20129999999995</v>
      </c>
      <c r="X557">
        <v>758.73900000000003</v>
      </c>
      <c r="Y557">
        <v>751.13750000000005</v>
      </c>
      <c r="Z557">
        <v>742.04179999999997</v>
      </c>
      <c r="AA557">
        <v>733.47239999999999</v>
      </c>
      <c r="AB557">
        <v>732.55820000000006</v>
      </c>
      <c r="AC557">
        <v>736.75070000000005</v>
      </c>
      <c r="AD557">
        <v>742.1567</v>
      </c>
      <c r="AE557">
        <v>743.06119999999999</v>
      </c>
      <c r="AF557">
        <v>739.03219999999999</v>
      </c>
      <c r="AG557">
        <v>707.91830000000004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-155.5701</v>
      </c>
      <c r="AU557">
        <v>590.92399999999998</v>
      </c>
      <c r="AV557">
        <v>583.46169999999995</v>
      </c>
      <c r="AW557">
        <v>577.93430000000001</v>
      </c>
      <c r="AX557">
        <v>571.87810000000002</v>
      </c>
      <c r="AY557">
        <v>566.99099999999999</v>
      </c>
      <c r="AZ557">
        <v>496.82960000000003</v>
      </c>
      <c r="BA557">
        <v>348.37430000000001</v>
      </c>
      <c r="BB557">
        <v>147.2457</v>
      </c>
      <c r="BC557">
        <v>-4.8180800000000003E-2</v>
      </c>
      <c r="BD557">
        <v>-84.411349999999999</v>
      </c>
      <c r="BE557">
        <v>-260.5317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91.034930000000003</v>
      </c>
      <c r="BS557">
        <v>607.52380000000005</v>
      </c>
      <c r="BT557">
        <v>599.67290000000003</v>
      </c>
      <c r="BU557">
        <v>595.327</v>
      </c>
      <c r="BV557">
        <v>589.34829999999999</v>
      </c>
      <c r="BW557">
        <v>584.27859999999998</v>
      </c>
      <c r="BX557">
        <v>506.84280000000001</v>
      </c>
      <c r="BY557">
        <v>357.93540000000002</v>
      </c>
      <c r="BZ557">
        <v>211.66200000000001</v>
      </c>
      <c r="CA557">
        <v>153.93770000000001</v>
      </c>
      <c r="CB557">
        <v>119.6657</v>
      </c>
      <c r="CC557">
        <v>28.78837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261.8329</v>
      </c>
      <c r="CQ557">
        <v>619.02080000000001</v>
      </c>
      <c r="CR557">
        <v>610.9008</v>
      </c>
      <c r="CS557">
        <v>607.37310000000002</v>
      </c>
      <c r="CT557">
        <v>601.44809999999995</v>
      </c>
      <c r="CU557">
        <v>596.2518</v>
      </c>
      <c r="CV557">
        <v>513.77800000000002</v>
      </c>
      <c r="CW557">
        <v>364.5575</v>
      </c>
      <c r="CX557">
        <v>256.27659999999997</v>
      </c>
      <c r="CY557">
        <v>260.58780000000002</v>
      </c>
      <c r="CZ557">
        <v>261.00889999999998</v>
      </c>
      <c r="DA557">
        <v>229.17060000000001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432.63080000000002</v>
      </c>
      <c r="DO557">
        <v>630.51769999999999</v>
      </c>
      <c r="DP557">
        <v>622.12860000000001</v>
      </c>
      <c r="DQ557">
        <v>619.41920000000005</v>
      </c>
      <c r="DR557">
        <v>613.548</v>
      </c>
      <c r="DS557">
        <v>608.2251</v>
      </c>
      <c r="DT557">
        <v>520.71310000000005</v>
      </c>
      <c r="DU557">
        <v>371.17950000000002</v>
      </c>
      <c r="DV557">
        <v>300.89120000000003</v>
      </c>
      <c r="DW557">
        <v>367.23790000000002</v>
      </c>
      <c r="DX557">
        <v>402.35210000000001</v>
      </c>
      <c r="DY557">
        <v>429.55279999999999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679.23580000000004</v>
      </c>
      <c r="EM557">
        <v>647.11749999999995</v>
      </c>
      <c r="EN557">
        <v>638.33979999999997</v>
      </c>
      <c r="EO557">
        <v>636.81190000000004</v>
      </c>
      <c r="EP557">
        <v>631.01819999999998</v>
      </c>
      <c r="EQ557">
        <v>625.51260000000002</v>
      </c>
      <c r="ER557">
        <v>530.72630000000004</v>
      </c>
      <c r="ES557">
        <v>380.7407</v>
      </c>
      <c r="ET557">
        <v>365.30759999999998</v>
      </c>
      <c r="EU557">
        <v>521.22379999999998</v>
      </c>
      <c r="EV557">
        <v>606.42920000000004</v>
      </c>
      <c r="EW557">
        <v>718.87289999999996</v>
      </c>
      <c r="EX557">
        <v>78.386279999999999</v>
      </c>
      <c r="EY557">
        <v>77.270660000000007</v>
      </c>
      <c r="EZ557">
        <v>76.193280000000001</v>
      </c>
      <c r="FA557">
        <v>75.565110000000004</v>
      </c>
      <c r="FB557">
        <v>74.883679999999998</v>
      </c>
      <c r="FC557">
        <v>74.486050000000006</v>
      </c>
      <c r="FD557">
        <v>74.234610000000004</v>
      </c>
      <c r="FE557">
        <v>74.060869999999994</v>
      </c>
      <c r="FF557">
        <v>76.064880000000002</v>
      </c>
      <c r="FG557">
        <v>79.998620000000003</v>
      </c>
      <c r="FH557">
        <v>84.478579999999994</v>
      </c>
      <c r="FI557">
        <v>89.023489999999995</v>
      </c>
      <c r="FJ557">
        <v>92.374960000000002</v>
      </c>
      <c r="FK557">
        <v>94.575580000000002</v>
      </c>
      <c r="FL557">
        <v>95.56662</v>
      </c>
      <c r="FM557">
        <v>95.942800000000005</v>
      </c>
      <c r="FN557">
        <v>95.432559999999995</v>
      </c>
      <c r="FO557">
        <v>94.303579999999997</v>
      </c>
      <c r="FP557">
        <v>92.534610000000001</v>
      </c>
      <c r="FQ557">
        <v>89.482950000000002</v>
      </c>
      <c r="FR557">
        <v>85.729349999999997</v>
      </c>
      <c r="FS557">
        <v>82.793130000000005</v>
      </c>
      <c r="FT557">
        <v>80.256519999999995</v>
      </c>
      <c r="FU557">
        <v>78.154849999999996</v>
      </c>
      <c r="FV557">
        <v>1</v>
      </c>
    </row>
    <row r="558" spans="1:178" x14ac:dyDescent="0.2">
      <c r="A558" t="s">
        <v>216</v>
      </c>
      <c r="B558" t="s">
        <v>231</v>
      </c>
      <c r="C558" t="s">
        <v>241</v>
      </c>
      <c r="D558" t="s">
        <v>42</v>
      </c>
      <c r="E558">
        <v>2015</v>
      </c>
      <c r="F558" t="s">
        <v>227</v>
      </c>
      <c r="G558">
        <v>580</v>
      </c>
      <c r="H558" s="59"/>
      <c r="I558">
        <v>84.117090000000005</v>
      </c>
      <c r="J558">
        <v>727.91300000000001</v>
      </c>
      <c r="K558">
        <v>718.35820000000001</v>
      </c>
      <c r="L558">
        <v>710.05640000000005</v>
      </c>
      <c r="M558">
        <v>713.43910000000005</v>
      </c>
      <c r="N558">
        <v>724.12869999999998</v>
      </c>
      <c r="O558">
        <v>753.14750000000004</v>
      </c>
      <c r="P558">
        <v>775.31209999999999</v>
      </c>
      <c r="Q558">
        <v>790.61490000000003</v>
      </c>
      <c r="R558">
        <v>795.41459999999995</v>
      </c>
      <c r="S558">
        <v>797.92970000000003</v>
      </c>
      <c r="T558">
        <v>806.01350000000002</v>
      </c>
      <c r="U558">
        <v>795.38130000000001</v>
      </c>
      <c r="V558">
        <v>790.03779999999995</v>
      </c>
      <c r="W558">
        <v>786.3723</v>
      </c>
      <c r="X558">
        <v>778.22149999999999</v>
      </c>
      <c r="Y558">
        <v>769.26549999999997</v>
      </c>
      <c r="Z558">
        <v>762.25620000000004</v>
      </c>
      <c r="AA558">
        <v>756.55179999999996</v>
      </c>
      <c r="AB558">
        <v>751.24710000000005</v>
      </c>
      <c r="AC558">
        <v>751.31209999999999</v>
      </c>
      <c r="AD558">
        <v>764.32560000000001</v>
      </c>
      <c r="AE558">
        <v>768.74459999999999</v>
      </c>
      <c r="AF558">
        <v>768.70360000000005</v>
      </c>
      <c r="AG558">
        <v>746.12490000000003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156.44669999999999</v>
      </c>
      <c r="AU558">
        <v>608.02859999999998</v>
      </c>
      <c r="AV558">
        <v>606.40020000000004</v>
      </c>
      <c r="AW558">
        <v>604.14419999999996</v>
      </c>
      <c r="AX558">
        <v>600.21690000000001</v>
      </c>
      <c r="AY558">
        <v>597.57910000000004</v>
      </c>
      <c r="AZ558">
        <v>508.15640000000002</v>
      </c>
      <c r="BA558">
        <v>348.67829999999998</v>
      </c>
      <c r="BB558">
        <v>239.626</v>
      </c>
      <c r="BC558">
        <v>248.12700000000001</v>
      </c>
      <c r="BD558">
        <v>253.7105</v>
      </c>
      <c r="BE558">
        <v>238.71360000000001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207.31129999999999</v>
      </c>
      <c r="BS558">
        <v>614.83019999999999</v>
      </c>
      <c r="BT558">
        <v>612.6662</v>
      </c>
      <c r="BU558">
        <v>610.48299999999995</v>
      </c>
      <c r="BV558">
        <v>606.32780000000002</v>
      </c>
      <c r="BW558">
        <v>603.89769999999999</v>
      </c>
      <c r="BX558">
        <v>513.90819999999997</v>
      </c>
      <c r="BY558">
        <v>354.99040000000002</v>
      </c>
      <c r="BZ558">
        <v>244.4366</v>
      </c>
      <c r="CA558">
        <v>254.001</v>
      </c>
      <c r="CB558">
        <v>260.94839999999999</v>
      </c>
      <c r="CC558">
        <v>244.07480000000001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242.53989999999999</v>
      </c>
      <c r="CQ558">
        <v>619.54100000000005</v>
      </c>
      <c r="CR558">
        <v>617.00599999999997</v>
      </c>
      <c r="CS558">
        <v>614.8732</v>
      </c>
      <c r="CT558">
        <v>610.56020000000001</v>
      </c>
      <c r="CU558">
        <v>608.27390000000003</v>
      </c>
      <c r="CV558">
        <v>517.89179999999999</v>
      </c>
      <c r="CW558">
        <v>359.3621</v>
      </c>
      <c r="CX558">
        <v>247.76840000000001</v>
      </c>
      <c r="CY558">
        <v>258.06939999999997</v>
      </c>
      <c r="CZ558">
        <v>265.96140000000003</v>
      </c>
      <c r="DA558">
        <v>247.78800000000001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277.76859999999999</v>
      </c>
      <c r="DO558">
        <v>624.2518</v>
      </c>
      <c r="DP558">
        <v>621.34590000000003</v>
      </c>
      <c r="DQ558">
        <v>619.26340000000005</v>
      </c>
      <c r="DR558">
        <v>614.79269999999997</v>
      </c>
      <c r="DS558">
        <v>612.65009999999995</v>
      </c>
      <c r="DT558">
        <v>521.87549999999999</v>
      </c>
      <c r="DU558">
        <v>363.73379999999997</v>
      </c>
      <c r="DV558">
        <v>251.1002</v>
      </c>
      <c r="DW558">
        <v>262.1377</v>
      </c>
      <c r="DX558">
        <v>270.9744</v>
      </c>
      <c r="DY558">
        <v>251.50120000000001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328.63310000000001</v>
      </c>
      <c r="EM558">
        <v>631.05349999999999</v>
      </c>
      <c r="EN558">
        <v>627.61189999999999</v>
      </c>
      <c r="EO558">
        <v>625.60220000000004</v>
      </c>
      <c r="EP558">
        <v>620.90359999999998</v>
      </c>
      <c r="EQ558">
        <v>618.96879999999999</v>
      </c>
      <c r="ER558">
        <v>527.62729999999999</v>
      </c>
      <c r="ES558">
        <v>370.04579999999999</v>
      </c>
      <c r="ET558">
        <v>255.9109</v>
      </c>
      <c r="EU558">
        <v>268.01170000000002</v>
      </c>
      <c r="EV558">
        <v>278.21230000000003</v>
      </c>
      <c r="EW558">
        <v>256.86239999999998</v>
      </c>
      <c r="EX558">
        <v>73.205060000000003</v>
      </c>
      <c r="EY558">
        <v>71.812659999999994</v>
      </c>
      <c r="EZ558">
        <v>70.748699999999999</v>
      </c>
      <c r="FA558">
        <v>69.552629999999994</v>
      </c>
      <c r="FB558">
        <v>68.625370000000004</v>
      </c>
      <c r="FC558">
        <v>67.786739999999995</v>
      </c>
      <c r="FD558">
        <v>67.383480000000006</v>
      </c>
      <c r="FE558">
        <v>67.241749999999996</v>
      </c>
      <c r="FF558">
        <v>68.327579999999998</v>
      </c>
      <c r="FG558">
        <v>72.484179999999995</v>
      </c>
      <c r="FH558">
        <v>77.788700000000006</v>
      </c>
      <c r="FI558">
        <v>83.225260000000006</v>
      </c>
      <c r="FJ558">
        <v>87.73751</v>
      </c>
      <c r="FK558">
        <v>90.405240000000006</v>
      </c>
      <c r="FL558">
        <v>91.429150000000007</v>
      </c>
      <c r="FM558">
        <v>92.052790000000002</v>
      </c>
      <c r="FN558">
        <v>91.878489999999999</v>
      </c>
      <c r="FO558">
        <v>90.692310000000006</v>
      </c>
      <c r="FP558">
        <v>87.67859</v>
      </c>
      <c r="FQ558">
        <v>83.404790000000006</v>
      </c>
      <c r="FR558">
        <v>79.675910000000002</v>
      </c>
      <c r="FS558">
        <v>77.111429999999999</v>
      </c>
      <c r="FT558">
        <v>75.181690000000003</v>
      </c>
      <c r="FU558">
        <v>73.45335</v>
      </c>
      <c r="FV558">
        <v>1</v>
      </c>
    </row>
    <row r="559" spans="1:178" x14ac:dyDescent="0.2">
      <c r="A559" t="s">
        <v>216</v>
      </c>
      <c r="B559" t="s">
        <v>231</v>
      </c>
      <c r="C559" t="s">
        <v>241</v>
      </c>
      <c r="D559" t="s">
        <v>42</v>
      </c>
      <c r="E559">
        <v>2016</v>
      </c>
      <c r="F559" t="s">
        <v>227</v>
      </c>
      <c r="G559">
        <v>565</v>
      </c>
      <c r="H559" s="59"/>
      <c r="I559">
        <v>81.941649999999996</v>
      </c>
      <c r="J559">
        <v>709.08770000000004</v>
      </c>
      <c r="K559">
        <v>699.78</v>
      </c>
      <c r="L559">
        <v>691.69290000000001</v>
      </c>
      <c r="M559">
        <v>694.98810000000003</v>
      </c>
      <c r="N559">
        <v>705.40120000000002</v>
      </c>
      <c r="O559">
        <v>733.66949999999997</v>
      </c>
      <c r="P559">
        <v>755.26089999999999</v>
      </c>
      <c r="Q559">
        <v>770.16790000000003</v>
      </c>
      <c r="R559">
        <v>774.84339999999997</v>
      </c>
      <c r="S559">
        <v>777.29359999999997</v>
      </c>
      <c r="T559">
        <v>785.16840000000002</v>
      </c>
      <c r="U559">
        <v>774.81110000000001</v>
      </c>
      <c r="V559">
        <v>769.60580000000004</v>
      </c>
      <c r="W559">
        <v>766.03499999999997</v>
      </c>
      <c r="X559">
        <v>758.0951</v>
      </c>
      <c r="Y559">
        <v>749.37070000000006</v>
      </c>
      <c r="Z559">
        <v>742.54269999999997</v>
      </c>
      <c r="AA559">
        <v>736.98580000000004</v>
      </c>
      <c r="AB559">
        <v>731.81820000000005</v>
      </c>
      <c r="AC559">
        <v>731.88160000000005</v>
      </c>
      <c r="AD559">
        <v>744.55859999999996</v>
      </c>
      <c r="AE559">
        <v>748.86320000000001</v>
      </c>
      <c r="AF559">
        <v>748.82330000000002</v>
      </c>
      <c r="AG559">
        <v>726.82860000000005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151.29470000000001</v>
      </c>
      <c r="AU559">
        <v>592.1558</v>
      </c>
      <c r="AV559">
        <v>590.58119999999997</v>
      </c>
      <c r="AW559">
        <v>588.38189999999997</v>
      </c>
      <c r="AX559">
        <v>584.56110000000001</v>
      </c>
      <c r="AY559">
        <v>581.98710000000005</v>
      </c>
      <c r="AZ559">
        <v>494.88940000000002</v>
      </c>
      <c r="BA559">
        <v>339.52359999999999</v>
      </c>
      <c r="BB559">
        <v>233.32409999999999</v>
      </c>
      <c r="BC559">
        <v>241.5822</v>
      </c>
      <c r="BD559">
        <v>246.99160000000001</v>
      </c>
      <c r="BE559">
        <v>232.42339999999999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201.49719999999999</v>
      </c>
      <c r="BS559">
        <v>598.86900000000003</v>
      </c>
      <c r="BT559">
        <v>596.76570000000004</v>
      </c>
      <c r="BU559">
        <v>594.63819999999998</v>
      </c>
      <c r="BV559">
        <v>590.59249999999997</v>
      </c>
      <c r="BW559">
        <v>588.22339999999997</v>
      </c>
      <c r="BX559">
        <v>500.56630000000001</v>
      </c>
      <c r="BY559">
        <v>345.7534</v>
      </c>
      <c r="BZ559">
        <v>238.07220000000001</v>
      </c>
      <c r="CA559">
        <v>247.37979999999999</v>
      </c>
      <c r="CB559">
        <v>254.1354</v>
      </c>
      <c r="CC559">
        <v>237.7148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236.26730000000001</v>
      </c>
      <c r="CQ559">
        <v>603.51840000000004</v>
      </c>
      <c r="CR559">
        <v>601.04899999999998</v>
      </c>
      <c r="CS559">
        <v>598.97130000000004</v>
      </c>
      <c r="CT559">
        <v>594.76980000000003</v>
      </c>
      <c r="CU559">
        <v>592.54269999999997</v>
      </c>
      <c r="CV559">
        <v>504.49810000000002</v>
      </c>
      <c r="CW559">
        <v>350.06819999999999</v>
      </c>
      <c r="CX559">
        <v>241.36060000000001</v>
      </c>
      <c r="CY559">
        <v>251.39519999999999</v>
      </c>
      <c r="CZ559">
        <v>259.0831</v>
      </c>
      <c r="DA559">
        <v>241.37970000000001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271.03739999999999</v>
      </c>
      <c r="DO559">
        <v>608.16790000000003</v>
      </c>
      <c r="DP559">
        <v>605.33230000000003</v>
      </c>
      <c r="DQ559">
        <v>603.30430000000001</v>
      </c>
      <c r="DR559">
        <v>598.94719999999995</v>
      </c>
      <c r="DS559">
        <v>596.86199999999997</v>
      </c>
      <c r="DT559">
        <v>508.42989999999998</v>
      </c>
      <c r="DU559">
        <v>354.38299999999998</v>
      </c>
      <c r="DV559">
        <v>244.6491</v>
      </c>
      <c r="DW559">
        <v>255.41050000000001</v>
      </c>
      <c r="DX559">
        <v>264.0308</v>
      </c>
      <c r="DY559">
        <v>245.0445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321.24</v>
      </c>
      <c r="EM559">
        <v>614.88099999999997</v>
      </c>
      <c r="EN559">
        <v>611.51679999999999</v>
      </c>
      <c r="EO559">
        <v>609.56060000000002</v>
      </c>
      <c r="EP559">
        <v>604.97860000000003</v>
      </c>
      <c r="EQ559">
        <v>603.09829999999999</v>
      </c>
      <c r="ER559">
        <v>514.10680000000002</v>
      </c>
      <c r="ES559">
        <v>360.61290000000002</v>
      </c>
      <c r="ET559">
        <v>249.39709999999999</v>
      </c>
      <c r="EU559">
        <v>261.2081</v>
      </c>
      <c r="EV559">
        <v>271.1746</v>
      </c>
      <c r="EW559">
        <v>250.33600000000001</v>
      </c>
      <c r="EX559">
        <v>73.205060000000003</v>
      </c>
      <c r="EY559">
        <v>71.812659999999994</v>
      </c>
      <c r="EZ559">
        <v>70.748699999999999</v>
      </c>
      <c r="FA559">
        <v>69.552629999999994</v>
      </c>
      <c r="FB559">
        <v>68.625370000000004</v>
      </c>
      <c r="FC559">
        <v>67.786739999999995</v>
      </c>
      <c r="FD559">
        <v>67.383480000000006</v>
      </c>
      <c r="FE559">
        <v>67.241749999999996</v>
      </c>
      <c r="FF559">
        <v>68.327579999999998</v>
      </c>
      <c r="FG559">
        <v>72.484179999999995</v>
      </c>
      <c r="FH559">
        <v>77.788700000000006</v>
      </c>
      <c r="FI559">
        <v>83.225260000000006</v>
      </c>
      <c r="FJ559">
        <v>87.737499999999997</v>
      </c>
      <c r="FK559">
        <v>90.405240000000006</v>
      </c>
      <c r="FL559">
        <v>91.429150000000007</v>
      </c>
      <c r="FM559">
        <v>92.052790000000002</v>
      </c>
      <c r="FN559">
        <v>91.878489999999999</v>
      </c>
      <c r="FO559">
        <v>90.692319999999995</v>
      </c>
      <c r="FP559">
        <v>87.67859</v>
      </c>
      <c r="FQ559">
        <v>83.404790000000006</v>
      </c>
      <c r="FR559">
        <v>79.675910000000002</v>
      </c>
      <c r="FS559">
        <v>77.111429999999999</v>
      </c>
      <c r="FT559">
        <v>75.181690000000003</v>
      </c>
      <c r="FU559">
        <v>73.45335</v>
      </c>
      <c r="FV559">
        <v>1</v>
      </c>
    </row>
    <row r="560" spans="1:178" x14ac:dyDescent="0.2">
      <c r="A560" t="s">
        <v>216</v>
      </c>
      <c r="B560" t="s">
        <v>231</v>
      </c>
      <c r="C560" t="s">
        <v>241</v>
      </c>
      <c r="D560" t="s">
        <v>42</v>
      </c>
      <c r="E560">
        <v>2017</v>
      </c>
      <c r="F560" t="s">
        <v>227</v>
      </c>
      <c r="G560">
        <v>550</v>
      </c>
      <c r="H560" s="59"/>
      <c r="I560">
        <v>79.766199999999998</v>
      </c>
      <c r="J560">
        <v>690.26239999999996</v>
      </c>
      <c r="K560">
        <v>681.20169999999996</v>
      </c>
      <c r="L560">
        <v>673.32929999999999</v>
      </c>
      <c r="M560">
        <v>676.53710000000001</v>
      </c>
      <c r="N560">
        <v>686.67370000000005</v>
      </c>
      <c r="O560">
        <v>714.19150000000002</v>
      </c>
      <c r="P560">
        <v>735.2097</v>
      </c>
      <c r="Q560">
        <v>749.721</v>
      </c>
      <c r="R560">
        <v>754.27239999999995</v>
      </c>
      <c r="S560">
        <v>756.65750000000003</v>
      </c>
      <c r="T560">
        <v>764.32320000000004</v>
      </c>
      <c r="U560">
        <v>754.24090000000001</v>
      </c>
      <c r="V560">
        <v>749.17380000000003</v>
      </c>
      <c r="W560">
        <v>745.6979</v>
      </c>
      <c r="X560">
        <v>737.96870000000001</v>
      </c>
      <c r="Y560">
        <v>729.47590000000002</v>
      </c>
      <c r="Z560">
        <v>722.82910000000004</v>
      </c>
      <c r="AA560">
        <v>717.41980000000001</v>
      </c>
      <c r="AB560">
        <v>712.3895</v>
      </c>
      <c r="AC560">
        <v>712.4511</v>
      </c>
      <c r="AD560">
        <v>724.79160000000002</v>
      </c>
      <c r="AE560">
        <v>728.9819</v>
      </c>
      <c r="AF560">
        <v>728.94309999999996</v>
      </c>
      <c r="AG560">
        <v>707.53219999999999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146.1576</v>
      </c>
      <c r="AU560">
        <v>576.28499999999997</v>
      </c>
      <c r="AV560">
        <v>574.76409999999998</v>
      </c>
      <c r="AW560">
        <v>572.62159999999994</v>
      </c>
      <c r="AX560">
        <v>568.90719999999999</v>
      </c>
      <c r="AY560">
        <v>566.39689999999996</v>
      </c>
      <c r="AZ560">
        <v>481.62400000000002</v>
      </c>
      <c r="BA560">
        <v>330.37060000000002</v>
      </c>
      <c r="BB560">
        <v>227.02369999999999</v>
      </c>
      <c r="BC560">
        <v>235.03909999999999</v>
      </c>
      <c r="BD560">
        <v>240.2749</v>
      </c>
      <c r="BE560">
        <v>226.13480000000001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195.6893</v>
      </c>
      <c r="BS560">
        <v>582.90840000000003</v>
      </c>
      <c r="BT560">
        <v>580.86590000000001</v>
      </c>
      <c r="BU560">
        <v>578.79430000000002</v>
      </c>
      <c r="BV560">
        <v>574.85799999999995</v>
      </c>
      <c r="BW560">
        <v>572.54989999999998</v>
      </c>
      <c r="BX560">
        <v>487.2251</v>
      </c>
      <c r="BY560">
        <v>336.5172</v>
      </c>
      <c r="BZ560">
        <v>231.70830000000001</v>
      </c>
      <c r="CA560">
        <v>240.75919999999999</v>
      </c>
      <c r="CB560">
        <v>247.32320000000001</v>
      </c>
      <c r="CC560">
        <v>231.35550000000001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229.9948</v>
      </c>
      <c r="CQ560">
        <v>587.49580000000003</v>
      </c>
      <c r="CR560">
        <v>585.09199999999998</v>
      </c>
      <c r="CS560">
        <v>583.06939999999997</v>
      </c>
      <c r="CT560">
        <v>578.97950000000003</v>
      </c>
      <c r="CU560">
        <v>576.81150000000002</v>
      </c>
      <c r="CV560">
        <v>491.10430000000002</v>
      </c>
      <c r="CW560">
        <v>340.77440000000001</v>
      </c>
      <c r="CX560">
        <v>234.9528</v>
      </c>
      <c r="CY560">
        <v>244.7209</v>
      </c>
      <c r="CZ560">
        <v>252.20480000000001</v>
      </c>
      <c r="DA560">
        <v>234.97139999999999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264.30020000000002</v>
      </c>
      <c r="DO560">
        <v>592.08309999999994</v>
      </c>
      <c r="DP560">
        <v>589.31809999999996</v>
      </c>
      <c r="DQ560">
        <v>587.34450000000004</v>
      </c>
      <c r="DR560">
        <v>583.101</v>
      </c>
      <c r="DS560">
        <v>581.07299999999998</v>
      </c>
      <c r="DT560">
        <v>494.98360000000002</v>
      </c>
      <c r="DU560">
        <v>345.03149999999999</v>
      </c>
      <c r="DV560">
        <v>238.19730000000001</v>
      </c>
      <c r="DW560">
        <v>248.68270000000001</v>
      </c>
      <c r="DX560">
        <v>257.08640000000003</v>
      </c>
      <c r="DY560">
        <v>238.5872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313.83190000000002</v>
      </c>
      <c r="EM560">
        <v>598.70650000000001</v>
      </c>
      <c r="EN560">
        <v>595.41989999999998</v>
      </c>
      <c r="EO560">
        <v>593.5172</v>
      </c>
      <c r="EP560">
        <v>589.05179999999996</v>
      </c>
      <c r="EQ560">
        <v>587.226</v>
      </c>
      <c r="ER560">
        <v>500.5847</v>
      </c>
      <c r="ES560">
        <v>351.1782</v>
      </c>
      <c r="ET560">
        <v>242.8819</v>
      </c>
      <c r="EU560">
        <v>254.40280000000001</v>
      </c>
      <c r="EV560">
        <v>264.13470000000001</v>
      </c>
      <c r="EW560">
        <v>243.80799999999999</v>
      </c>
      <c r="EX560">
        <v>73.205060000000003</v>
      </c>
      <c r="EY560">
        <v>71.812659999999994</v>
      </c>
      <c r="EZ560">
        <v>70.748699999999999</v>
      </c>
      <c r="FA560">
        <v>69.552629999999994</v>
      </c>
      <c r="FB560">
        <v>68.625370000000004</v>
      </c>
      <c r="FC560">
        <v>67.786739999999995</v>
      </c>
      <c r="FD560">
        <v>67.383480000000006</v>
      </c>
      <c r="FE560">
        <v>67.241749999999996</v>
      </c>
      <c r="FF560">
        <v>68.327579999999998</v>
      </c>
      <c r="FG560">
        <v>72.484179999999995</v>
      </c>
      <c r="FH560">
        <v>77.788700000000006</v>
      </c>
      <c r="FI560">
        <v>83.225260000000006</v>
      </c>
      <c r="FJ560">
        <v>87.737499999999997</v>
      </c>
      <c r="FK560">
        <v>90.405240000000006</v>
      </c>
      <c r="FL560">
        <v>91.429150000000007</v>
      </c>
      <c r="FM560">
        <v>92.052790000000002</v>
      </c>
      <c r="FN560">
        <v>91.878500000000003</v>
      </c>
      <c r="FO560">
        <v>90.692319999999995</v>
      </c>
      <c r="FP560">
        <v>87.67859</v>
      </c>
      <c r="FQ560">
        <v>83.404790000000006</v>
      </c>
      <c r="FR560">
        <v>79.675910000000002</v>
      </c>
      <c r="FS560">
        <v>77.111429999999999</v>
      </c>
      <c r="FT560">
        <v>75.181690000000003</v>
      </c>
      <c r="FU560">
        <v>73.45335</v>
      </c>
      <c r="FV560">
        <v>1</v>
      </c>
    </row>
    <row r="561" spans="1:178" x14ac:dyDescent="0.2">
      <c r="A561" t="s">
        <v>216</v>
      </c>
      <c r="B561" t="s">
        <v>231</v>
      </c>
      <c r="C561" t="s">
        <v>241</v>
      </c>
      <c r="D561" t="s">
        <v>42</v>
      </c>
      <c r="E561" t="s">
        <v>239</v>
      </c>
      <c r="F561" t="s">
        <v>227</v>
      </c>
      <c r="G561">
        <v>535</v>
      </c>
      <c r="H561" s="59"/>
      <c r="I561">
        <v>77.590770000000006</v>
      </c>
      <c r="J561">
        <v>671.43700000000001</v>
      </c>
      <c r="K561">
        <v>662.62350000000004</v>
      </c>
      <c r="L561">
        <v>654.96579999999994</v>
      </c>
      <c r="M561">
        <v>658.08609999999999</v>
      </c>
      <c r="N561">
        <v>667.94619999999998</v>
      </c>
      <c r="O561">
        <v>694.71360000000004</v>
      </c>
      <c r="P561">
        <v>715.15859999999998</v>
      </c>
      <c r="Q561">
        <v>729.274</v>
      </c>
      <c r="R561">
        <v>733.70140000000004</v>
      </c>
      <c r="S561">
        <v>736.02139999999997</v>
      </c>
      <c r="T561">
        <v>743.47799999999995</v>
      </c>
      <c r="U561">
        <v>733.67070000000001</v>
      </c>
      <c r="V561">
        <v>728.74180000000001</v>
      </c>
      <c r="W561">
        <v>725.36069999999995</v>
      </c>
      <c r="X561">
        <v>717.84220000000005</v>
      </c>
      <c r="Y561">
        <v>709.58109999999999</v>
      </c>
      <c r="Z561">
        <v>703.11559999999997</v>
      </c>
      <c r="AA561">
        <v>697.85379999999998</v>
      </c>
      <c r="AB561">
        <v>692.9606</v>
      </c>
      <c r="AC561">
        <v>693.02059999999994</v>
      </c>
      <c r="AD561">
        <v>705.02449999999999</v>
      </c>
      <c r="AE561">
        <v>709.10059999999999</v>
      </c>
      <c r="AF561">
        <v>709.06280000000004</v>
      </c>
      <c r="AG561">
        <v>688.23590000000002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141.03620000000001</v>
      </c>
      <c r="AU561">
        <v>560.41639999999995</v>
      </c>
      <c r="AV561">
        <v>558.94880000000001</v>
      </c>
      <c r="AW561">
        <v>556.86310000000003</v>
      </c>
      <c r="AX561">
        <v>553.25509999999997</v>
      </c>
      <c r="AY561">
        <v>550.80870000000004</v>
      </c>
      <c r="AZ561">
        <v>468.36040000000003</v>
      </c>
      <c r="BA561">
        <v>321.21960000000001</v>
      </c>
      <c r="BB561">
        <v>220.72479999999999</v>
      </c>
      <c r="BC561">
        <v>228.49789999999999</v>
      </c>
      <c r="BD561">
        <v>233.56039999999999</v>
      </c>
      <c r="BE561">
        <v>219.84780000000001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189.8877</v>
      </c>
      <c r="BS561">
        <v>566.94889999999998</v>
      </c>
      <c r="BT561">
        <v>564.96680000000003</v>
      </c>
      <c r="BU561">
        <v>562.95100000000002</v>
      </c>
      <c r="BV561">
        <v>559.12419999999997</v>
      </c>
      <c r="BW561">
        <v>556.87720000000002</v>
      </c>
      <c r="BX561">
        <v>473.88459999999998</v>
      </c>
      <c r="BY561">
        <v>327.28190000000001</v>
      </c>
      <c r="BZ561">
        <v>225.345</v>
      </c>
      <c r="CA561">
        <v>234.13939999999999</v>
      </c>
      <c r="CB561">
        <v>240.5119</v>
      </c>
      <c r="CC561">
        <v>224.99680000000001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223.72219999999999</v>
      </c>
      <c r="CQ561">
        <v>571.47320000000002</v>
      </c>
      <c r="CR561">
        <v>569.13490000000002</v>
      </c>
      <c r="CS561">
        <v>567.16750000000002</v>
      </c>
      <c r="CT561">
        <v>563.18910000000005</v>
      </c>
      <c r="CU561">
        <v>561.08029999999997</v>
      </c>
      <c r="CV561">
        <v>477.7106</v>
      </c>
      <c r="CW561">
        <v>331.48059999999998</v>
      </c>
      <c r="CX561">
        <v>228.54499999999999</v>
      </c>
      <c r="CY561">
        <v>238.04669999999999</v>
      </c>
      <c r="CZ561">
        <v>245.32650000000001</v>
      </c>
      <c r="DA561">
        <v>228.56309999999999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257.5566</v>
      </c>
      <c r="DO561">
        <v>575.99760000000003</v>
      </c>
      <c r="DP561">
        <v>573.303</v>
      </c>
      <c r="DQ561">
        <v>571.38400000000001</v>
      </c>
      <c r="DR561">
        <v>567.25409999999999</v>
      </c>
      <c r="DS561">
        <v>565.28330000000005</v>
      </c>
      <c r="DT561">
        <v>481.53660000000002</v>
      </c>
      <c r="DU561">
        <v>335.67930000000001</v>
      </c>
      <c r="DV561">
        <v>231.745</v>
      </c>
      <c r="DW561">
        <v>241.95410000000001</v>
      </c>
      <c r="DX561">
        <v>250.14109999999999</v>
      </c>
      <c r="DY561">
        <v>232.1293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306.40809999999999</v>
      </c>
      <c r="EM561">
        <v>582.53</v>
      </c>
      <c r="EN561">
        <v>579.32100000000003</v>
      </c>
      <c r="EO561">
        <v>577.47190000000001</v>
      </c>
      <c r="EP561">
        <v>573.1232</v>
      </c>
      <c r="EQ561">
        <v>571.35180000000003</v>
      </c>
      <c r="ER561">
        <v>487.06079999999997</v>
      </c>
      <c r="ES561">
        <v>341.74149999999997</v>
      </c>
      <c r="ET561">
        <v>236.36519999999999</v>
      </c>
      <c r="EU561">
        <v>247.59559999999999</v>
      </c>
      <c r="EV561">
        <v>257.0926</v>
      </c>
      <c r="EW561">
        <v>237.2784</v>
      </c>
      <c r="EX561">
        <v>73.205060000000003</v>
      </c>
      <c r="EY561">
        <v>71.812659999999994</v>
      </c>
      <c r="EZ561">
        <v>70.748699999999999</v>
      </c>
      <c r="FA561">
        <v>69.552629999999994</v>
      </c>
      <c r="FB561">
        <v>68.625370000000004</v>
      </c>
      <c r="FC561">
        <v>67.786739999999995</v>
      </c>
      <c r="FD561">
        <v>67.383480000000006</v>
      </c>
      <c r="FE561">
        <v>67.241749999999996</v>
      </c>
      <c r="FF561">
        <v>68.327579999999998</v>
      </c>
      <c r="FG561">
        <v>72.484179999999995</v>
      </c>
      <c r="FH561">
        <v>77.788700000000006</v>
      </c>
      <c r="FI561">
        <v>83.225260000000006</v>
      </c>
      <c r="FJ561">
        <v>87.737499999999997</v>
      </c>
      <c r="FK561">
        <v>90.405240000000006</v>
      </c>
      <c r="FL561">
        <v>91.429150000000007</v>
      </c>
      <c r="FM561">
        <v>92.052790000000002</v>
      </c>
      <c r="FN561">
        <v>91.878489999999999</v>
      </c>
      <c r="FO561">
        <v>90.692319999999995</v>
      </c>
      <c r="FP561">
        <v>87.67859</v>
      </c>
      <c r="FQ561">
        <v>83.404790000000006</v>
      </c>
      <c r="FR561">
        <v>79.675910000000002</v>
      </c>
      <c r="FS561">
        <v>77.111429999999999</v>
      </c>
      <c r="FT561">
        <v>75.181690000000003</v>
      </c>
      <c r="FU561">
        <v>73.45335</v>
      </c>
      <c r="FV561">
        <v>1</v>
      </c>
    </row>
    <row r="562" spans="1:178" x14ac:dyDescent="0.2">
      <c r="A562" t="s">
        <v>216</v>
      </c>
      <c r="B562" t="s">
        <v>231</v>
      </c>
      <c r="C562" t="s">
        <v>241</v>
      </c>
      <c r="D562" t="s">
        <v>43</v>
      </c>
      <c r="E562">
        <v>2015</v>
      </c>
      <c r="F562" t="s">
        <v>227</v>
      </c>
      <c r="G562">
        <v>572</v>
      </c>
      <c r="H562" s="59"/>
      <c r="I562">
        <v>82.956860000000006</v>
      </c>
      <c r="J562">
        <v>718.93079999999998</v>
      </c>
      <c r="K562">
        <v>709.42409999999995</v>
      </c>
      <c r="L562">
        <v>704.21</v>
      </c>
      <c r="M562">
        <v>710.41800000000001</v>
      </c>
      <c r="N562">
        <v>730.34389999999996</v>
      </c>
      <c r="O562">
        <v>761.26509999999996</v>
      </c>
      <c r="P562">
        <v>779.38059999999996</v>
      </c>
      <c r="Q562">
        <v>783.73969999999997</v>
      </c>
      <c r="R562">
        <v>785.10050000000001</v>
      </c>
      <c r="S562">
        <v>768.94579999999996</v>
      </c>
      <c r="T562">
        <v>776.93730000000005</v>
      </c>
      <c r="U562">
        <v>797.48509999999999</v>
      </c>
      <c r="V562">
        <v>786.39869999999996</v>
      </c>
      <c r="W562">
        <v>792.12199999999996</v>
      </c>
      <c r="X562">
        <v>775.40110000000004</v>
      </c>
      <c r="Y562">
        <v>775.9819</v>
      </c>
      <c r="Z562">
        <v>765.87819999999999</v>
      </c>
      <c r="AA562">
        <v>764.42870000000005</v>
      </c>
      <c r="AB562">
        <v>763.33140000000003</v>
      </c>
      <c r="AC562">
        <v>750.20759999999996</v>
      </c>
      <c r="AD562">
        <v>758.54049999999995</v>
      </c>
      <c r="AE562">
        <v>747.49270000000001</v>
      </c>
      <c r="AF562">
        <v>735.85770000000002</v>
      </c>
      <c r="AG562">
        <v>724.29750000000001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16.939959999999999</v>
      </c>
      <c r="AX562">
        <v>605.32280000000003</v>
      </c>
      <c r="AY562">
        <v>606.87</v>
      </c>
      <c r="AZ562">
        <v>607.04769999999996</v>
      </c>
      <c r="BA562">
        <v>597.47860000000003</v>
      </c>
      <c r="BB562">
        <v>604.09640000000002</v>
      </c>
      <c r="BC562">
        <v>513.00699999999995</v>
      </c>
      <c r="BD562">
        <v>359.44139999999999</v>
      </c>
      <c r="BE562">
        <v>62.588360000000002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156.62530000000001</v>
      </c>
      <c r="BV562">
        <v>615.69159999999999</v>
      </c>
      <c r="BW562">
        <v>617.7953</v>
      </c>
      <c r="BX562">
        <v>616.91639999999995</v>
      </c>
      <c r="BY562">
        <v>605.96119999999996</v>
      </c>
      <c r="BZ562">
        <v>614.61400000000003</v>
      </c>
      <c r="CA562">
        <v>522.96590000000003</v>
      </c>
      <c r="CB562">
        <v>367.75060000000002</v>
      </c>
      <c r="CC562">
        <v>168.67740000000001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253.37100000000001</v>
      </c>
      <c r="CT562">
        <v>622.87300000000005</v>
      </c>
      <c r="CU562">
        <v>625.36220000000003</v>
      </c>
      <c r="CV562">
        <v>623.75149999999996</v>
      </c>
      <c r="CW562">
        <v>611.83619999999996</v>
      </c>
      <c r="CX562">
        <v>621.89840000000004</v>
      </c>
      <c r="CY562">
        <v>529.86329999999998</v>
      </c>
      <c r="CZ562">
        <v>373.50549999999998</v>
      </c>
      <c r="DA562">
        <v>242.15440000000001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350.11660000000001</v>
      </c>
      <c r="DR562">
        <v>630.05439999999999</v>
      </c>
      <c r="DS562">
        <v>632.92899999999997</v>
      </c>
      <c r="DT562">
        <v>630.5865</v>
      </c>
      <c r="DU562">
        <v>617.71119999999996</v>
      </c>
      <c r="DV562">
        <v>629.18280000000004</v>
      </c>
      <c r="DW562">
        <v>536.76080000000002</v>
      </c>
      <c r="DX562">
        <v>379.26049999999998</v>
      </c>
      <c r="DY562">
        <v>315.63130000000001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489.80200000000002</v>
      </c>
      <c r="EP562">
        <v>640.42319999999995</v>
      </c>
      <c r="EQ562">
        <v>643.85440000000006</v>
      </c>
      <c r="ER562">
        <v>640.45529999999997</v>
      </c>
      <c r="ES562">
        <v>626.19380000000001</v>
      </c>
      <c r="ET562">
        <v>639.70039999999995</v>
      </c>
      <c r="EU562">
        <v>546.71969999999999</v>
      </c>
      <c r="EV562">
        <v>387.56970000000001</v>
      </c>
      <c r="EW562">
        <v>421.72039999999998</v>
      </c>
      <c r="EX562">
        <v>67.427729999999997</v>
      </c>
      <c r="EY562">
        <v>65.862309999999994</v>
      </c>
      <c r="EZ562">
        <v>65.150049999999993</v>
      </c>
      <c r="FA562">
        <v>63.916370000000001</v>
      </c>
      <c r="FB562">
        <v>63.2851</v>
      </c>
      <c r="FC562">
        <v>62.516649999999998</v>
      </c>
      <c r="FD562">
        <v>62.230110000000003</v>
      </c>
      <c r="FE562">
        <v>62.388480000000001</v>
      </c>
      <c r="FF562">
        <v>64.596879999999999</v>
      </c>
      <c r="FG562">
        <v>69.081500000000005</v>
      </c>
      <c r="FH562">
        <v>75.075900000000004</v>
      </c>
      <c r="FI562">
        <v>80.231629999999996</v>
      </c>
      <c r="FJ562">
        <v>83.570819999999998</v>
      </c>
      <c r="FK562">
        <v>85.216390000000004</v>
      </c>
      <c r="FL562">
        <v>86.117239999999995</v>
      </c>
      <c r="FM562">
        <v>86.104730000000004</v>
      </c>
      <c r="FN562">
        <v>84.664289999999994</v>
      </c>
      <c r="FO562">
        <v>82.146129999999999</v>
      </c>
      <c r="FP562">
        <v>78.863579999999999</v>
      </c>
      <c r="FQ562">
        <v>75.815060000000003</v>
      </c>
      <c r="FR562">
        <v>73.405410000000003</v>
      </c>
      <c r="FS562">
        <v>71.254919999999998</v>
      </c>
      <c r="FT562">
        <v>69.472880000000004</v>
      </c>
      <c r="FU562">
        <v>68.443839999999994</v>
      </c>
      <c r="FV562">
        <v>1</v>
      </c>
    </row>
    <row r="563" spans="1:178" x14ac:dyDescent="0.2">
      <c r="A563" t="s">
        <v>216</v>
      </c>
      <c r="B563" t="s">
        <v>231</v>
      </c>
      <c r="C563" t="s">
        <v>241</v>
      </c>
      <c r="D563" t="s">
        <v>43</v>
      </c>
      <c r="E563">
        <v>2016</v>
      </c>
      <c r="F563" t="s">
        <v>227</v>
      </c>
      <c r="G563">
        <v>557</v>
      </c>
      <c r="H563" s="59"/>
      <c r="I563">
        <v>80.781409999999994</v>
      </c>
      <c r="J563">
        <v>700.07780000000002</v>
      </c>
      <c r="K563">
        <v>690.82039999999995</v>
      </c>
      <c r="L563">
        <v>685.74300000000005</v>
      </c>
      <c r="M563">
        <v>691.78809999999999</v>
      </c>
      <c r="N563">
        <v>711.19150000000002</v>
      </c>
      <c r="O563">
        <v>741.30190000000005</v>
      </c>
      <c r="P563">
        <v>758.94230000000005</v>
      </c>
      <c r="Q563">
        <v>763.18709999999999</v>
      </c>
      <c r="R563">
        <v>764.51220000000001</v>
      </c>
      <c r="S563">
        <v>748.78110000000004</v>
      </c>
      <c r="T563">
        <v>756.56299999999999</v>
      </c>
      <c r="U563">
        <v>776.57209999999998</v>
      </c>
      <c r="V563">
        <v>765.77639999999997</v>
      </c>
      <c r="W563">
        <v>771.34950000000003</v>
      </c>
      <c r="X563">
        <v>755.06719999999996</v>
      </c>
      <c r="Y563">
        <v>755.63279999999997</v>
      </c>
      <c r="Z563">
        <v>745.79390000000001</v>
      </c>
      <c r="AA563">
        <v>744.38250000000005</v>
      </c>
      <c r="AB563">
        <v>743.31399999999996</v>
      </c>
      <c r="AC563">
        <v>730.53440000000001</v>
      </c>
      <c r="AD563">
        <v>738.64869999999996</v>
      </c>
      <c r="AE563">
        <v>727.89059999999995</v>
      </c>
      <c r="AF563">
        <v>716.5607</v>
      </c>
      <c r="AG563">
        <v>705.30370000000005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13.416259999999999</v>
      </c>
      <c r="AX563">
        <v>589.22040000000004</v>
      </c>
      <c r="AY563">
        <v>590.71469999999999</v>
      </c>
      <c r="AZ563">
        <v>590.91099999999994</v>
      </c>
      <c r="BA563">
        <v>581.62350000000004</v>
      </c>
      <c r="BB563">
        <v>588.02279999999996</v>
      </c>
      <c r="BC563">
        <v>499.33449999999999</v>
      </c>
      <c r="BD563">
        <v>349.83229999999998</v>
      </c>
      <c r="BE563">
        <v>58.608249999999998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151.25790000000001</v>
      </c>
      <c r="BV563">
        <v>599.45230000000004</v>
      </c>
      <c r="BW563">
        <v>601.49580000000003</v>
      </c>
      <c r="BX563">
        <v>600.64949999999999</v>
      </c>
      <c r="BY563">
        <v>589.9941</v>
      </c>
      <c r="BZ563">
        <v>598.40160000000003</v>
      </c>
      <c r="CA563">
        <v>509.1619</v>
      </c>
      <c r="CB563">
        <v>358.03179999999998</v>
      </c>
      <c r="CC563">
        <v>163.297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246.72659999999999</v>
      </c>
      <c r="CT563">
        <v>606.53890000000001</v>
      </c>
      <c r="CU563">
        <v>608.96280000000002</v>
      </c>
      <c r="CV563">
        <v>607.39430000000004</v>
      </c>
      <c r="CW563">
        <v>595.79160000000002</v>
      </c>
      <c r="CX563">
        <v>605.58979999999997</v>
      </c>
      <c r="CY563">
        <v>515.9683</v>
      </c>
      <c r="CZ563">
        <v>363.71080000000001</v>
      </c>
      <c r="DA563">
        <v>235.80420000000001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342.19529999999997</v>
      </c>
      <c r="DR563">
        <v>613.62549999999999</v>
      </c>
      <c r="DS563">
        <v>616.42970000000003</v>
      </c>
      <c r="DT563">
        <v>614.13919999999996</v>
      </c>
      <c r="DU563">
        <v>601.58910000000003</v>
      </c>
      <c r="DV563">
        <v>612.77809999999999</v>
      </c>
      <c r="DW563">
        <v>522.77480000000003</v>
      </c>
      <c r="DX563">
        <v>369.38979999999998</v>
      </c>
      <c r="DY563">
        <v>308.31130000000002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480.03699999999998</v>
      </c>
      <c r="EP563">
        <v>623.85749999999996</v>
      </c>
      <c r="EQ563">
        <v>627.21090000000004</v>
      </c>
      <c r="ER563">
        <v>623.8777</v>
      </c>
      <c r="ES563">
        <v>609.95979999999997</v>
      </c>
      <c r="ET563">
        <v>623.15689999999995</v>
      </c>
      <c r="EU563">
        <v>532.60220000000004</v>
      </c>
      <c r="EV563">
        <v>377.58940000000001</v>
      </c>
      <c r="EW563">
        <v>413.00009999999997</v>
      </c>
      <c r="EX563">
        <v>67.427729999999997</v>
      </c>
      <c r="EY563">
        <v>65.862309999999994</v>
      </c>
      <c r="EZ563">
        <v>65.150049999999993</v>
      </c>
      <c r="FA563">
        <v>63.916370000000001</v>
      </c>
      <c r="FB563">
        <v>63.2851</v>
      </c>
      <c r="FC563">
        <v>62.516649999999998</v>
      </c>
      <c r="FD563">
        <v>62.2301</v>
      </c>
      <c r="FE563">
        <v>62.388480000000001</v>
      </c>
      <c r="FF563">
        <v>64.596879999999999</v>
      </c>
      <c r="FG563">
        <v>69.081500000000005</v>
      </c>
      <c r="FH563">
        <v>75.075900000000004</v>
      </c>
      <c r="FI563">
        <v>80.231629999999996</v>
      </c>
      <c r="FJ563">
        <v>83.570819999999998</v>
      </c>
      <c r="FK563">
        <v>85.216390000000004</v>
      </c>
      <c r="FL563">
        <v>86.117239999999995</v>
      </c>
      <c r="FM563">
        <v>86.104730000000004</v>
      </c>
      <c r="FN563">
        <v>84.664289999999994</v>
      </c>
      <c r="FO563">
        <v>82.146129999999999</v>
      </c>
      <c r="FP563">
        <v>78.863579999999999</v>
      </c>
      <c r="FQ563">
        <v>75.815060000000003</v>
      </c>
      <c r="FR563">
        <v>73.405410000000003</v>
      </c>
      <c r="FS563">
        <v>71.254919999999998</v>
      </c>
      <c r="FT563">
        <v>69.472880000000004</v>
      </c>
      <c r="FU563">
        <v>68.443839999999994</v>
      </c>
      <c r="FV563">
        <v>1</v>
      </c>
    </row>
    <row r="564" spans="1:178" x14ac:dyDescent="0.2">
      <c r="A564" t="s">
        <v>216</v>
      </c>
      <c r="B564" t="s">
        <v>231</v>
      </c>
      <c r="C564" t="s">
        <v>241</v>
      </c>
      <c r="D564" t="s">
        <v>43</v>
      </c>
      <c r="E564">
        <v>2017</v>
      </c>
      <c r="F564" t="s">
        <v>227</v>
      </c>
      <c r="G564">
        <v>542</v>
      </c>
      <c r="H564" s="59"/>
      <c r="I564">
        <v>78.605969999999999</v>
      </c>
      <c r="J564">
        <v>681.22469999999998</v>
      </c>
      <c r="K564">
        <v>672.21659999999997</v>
      </c>
      <c r="L564">
        <v>667.27589999999998</v>
      </c>
      <c r="M564">
        <v>673.15830000000005</v>
      </c>
      <c r="N564">
        <v>692.03920000000005</v>
      </c>
      <c r="O564">
        <v>721.33870000000002</v>
      </c>
      <c r="P564">
        <v>738.50400000000002</v>
      </c>
      <c r="Q564">
        <v>742.6345</v>
      </c>
      <c r="R564">
        <v>743.92399999999998</v>
      </c>
      <c r="S564">
        <v>728.61649999999997</v>
      </c>
      <c r="T564">
        <v>736.18880000000001</v>
      </c>
      <c r="U564">
        <v>755.65899999999999</v>
      </c>
      <c r="V564">
        <v>745.154</v>
      </c>
      <c r="W564">
        <v>750.57709999999997</v>
      </c>
      <c r="X564">
        <v>734.73320000000001</v>
      </c>
      <c r="Y564">
        <v>735.28359999999998</v>
      </c>
      <c r="Z564">
        <v>725.70979999999997</v>
      </c>
      <c r="AA564">
        <v>724.33630000000005</v>
      </c>
      <c r="AB564">
        <v>723.29660000000001</v>
      </c>
      <c r="AC564">
        <v>710.86109999999996</v>
      </c>
      <c r="AD564">
        <v>718.75699999999995</v>
      </c>
      <c r="AE564">
        <v>708.28859999999997</v>
      </c>
      <c r="AF564">
        <v>697.26369999999997</v>
      </c>
      <c r="AG564">
        <v>686.30989999999997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9.9348829999999992</v>
      </c>
      <c r="AX564">
        <v>573.12099999999998</v>
      </c>
      <c r="AY564">
        <v>574.56269999999995</v>
      </c>
      <c r="AZ564">
        <v>574.77729999999997</v>
      </c>
      <c r="BA564">
        <v>565.77089999999998</v>
      </c>
      <c r="BB564">
        <v>571.95240000000001</v>
      </c>
      <c r="BC564">
        <v>485.66489999999999</v>
      </c>
      <c r="BD564">
        <v>340.22570000000002</v>
      </c>
      <c r="BE564">
        <v>54.660269999999997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145.90780000000001</v>
      </c>
      <c r="BV564">
        <v>583.21429999999998</v>
      </c>
      <c r="BW564">
        <v>585.19770000000005</v>
      </c>
      <c r="BX564">
        <v>584.38390000000004</v>
      </c>
      <c r="BY564">
        <v>574.02809999999999</v>
      </c>
      <c r="BZ564">
        <v>582.19050000000004</v>
      </c>
      <c r="CA564">
        <v>495.35910000000001</v>
      </c>
      <c r="CB564">
        <v>348.3141</v>
      </c>
      <c r="CC564">
        <v>157.9298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240.0823</v>
      </c>
      <c r="CT564">
        <v>590.20479999999998</v>
      </c>
      <c r="CU564">
        <v>592.5634</v>
      </c>
      <c r="CV564">
        <v>591.03719999999998</v>
      </c>
      <c r="CW564">
        <v>579.74689999999998</v>
      </c>
      <c r="CX564">
        <v>589.28129999999999</v>
      </c>
      <c r="CY564">
        <v>502.07330000000002</v>
      </c>
      <c r="CZ564">
        <v>353.91609999999997</v>
      </c>
      <c r="DA564">
        <v>229.45400000000001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334.25670000000002</v>
      </c>
      <c r="DR564">
        <v>597.19539999999995</v>
      </c>
      <c r="DS564">
        <v>599.92909999999995</v>
      </c>
      <c r="DT564">
        <v>597.69060000000002</v>
      </c>
      <c r="DU564">
        <v>585.46579999999994</v>
      </c>
      <c r="DV564">
        <v>596.37210000000005</v>
      </c>
      <c r="DW564">
        <v>508.78739999999999</v>
      </c>
      <c r="DX564">
        <v>359.5181</v>
      </c>
      <c r="DY564">
        <v>300.97809999999998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470.22969999999998</v>
      </c>
      <c r="EP564">
        <v>607.28859999999997</v>
      </c>
      <c r="EQ564">
        <v>610.56410000000005</v>
      </c>
      <c r="ER564">
        <v>607.2971</v>
      </c>
      <c r="ES564">
        <v>593.72299999999996</v>
      </c>
      <c r="ET564">
        <v>606.61019999999996</v>
      </c>
      <c r="EU564">
        <v>518.48159999999996</v>
      </c>
      <c r="EV564">
        <v>367.60640000000001</v>
      </c>
      <c r="EW564">
        <v>404.24770000000001</v>
      </c>
      <c r="EX564">
        <v>67.427729999999997</v>
      </c>
      <c r="EY564">
        <v>65.862309999999994</v>
      </c>
      <c r="EZ564">
        <v>65.150049999999993</v>
      </c>
      <c r="FA564">
        <v>63.916370000000001</v>
      </c>
      <c r="FB564">
        <v>63.2851</v>
      </c>
      <c r="FC564">
        <v>62.516649999999998</v>
      </c>
      <c r="FD564">
        <v>62.2301</v>
      </c>
      <c r="FE564">
        <v>62.388480000000001</v>
      </c>
      <c r="FF564">
        <v>64.596879999999999</v>
      </c>
      <c r="FG564">
        <v>69.081500000000005</v>
      </c>
      <c r="FH564">
        <v>75.075900000000004</v>
      </c>
      <c r="FI564">
        <v>80.231629999999996</v>
      </c>
      <c r="FJ564">
        <v>83.570819999999998</v>
      </c>
      <c r="FK564">
        <v>85.216390000000004</v>
      </c>
      <c r="FL564">
        <v>86.117239999999995</v>
      </c>
      <c r="FM564">
        <v>86.104730000000004</v>
      </c>
      <c r="FN564">
        <v>84.664289999999994</v>
      </c>
      <c r="FO564">
        <v>82.146129999999999</v>
      </c>
      <c r="FP564">
        <v>78.863579999999999</v>
      </c>
      <c r="FQ564">
        <v>75.815060000000003</v>
      </c>
      <c r="FR564">
        <v>73.405410000000003</v>
      </c>
      <c r="FS564">
        <v>71.254919999999998</v>
      </c>
      <c r="FT564">
        <v>69.472880000000004</v>
      </c>
      <c r="FU564">
        <v>68.443839999999994</v>
      </c>
      <c r="FV564">
        <v>1</v>
      </c>
    </row>
    <row r="565" spans="1:178" x14ac:dyDescent="0.2">
      <c r="A565" t="s">
        <v>216</v>
      </c>
      <c r="B565" t="s">
        <v>231</v>
      </c>
      <c r="C565" t="s">
        <v>241</v>
      </c>
      <c r="D565" t="s">
        <v>43</v>
      </c>
      <c r="E565" t="s">
        <v>239</v>
      </c>
      <c r="F565" t="s">
        <v>227</v>
      </c>
      <c r="G565">
        <v>535</v>
      </c>
      <c r="H565" s="59"/>
      <c r="I565">
        <v>77.590770000000006</v>
      </c>
      <c r="J565">
        <v>672.42660000000001</v>
      </c>
      <c r="K565">
        <v>663.53480000000002</v>
      </c>
      <c r="L565">
        <v>658.65800000000002</v>
      </c>
      <c r="M565">
        <v>664.46439999999996</v>
      </c>
      <c r="N565">
        <v>683.10140000000001</v>
      </c>
      <c r="O565">
        <v>712.02250000000004</v>
      </c>
      <c r="P565">
        <v>728.96609999999998</v>
      </c>
      <c r="Q565">
        <v>733.04330000000004</v>
      </c>
      <c r="R565">
        <v>734.31600000000003</v>
      </c>
      <c r="S565">
        <v>719.20630000000006</v>
      </c>
      <c r="T565">
        <v>726.68079999999998</v>
      </c>
      <c r="U565">
        <v>745.89949999999999</v>
      </c>
      <c r="V565">
        <v>735.53020000000004</v>
      </c>
      <c r="W565">
        <v>740.88340000000005</v>
      </c>
      <c r="X565">
        <v>725.2441</v>
      </c>
      <c r="Y565">
        <v>725.78729999999996</v>
      </c>
      <c r="Z565">
        <v>716.33709999999996</v>
      </c>
      <c r="AA565">
        <v>714.98140000000001</v>
      </c>
      <c r="AB565">
        <v>713.95510000000002</v>
      </c>
      <c r="AC565">
        <v>701.68020000000001</v>
      </c>
      <c r="AD565">
        <v>709.47410000000002</v>
      </c>
      <c r="AE565">
        <v>699.14089999999999</v>
      </c>
      <c r="AF565">
        <v>688.25850000000003</v>
      </c>
      <c r="AG565">
        <v>677.4461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8.3252140000000008</v>
      </c>
      <c r="AX565">
        <v>565.60919999999999</v>
      </c>
      <c r="AY565">
        <v>567.02629999999999</v>
      </c>
      <c r="AZ565">
        <v>567.24940000000004</v>
      </c>
      <c r="BA565">
        <v>558.37400000000002</v>
      </c>
      <c r="BB565">
        <v>564.45410000000004</v>
      </c>
      <c r="BC565">
        <v>479.2869</v>
      </c>
      <c r="BD565">
        <v>335.74349999999998</v>
      </c>
      <c r="BE565">
        <v>52.829250000000002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143.41730000000001</v>
      </c>
      <c r="BV565">
        <v>575.63699999999994</v>
      </c>
      <c r="BW565">
        <v>577.59230000000002</v>
      </c>
      <c r="BX565">
        <v>576.79359999999997</v>
      </c>
      <c r="BY565">
        <v>566.57759999999996</v>
      </c>
      <c r="BZ565">
        <v>574.62580000000003</v>
      </c>
      <c r="CA565">
        <v>488.91829999999999</v>
      </c>
      <c r="CB565">
        <v>343.77949999999998</v>
      </c>
      <c r="CC565">
        <v>155.4298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236.98159999999999</v>
      </c>
      <c r="CT565">
        <v>582.58230000000003</v>
      </c>
      <c r="CU565">
        <v>584.91039999999998</v>
      </c>
      <c r="CV565">
        <v>583.40390000000002</v>
      </c>
      <c r="CW565">
        <v>572.2595</v>
      </c>
      <c r="CX565">
        <v>581.67070000000001</v>
      </c>
      <c r="CY565">
        <v>495.58890000000002</v>
      </c>
      <c r="CZ565">
        <v>349.34519999999998</v>
      </c>
      <c r="DA565">
        <v>226.4906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330.54590000000002</v>
      </c>
      <c r="DR565">
        <v>589.52750000000003</v>
      </c>
      <c r="DS565">
        <v>592.22850000000005</v>
      </c>
      <c r="DT565">
        <v>590.01419999999996</v>
      </c>
      <c r="DU565">
        <v>577.94129999999996</v>
      </c>
      <c r="DV565">
        <v>588.71559999999999</v>
      </c>
      <c r="DW565">
        <v>502.25959999999998</v>
      </c>
      <c r="DX565">
        <v>354.91090000000003</v>
      </c>
      <c r="DY565">
        <v>297.5514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465.63799999999998</v>
      </c>
      <c r="EP565">
        <v>599.55539999999996</v>
      </c>
      <c r="EQ565">
        <v>602.79449999999997</v>
      </c>
      <c r="ER565">
        <v>599.55849999999998</v>
      </c>
      <c r="ES565">
        <v>586.14499999999998</v>
      </c>
      <c r="ET565">
        <v>598.88729999999998</v>
      </c>
      <c r="EU565">
        <v>511.89100000000002</v>
      </c>
      <c r="EV565">
        <v>362.94690000000003</v>
      </c>
      <c r="EW565">
        <v>400.15190000000001</v>
      </c>
      <c r="EX565">
        <v>67.427729999999997</v>
      </c>
      <c r="EY565">
        <v>65.862309999999994</v>
      </c>
      <c r="EZ565">
        <v>65.150049999999993</v>
      </c>
      <c r="FA565">
        <v>63.916370000000001</v>
      </c>
      <c r="FB565">
        <v>63.2851</v>
      </c>
      <c r="FC565">
        <v>62.516649999999998</v>
      </c>
      <c r="FD565">
        <v>62.2301</v>
      </c>
      <c r="FE565">
        <v>62.388480000000001</v>
      </c>
      <c r="FF565">
        <v>64.596879999999999</v>
      </c>
      <c r="FG565">
        <v>69.081500000000005</v>
      </c>
      <c r="FH565">
        <v>75.075900000000004</v>
      </c>
      <c r="FI565">
        <v>80.231629999999996</v>
      </c>
      <c r="FJ565">
        <v>83.570819999999998</v>
      </c>
      <c r="FK565">
        <v>85.216390000000004</v>
      </c>
      <c r="FL565">
        <v>86.117239999999995</v>
      </c>
      <c r="FM565">
        <v>86.104730000000004</v>
      </c>
      <c r="FN565">
        <v>84.664289999999994</v>
      </c>
      <c r="FO565">
        <v>82.146129999999999</v>
      </c>
      <c r="FP565">
        <v>78.863579999999999</v>
      </c>
      <c r="FQ565">
        <v>75.815060000000003</v>
      </c>
      <c r="FR565">
        <v>73.405410000000003</v>
      </c>
      <c r="FS565">
        <v>71.254919999999998</v>
      </c>
      <c r="FT565">
        <v>69.472880000000004</v>
      </c>
      <c r="FU565">
        <v>68.443839999999994</v>
      </c>
      <c r="FV565">
        <v>1</v>
      </c>
    </row>
    <row r="566" spans="1:178" x14ac:dyDescent="0.2">
      <c r="A566" t="s">
        <v>216</v>
      </c>
      <c r="B566" t="s">
        <v>231</v>
      </c>
      <c r="C566" t="s">
        <v>241</v>
      </c>
      <c r="D566" t="s">
        <v>44</v>
      </c>
      <c r="E566">
        <v>2015</v>
      </c>
      <c r="F566" t="s">
        <v>227</v>
      </c>
      <c r="G566">
        <v>565</v>
      </c>
      <c r="H566" s="59"/>
      <c r="I566">
        <v>81.941649999999996</v>
      </c>
      <c r="J566">
        <v>668.57669999999996</v>
      </c>
      <c r="K566">
        <v>665.87270000000001</v>
      </c>
      <c r="L566">
        <v>651.60590000000002</v>
      </c>
      <c r="M566">
        <v>649.38080000000002</v>
      </c>
      <c r="N566">
        <v>679.22770000000003</v>
      </c>
      <c r="O566">
        <v>708.15470000000005</v>
      </c>
      <c r="P566">
        <v>727.84590000000003</v>
      </c>
      <c r="Q566">
        <v>737.04129999999998</v>
      </c>
      <c r="R566">
        <v>738.27499999999998</v>
      </c>
      <c r="S566">
        <v>719.51170000000002</v>
      </c>
      <c r="T566">
        <v>706.50519999999995</v>
      </c>
      <c r="U566">
        <v>701.46469999999999</v>
      </c>
      <c r="V566">
        <v>713.59950000000003</v>
      </c>
      <c r="W566">
        <v>699.56939999999997</v>
      </c>
      <c r="X566">
        <v>714.63599999999997</v>
      </c>
      <c r="Y566">
        <v>710.49639999999999</v>
      </c>
      <c r="Z566">
        <v>711.82219999999995</v>
      </c>
      <c r="AA566">
        <v>722.95719999999994</v>
      </c>
      <c r="AB566">
        <v>724.02229999999997</v>
      </c>
      <c r="AC566">
        <v>717.72630000000004</v>
      </c>
      <c r="AD566">
        <v>720.18960000000004</v>
      </c>
      <c r="AE566">
        <v>713.89149999999995</v>
      </c>
      <c r="AF566">
        <v>710.50059999999996</v>
      </c>
      <c r="AG566">
        <v>706.82510000000002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-55.893830000000001</v>
      </c>
      <c r="AX566">
        <v>556.23389999999995</v>
      </c>
      <c r="AY566">
        <v>561.55499999999995</v>
      </c>
      <c r="AZ566">
        <v>561.43320000000006</v>
      </c>
      <c r="BA566">
        <v>558.70140000000004</v>
      </c>
      <c r="BB566">
        <v>561.64499999999998</v>
      </c>
      <c r="BC566">
        <v>491.62369999999999</v>
      </c>
      <c r="BD566">
        <v>354.75580000000002</v>
      </c>
      <c r="BE566">
        <v>80.315539999999999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119.9883</v>
      </c>
      <c r="BV566">
        <v>570.67870000000005</v>
      </c>
      <c r="BW566">
        <v>580.51869999999997</v>
      </c>
      <c r="BX566">
        <v>580.65859999999998</v>
      </c>
      <c r="BY566">
        <v>576.38520000000005</v>
      </c>
      <c r="BZ566">
        <v>579.81849999999997</v>
      </c>
      <c r="CA566">
        <v>502.61900000000003</v>
      </c>
      <c r="CB566">
        <v>367.00659999999999</v>
      </c>
      <c r="CC566">
        <v>185.7756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241.80369999999999</v>
      </c>
      <c r="CT566">
        <v>580.68309999999997</v>
      </c>
      <c r="CU566">
        <v>593.65300000000002</v>
      </c>
      <c r="CV566">
        <v>593.97389999999996</v>
      </c>
      <c r="CW566">
        <v>588.63289999999995</v>
      </c>
      <c r="CX566">
        <v>592.40549999999996</v>
      </c>
      <c r="CY566">
        <v>510.23430000000002</v>
      </c>
      <c r="CZ566">
        <v>375.4914</v>
      </c>
      <c r="DA566">
        <v>258.81689999999998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363.6191</v>
      </c>
      <c r="DR566">
        <v>590.6875</v>
      </c>
      <c r="DS566">
        <v>606.78729999999996</v>
      </c>
      <c r="DT566">
        <v>607.28930000000003</v>
      </c>
      <c r="DU566">
        <v>600.88070000000005</v>
      </c>
      <c r="DV566">
        <v>604.99249999999995</v>
      </c>
      <c r="DW566">
        <v>517.84960000000001</v>
      </c>
      <c r="DX566">
        <v>383.97620000000001</v>
      </c>
      <c r="DY566">
        <v>331.85820000000001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539.50120000000004</v>
      </c>
      <c r="EP566">
        <v>605.13229999999999</v>
      </c>
      <c r="EQ566">
        <v>625.75099999999998</v>
      </c>
      <c r="ER566">
        <v>626.51459999999997</v>
      </c>
      <c r="ES566">
        <v>618.56449999999995</v>
      </c>
      <c r="ET566">
        <v>623.16610000000003</v>
      </c>
      <c r="EU566">
        <v>528.84490000000005</v>
      </c>
      <c r="EV566">
        <v>396.22699999999998</v>
      </c>
      <c r="EW566">
        <v>437.31830000000002</v>
      </c>
      <c r="EX566">
        <v>44.249659999999999</v>
      </c>
      <c r="EY566">
        <v>43.515509999999999</v>
      </c>
      <c r="EZ566">
        <v>43.125720000000001</v>
      </c>
      <c r="FA566">
        <v>42.989310000000003</v>
      </c>
      <c r="FB566">
        <v>43.029170000000001</v>
      </c>
      <c r="FC566">
        <v>42.86947</v>
      </c>
      <c r="FD566">
        <v>43.096550000000001</v>
      </c>
      <c r="FE566">
        <v>43.268650000000001</v>
      </c>
      <c r="FF566">
        <v>43.960790000000003</v>
      </c>
      <c r="FG566">
        <v>45.466439999999999</v>
      </c>
      <c r="FH566">
        <v>47.095269999999999</v>
      </c>
      <c r="FI566">
        <v>48.859659999999998</v>
      </c>
      <c r="FJ566">
        <v>50.246540000000003</v>
      </c>
      <c r="FK566">
        <v>50.661540000000002</v>
      </c>
      <c r="FL566">
        <v>50.809080000000002</v>
      </c>
      <c r="FM566">
        <v>50.70232</v>
      </c>
      <c r="FN566">
        <v>50.220399999999998</v>
      </c>
      <c r="FO566">
        <v>49.119439999999997</v>
      </c>
      <c r="FP566">
        <v>47.849679999999999</v>
      </c>
      <c r="FQ566">
        <v>46.724670000000003</v>
      </c>
      <c r="FR566">
        <v>45.680500000000002</v>
      </c>
      <c r="FS566">
        <v>45.012419999999999</v>
      </c>
      <c r="FT566">
        <v>44.698979999999999</v>
      </c>
      <c r="FU566">
        <v>43.921460000000003</v>
      </c>
      <c r="FV566">
        <v>1</v>
      </c>
    </row>
    <row r="567" spans="1:178" x14ac:dyDescent="0.2">
      <c r="A567" t="s">
        <v>216</v>
      </c>
      <c r="B567" t="s">
        <v>231</v>
      </c>
      <c r="C567" t="s">
        <v>241</v>
      </c>
      <c r="D567" t="s">
        <v>44</v>
      </c>
      <c r="E567">
        <v>2016</v>
      </c>
      <c r="F567" t="s">
        <v>227</v>
      </c>
      <c r="G567">
        <v>550</v>
      </c>
      <c r="H567" s="59"/>
      <c r="I567">
        <v>79.766199999999998</v>
      </c>
      <c r="J567">
        <v>650.82690000000002</v>
      </c>
      <c r="K567">
        <v>648.19460000000004</v>
      </c>
      <c r="L567">
        <v>634.3066</v>
      </c>
      <c r="M567">
        <v>632.14059999999995</v>
      </c>
      <c r="N567">
        <v>661.19510000000002</v>
      </c>
      <c r="O567">
        <v>689.35419999999999</v>
      </c>
      <c r="P567">
        <v>708.52260000000001</v>
      </c>
      <c r="Q567">
        <v>717.47379999999998</v>
      </c>
      <c r="R567">
        <v>718.67470000000003</v>
      </c>
      <c r="S567">
        <v>700.40959999999995</v>
      </c>
      <c r="T567">
        <v>687.74839999999995</v>
      </c>
      <c r="U567">
        <v>682.84180000000003</v>
      </c>
      <c r="V567">
        <v>694.65440000000001</v>
      </c>
      <c r="W567">
        <v>680.99670000000003</v>
      </c>
      <c r="X567">
        <v>695.66330000000005</v>
      </c>
      <c r="Y567">
        <v>691.63369999999998</v>
      </c>
      <c r="Z567">
        <v>692.92430000000002</v>
      </c>
      <c r="AA567">
        <v>703.7636</v>
      </c>
      <c r="AB567">
        <v>704.80039999999997</v>
      </c>
      <c r="AC567">
        <v>698.67169999999999</v>
      </c>
      <c r="AD567">
        <v>701.06960000000004</v>
      </c>
      <c r="AE567">
        <v>694.93859999999995</v>
      </c>
      <c r="AF567">
        <v>691.63779999999997</v>
      </c>
      <c r="AG567">
        <v>688.0598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-58.335079999999998</v>
      </c>
      <c r="AX567">
        <v>541.14430000000004</v>
      </c>
      <c r="AY567">
        <v>546.22329999999999</v>
      </c>
      <c r="AZ567">
        <v>546.09889999999996</v>
      </c>
      <c r="BA567">
        <v>543.47389999999996</v>
      </c>
      <c r="BB567">
        <v>546.32839999999999</v>
      </c>
      <c r="BC567">
        <v>478.32639999999998</v>
      </c>
      <c r="BD567">
        <v>345.0641</v>
      </c>
      <c r="BE567">
        <v>75.829700000000003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115.1966</v>
      </c>
      <c r="BV567">
        <v>555.39610000000005</v>
      </c>
      <c r="BW567">
        <v>564.93359999999996</v>
      </c>
      <c r="BX567">
        <v>565.06730000000005</v>
      </c>
      <c r="BY567">
        <v>560.92139999999995</v>
      </c>
      <c r="BZ567">
        <v>564.25919999999996</v>
      </c>
      <c r="CA567">
        <v>489.17469999999997</v>
      </c>
      <c r="CB567">
        <v>357.15120000000002</v>
      </c>
      <c r="CC567">
        <v>179.88040000000001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235.38409999999999</v>
      </c>
      <c r="CT567">
        <v>565.26670000000001</v>
      </c>
      <c r="CU567">
        <v>577.89229999999998</v>
      </c>
      <c r="CV567">
        <v>578.2047</v>
      </c>
      <c r="CW567">
        <v>573.00549999999998</v>
      </c>
      <c r="CX567">
        <v>576.67790000000002</v>
      </c>
      <c r="CY567">
        <v>496.68830000000003</v>
      </c>
      <c r="CZ567">
        <v>365.52260000000001</v>
      </c>
      <c r="DA567">
        <v>251.94569999999999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355.57159999999999</v>
      </c>
      <c r="DR567">
        <v>575.13739999999996</v>
      </c>
      <c r="DS567">
        <v>590.85109999999997</v>
      </c>
      <c r="DT567">
        <v>591.34220000000005</v>
      </c>
      <c r="DU567">
        <v>585.08950000000004</v>
      </c>
      <c r="DV567">
        <v>589.09670000000006</v>
      </c>
      <c r="DW567">
        <v>504.20179999999999</v>
      </c>
      <c r="DX567">
        <v>373.89409999999998</v>
      </c>
      <c r="DY567">
        <v>324.01089999999999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529.10329999999999</v>
      </c>
      <c r="EP567">
        <v>589.38909999999998</v>
      </c>
      <c r="EQ567">
        <v>609.56140000000005</v>
      </c>
      <c r="ER567">
        <v>610.31050000000005</v>
      </c>
      <c r="ES567">
        <v>602.53700000000003</v>
      </c>
      <c r="ET567">
        <v>607.02739999999994</v>
      </c>
      <c r="EU567">
        <v>515.05020000000002</v>
      </c>
      <c r="EV567">
        <v>385.98110000000003</v>
      </c>
      <c r="EW567">
        <v>428.0616</v>
      </c>
      <c r="EX567">
        <v>44.249659999999999</v>
      </c>
      <c r="EY567">
        <v>43.515509999999999</v>
      </c>
      <c r="EZ567">
        <v>43.125720000000001</v>
      </c>
      <c r="FA567">
        <v>42.989310000000003</v>
      </c>
      <c r="FB567">
        <v>43.029170000000001</v>
      </c>
      <c r="FC567">
        <v>42.86947</v>
      </c>
      <c r="FD567">
        <v>43.096550000000001</v>
      </c>
      <c r="FE567">
        <v>43.268650000000001</v>
      </c>
      <c r="FF567">
        <v>43.960790000000003</v>
      </c>
      <c r="FG567">
        <v>45.466439999999999</v>
      </c>
      <c r="FH567">
        <v>47.095269999999999</v>
      </c>
      <c r="FI567">
        <v>48.859659999999998</v>
      </c>
      <c r="FJ567">
        <v>50.246540000000003</v>
      </c>
      <c r="FK567">
        <v>50.661540000000002</v>
      </c>
      <c r="FL567">
        <v>50.809080000000002</v>
      </c>
      <c r="FM567">
        <v>50.70232</v>
      </c>
      <c r="FN567">
        <v>50.220399999999998</v>
      </c>
      <c r="FO567">
        <v>49.119439999999997</v>
      </c>
      <c r="FP567">
        <v>47.849679999999999</v>
      </c>
      <c r="FQ567">
        <v>46.724670000000003</v>
      </c>
      <c r="FR567">
        <v>45.680500000000002</v>
      </c>
      <c r="FS567">
        <v>45.012419999999999</v>
      </c>
      <c r="FT567">
        <v>44.698979999999999</v>
      </c>
      <c r="FU567">
        <v>43.921460000000003</v>
      </c>
      <c r="FV567">
        <v>1</v>
      </c>
    </row>
    <row r="568" spans="1:178" x14ac:dyDescent="0.2">
      <c r="A568" t="s">
        <v>216</v>
      </c>
      <c r="B568" t="s">
        <v>231</v>
      </c>
      <c r="C568" t="s">
        <v>241</v>
      </c>
      <c r="D568" t="s">
        <v>44</v>
      </c>
      <c r="E568">
        <v>2017</v>
      </c>
      <c r="F568" t="s">
        <v>227</v>
      </c>
      <c r="G568">
        <v>535</v>
      </c>
      <c r="H568" s="59"/>
      <c r="I568">
        <v>77.590770000000006</v>
      </c>
      <c r="J568">
        <v>633.07709999999997</v>
      </c>
      <c r="K568">
        <v>630.51660000000004</v>
      </c>
      <c r="L568">
        <v>617.00729999999999</v>
      </c>
      <c r="M568">
        <v>614.90039999999999</v>
      </c>
      <c r="N568">
        <v>643.16250000000002</v>
      </c>
      <c r="O568">
        <v>670.55359999999996</v>
      </c>
      <c r="P568">
        <v>689.19920000000002</v>
      </c>
      <c r="Q568">
        <v>697.90629999999999</v>
      </c>
      <c r="R568">
        <v>699.07449999999994</v>
      </c>
      <c r="S568">
        <v>681.3075</v>
      </c>
      <c r="T568">
        <v>668.99159999999995</v>
      </c>
      <c r="U568">
        <v>664.21879999999999</v>
      </c>
      <c r="V568">
        <v>675.70929999999998</v>
      </c>
      <c r="W568">
        <v>662.42409999999995</v>
      </c>
      <c r="X568">
        <v>676.69069999999999</v>
      </c>
      <c r="Y568">
        <v>672.77089999999998</v>
      </c>
      <c r="Z568">
        <v>674.02629999999999</v>
      </c>
      <c r="AA568">
        <v>684.57010000000002</v>
      </c>
      <c r="AB568">
        <v>685.57860000000005</v>
      </c>
      <c r="AC568">
        <v>679.61699999999996</v>
      </c>
      <c r="AD568">
        <v>681.94949999999994</v>
      </c>
      <c r="AE568">
        <v>675.98580000000004</v>
      </c>
      <c r="AF568">
        <v>672.7749</v>
      </c>
      <c r="AG568">
        <v>669.29449999999997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-60.721670000000003</v>
      </c>
      <c r="AX568">
        <v>526.05909999999994</v>
      </c>
      <c r="AY568">
        <v>530.89739999999995</v>
      </c>
      <c r="AZ568">
        <v>530.77049999999997</v>
      </c>
      <c r="BA568">
        <v>528.25199999999995</v>
      </c>
      <c r="BB568">
        <v>531.01760000000002</v>
      </c>
      <c r="BC568">
        <v>465.0324</v>
      </c>
      <c r="BD568">
        <v>335.37619999999998</v>
      </c>
      <c r="BE568">
        <v>71.376660000000001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110.4273</v>
      </c>
      <c r="BV568">
        <v>540.11519999999996</v>
      </c>
      <c r="BW568">
        <v>549.35080000000005</v>
      </c>
      <c r="BX568">
        <v>549.47850000000005</v>
      </c>
      <c r="BY568">
        <v>545.45989999999995</v>
      </c>
      <c r="BZ568">
        <v>548.70209999999997</v>
      </c>
      <c r="CA568">
        <v>475.73180000000002</v>
      </c>
      <c r="CB568">
        <v>347.29730000000001</v>
      </c>
      <c r="CC568">
        <v>173.99870000000001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228.96449999999999</v>
      </c>
      <c r="CT568">
        <v>549.85029999999995</v>
      </c>
      <c r="CU568">
        <v>562.13170000000002</v>
      </c>
      <c r="CV568">
        <v>562.43550000000005</v>
      </c>
      <c r="CW568">
        <v>557.37810000000002</v>
      </c>
      <c r="CX568">
        <v>560.95039999999995</v>
      </c>
      <c r="CY568">
        <v>483.1422</v>
      </c>
      <c r="CZ568">
        <v>355.55380000000002</v>
      </c>
      <c r="DA568">
        <v>245.0744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347.5018</v>
      </c>
      <c r="DR568">
        <v>559.58550000000002</v>
      </c>
      <c r="DS568">
        <v>574.91250000000002</v>
      </c>
      <c r="DT568">
        <v>575.39250000000004</v>
      </c>
      <c r="DU568">
        <v>569.2962</v>
      </c>
      <c r="DV568">
        <v>573.19860000000006</v>
      </c>
      <c r="DW568">
        <v>490.55259999999998</v>
      </c>
      <c r="DX568">
        <v>363.81029999999998</v>
      </c>
      <c r="DY568">
        <v>316.15010000000001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518.6508</v>
      </c>
      <c r="EP568">
        <v>573.64149999999995</v>
      </c>
      <c r="EQ568">
        <v>593.36590000000001</v>
      </c>
      <c r="ER568">
        <v>594.10050000000001</v>
      </c>
      <c r="ES568">
        <v>586.50409999999999</v>
      </c>
      <c r="ET568">
        <v>590.88319999999999</v>
      </c>
      <c r="EU568">
        <v>501.25200000000001</v>
      </c>
      <c r="EV568">
        <v>375.73140000000001</v>
      </c>
      <c r="EW568">
        <v>418.7722</v>
      </c>
      <c r="EX568">
        <v>44.249659999999999</v>
      </c>
      <c r="EY568">
        <v>43.515509999999999</v>
      </c>
      <c r="EZ568">
        <v>43.125720000000001</v>
      </c>
      <c r="FA568">
        <v>42.989310000000003</v>
      </c>
      <c r="FB568">
        <v>43.029170000000001</v>
      </c>
      <c r="FC568">
        <v>42.86947</v>
      </c>
      <c r="FD568">
        <v>43.096550000000001</v>
      </c>
      <c r="FE568">
        <v>43.268650000000001</v>
      </c>
      <c r="FF568">
        <v>43.960790000000003</v>
      </c>
      <c r="FG568">
        <v>45.466439999999999</v>
      </c>
      <c r="FH568">
        <v>47.095269999999999</v>
      </c>
      <c r="FI568">
        <v>48.859659999999998</v>
      </c>
      <c r="FJ568">
        <v>50.246540000000003</v>
      </c>
      <c r="FK568">
        <v>50.661540000000002</v>
      </c>
      <c r="FL568">
        <v>50.809080000000002</v>
      </c>
      <c r="FM568">
        <v>50.702309999999997</v>
      </c>
      <c r="FN568">
        <v>50.220399999999998</v>
      </c>
      <c r="FO568">
        <v>49.119439999999997</v>
      </c>
      <c r="FP568">
        <v>47.849679999999999</v>
      </c>
      <c r="FQ568">
        <v>46.724670000000003</v>
      </c>
      <c r="FR568">
        <v>45.680500000000002</v>
      </c>
      <c r="FS568">
        <v>45.012419999999999</v>
      </c>
      <c r="FT568">
        <v>44.698979999999999</v>
      </c>
      <c r="FU568">
        <v>43.921460000000003</v>
      </c>
      <c r="FV568">
        <v>1</v>
      </c>
    </row>
    <row r="569" spans="1:178" x14ac:dyDescent="0.2">
      <c r="A569" t="s">
        <v>216</v>
      </c>
      <c r="B569" t="s">
        <v>231</v>
      </c>
      <c r="C569" t="s">
        <v>241</v>
      </c>
      <c r="D569" t="s">
        <v>44</v>
      </c>
      <c r="E569" t="s">
        <v>239</v>
      </c>
      <c r="F569" t="s">
        <v>227</v>
      </c>
      <c r="G569">
        <v>535</v>
      </c>
      <c r="H569" s="59"/>
      <c r="I569">
        <v>77.590770000000006</v>
      </c>
      <c r="J569">
        <v>633.07709999999997</v>
      </c>
      <c r="K569">
        <v>630.51660000000004</v>
      </c>
      <c r="L569">
        <v>617.00729999999999</v>
      </c>
      <c r="M569">
        <v>614.90039999999999</v>
      </c>
      <c r="N569">
        <v>643.16250000000002</v>
      </c>
      <c r="O569">
        <v>670.55359999999996</v>
      </c>
      <c r="P569">
        <v>689.19920000000002</v>
      </c>
      <c r="Q569">
        <v>697.90629999999999</v>
      </c>
      <c r="R569">
        <v>699.07449999999994</v>
      </c>
      <c r="S569">
        <v>681.3075</v>
      </c>
      <c r="T569">
        <v>668.99159999999995</v>
      </c>
      <c r="U569">
        <v>664.21879999999999</v>
      </c>
      <c r="V569">
        <v>675.70929999999998</v>
      </c>
      <c r="W569">
        <v>662.42409999999995</v>
      </c>
      <c r="X569">
        <v>676.69069999999999</v>
      </c>
      <c r="Y569">
        <v>672.77089999999998</v>
      </c>
      <c r="Z569">
        <v>674.02629999999999</v>
      </c>
      <c r="AA569">
        <v>684.57010000000002</v>
      </c>
      <c r="AB569">
        <v>685.57860000000005</v>
      </c>
      <c r="AC569">
        <v>679.61699999999996</v>
      </c>
      <c r="AD569">
        <v>681.94949999999994</v>
      </c>
      <c r="AE569">
        <v>675.98580000000004</v>
      </c>
      <c r="AF569">
        <v>672.7749</v>
      </c>
      <c r="AG569">
        <v>669.29449999999997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-60.721670000000003</v>
      </c>
      <c r="AX569">
        <v>526.05909999999994</v>
      </c>
      <c r="AY569">
        <v>530.89739999999995</v>
      </c>
      <c r="AZ569">
        <v>530.77049999999997</v>
      </c>
      <c r="BA569">
        <v>528.25199999999995</v>
      </c>
      <c r="BB569">
        <v>531.01760000000002</v>
      </c>
      <c r="BC569">
        <v>465.0324</v>
      </c>
      <c r="BD569">
        <v>335.37619999999998</v>
      </c>
      <c r="BE569">
        <v>71.376660000000001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110.4273</v>
      </c>
      <c r="BV569">
        <v>540.11519999999996</v>
      </c>
      <c r="BW569">
        <v>549.35080000000005</v>
      </c>
      <c r="BX569">
        <v>549.47850000000005</v>
      </c>
      <c r="BY569">
        <v>545.45989999999995</v>
      </c>
      <c r="BZ569">
        <v>548.70209999999997</v>
      </c>
      <c r="CA569">
        <v>475.73180000000002</v>
      </c>
      <c r="CB569">
        <v>347.29730000000001</v>
      </c>
      <c r="CC569">
        <v>173.99870000000001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228.96449999999999</v>
      </c>
      <c r="CT569">
        <v>549.85029999999995</v>
      </c>
      <c r="CU569">
        <v>562.13170000000002</v>
      </c>
      <c r="CV569">
        <v>562.43550000000005</v>
      </c>
      <c r="CW569">
        <v>557.37810000000002</v>
      </c>
      <c r="CX569">
        <v>560.95039999999995</v>
      </c>
      <c r="CY569">
        <v>483.1422</v>
      </c>
      <c r="CZ569">
        <v>355.55380000000002</v>
      </c>
      <c r="DA569">
        <v>245.0744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347.5018</v>
      </c>
      <c r="DR569">
        <v>559.58550000000002</v>
      </c>
      <c r="DS569">
        <v>574.91250000000002</v>
      </c>
      <c r="DT569">
        <v>575.39250000000004</v>
      </c>
      <c r="DU569">
        <v>569.2962</v>
      </c>
      <c r="DV569">
        <v>573.19860000000006</v>
      </c>
      <c r="DW569">
        <v>490.55259999999998</v>
      </c>
      <c r="DX569">
        <v>363.81029999999998</v>
      </c>
      <c r="DY569">
        <v>316.15010000000001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518.6508</v>
      </c>
      <c r="EP569">
        <v>573.64149999999995</v>
      </c>
      <c r="EQ569">
        <v>593.36590000000001</v>
      </c>
      <c r="ER569">
        <v>594.10050000000001</v>
      </c>
      <c r="ES569">
        <v>586.50409999999999</v>
      </c>
      <c r="ET569">
        <v>590.88319999999999</v>
      </c>
      <c r="EU569">
        <v>501.25200000000001</v>
      </c>
      <c r="EV569">
        <v>375.73140000000001</v>
      </c>
      <c r="EW569">
        <v>418.7722</v>
      </c>
      <c r="EX569">
        <v>44.249659999999999</v>
      </c>
      <c r="EY569">
        <v>43.515509999999999</v>
      </c>
      <c r="EZ569">
        <v>43.125720000000001</v>
      </c>
      <c r="FA569">
        <v>42.989310000000003</v>
      </c>
      <c r="FB569">
        <v>43.029170000000001</v>
      </c>
      <c r="FC569">
        <v>42.86947</v>
      </c>
      <c r="FD569">
        <v>43.096550000000001</v>
      </c>
      <c r="FE569">
        <v>43.268650000000001</v>
      </c>
      <c r="FF569">
        <v>43.960790000000003</v>
      </c>
      <c r="FG569">
        <v>45.466439999999999</v>
      </c>
      <c r="FH569">
        <v>47.095269999999999</v>
      </c>
      <c r="FI569">
        <v>48.859659999999998</v>
      </c>
      <c r="FJ569">
        <v>50.246540000000003</v>
      </c>
      <c r="FK569">
        <v>50.661540000000002</v>
      </c>
      <c r="FL569">
        <v>50.809080000000002</v>
      </c>
      <c r="FM569">
        <v>50.702309999999997</v>
      </c>
      <c r="FN569">
        <v>50.220399999999998</v>
      </c>
      <c r="FO569">
        <v>49.119439999999997</v>
      </c>
      <c r="FP569">
        <v>47.849679999999999</v>
      </c>
      <c r="FQ569">
        <v>46.724670000000003</v>
      </c>
      <c r="FR569">
        <v>45.680500000000002</v>
      </c>
      <c r="FS569">
        <v>45.012419999999999</v>
      </c>
      <c r="FT569">
        <v>44.698979999999999</v>
      </c>
      <c r="FU569">
        <v>43.921460000000003</v>
      </c>
      <c r="FV569">
        <v>1</v>
      </c>
    </row>
    <row r="570" spans="1:178" x14ac:dyDescent="0.2">
      <c r="A570" t="s">
        <v>216</v>
      </c>
      <c r="B570" t="s">
        <v>231</v>
      </c>
      <c r="C570" t="s">
        <v>241</v>
      </c>
      <c r="D570" t="s">
        <v>10</v>
      </c>
      <c r="E570">
        <v>2015</v>
      </c>
      <c r="F570" t="s">
        <v>227</v>
      </c>
      <c r="G570">
        <v>580</v>
      </c>
      <c r="H570" s="59"/>
      <c r="I570">
        <v>84.117090000000005</v>
      </c>
      <c r="J570">
        <v>756.4828</v>
      </c>
      <c r="K570">
        <v>749.14089999999999</v>
      </c>
      <c r="L570">
        <v>741.9479</v>
      </c>
      <c r="M570">
        <v>747.96069999999997</v>
      </c>
      <c r="N570">
        <v>762.95159999999998</v>
      </c>
      <c r="O570">
        <v>792</v>
      </c>
      <c r="P570">
        <v>837.45820000000003</v>
      </c>
      <c r="Q570">
        <v>851.73979999999995</v>
      </c>
      <c r="R570">
        <v>861.45180000000005</v>
      </c>
      <c r="S570">
        <v>865.78650000000005</v>
      </c>
      <c r="T570">
        <v>867.99220000000003</v>
      </c>
      <c r="U570">
        <v>861.77869999999996</v>
      </c>
      <c r="V570">
        <v>850.77739999999994</v>
      </c>
      <c r="W570">
        <v>845.34119999999996</v>
      </c>
      <c r="X570">
        <v>830.9683</v>
      </c>
      <c r="Y570">
        <v>822.65350000000001</v>
      </c>
      <c r="Z570">
        <v>812.29169999999999</v>
      </c>
      <c r="AA570">
        <v>803.93020000000001</v>
      </c>
      <c r="AB570">
        <v>802.78020000000004</v>
      </c>
      <c r="AC570">
        <v>806.59519999999998</v>
      </c>
      <c r="AD570">
        <v>812.59299999999996</v>
      </c>
      <c r="AE570">
        <v>813.72500000000002</v>
      </c>
      <c r="AF570">
        <v>809.3519</v>
      </c>
      <c r="AG570">
        <v>775.18870000000004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-60.677019999999999</v>
      </c>
      <c r="AU570">
        <v>658.27670000000001</v>
      </c>
      <c r="AV570">
        <v>649.36829999999998</v>
      </c>
      <c r="AW570">
        <v>643.87130000000002</v>
      </c>
      <c r="AX570">
        <v>636.77829999999994</v>
      </c>
      <c r="AY570">
        <v>631.80259999999998</v>
      </c>
      <c r="AZ570">
        <v>549.3768</v>
      </c>
      <c r="BA570">
        <v>387.12790000000001</v>
      </c>
      <c r="BB570">
        <v>189.20670000000001</v>
      </c>
      <c r="BC570">
        <v>34.93497</v>
      </c>
      <c r="BD570">
        <v>-102.3163</v>
      </c>
      <c r="BE570">
        <v>-241.78280000000001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141.73580000000001</v>
      </c>
      <c r="BS570">
        <v>672.27149999999995</v>
      </c>
      <c r="BT570">
        <v>662.92849999999999</v>
      </c>
      <c r="BU570">
        <v>658.63019999999995</v>
      </c>
      <c r="BV570">
        <v>651.54700000000003</v>
      </c>
      <c r="BW570">
        <v>646.4923</v>
      </c>
      <c r="BX570">
        <v>558.28420000000006</v>
      </c>
      <c r="BY570">
        <v>395.33890000000002</v>
      </c>
      <c r="BZ570">
        <v>243.63399999999999</v>
      </c>
      <c r="CA570">
        <v>183.26159999999999</v>
      </c>
      <c r="CB570">
        <v>127.7051</v>
      </c>
      <c r="CC570">
        <v>49.722630000000002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281.9264</v>
      </c>
      <c r="CQ570">
        <v>681.96420000000001</v>
      </c>
      <c r="CR570">
        <v>672.32029999999997</v>
      </c>
      <c r="CS570">
        <v>668.85220000000004</v>
      </c>
      <c r="CT570">
        <v>661.77570000000003</v>
      </c>
      <c r="CU570">
        <v>656.66639999999995</v>
      </c>
      <c r="CV570">
        <v>564.45339999999999</v>
      </c>
      <c r="CW570">
        <v>401.0258</v>
      </c>
      <c r="CX570">
        <v>281.33030000000002</v>
      </c>
      <c r="CY570">
        <v>285.99220000000003</v>
      </c>
      <c r="CZ570">
        <v>287.0172</v>
      </c>
      <c r="DA570">
        <v>251.61840000000001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422.11689999999999</v>
      </c>
      <c r="DO570">
        <v>691.65689999999995</v>
      </c>
      <c r="DP570">
        <v>681.71209999999996</v>
      </c>
      <c r="DQ570">
        <v>679.07420000000002</v>
      </c>
      <c r="DR570">
        <v>672.00440000000003</v>
      </c>
      <c r="DS570">
        <v>666.84050000000002</v>
      </c>
      <c r="DT570">
        <v>570.62260000000003</v>
      </c>
      <c r="DU570">
        <v>406.71280000000002</v>
      </c>
      <c r="DV570">
        <v>319.0265</v>
      </c>
      <c r="DW570">
        <v>388.72280000000001</v>
      </c>
      <c r="DX570">
        <v>446.32929999999999</v>
      </c>
      <c r="DY570">
        <v>453.51420000000002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624.52970000000005</v>
      </c>
      <c r="EM570">
        <v>705.65160000000003</v>
      </c>
      <c r="EN570">
        <v>695.27229999999997</v>
      </c>
      <c r="EO570">
        <v>693.83299999999997</v>
      </c>
      <c r="EP570">
        <v>686.7731</v>
      </c>
      <c r="EQ570">
        <v>681.53020000000004</v>
      </c>
      <c r="ER570">
        <v>579.53</v>
      </c>
      <c r="ES570">
        <v>414.92380000000003</v>
      </c>
      <c r="ET570">
        <v>373.45389999999998</v>
      </c>
      <c r="EU570">
        <v>537.04949999999997</v>
      </c>
      <c r="EV570">
        <v>676.35080000000005</v>
      </c>
      <c r="EW570">
        <v>745.01959999999997</v>
      </c>
      <c r="EX570">
        <v>76.49633</v>
      </c>
      <c r="EY570">
        <v>75.353960000000001</v>
      </c>
      <c r="EZ570">
        <v>74.256209999999996</v>
      </c>
      <c r="FA570">
        <v>73.354510000000005</v>
      </c>
      <c r="FB570">
        <v>72.464259999999996</v>
      </c>
      <c r="FC570">
        <v>71.683359999999993</v>
      </c>
      <c r="FD570">
        <v>71.346760000000003</v>
      </c>
      <c r="FE570">
        <v>71.734009999999998</v>
      </c>
      <c r="FF570">
        <v>74.310360000000003</v>
      </c>
      <c r="FG570">
        <v>78.808220000000006</v>
      </c>
      <c r="FH570">
        <v>83.511089999999996</v>
      </c>
      <c r="FI570">
        <v>87.743279999999999</v>
      </c>
      <c r="FJ570">
        <v>90.702939999999998</v>
      </c>
      <c r="FK570">
        <v>92.603210000000004</v>
      </c>
      <c r="FL570">
        <v>93.826920000000001</v>
      </c>
      <c r="FM570">
        <v>94.46857</v>
      </c>
      <c r="FN570">
        <v>94.419219999999996</v>
      </c>
      <c r="FO570">
        <v>93.500150000000005</v>
      </c>
      <c r="FP570">
        <v>92.199839999999995</v>
      </c>
      <c r="FQ570">
        <v>89.66037</v>
      </c>
      <c r="FR570">
        <v>86.068439999999995</v>
      </c>
      <c r="FS570">
        <v>82.812479999999994</v>
      </c>
      <c r="FT570">
        <v>80.559269999999998</v>
      </c>
      <c r="FU570">
        <v>78.496679999999998</v>
      </c>
      <c r="FV570">
        <v>1</v>
      </c>
    </row>
    <row r="571" spans="1:178" x14ac:dyDescent="0.2">
      <c r="A571" t="s">
        <v>216</v>
      </c>
      <c r="B571" t="s">
        <v>231</v>
      </c>
      <c r="C571" t="s">
        <v>241</v>
      </c>
      <c r="D571" t="s">
        <v>10</v>
      </c>
      <c r="E571">
        <v>2016</v>
      </c>
      <c r="F571" t="s">
        <v>227</v>
      </c>
      <c r="G571">
        <v>565</v>
      </c>
      <c r="H571" s="59"/>
      <c r="I571">
        <v>81.941649999999996</v>
      </c>
      <c r="J571">
        <v>736.91859999999997</v>
      </c>
      <c r="K571">
        <v>729.76660000000004</v>
      </c>
      <c r="L571">
        <v>722.75959999999998</v>
      </c>
      <c r="M571">
        <v>728.61689999999999</v>
      </c>
      <c r="N571">
        <v>743.2201</v>
      </c>
      <c r="O571">
        <v>771.51729999999998</v>
      </c>
      <c r="P571">
        <v>815.7998</v>
      </c>
      <c r="Q571">
        <v>829.71199999999999</v>
      </c>
      <c r="R571">
        <v>839.17290000000003</v>
      </c>
      <c r="S571">
        <v>843.3954</v>
      </c>
      <c r="T571">
        <v>845.54409999999996</v>
      </c>
      <c r="U571">
        <v>839.49130000000002</v>
      </c>
      <c r="V571">
        <v>828.77449999999999</v>
      </c>
      <c r="W571">
        <v>823.47900000000004</v>
      </c>
      <c r="X571">
        <v>809.47770000000003</v>
      </c>
      <c r="Y571">
        <v>801.37800000000004</v>
      </c>
      <c r="Z571">
        <v>791.28409999999997</v>
      </c>
      <c r="AA571">
        <v>783.13890000000004</v>
      </c>
      <c r="AB571">
        <v>782.01859999999999</v>
      </c>
      <c r="AC571">
        <v>785.73500000000001</v>
      </c>
      <c r="AD571">
        <v>791.57759999999996</v>
      </c>
      <c r="AE571">
        <v>792.68039999999996</v>
      </c>
      <c r="AF571">
        <v>788.42039999999997</v>
      </c>
      <c r="AG571">
        <v>755.14070000000004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-63.508949999999999</v>
      </c>
      <c r="AU571">
        <v>640.94809999999995</v>
      </c>
      <c r="AV571">
        <v>632.27940000000001</v>
      </c>
      <c r="AW571">
        <v>626.89859999999999</v>
      </c>
      <c r="AX571">
        <v>619.98879999999997</v>
      </c>
      <c r="AY571">
        <v>615.14350000000002</v>
      </c>
      <c r="AZ571">
        <v>534.97519999999997</v>
      </c>
      <c r="BA571">
        <v>376.93740000000003</v>
      </c>
      <c r="BB571">
        <v>183.12989999999999</v>
      </c>
      <c r="BC571">
        <v>30.806349999999998</v>
      </c>
      <c r="BD571">
        <v>-104.6717</v>
      </c>
      <c r="BE571">
        <v>-241.8682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136.26929999999999</v>
      </c>
      <c r="BS571">
        <v>654.76059999999995</v>
      </c>
      <c r="BT571">
        <v>645.66309999999999</v>
      </c>
      <c r="BU571">
        <v>641.46529999999996</v>
      </c>
      <c r="BV571">
        <v>634.5652</v>
      </c>
      <c r="BW571">
        <v>629.64200000000005</v>
      </c>
      <c r="BX571">
        <v>543.76649999999995</v>
      </c>
      <c r="BY571">
        <v>385.04160000000002</v>
      </c>
      <c r="BZ571">
        <v>236.84889999999999</v>
      </c>
      <c r="CA571">
        <v>177.20240000000001</v>
      </c>
      <c r="CB571">
        <v>122.3558</v>
      </c>
      <c r="CC571">
        <v>45.843069999999997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274.6352</v>
      </c>
      <c r="CQ571">
        <v>664.32709999999997</v>
      </c>
      <c r="CR571">
        <v>654.93269999999995</v>
      </c>
      <c r="CS571">
        <v>651.55430000000001</v>
      </c>
      <c r="CT571">
        <v>644.66079999999999</v>
      </c>
      <c r="CU571">
        <v>639.68370000000004</v>
      </c>
      <c r="CV571">
        <v>549.85550000000001</v>
      </c>
      <c r="CW571">
        <v>390.65449999999998</v>
      </c>
      <c r="CX571">
        <v>274.05450000000002</v>
      </c>
      <c r="CY571">
        <v>278.59589999999997</v>
      </c>
      <c r="CZ571">
        <v>279.59440000000001</v>
      </c>
      <c r="DA571">
        <v>245.11099999999999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413.00099999999998</v>
      </c>
      <c r="DO571">
        <v>673.89369999999997</v>
      </c>
      <c r="DP571">
        <v>664.20219999999995</v>
      </c>
      <c r="DQ571">
        <v>661.64319999999998</v>
      </c>
      <c r="DR571">
        <v>654.75639999999999</v>
      </c>
      <c r="DS571">
        <v>649.72529999999995</v>
      </c>
      <c r="DT571">
        <v>555.94439999999997</v>
      </c>
      <c r="DU571">
        <v>396.26740000000001</v>
      </c>
      <c r="DV571">
        <v>311.26010000000002</v>
      </c>
      <c r="DW571">
        <v>379.98939999999999</v>
      </c>
      <c r="DX571">
        <v>436.8329</v>
      </c>
      <c r="DY571">
        <v>444.37900000000002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612.77930000000003</v>
      </c>
      <c r="EM571">
        <v>687.70619999999997</v>
      </c>
      <c r="EN571">
        <v>677.58590000000004</v>
      </c>
      <c r="EO571">
        <v>676.21</v>
      </c>
      <c r="EP571">
        <v>669.33280000000002</v>
      </c>
      <c r="EQ571">
        <v>664.22379999999998</v>
      </c>
      <c r="ER571">
        <v>564.73580000000004</v>
      </c>
      <c r="ES571">
        <v>404.3716</v>
      </c>
      <c r="ET571">
        <v>364.97899999999998</v>
      </c>
      <c r="EU571">
        <v>526.38549999999998</v>
      </c>
      <c r="EV571">
        <v>663.86040000000003</v>
      </c>
      <c r="EW571">
        <v>732.09029999999996</v>
      </c>
      <c r="EX571">
        <v>76.49633</v>
      </c>
      <c r="EY571">
        <v>75.353960000000001</v>
      </c>
      <c r="EZ571">
        <v>74.256209999999996</v>
      </c>
      <c r="FA571">
        <v>73.354510000000005</v>
      </c>
      <c r="FB571">
        <v>72.464259999999996</v>
      </c>
      <c r="FC571">
        <v>71.683359999999993</v>
      </c>
      <c r="FD571">
        <v>71.346760000000003</v>
      </c>
      <c r="FE571">
        <v>71.734009999999998</v>
      </c>
      <c r="FF571">
        <v>74.310360000000003</v>
      </c>
      <c r="FG571">
        <v>78.808220000000006</v>
      </c>
      <c r="FH571">
        <v>83.511099999999999</v>
      </c>
      <c r="FI571">
        <v>87.743279999999999</v>
      </c>
      <c r="FJ571">
        <v>90.702939999999998</v>
      </c>
      <c r="FK571">
        <v>92.603210000000004</v>
      </c>
      <c r="FL571">
        <v>93.826930000000004</v>
      </c>
      <c r="FM571">
        <v>94.46857</v>
      </c>
      <c r="FN571">
        <v>94.419219999999996</v>
      </c>
      <c r="FO571">
        <v>93.500150000000005</v>
      </c>
      <c r="FP571">
        <v>92.199839999999995</v>
      </c>
      <c r="FQ571">
        <v>89.66037</v>
      </c>
      <c r="FR571">
        <v>86.068439999999995</v>
      </c>
      <c r="FS571">
        <v>82.812470000000005</v>
      </c>
      <c r="FT571">
        <v>80.559269999999998</v>
      </c>
      <c r="FU571">
        <v>78.496679999999998</v>
      </c>
      <c r="FV571">
        <v>1</v>
      </c>
    </row>
    <row r="572" spans="1:178" x14ac:dyDescent="0.2">
      <c r="A572" t="s">
        <v>216</v>
      </c>
      <c r="B572" t="s">
        <v>231</v>
      </c>
      <c r="C572" t="s">
        <v>241</v>
      </c>
      <c r="D572" t="s">
        <v>10</v>
      </c>
      <c r="E572">
        <v>2017</v>
      </c>
      <c r="F572" t="s">
        <v>227</v>
      </c>
      <c r="G572">
        <v>550</v>
      </c>
      <c r="H572" s="59"/>
      <c r="I572">
        <v>79.766199999999998</v>
      </c>
      <c r="J572">
        <v>717.35440000000006</v>
      </c>
      <c r="K572">
        <v>710.39229999999998</v>
      </c>
      <c r="L572">
        <v>703.57140000000004</v>
      </c>
      <c r="M572">
        <v>709.2731</v>
      </c>
      <c r="N572">
        <v>723.48860000000002</v>
      </c>
      <c r="O572">
        <v>751.03449999999998</v>
      </c>
      <c r="P572">
        <v>794.14139999999998</v>
      </c>
      <c r="Q572">
        <v>807.68430000000001</v>
      </c>
      <c r="R572">
        <v>816.89390000000003</v>
      </c>
      <c r="S572">
        <v>821.00450000000001</v>
      </c>
      <c r="T572">
        <v>823.09609999999998</v>
      </c>
      <c r="U572">
        <v>817.20389999999998</v>
      </c>
      <c r="V572">
        <v>806.77170000000001</v>
      </c>
      <c r="W572">
        <v>801.61670000000004</v>
      </c>
      <c r="X572">
        <v>787.98710000000005</v>
      </c>
      <c r="Y572">
        <v>780.10249999999996</v>
      </c>
      <c r="Z572">
        <v>770.27660000000003</v>
      </c>
      <c r="AA572">
        <v>762.34760000000006</v>
      </c>
      <c r="AB572">
        <v>761.25710000000004</v>
      </c>
      <c r="AC572">
        <v>764.87480000000005</v>
      </c>
      <c r="AD572">
        <v>770.56230000000005</v>
      </c>
      <c r="AE572">
        <v>771.63570000000004</v>
      </c>
      <c r="AF572">
        <v>767.48889999999994</v>
      </c>
      <c r="AG572">
        <v>735.09270000000004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-66.281360000000006</v>
      </c>
      <c r="AU572">
        <v>623.62350000000004</v>
      </c>
      <c r="AV572">
        <v>615.19460000000004</v>
      </c>
      <c r="AW572">
        <v>609.93010000000004</v>
      </c>
      <c r="AX572">
        <v>603.20370000000003</v>
      </c>
      <c r="AY572">
        <v>598.48860000000002</v>
      </c>
      <c r="AZ572">
        <v>520.57600000000002</v>
      </c>
      <c r="BA572">
        <v>366.74939999999998</v>
      </c>
      <c r="BB572">
        <v>177.0693</v>
      </c>
      <c r="BC572">
        <v>26.721340000000001</v>
      </c>
      <c r="BD572">
        <v>-106.9593</v>
      </c>
      <c r="BE572">
        <v>-241.86770000000001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130.8272</v>
      </c>
      <c r="BS572">
        <v>637.25139999999999</v>
      </c>
      <c r="BT572">
        <v>628.39940000000001</v>
      </c>
      <c r="BU572">
        <v>624.30219999999997</v>
      </c>
      <c r="BV572">
        <v>617.58529999999996</v>
      </c>
      <c r="BW572">
        <v>612.79340000000002</v>
      </c>
      <c r="BX572">
        <v>529.24990000000003</v>
      </c>
      <c r="BY572">
        <v>374.74520000000001</v>
      </c>
      <c r="BZ572">
        <v>230.0703</v>
      </c>
      <c r="CA572">
        <v>171.1611</v>
      </c>
      <c r="CB572">
        <v>117.0342</v>
      </c>
      <c r="CC572">
        <v>41.998649999999998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267.34399999999999</v>
      </c>
      <c r="CQ572">
        <v>646.69010000000003</v>
      </c>
      <c r="CR572">
        <v>637.54510000000005</v>
      </c>
      <c r="CS572">
        <v>634.25630000000001</v>
      </c>
      <c r="CT572">
        <v>627.54600000000005</v>
      </c>
      <c r="CU572">
        <v>622.70090000000005</v>
      </c>
      <c r="CV572">
        <v>535.25750000000005</v>
      </c>
      <c r="CW572">
        <v>380.28309999999999</v>
      </c>
      <c r="CX572">
        <v>266.77870000000001</v>
      </c>
      <c r="CY572">
        <v>271.19959999999998</v>
      </c>
      <c r="CZ572">
        <v>272.17149999999998</v>
      </c>
      <c r="DA572">
        <v>238.6037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403.86070000000001</v>
      </c>
      <c r="DO572">
        <v>656.12879999999996</v>
      </c>
      <c r="DP572">
        <v>646.69079999999997</v>
      </c>
      <c r="DQ572">
        <v>644.21040000000005</v>
      </c>
      <c r="DR572">
        <v>637.50670000000002</v>
      </c>
      <c r="DS572">
        <v>632.60829999999999</v>
      </c>
      <c r="DT572">
        <v>541.26509999999996</v>
      </c>
      <c r="DU572">
        <v>385.82100000000003</v>
      </c>
      <c r="DV572">
        <v>303.4871</v>
      </c>
      <c r="DW572">
        <v>371.23809999999997</v>
      </c>
      <c r="DX572">
        <v>427.30880000000002</v>
      </c>
      <c r="DY572">
        <v>435.20859999999999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600.96929999999998</v>
      </c>
      <c r="EM572">
        <v>669.7568</v>
      </c>
      <c r="EN572">
        <v>659.89559999999994</v>
      </c>
      <c r="EO572">
        <v>658.58259999999996</v>
      </c>
      <c r="EP572">
        <v>651.88819999999998</v>
      </c>
      <c r="EQ572">
        <v>646.91309999999999</v>
      </c>
      <c r="ER572">
        <v>549.93899999999996</v>
      </c>
      <c r="ES572">
        <v>393.81689999999998</v>
      </c>
      <c r="ET572">
        <v>356.48820000000001</v>
      </c>
      <c r="EU572">
        <v>515.67780000000005</v>
      </c>
      <c r="EV572">
        <v>651.30240000000003</v>
      </c>
      <c r="EW572">
        <v>719.07510000000002</v>
      </c>
      <c r="EX572">
        <v>76.49633</v>
      </c>
      <c r="EY572">
        <v>75.353960000000001</v>
      </c>
      <c r="EZ572">
        <v>74.256209999999996</v>
      </c>
      <c r="FA572">
        <v>73.354510000000005</v>
      </c>
      <c r="FB572">
        <v>72.464259999999996</v>
      </c>
      <c r="FC572">
        <v>71.683359999999993</v>
      </c>
      <c r="FD572">
        <v>71.346760000000003</v>
      </c>
      <c r="FE572">
        <v>71.734009999999998</v>
      </c>
      <c r="FF572">
        <v>74.310360000000003</v>
      </c>
      <c r="FG572">
        <v>78.808220000000006</v>
      </c>
      <c r="FH572">
        <v>83.511099999999999</v>
      </c>
      <c r="FI572">
        <v>87.743279999999999</v>
      </c>
      <c r="FJ572">
        <v>90.702939999999998</v>
      </c>
      <c r="FK572">
        <v>92.603210000000004</v>
      </c>
      <c r="FL572">
        <v>93.826930000000004</v>
      </c>
      <c r="FM572">
        <v>94.46857</v>
      </c>
      <c r="FN572">
        <v>94.419229999999999</v>
      </c>
      <c r="FO572">
        <v>93.500150000000005</v>
      </c>
      <c r="FP572">
        <v>92.199839999999995</v>
      </c>
      <c r="FQ572">
        <v>89.66037</v>
      </c>
      <c r="FR572">
        <v>86.068439999999995</v>
      </c>
      <c r="FS572">
        <v>82.812470000000005</v>
      </c>
      <c r="FT572">
        <v>80.559269999999998</v>
      </c>
      <c r="FU572">
        <v>78.496679999999998</v>
      </c>
      <c r="FV572">
        <v>1</v>
      </c>
    </row>
    <row r="573" spans="1:178" x14ac:dyDescent="0.2">
      <c r="A573" t="s">
        <v>216</v>
      </c>
      <c r="B573" t="s">
        <v>231</v>
      </c>
      <c r="C573" t="s">
        <v>241</v>
      </c>
      <c r="D573" t="s">
        <v>10</v>
      </c>
      <c r="E573" t="s">
        <v>239</v>
      </c>
      <c r="F573" t="s">
        <v>227</v>
      </c>
      <c r="G573">
        <v>535</v>
      </c>
      <c r="H573" s="59"/>
      <c r="I573">
        <v>77.590770000000006</v>
      </c>
      <c r="J573">
        <v>697.79020000000003</v>
      </c>
      <c r="K573">
        <v>691.01790000000005</v>
      </c>
      <c r="L573">
        <v>684.38310000000001</v>
      </c>
      <c r="M573">
        <v>689.92930000000001</v>
      </c>
      <c r="N573">
        <v>703.75710000000004</v>
      </c>
      <c r="O573">
        <v>730.55179999999996</v>
      </c>
      <c r="P573">
        <v>772.48299999999995</v>
      </c>
      <c r="Q573">
        <v>785.65660000000003</v>
      </c>
      <c r="R573">
        <v>794.61500000000001</v>
      </c>
      <c r="S573">
        <v>798.61339999999996</v>
      </c>
      <c r="T573">
        <v>800.64800000000002</v>
      </c>
      <c r="U573">
        <v>794.91660000000002</v>
      </c>
      <c r="V573">
        <v>784.76880000000006</v>
      </c>
      <c r="W573">
        <v>779.75450000000001</v>
      </c>
      <c r="X573">
        <v>766.49659999999994</v>
      </c>
      <c r="Y573">
        <v>758.82690000000002</v>
      </c>
      <c r="Z573">
        <v>749.26900000000001</v>
      </c>
      <c r="AA573">
        <v>741.55629999999996</v>
      </c>
      <c r="AB573">
        <v>740.49549999999999</v>
      </c>
      <c r="AC573">
        <v>744.01459999999997</v>
      </c>
      <c r="AD573">
        <v>749.54700000000003</v>
      </c>
      <c r="AE573">
        <v>750.59109999999998</v>
      </c>
      <c r="AF573">
        <v>746.55740000000003</v>
      </c>
      <c r="AG573">
        <v>715.04470000000003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-68.991659999999996</v>
      </c>
      <c r="AU573">
        <v>606.30319999999995</v>
      </c>
      <c r="AV573">
        <v>598.11389999999994</v>
      </c>
      <c r="AW573">
        <v>592.96630000000005</v>
      </c>
      <c r="AX573">
        <v>586.423</v>
      </c>
      <c r="AY573">
        <v>581.83839999999998</v>
      </c>
      <c r="AZ573">
        <v>506.17970000000003</v>
      </c>
      <c r="BA573">
        <v>356.56380000000001</v>
      </c>
      <c r="BB573">
        <v>171.02520000000001</v>
      </c>
      <c r="BC573">
        <v>22.681809999999999</v>
      </c>
      <c r="BD573">
        <v>-109.1765</v>
      </c>
      <c r="BE573">
        <v>-241.77799999999999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125.4105</v>
      </c>
      <c r="BS573">
        <v>619.7441</v>
      </c>
      <c r="BT573">
        <v>611.13750000000005</v>
      </c>
      <c r="BU573">
        <v>607.14110000000005</v>
      </c>
      <c r="BV573">
        <v>600.60709999999995</v>
      </c>
      <c r="BW573">
        <v>595.94669999999996</v>
      </c>
      <c r="BX573">
        <v>514.7346</v>
      </c>
      <c r="BY573">
        <v>364.44990000000001</v>
      </c>
      <c r="BZ573">
        <v>223.29859999999999</v>
      </c>
      <c r="CA573">
        <v>165.13829999999999</v>
      </c>
      <c r="CB573">
        <v>111.7415</v>
      </c>
      <c r="CC573">
        <v>38.190779999999997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260.05279999999999</v>
      </c>
      <c r="CQ573">
        <v>629.05319999999995</v>
      </c>
      <c r="CR573">
        <v>620.15750000000003</v>
      </c>
      <c r="CS573">
        <v>616.95849999999996</v>
      </c>
      <c r="CT573">
        <v>610.43100000000004</v>
      </c>
      <c r="CU573">
        <v>605.71810000000005</v>
      </c>
      <c r="CV573">
        <v>520.65959999999995</v>
      </c>
      <c r="CW573">
        <v>369.91180000000003</v>
      </c>
      <c r="CX573">
        <v>259.50290000000001</v>
      </c>
      <c r="CY573">
        <v>263.8032</v>
      </c>
      <c r="CZ573">
        <v>264.74869999999999</v>
      </c>
      <c r="DA573">
        <v>232.09630000000001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394.69510000000002</v>
      </c>
      <c r="DO573">
        <v>638.36220000000003</v>
      </c>
      <c r="DP573">
        <v>629.17759999999998</v>
      </c>
      <c r="DQ573">
        <v>626.77589999999998</v>
      </c>
      <c r="DR573">
        <v>620.25490000000002</v>
      </c>
      <c r="DS573">
        <v>615.4896</v>
      </c>
      <c r="DT573">
        <v>526.5847</v>
      </c>
      <c r="DU573">
        <v>375.37369999999999</v>
      </c>
      <c r="DV573">
        <v>295.70729999999998</v>
      </c>
      <c r="DW573">
        <v>362.46809999999999</v>
      </c>
      <c r="DX573">
        <v>417.75580000000002</v>
      </c>
      <c r="DY573">
        <v>426.0018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589.09720000000004</v>
      </c>
      <c r="EM573">
        <v>651.80309999999997</v>
      </c>
      <c r="EN573">
        <v>642.20119999999997</v>
      </c>
      <c r="EO573">
        <v>640.95069999999998</v>
      </c>
      <c r="EP573">
        <v>634.43910000000005</v>
      </c>
      <c r="EQ573">
        <v>629.59789999999998</v>
      </c>
      <c r="ER573">
        <v>535.1395</v>
      </c>
      <c r="ES573">
        <v>383.25970000000001</v>
      </c>
      <c r="ET573">
        <v>347.98059999999998</v>
      </c>
      <c r="EU573">
        <v>504.9246</v>
      </c>
      <c r="EV573">
        <v>638.67380000000003</v>
      </c>
      <c r="EW573">
        <v>705.97050000000002</v>
      </c>
      <c r="EX573">
        <v>76.49633</v>
      </c>
      <c r="EY573">
        <v>75.353960000000001</v>
      </c>
      <c r="EZ573">
        <v>74.256209999999996</v>
      </c>
      <c r="FA573">
        <v>73.354510000000005</v>
      </c>
      <c r="FB573">
        <v>72.464259999999996</v>
      </c>
      <c r="FC573">
        <v>71.683359999999993</v>
      </c>
      <c r="FD573">
        <v>71.346760000000003</v>
      </c>
      <c r="FE573">
        <v>71.734009999999998</v>
      </c>
      <c r="FF573">
        <v>74.310360000000003</v>
      </c>
      <c r="FG573">
        <v>78.808220000000006</v>
      </c>
      <c r="FH573">
        <v>83.511110000000002</v>
      </c>
      <c r="FI573">
        <v>87.743279999999999</v>
      </c>
      <c r="FJ573">
        <v>90.702939999999998</v>
      </c>
      <c r="FK573">
        <v>92.603210000000004</v>
      </c>
      <c r="FL573">
        <v>93.826920000000001</v>
      </c>
      <c r="FM573">
        <v>94.468590000000006</v>
      </c>
      <c r="FN573">
        <v>94.419219999999996</v>
      </c>
      <c r="FO573">
        <v>93.500150000000005</v>
      </c>
      <c r="FP573">
        <v>92.199839999999995</v>
      </c>
      <c r="FQ573">
        <v>89.66037</v>
      </c>
      <c r="FR573">
        <v>86.068439999999995</v>
      </c>
      <c r="FS573">
        <v>82.812470000000005</v>
      </c>
      <c r="FT573">
        <v>80.559269999999998</v>
      </c>
      <c r="FU573">
        <v>78.496679999999998</v>
      </c>
      <c r="FV573">
        <v>1</v>
      </c>
    </row>
    <row r="574" spans="1:178" x14ac:dyDescent="0.2">
      <c r="A574" t="s">
        <v>216</v>
      </c>
      <c r="B574" t="s">
        <v>231</v>
      </c>
      <c r="C574" t="s">
        <v>241</v>
      </c>
      <c r="D574" t="s">
        <v>33</v>
      </c>
      <c r="E574">
        <v>2015</v>
      </c>
      <c r="F574" t="s">
        <v>228</v>
      </c>
      <c r="G574">
        <v>580</v>
      </c>
      <c r="H574" s="59"/>
      <c r="I574">
        <v>84.117090000000005</v>
      </c>
      <c r="J574">
        <v>732.70180000000005</v>
      </c>
      <c r="K574">
        <v>728.95989999999995</v>
      </c>
      <c r="L574">
        <v>714.07339999999999</v>
      </c>
      <c r="M574">
        <v>715.72220000000004</v>
      </c>
      <c r="N574">
        <v>738.25070000000005</v>
      </c>
      <c r="O574">
        <v>768.57439999999997</v>
      </c>
      <c r="P574">
        <v>787.72879999999998</v>
      </c>
      <c r="Q574">
        <v>797.30769999999995</v>
      </c>
      <c r="R574">
        <v>797.37940000000003</v>
      </c>
      <c r="S574">
        <v>783.18010000000004</v>
      </c>
      <c r="T574">
        <v>782.93280000000004</v>
      </c>
      <c r="U574">
        <v>786.74969999999996</v>
      </c>
      <c r="V574">
        <v>779.20960000000002</v>
      </c>
      <c r="W574">
        <v>770.27509999999995</v>
      </c>
      <c r="X574">
        <v>772.21029999999996</v>
      </c>
      <c r="Y574">
        <v>767.20060000000001</v>
      </c>
      <c r="Z574">
        <v>767.62760000000003</v>
      </c>
      <c r="AA574">
        <v>775.19230000000005</v>
      </c>
      <c r="AB574">
        <v>770.64530000000002</v>
      </c>
      <c r="AC574">
        <v>773.81269999999995</v>
      </c>
      <c r="AD574">
        <v>772.06809999999996</v>
      </c>
      <c r="AE574">
        <v>772.63130000000001</v>
      </c>
      <c r="AF574">
        <v>767.84410000000003</v>
      </c>
      <c r="AG574">
        <v>762.01700000000005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-10.179679999999999</v>
      </c>
      <c r="AX574">
        <v>610.09360000000004</v>
      </c>
      <c r="AY574">
        <v>614.34299999999996</v>
      </c>
      <c r="AZ574">
        <v>608.41049999999996</v>
      </c>
      <c r="BA574">
        <v>612.42129999999997</v>
      </c>
      <c r="BB574">
        <v>614.22749999999996</v>
      </c>
      <c r="BC574">
        <v>538.54139999999995</v>
      </c>
      <c r="BD574">
        <v>387.0009</v>
      </c>
      <c r="BE574">
        <v>88.973129999999998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150.5215</v>
      </c>
      <c r="BV574">
        <v>624.40210000000002</v>
      </c>
      <c r="BW574">
        <v>631.80330000000004</v>
      </c>
      <c r="BX574">
        <v>626.39070000000004</v>
      </c>
      <c r="BY574">
        <v>630.24760000000003</v>
      </c>
      <c r="BZ574">
        <v>630.80629999999996</v>
      </c>
      <c r="CA574">
        <v>549.43269999999995</v>
      </c>
      <c r="CB574">
        <v>398.82459999999998</v>
      </c>
      <c r="CC574">
        <v>195.79490000000001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261.8227</v>
      </c>
      <c r="CT574">
        <v>634.31209999999999</v>
      </c>
      <c r="CU574">
        <v>643.89639999999997</v>
      </c>
      <c r="CV574">
        <v>638.84379999999999</v>
      </c>
      <c r="CW574">
        <v>642.59389999999996</v>
      </c>
      <c r="CX574">
        <v>642.28880000000004</v>
      </c>
      <c r="CY574">
        <v>556.976</v>
      </c>
      <c r="CZ574">
        <v>407.0136</v>
      </c>
      <c r="DA574">
        <v>269.77929999999998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373.12380000000002</v>
      </c>
      <c r="DR574">
        <v>644.22220000000004</v>
      </c>
      <c r="DS574">
        <v>655.98940000000005</v>
      </c>
      <c r="DT574">
        <v>651.29679999999996</v>
      </c>
      <c r="DU574">
        <v>654.94029999999998</v>
      </c>
      <c r="DV574">
        <v>653.77120000000002</v>
      </c>
      <c r="DW574">
        <v>564.51930000000004</v>
      </c>
      <c r="DX574">
        <v>415.20260000000002</v>
      </c>
      <c r="DY574">
        <v>343.76369999999997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533.82500000000005</v>
      </c>
      <c r="EP574">
        <v>658.53070000000002</v>
      </c>
      <c r="EQ574">
        <v>673.44979999999998</v>
      </c>
      <c r="ER574">
        <v>669.27700000000004</v>
      </c>
      <c r="ES574">
        <v>672.76660000000004</v>
      </c>
      <c r="ET574">
        <v>670.35</v>
      </c>
      <c r="EU574">
        <v>575.41060000000004</v>
      </c>
      <c r="EV574">
        <v>427.02620000000002</v>
      </c>
      <c r="EW574">
        <v>450.58539999999999</v>
      </c>
      <c r="EX574">
        <v>50.151220000000002</v>
      </c>
      <c r="EY574">
        <v>49.675530000000002</v>
      </c>
      <c r="EZ574">
        <v>49.114409999999999</v>
      </c>
      <c r="FA574">
        <v>48.554110000000001</v>
      </c>
      <c r="FB574">
        <v>48.44829</v>
      </c>
      <c r="FC574">
        <v>48.298160000000003</v>
      </c>
      <c r="FD574">
        <v>48.524059999999999</v>
      </c>
      <c r="FE574">
        <v>48.496969999999997</v>
      </c>
      <c r="FF574">
        <v>48.7624</v>
      </c>
      <c r="FG574">
        <v>50.10857</v>
      </c>
      <c r="FH574">
        <v>51.988349999999997</v>
      </c>
      <c r="FI574">
        <v>53.664140000000003</v>
      </c>
      <c r="FJ574">
        <v>54.817149999999998</v>
      </c>
      <c r="FK574">
        <v>55.879150000000003</v>
      </c>
      <c r="FL574">
        <v>56.440330000000003</v>
      </c>
      <c r="FM574">
        <v>56.433210000000003</v>
      </c>
      <c r="FN574">
        <v>56.148490000000002</v>
      </c>
      <c r="FO574">
        <v>55.320210000000003</v>
      </c>
      <c r="FP574">
        <v>53.821750000000002</v>
      </c>
      <c r="FQ574">
        <v>52.513100000000001</v>
      </c>
      <c r="FR574">
        <v>51.78069</v>
      </c>
      <c r="FS574">
        <v>51.490099999999998</v>
      </c>
      <c r="FT574">
        <v>51.088250000000002</v>
      </c>
      <c r="FU574">
        <v>50.365830000000003</v>
      </c>
      <c r="FV574">
        <v>1</v>
      </c>
    </row>
    <row r="575" spans="1:178" x14ac:dyDescent="0.2">
      <c r="A575" t="s">
        <v>216</v>
      </c>
      <c r="B575" t="s">
        <v>231</v>
      </c>
      <c r="C575" t="s">
        <v>241</v>
      </c>
      <c r="D575" t="s">
        <v>33</v>
      </c>
      <c r="E575">
        <v>2016</v>
      </c>
      <c r="F575" t="s">
        <v>228</v>
      </c>
      <c r="G575">
        <v>565</v>
      </c>
      <c r="H575" s="59"/>
      <c r="I575">
        <v>81.941649999999996</v>
      </c>
      <c r="J575">
        <v>713.75260000000003</v>
      </c>
      <c r="K575">
        <v>710.10749999999996</v>
      </c>
      <c r="L575">
        <v>695.60599999999999</v>
      </c>
      <c r="M575">
        <v>697.21220000000005</v>
      </c>
      <c r="N575">
        <v>719.15800000000002</v>
      </c>
      <c r="O575">
        <v>748.69749999999999</v>
      </c>
      <c r="P575">
        <v>767.35649999999998</v>
      </c>
      <c r="Q575">
        <v>776.68769999999995</v>
      </c>
      <c r="R575">
        <v>776.75750000000005</v>
      </c>
      <c r="S575">
        <v>762.92539999999997</v>
      </c>
      <c r="T575">
        <v>762.68449999999996</v>
      </c>
      <c r="U575">
        <v>766.40269999999998</v>
      </c>
      <c r="V575">
        <v>759.05759999999998</v>
      </c>
      <c r="W575">
        <v>750.35419999999999</v>
      </c>
      <c r="X575">
        <v>752.23929999999996</v>
      </c>
      <c r="Y575">
        <v>747.35919999999999</v>
      </c>
      <c r="Z575">
        <v>747.77509999999995</v>
      </c>
      <c r="AA575">
        <v>755.14419999999996</v>
      </c>
      <c r="AB575">
        <v>750.71479999999997</v>
      </c>
      <c r="AC575">
        <v>753.80039999999997</v>
      </c>
      <c r="AD575">
        <v>752.10080000000005</v>
      </c>
      <c r="AE575">
        <v>752.64949999999999</v>
      </c>
      <c r="AF575">
        <v>747.98599999999999</v>
      </c>
      <c r="AG575">
        <v>742.30970000000002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-13.41066</v>
      </c>
      <c r="AX575">
        <v>594.00419999999997</v>
      </c>
      <c r="AY575">
        <v>598.07510000000002</v>
      </c>
      <c r="AZ575">
        <v>592.28470000000004</v>
      </c>
      <c r="BA575">
        <v>596.1952</v>
      </c>
      <c r="BB575">
        <v>597.98180000000002</v>
      </c>
      <c r="BC575">
        <v>524.3768</v>
      </c>
      <c r="BD575">
        <v>376.73520000000002</v>
      </c>
      <c r="BE575">
        <v>84.349419999999995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145.19890000000001</v>
      </c>
      <c r="BV575">
        <v>608.12649999999996</v>
      </c>
      <c r="BW575">
        <v>615.30820000000006</v>
      </c>
      <c r="BX575">
        <v>610.03089999999997</v>
      </c>
      <c r="BY575">
        <v>613.7894</v>
      </c>
      <c r="BZ575">
        <v>614.34479999999996</v>
      </c>
      <c r="CA575">
        <v>535.12630000000001</v>
      </c>
      <c r="CB575">
        <v>388.4049</v>
      </c>
      <c r="CC575">
        <v>189.7808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255.0514</v>
      </c>
      <c r="CT575">
        <v>617.90750000000003</v>
      </c>
      <c r="CU575">
        <v>627.24379999999996</v>
      </c>
      <c r="CV575">
        <v>622.32190000000003</v>
      </c>
      <c r="CW575">
        <v>625.9751</v>
      </c>
      <c r="CX575">
        <v>625.67790000000002</v>
      </c>
      <c r="CY575">
        <v>542.57150000000001</v>
      </c>
      <c r="CZ575">
        <v>396.48739999999998</v>
      </c>
      <c r="DA575">
        <v>262.80220000000003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364.90390000000002</v>
      </c>
      <c r="DR575">
        <v>627.68859999999995</v>
      </c>
      <c r="DS575">
        <v>639.17939999999999</v>
      </c>
      <c r="DT575">
        <v>634.61289999999997</v>
      </c>
      <c r="DU575">
        <v>638.16079999999999</v>
      </c>
      <c r="DV575">
        <v>637.01089999999999</v>
      </c>
      <c r="DW575">
        <v>550.01660000000004</v>
      </c>
      <c r="DX575">
        <v>404.56979999999999</v>
      </c>
      <c r="DY575">
        <v>335.82369999999997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523.51340000000005</v>
      </c>
      <c r="EP575">
        <v>641.81089999999995</v>
      </c>
      <c r="EQ575">
        <v>656.41250000000002</v>
      </c>
      <c r="ER575">
        <v>652.35910000000001</v>
      </c>
      <c r="ES575">
        <v>655.755</v>
      </c>
      <c r="ET575">
        <v>653.37390000000005</v>
      </c>
      <c r="EU575">
        <v>560.76610000000005</v>
      </c>
      <c r="EV575">
        <v>416.23950000000002</v>
      </c>
      <c r="EW575">
        <v>441.25510000000003</v>
      </c>
      <c r="EX575">
        <v>50.151220000000002</v>
      </c>
      <c r="EY575">
        <v>49.675530000000002</v>
      </c>
      <c r="EZ575">
        <v>49.114409999999999</v>
      </c>
      <c r="FA575">
        <v>48.554119999999998</v>
      </c>
      <c r="FB575">
        <v>48.44829</v>
      </c>
      <c r="FC575">
        <v>48.298160000000003</v>
      </c>
      <c r="FD575">
        <v>48.524059999999999</v>
      </c>
      <c r="FE575">
        <v>48.496969999999997</v>
      </c>
      <c r="FF575">
        <v>48.7624</v>
      </c>
      <c r="FG575">
        <v>50.10857</v>
      </c>
      <c r="FH575">
        <v>51.988349999999997</v>
      </c>
      <c r="FI575">
        <v>53.66413</v>
      </c>
      <c r="FJ575">
        <v>54.817149999999998</v>
      </c>
      <c r="FK575">
        <v>55.879150000000003</v>
      </c>
      <c r="FL575">
        <v>56.440330000000003</v>
      </c>
      <c r="FM575">
        <v>56.433210000000003</v>
      </c>
      <c r="FN575">
        <v>56.148479999999999</v>
      </c>
      <c r="FO575">
        <v>55.320210000000003</v>
      </c>
      <c r="FP575">
        <v>53.821750000000002</v>
      </c>
      <c r="FQ575">
        <v>52.513100000000001</v>
      </c>
      <c r="FR575">
        <v>51.78069</v>
      </c>
      <c r="FS575">
        <v>51.490099999999998</v>
      </c>
      <c r="FT575">
        <v>51.088250000000002</v>
      </c>
      <c r="FU575">
        <v>50.365830000000003</v>
      </c>
      <c r="FV575">
        <v>1</v>
      </c>
    </row>
    <row r="576" spans="1:178" x14ac:dyDescent="0.2">
      <c r="A576" t="s">
        <v>216</v>
      </c>
      <c r="B576" t="s">
        <v>231</v>
      </c>
      <c r="C576" t="s">
        <v>241</v>
      </c>
      <c r="D576" t="s">
        <v>33</v>
      </c>
      <c r="E576">
        <v>2017</v>
      </c>
      <c r="F576" t="s">
        <v>228</v>
      </c>
      <c r="G576">
        <v>550</v>
      </c>
      <c r="H576" s="59"/>
      <c r="I576">
        <v>79.766199999999998</v>
      </c>
      <c r="J576">
        <v>694.80340000000001</v>
      </c>
      <c r="K576">
        <v>691.25509999999997</v>
      </c>
      <c r="L576">
        <v>677.13850000000002</v>
      </c>
      <c r="M576">
        <v>678.70209999999997</v>
      </c>
      <c r="N576">
        <v>700.06529999999998</v>
      </c>
      <c r="O576">
        <v>728.82060000000001</v>
      </c>
      <c r="P576">
        <v>746.98419999999999</v>
      </c>
      <c r="Q576">
        <v>756.06769999999995</v>
      </c>
      <c r="R576">
        <v>756.13559999999995</v>
      </c>
      <c r="S576">
        <v>742.67070000000001</v>
      </c>
      <c r="T576">
        <v>742.43629999999996</v>
      </c>
      <c r="U576">
        <v>746.0557</v>
      </c>
      <c r="V576">
        <v>738.90560000000005</v>
      </c>
      <c r="W576">
        <v>730.43320000000006</v>
      </c>
      <c r="X576">
        <v>732.26840000000004</v>
      </c>
      <c r="Y576">
        <v>727.51779999999997</v>
      </c>
      <c r="Z576">
        <v>727.92269999999996</v>
      </c>
      <c r="AA576">
        <v>735.09609999999998</v>
      </c>
      <c r="AB576">
        <v>730.78440000000001</v>
      </c>
      <c r="AC576">
        <v>733.78800000000001</v>
      </c>
      <c r="AD576">
        <v>732.13350000000003</v>
      </c>
      <c r="AE576">
        <v>732.66769999999997</v>
      </c>
      <c r="AF576">
        <v>728.12800000000004</v>
      </c>
      <c r="AG576">
        <v>722.60239999999999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-16.59431</v>
      </c>
      <c r="AX576">
        <v>577.91899999999998</v>
      </c>
      <c r="AY576">
        <v>581.81240000000003</v>
      </c>
      <c r="AZ576">
        <v>576.16430000000003</v>
      </c>
      <c r="BA576">
        <v>579.97439999999995</v>
      </c>
      <c r="BB576">
        <v>581.74099999999999</v>
      </c>
      <c r="BC576">
        <v>510.21539999999999</v>
      </c>
      <c r="BD576">
        <v>366.47289999999998</v>
      </c>
      <c r="BE576">
        <v>79.757130000000004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139.8956</v>
      </c>
      <c r="BV576">
        <v>591.85249999999996</v>
      </c>
      <c r="BW576">
        <v>598.8152</v>
      </c>
      <c r="BX576">
        <v>593.67340000000002</v>
      </c>
      <c r="BY576">
        <v>597.33339999999998</v>
      </c>
      <c r="BZ576">
        <v>597.8854</v>
      </c>
      <c r="CA576">
        <v>520.82129999999995</v>
      </c>
      <c r="CB576">
        <v>377.98669999999998</v>
      </c>
      <c r="CC576">
        <v>183.77959999999999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248.2801</v>
      </c>
      <c r="CT576">
        <v>601.50289999999995</v>
      </c>
      <c r="CU576">
        <v>610.59140000000002</v>
      </c>
      <c r="CV576">
        <v>605.80010000000004</v>
      </c>
      <c r="CW576">
        <v>609.35630000000003</v>
      </c>
      <c r="CX576">
        <v>609.06700000000001</v>
      </c>
      <c r="CY576">
        <v>528.16690000000006</v>
      </c>
      <c r="CZ576">
        <v>385.96120000000002</v>
      </c>
      <c r="DA576">
        <v>255.8252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356.66460000000001</v>
      </c>
      <c r="DR576">
        <v>611.15319999999997</v>
      </c>
      <c r="DS576">
        <v>622.36749999999995</v>
      </c>
      <c r="DT576">
        <v>617.92679999999996</v>
      </c>
      <c r="DU576">
        <v>621.37919999999997</v>
      </c>
      <c r="DV576">
        <v>620.24850000000004</v>
      </c>
      <c r="DW576">
        <v>535.51260000000002</v>
      </c>
      <c r="DX576">
        <v>393.93560000000002</v>
      </c>
      <c r="DY576">
        <v>327.87079999999997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513.15449999999998</v>
      </c>
      <c r="EP576">
        <v>625.08669999999995</v>
      </c>
      <c r="EQ576">
        <v>639.37030000000004</v>
      </c>
      <c r="ER576">
        <v>635.43589999999995</v>
      </c>
      <c r="ES576">
        <v>638.73829999999998</v>
      </c>
      <c r="ET576">
        <v>636.39290000000005</v>
      </c>
      <c r="EU576">
        <v>546.11850000000004</v>
      </c>
      <c r="EV576">
        <v>405.44940000000003</v>
      </c>
      <c r="EW576">
        <v>431.89319999999998</v>
      </c>
      <c r="EX576">
        <v>50.151220000000002</v>
      </c>
      <c r="EY576">
        <v>49.675530000000002</v>
      </c>
      <c r="EZ576">
        <v>49.114409999999999</v>
      </c>
      <c r="FA576">
        <v>48.554119999999998</v>
      </c>
      <c r="FB576">
        <v>48.44829</v>
      </c>
      <c r="FC576">
        <v>48.298160000000003</v>
      </c>
      <c r="FD576">
        <v>48.524059999999999</v>
      </c>
      <c r="FE576">
        <v>48.496969999999997</v>
      </c>
      <c r="FF576">
        <v>48.762390000000003</v>
      </c>
      <c r="FG576">
        <v>50.108580000000003</v>
      </c>
      <c r="FH576">
        <v>51.988349999999997</v>
      </c>
      <c r="FI576">
        <v>53.664140000000003</v>
      </c>
      <c r="FJ576">
        <v>54.817149999999998</v>
      </c>
      <c r="FK576">
        <v>55.879150000000003</v>
      </c>
      <c r="FL576">
        <v>56.440330000000003</v>
      </c>
      <c r="FM576">
        <v>56.433210000000003</v>
      </c>
      <c r="FN576">
        <v>56.148490000000002</v>
      </c>
      <c r="FO576">
        <v>55.320210000000003</v>
      </c>
      <c r="FP576">
        <v>53.821750000000002</v>
      </c>
      <c r="FQ576">
        <v>52.513100000000001</v>
      </c>
      <c r="FR576">
        <v>51.780679999999997</v>
      </c>
      <c r="FS576">
        <v>51.490099999999998</v>
      </c>
      <c r="FT576">
        <v>51.088250000000002</v>
      </c>
      <c r="FU576">
        <v>50.365830000000003</v>
      </c>
      <c r="FV576">
        <v>1</v>
      </c>
    </row>
    <row r="577" spans="1:178" x14ac:dyDescent="0.2">
      <c r="A577" t="s">
        <v>216</v>
      </c>
      <c r="B577" t="s">
        <v>231</v>
      </c>
      <c r="C577" t="s">
        <v>241</v>
      </c>
      <c r="D577" t="s">
        <v>33</v>
      </c>
      <c r="E577" t="s">
        <v>239</v>
      </c>
      <c r="F577" t="s">
        <v>228</v>
      </c>
      <c r="G577">
        <v>535</v>
      </c>
      <c r="H577" s="59"/>
      <c r="I577">
        <v>77.590770000000006</v>
      </c>
      <c r="J577">
        <v>675.85419999999999</v>
      </c>
      <c r="K577">
        <v>672.40260000000001</v>
      </c>
      <c r="L577">
        <v>658.67110000000002</v>
      </c>
      <c r="M577">
        <v>660.19200000000001</v>
      </c>
      <c r="N577">
        <v>680.97270000000003</v>
      </c>
      <c r="O577">
        <v>708.94359999999995</v>
      </c>
      <c r="P577">
        <v>726.61189999999999</v>
      </c>
      <c r="Q577">
        <v>735.44759999999997</v>
      </c>
      <c r="R577">
        <v>735.51369999999997</v>
      </c>
      <c r="S577">
        <v>722.41610000000003</v>
      </c>
      <c r="T577">
        <v>722.18799999999999</v>
      </c>
      <c r="U577">
        <v>725.70870000000002</v>
      </c>
      <c r="V577">
        <v>718.75369999999998</v>
      </c>
      <c r="W577">
        <v>710.51229999999998</v>
      </c>
      <c r="X577">
        <v>712.29740000000004</v>
      </c>
      <c r="Y577">
        <v>707.67639999999994</v>
      </c>
      <c r="Z577">
        <v>708.07029999999997</v>
      </c>
      <c r="AA577">
        <v>715.04809999999998</v>
      </c>
      <c r="AB577">
        <v>710.85389999999995</v>
      </c>
      <c r="AC577">
        <v>713.77549999999997</v>
      </c>
      <c r="AD577">
        <v>712.16629999999998</v>
      </c>
      <c r="AE577">
        <v>712.68579999999997</v>
      </c>
      <c r="AF577">
        <v>708.27</v>
      </c>
      <c r="AG577">
        <v>702.89499999999998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-19.728670000000001</v>
      </c>
      <c r="AX577">
        <v>561.83820000000003</v>
      </c>
      <c r="AY577">
        <v>565.55510000000004</v>
      </c>
      <c r="AZ577">
        <v>560.04939999999999</v>
      </c>
      <c r="BA577">
        <v>563.75900000000001</v>
      </c>
      <c r="BB577">
        <v>565.50530000000003</v>
      </c>
      <c r="BC577">
        <v>496.0573</v>
      </c>
      <c r="BD577">
        <v>356.21429999999998</v>
      </c>
      <c r="BE577">
        <v>75.197590000000005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134.61259999999999</v>
      </c>
      <c r="BV577">
        <v>575.58040000000005</v>
      </c>
      <c r="BW577">
        <v>582.32449999999994</v>
      </c>
      <c r="BX577">
        <v>577.31809999999996</v>
      </c>
      <c r="BY577">
        <v>580.87969999999996</v>
      </c>
      <c r="BZ577">
        <v>581.428</v>
      </c>
      <c r="CA577">
        <v>506.51760000000002</v>
      </c>
      <c r="CB577">
        <v>367.57</v>
      </c>
      <c r="CC577">
        <v>177.79169999999999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241.50880000000001</v>
      </c>
      <c r="CT577">
        <v>585.09829999999999</v>
      </c>
      <c r="CU577">
        <v>593.93880000000001</v>
      </c>
      <c r="CV577">
        <v>589.27829999999994</v>
      </c>
      <c r="CW577">
        <v>592.73749999999995</v>
      </c>
      <c r="CX577">
        <v>592.45609999999999</v>
      </c>
      <c r="CY577">
        <v>513.76229999999998</v>
      </c>
      <c r="CZ577">
        <v>375.43490000000003</v>
      </c>
      <c r="DA577">
        <v>248.84809999999999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348.4051</v>
      </c>
      <c r="DR577">
        <v>594.61609999999996</v>
      </c>
      <c r="DS577">
        <v>605.55319999999995</v>
      </c>
      <c r="DT577">
        <v>601.23850000000004</v>
      </c>
      <c r="DU577">
        <v>604.59529999999995</v>
      </c>
      <c r="DV577">
        <v>603.48410000000001</v>
      </c>
      <c r="DW577">
        <v>521.00710000000004</v>
      </c>
      <c r="DX577">
        <v>383.29989999999998</v>
      </c>
      <c r="DY577">
        <v>319.90449999999998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502.74630000000002</v>
      </c>
      <c r="EP577">
        <v>608.35829999999999</v>
      </c>
      <c r="EQ577">
        <v>622.32259999999997</v>
      </c>
      <c r="ER577">
        <v>618.50710000000004</v>
      </c>
      <c r="ES577">
        <v>621.71600000000001</v>
      </c>
      <c r="ET577">
        <v>619.40679999999998</v>
      </c>
      <c r="EU577">
        <v>531.46730000000002</v>
      </c>
      <c r="EV577">
        <v>394.65550000000002</v>
      </c>
      <c r="EW577">
        <v>422.49869999999999</v>
      </c>
      <c r="EX577">
        <v>50.151229999999998</v>
      </c>
      <c r="EY577">
        <v>49.675530000000002</v>
      </c>
      <c r="EZ577">
        <v>49.114409999999999</v>
      </c>
      <c r="FA577">
        <v>48.554119999999998</v>
      </c>
      <c r="FB577">
        <v>48.44829</v>
      </c>
      <c r="FC577">
        <v>48.298160000000003</v>
      </c>
      <c r="FD577">
        <v>48.524059999999999</v>
      </c>
      <c r="FE577">
        <v>48.496969999999997</v>
      </c>
      <c r="FF577">
        <v>48.7624</v>
      </c>
      <c r="FG577">
        <v>50.10857</v>
      </c>
      <c r="FH577">
        <v>51.988349999999997</v>
      </c>
      <c r="FI577">
        <v>53.664140000000003</v>
      </c>
      <c r="FJ577">
        <v>54.817149999999998</v>
      </c>
      <c r="FK577">
        <v>55.879150000000003</v>
      </c>
      <c r="FL577">
        <v>56.440330000000003</v>
      </c>
      <c r="FM577">
        <v>56.433210000000003</v>
      </c>
      <c r="FN577">
        <v>56.148490000000002</v>
      </c>
      <c r="FO577">
        <v>55.320210000000003</v>
      </c>
      <c r="FP577">
        <v>53.821750000000002</v>
      </c>
      <c r="FQ577">
        <v>52.513100000000001</v>
      </c>
      <c r="FR577">
        <v>51.78069</v>
      </c>
      <c r="FS577">
        <v>51.490099999999998</v>
      </c>
      <c r="FT577">
        <v>51.088250000000002</v>
      </c>
      <c r="FU577">
        <v>50.365830000000003</v>
      </c>
      <c r="FV577">
        <v>1</v>
      </c>
    </row>
    <row r="578" spans="1:178" x14ac:dyDescent="0.2">
      <c r="A578" t="s">
        <v>216</v>
      </c>
      <c r="B578" t="s">
        <v>231</v>
      </c>
      <c r="C578" t="s">
        <v>241</v>
      </c>
      <c r="D578" t="s">
        <v>34</v>
      </c>
      <c r="E578">
        <v>2015</v>
      </c>
      <c r="F578" t="s">
        <v>228</v>
      </c>
      <c r="G578">
        <v>580</v>
      </c>
      <c r="H578" s="59"/>
      <c r="I578">
        <v>84.117090000000005</v>
      </c>
      <c r="J578">
        <v>715.03440000000001</v>
      </c>
      <c r="K578">
        <v>705.67849999999999</v>
      </c>
      <c r="L578">
        <v>696.33950000000004</v>
      </c>
      <c r="M578">
        <v>697.63139999999999</v>
      </c>
      <c r="N578">
        <v>716.81110000000001</v>
      </c>
      <c r="O578">
        <v>743.73450000000003</v>
      </c>
      <c r="P578">
        <v>762.51829999999995</v>
      </c>
      <c r="Q578">
        <v>770.80669999999998</v>
      </c>
      <c r="R578">
        <v>767.37810000000002</v>
      </c>
      <c r="S578">
        <v>763.45060000000001</v>
      </c>
      <c r="T578">
        <v>772.32380000000001</v>
      </c>
      <c r="U578">
        <v>763.32209999999998</v>
      </c>
      <c r="V578">
        <v>753.58090000000004</v>
      </c>
      <c r="W578">
        <v>744.69839999999999</v>
      </c>
      <c r="X578">
        <v>743.28129999999999</v>
      </c>
      <c r="Y578">
        <v>737.22170000000006</v>
      </c>
      <c r="Z578">
        <v>736.3691</v>
      </c>
      <c r="AA578">
        <v>736.90120000000002</v>
      </c>
      <c r="AB578">
        <v>742.93449999999996</v>
      </c>
      <c r="AC578">
        <v>741.7527</v>
      </c>
      <c r="AD578">
        <v>739.79150000000004</v>
      </c>
      <c r="AE578">
        <v>736.15689999999995</v>
      </c>
      <c r="AF578">
        <v>730.40840000000003</v>
      </c>
      <c r="AG578">
        <v>722.54579999999999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151.42439999999999</v>
      </c>
      <c r="AX578">
        <v>590.05190000000005</v>
      </c>
      <c r="AY578">
        <v>591.72670000000005</v>
      </c>
      <c r="AZ578">
        <v>593.94219999999996</v>
      </c>
      <c r="BA578">
        <v>592.73180000000002</v>
      </c>
      <c r="BB578">
        <v>593.07460000000003</v>
      </c>
      <c r="BC578">
        <v>508.77210000000002</v>
      </c>
      <c r="BD578">
        <v>353.9785</v>
      </c>
      <c r="BE578">
        <v>46.696190000000001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201.0324</v>
      </c>
      <c r="BV578">
        <v>597.92190000000005</v>
      </c>
      <c r="BW578">
        <v>600.59429999999998</v>
      </c>
      <c r="BX578">
        <v>604.72580000000005</v>
      </c>
      <c r="BY578">
        <v>603.92830000000004</v>
      </c>
      <c r="BZ578">
        <v>603.93759999999997</v>
      </c>
      <c r="CA578">
        <v>516.22140000000002</v>
      </c>
      <c r="CB578">
        <v>362.5967</v>
      </c>
      <c r="CC578">
        <v>153.518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235.39080000000001</v>
      </c>
      <c r="CT578">
        <v>603.37270000000001</v>
      </c>
      <c r="CU578">
        <v>606.73590000000002</v>
      </c>
      <c r="CV578">
        <v>612.19449999999995</v>
      </c>
      <c r="CW578">
        <v>611.68299999999999</v>
      </c>
      <c r="CX578">
        <v>611.46119999999996</v>
      </c>
      <c r="CY578">
        <v>521.38070000000005</v>
      </c>
      <c r="CZ578">
        <v>368.56569999999999</v>
      </c>
      <c r="DA578">
        <v>227.5025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269.74919999999997</v>
      </c>
      <c r="DR578">
        <v>608.82339999999999</v>
      </c>
      <c r="DS578">
        <v>612.87750000000005</v>
      </c>
      <c r="DT578">
        <v>619.66319999999996</v>
      </c>
      <c r="DU578">
        <v>619.43769999999995</v>
      </c>
      <c r="DV578">
        <v>618.98479999999995</v>
      </c>
      <c r="DW578">
        <v>526.54</v>
      </c>
      <c r="DX578">
        <v>374.53460000000001</v>
      </c>
      <c r="DY578">
        <v>301.48700000000002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319.35730000000001</v>
      </c>
      <c r="EP578">
        <v>616.69349999999997</v>
      </c>
      <c r="EQ578">
        <v>621.74509999999998</v>
      </c>
      <c r="ER578">
        <v>630.44680000000005</v>
      </c>
      <c r="ES578">
        <v>630.63430000000005</v>
      </c>
      <c r="ET578">
        <v>629.84780000000001</v>
      </c>
      <c r="EU578">
        <v>533.98929999999996</v>
      </c>
      <c r="EV578">
        <v>383.15289999999999</v>
      </c>
      <c r="EW578">
        <v>408.30880000000002</v>
      </c>
      <c r="EX578">
        <v>51.283259999999999</v>
      </c>
      <c r="EY578">
        <v>50.822310000000002</v>
      </c>
      <c r="EZ578">
        <v>50.491619999999998</v>
      </c>
      <c r="FA578">
        <v>50.038519999999998</v>
      </c>
      <c r="FB578">
        <v>49.548690000000001</v>
      </c>
      <c r="FC578">
        <v>49.433140000000002</v>
      </c>
      <c r="FD578">
        <v>49.130070000000003</v>
      </c>
      <c r="FE578">
        <v>49.488149999999997</v>
      </c>
      <c r="FF578">
        <v>50.682960000000001</v>
      </c>
      <c r="FG578">
        <v>53.871600000000001</v>
      </c>
      <c r="FH578">
        <v>57.504359999999998</v>
      </c>
      <c r="FI578">
        <v>60.470869999999998</v>
      </c>
      <c r="FJ578">
        <v>62.073070000000001</v>
      </c>
      <c r="FK578">
        <v>62.71405</v>
      </c>
      <c r="FL578">
        <v>63.095950000000002</v>
      </c>
      <c r="FM578">
        <v>62.972070000000002</v>
      </c>
      <c r="FN578">
        <v>62.793619999999997</v>
      </c>
      <c r="FO578">
        <v>61.903779999999998</v>
      </c>
      <c r="FP578">
        <v>59.96452</v>
      </c>
      <c r="FQ578">
        <v>57.94538</v>
      </c>
      <c r="FR578">
        <v>56.667580000000001</v>
      </c>
      <c r="FS578">
        <v>55.589919999999999</v>
      </c>
      <c r="FT578">
        <v>54.758209999999998</v>
      </c>
      <c r="FU578">
        <v>53.555430000000001</v>
      </c>
      <c r="FV578">
        <v>1</v>
      </c>
    </row>
    <row r="579" spans="1:178" x14ac:dyDescent="0.2">
      <c r="A579" t="s">
        <v>216</v>
      </c>
      <c r="B579" t="s">
        <v>231</v>
      </c>
      <c r="C579" t="s">
        <v>241</v>
      </c>
      <c r="D579" t="s">
        <v>34</v>
      </c>
      <c r="E579">
        <v>2016</v>
      </c>
      <c r="F579" t="s">
        <v>228</v>
      </c>
      <c r="G579">
        <v>565</v>
      </c>
      <c r="H579" s="59"/>
      <c r="I579">
        <v>81.941649999999996</v>
      </c>
      <c r="J579">
        <v>696.5421</v>
      </c>
      <c r="K579">
        <v>687.42819999999995</v>
      </c>
      <c r="L579">
        <v>678.33079999999995</v>
      </c>
      <c r="M579">
        <v>679.58920000000001</v>
      </c>
      <c r="N579">
        <v>698.27290000000005</v>
      </c>
      <c r="O579">
        <v>724.5</v>
      </c>
      <c r="P579">
        <v>742.798</v>
      </c>
      <c r="Q579">
        <v>750.87199999999996</v>
      </c>
      <c r="R579">
        <v>747.53200000000004</v>
      </c>
      <c r="S579">
        <v>743.70609999999999</v>
      </c>
      <c r="T579">
        <v>752.34990000000005</v>
      </c>
      <c r="U579">
        <v>743.58100000000002</v>
      </c>
      <c r="V579">
        <v>734.09169999999995</v>
      </c>
      <c r="W579">
        <v>725.43889999999999</v>
      </c>
      <c r="X579">
        <v>724.05849999999998</v>
      </c>
      <c r="Y579">
        <v>718.15560000000005</v>
      </c>
      <c r="Z579">
        <v>717.32500000000005</v>
      </c>
      <c r="AA579">
        <v>717.84339999999997</v>
      </c>
      <c r="AB579">
        <v>723.72069999999997</v>
      </c>
      <c r="AC579">
        <v>722.56949999999995</v>
      </c>
      <c r="AD579">
        <v>720.65899999999999</v>
      </c>
      <c r="AE579">
        <v>717.11829999999998</v>
      </c>
      <c r="AF579">
        <v>711.51859999999999</v>
      </c>
      <c r="AG579">
        <v>703.85929999999996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146.42959999999999</v>
      </c>
      <c r="AX579">
        <v>574.62080000000003</v>
      </c>
      <c r="AY579">
        <v>576.23059999999998</v>
      </c>
      <c r="AZ579">
        <v>578.34720000000004</v>
      </c>
      <c r="BA579">
        <v>577.15909999999997</v>
      </c>
      <c r="BB579">
        <v>577.50019999999995</v>
      </c>
      <c r="BC579">
        <v>495.4522</v>
      </c>
      <c r="BD579">
        <v>344.63639999999998</v>
      </c>
      <c r="BE579">
        <v>43.165849999999999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195.39189999999999</v>
      </c>
      <c r="BV579">
        <v>582.38840000000005</v>
      </c>
      <c r="BW579">
        <v>584.98270000000002</v>
      </c>
      <c r="BX579">
        <v>588.9905</v>
      </c>
      <c r="BY579">
        <v>588.20989999999995</v>
      </c>
      <c r="BZ579">
        <v>588.22180000000003</v>
      </c>
      <c r="CA579">
        <v>502.80450000000002</v>
      </c>
      <c r="CB579">
        <v>353.14249999999998</v>
      </c>
      <c r="CC579">
        <v>148.59729999999999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229.3031</v>
      </c>
      <c r="CT579">
        <v>587.76819999999998</v>
      </c>
      <c r="CU579">
        <v>591.0444</v>
      </c>
      <c r="CV579">
        <v>596.36189999999999</v>
      </c>
      <c r="CW579">
        <v>595.86360000000002</v>
      </c>
      <c r="CX579">
        <v>595.64750000000004</v>
      </c>
      <c r="CY579">
        <v>507.89670000000001</v>
      </c>
      <c r="CZ579">
        <v>359.03379999999999</v>
      </c>
      <c r="DA579">
        <v>221.61879999999999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263.21429999999998</v>
      </c>
      <c r="DR579">
        <v>593.14800000000002</v>
      </c>
      <c r="DS579">
        <v>597.10609999999997</v>
      </c>
      <c r="DT579">
        <v>603.73339999999996</v>
      </c>
      <c r="DU579">
        <v>603.51739999999995</v>
      </c>
      <c r="DV579">
        <v>603.07320000000004</v>
      </c>
      <c r="DW579">
        <v>512.98879999999997</v>
      </c>
      <c r="DX579">
        <v>364.92509999999999</v>
      </c>
      <c r="DY579">
        <v>294.6404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312.17669999999998</v>
      </c>
      <c r="EP579">
        <v>600.91560000000004</v>
      </c>
      <c r="EQ579">
        <v>605.85829999999999</v>
      </c>
      <c r="ER579">
        <v>614.37670000000003</v>
      </c>
      <c r="ES579">
        <v>614.56820000000005</v>
      </c>
      <c r="ET579">
        <v>613.79480000000001</v>
      </c>
      <c r="EU579">
        <v>520.34109999999998</v>
      </c>
      <c r="EV579">
        <v>373.43119999999999</v>
      </c>
      <c r="EW579">
        <v>400.0718</v>
      </c>
      <c r="EX579">
        <v>51.283259999999999</v>
      </c>
      <c r="EY579">
        <v>50.822310000000002</v>
      </c>
      <c r="EZ579">
        <v>50.491619999999998</v>
      </c>
      <c r="FA579">
        <v>50.038510000000002</v>
      </c>
      <c r="FB579">
        <v>49.548690000000001</v>
      </c>
      <c r="FC579">
        <v>49.433140000000002</v>
      </c>
      <c r="FD579">
        <v>49.130070000000003</v>
      </c>
      <c r="FE579">
        <v>49.488149999999997</v>
      </c>
      <c r="FF579">
        <v>50.682960000000001</v>
      </c>
      <c r="FG579">
        <v>53.871600000000001</v>
      </c>
      <c r="FH579">
        <v>57.504359999999998</v>
      </c>
      <c r="FI579">
        <v>60.470869999999998</v>
      </c>
      <c r="FJ579">
        <v>62.073070000000001</v>
      </c>
      <c r="FK579">
        <v>62.71405</v>
      </c>
      <c r="FL579">
        <v>63.095950000000002</v>
      </c>
      <c r="FM579">
        <v>62.972070000000002</v>
      </c>
      <c r="FN579">
        <v>62.793619999999997</v>
      </c>
      <c r="FO579">
        <v>61.903779999999998</v>
      </c>
      <c r="FP579">
        <v>59.964509999999997</v>
      </c>
      <c r="FQ579">
        <v>57.94538</v>
      </c>
      <c r="FR579">
        <v>56.667580000000001</v>
      </c>
      <c r="FS579">
        <v>55.589919999999999</v>
      </c>
      <c r="FT579">
        <v>54.758209999999998</v>
      </c>
      <c r="FU579">
        <v>53.555430000000001</v>
      </c>
      <c r="FV579">
        <v>1</v>
      </c>
    </row>
    <row r="580" spans="1:178" x14ac:dyDescent="0.2">
      <c r="A580" t="s">
        <v>216</v>
      </c>
      <c r="B580" t="s">
        <v>231</v>
      </c>
      <c r="C580" t="s">
        <v>241</v>
      </c>
      <c r="D580" t="s">
        <v>34</v>
      </c>
      <c r="E580">
        <v>2017</v>
      </c>
      <c r="F580" t="s">
        <v>228</v>
      </c>
      <c r="G580">
        <v>550</v>
      </c>
      <c r="H580" s="59"/>
      <c r="I580">
        <v>79.766199999999998</v>
      </c>
      <c r="J580">
        <v>678.04989999999998</v>
      </c>
      <c r="K580">
        <v>669.17790000000002</v>
      </c>
      <c r="L580">
        <v>660.322</v>
      </c>
      <c r="M580">
        <v>661.54700000000003</v>
      </c>
      <c r="N580">
        <v>679.73469999999998</v>
      </c>
      <c r="O580">
        <v>705.26549999999997</v>
      </c>
      <c r="P580">
        <v>723.07770000000005</v>
      </c>
      <c r="Q580">
        <v>730.93740000000003</v>
      </c>
      <c r="R580">
        <v>727.68600000000004</v>
      </c>
      <c r="S580">
        <v>723.96169999999995</v>
      </c>
      <c r="T580">
        <v>732.37599999999998</v>
      </c>
      <c r="U580">
        <v>723.83989999999994</v>
      </c>
      <c r="V580">
        <v>714.60260000000005</v>
      </c>
      <c r="W580">
        <v>706.17949999999996</v>
      </c>
      <c r="X580">
        <v>704.83579999999995</v>
      </c>
      <c r="Y580">
        <v>699.08950000000004</v>
      </c>
      <c r="Z580">
        <v>698.28099999999995</v>
      </c>
      <c r="AA580">
        <v>698.78560000000004</v>
      </c>
      <c r="AB580">
        <v>704.5068</v>
      </c>
      <c r="AC580">
        <v>703.38620000000003</v>
      </c>
      <c r="AD580">
        <v>701.52639999999997</v>
      </c>
      <c r="AE580">
        <v>698.07979999999998</v>
      </c>
      <c r="AF580">
        <v>692.62869999999998</v>
      </c>
      <c r="AG580">
        <v>685.17269999999996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141.4494</v>
      </c>
      <c r="AX580">
        <v>559.19200000000001</v>
      </c>
      <c r="AY580">
        <v>560.73720000000003</v>
      </c>
      <c r="AZ580">
        <v>562.75530000000003</v>
      </c>
      <c r="BA580">
        <v>561.58960000000002</v>
      </c>
      <c r="BB580">
        <v>561.92909999999995</v>
      </c>
      <c r="BC580">
        <v>482.13459999999998</v>
      </c>
      <c r="BD580">
        <v>335.29700000000003</v>
      </c>
      <c r="BE580">
        <v>39.66695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189.75739999999999</v>
      </c>
      <c r="BV580">
        <v>566.85580000000004</v>
      </c>
      <c r="BW580">
        <v>569.3723</v>
      </c>
      <c r="BX580">
        <v>573.25630000000001</v>
      </c>
      <c r="BY580">
        <v>572.49279999999999</v>
      </c>
      <c r="BZ580">
        <v>572.50739999999996</v>
      </c>
      <c r="CA580">
        <v>489.3886</v>
      </c>
      <c r="CB580">
        <v>343.68939999999998</v>
      </c>
      <c r="CC580">
        <v>143.68950000000001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223.21539999999999</v>
      </c>
      <c r="CT580">
        <v>572.16369999999995</v>
      </c>
      <c r="CU580">
        <v>575.35299999999995</v>
      </c>
      <c r="CV580">
        <v>580.52930000000003</v>
      </c>
      <c r="CW580">
        <v>580.04430000000002</v>
      </c>
      <c r="CX580">
        <v>579.83389999999997</v>
      </c>
      <c r="CY580">
        <v>494.41269999999997</v>
      </c>
      <c r="CZ580">
        <v>349.50189999999998</v>
      </c>
      <c r="DA580">
        <v>215.73519999999999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256.67349999999999</v>
      </c>
      <c r="DR580">
        <v>577.47159999999997</v>
      </c>
      <c r="DS580">
        <v>581.33370000000002</v>
      </c>
      <c r="DT580">
        <v>587.80219999999997</v>
      </c>
      <c r="DU580">
        <v>587.59569999999997</v>
      </c>
      <c r="DV580">
        <v>587.16030000000001</v>
      </c>
      <c r="DW580">
        <v>499.43680000000001</v>
      </c>
      <c r="DX580">
        <v>355.31450000000001</v>
      </c>
      <c r="DY580">
        <v>287.7808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304.98149999999998</v>
      </c>
      <c r="EP580">
        <v>585.1354</v>
      </c>
      <c r="EQ580">
        <v>589.96889999999996</v>
      </c>
      <c r="ER580">
        <v>598.30330000000004</v>
      </c>
      <c r="ES580">
        <v>598.49890000000005</v>
      </c>
      <c r="ET580">
        <v>597.73860000000002</v>
      </c>
      <c r="EU580">
        <v>506.69080000000002</v>
      </c>
      <c r="EV580">
        <v>363.70690000000002</v>
      </c>
      <c r="EW580">
        <v>391.80329999999998</v>
      </c>
      <c r="EX580">
        <v>51.283259999999999</v>
      </c>
      <c r="EY580">
        <v>50.822299999999998</v>
      </c>
      <c r="EZ580">
        <v>50.491619999999998</v>
      </c>
      <c r="FA580">
        <v>50.038519999999998</v>
      </c>
      <c r="FB580">
        <v>49.548690000000001</v>
      </c>
      <c r="FC580">
        <v>49.433140000000002</v>
      </c>
      <c r="FD580">
        <v>49.130070000000003</v>
      </c>
      <c r="FE580">
        <v>49.488149999999997</v>
      </c>
      <c r="FF580">
        <v>50.682960000000001</v>
      </c>
      <c r="FG580">
        <v>53.871600000000001</v>
      </c>
      <c r="FH580">
        <v>57.504359999999998</v>
      </c>
      <c r="FI580">
        <v>60.470869999999998</v>
      </c>
      <c r="FJ580">
        <v>62.073079999999997</v>
      </c>
      <c r="FK580">
        <v>62.71405</v>
      </c>
      <c r="FL580">
        <v>63.095950000000002</v>
      </c>
      <c r="FM580">
        <v>62.972070000000002</v>
      </c>
      <c r="FN580">
        <v>62.793619999999997</v>
      </c>
      <c r="FO580">
        <v>61.903779999999998</v>
      </c>
      <c r="FP580">
        <v>59.96452</v>
      </c>
      <c r="FQ580">
        <v>57.94538</v>
      </c>
      <c r="FR580">
        <v>56.667580000000001</v>
      </c>
      <c r="FS580">
        <v>55.589919999999999</v>
      </c>
      <c r="FT580">
        <v>54.758209999999998</v>
      </c>
      <c r="FU580">
        <v>53.555439999999997</v>
      </c>
      <c r="FV580">
        <v>1</v>
      </c>
    </row>
    <row r="581" spans="1:178" x14ac:dyDescent="0.2">
      <c r="A581" t="s">
        <v>216</v>
      </c>
      <c r="B581" t="s">
        <v>231</v>
      </c>
      <c r="C581" t="s">
        <v>241</v>
      </c>
      <c r="D581" t="s">
        <v>34</v>
      </c>
      <c r="E581" t="s">
        <v>239</v>
      </c>
      <c r="F581" t="s">
        <v>228</v>
      </c>
      <c r="G581">
        <v>535</v>
      </c>
      <c r="H581" s="59"/>
      <c r="I581">
        <v>77.590770000000006</v>
      </c>
      <c r="J581">
        <v>659.55759999999998</v>
      </c>
      <c r="K581">
        <v>650.92759999999998</v>
      </c>
      <c r="L581">
        <v>642.31320000000005</v>
      </c>
      <c r="M581">
        <v>643.50480000000005</v>
      </c>
      <c r="N581">
        <v>661.19640000000004</v>
      </c>
      <c r="O581">
        <v>686.03099999999995</v>
      </c>
      <c r="P581">
        <v>703.35739999999998</v>
      </c>
      <c r="Q581">
        <v>711.0027</v>
      </c>
      <c r="R581">
        <v>707.84010000000001</v>
      </c>
      <c r="S581">
        <v>704.21730000000002</v>
      </c>
      <c r="T581">
        <v>712.40219999999999</v>
      </c>
      <c r="U581">
        <v>704.09879999999998</v>
      </c>
      <c r="V581">
        <v>695.11339999999996</v>
      </c>
      <c r="W581">
        <v>686.92</v>
      </c>
      <c r="X581">
        <v>685.61289999999997</v>
      </c>
      <c r="Y581">
        <v>680.02340000000004</v>
      </c>
      <c r="Z581">
        <v>679.23699999999997</v>
      </c>
      <c r="AA581">
        <v>679.7278</v>
      </c>
      <c r="AB581">
        <v>685.29300000000001</v>
      </c>
      <c r="AC581">
        <v>684.2029</v>
      </c>
      <c r="AD581">
        <v>682.39390000000003</v>
      </c>
      <c r="AE581">
        <v>679.0412</v>
      </c>
      <c r="AF581">
        <v>673.73879999999997</v>
      </c>
      <c r="AG581">
        <v>666.48620000000005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136.48439999999999</v>
      </c>
      <c r="AX581">
        <v>543.76570000000004</v>
      </c>
      <c r="AY581">
        <v>545.24639999999999</v>
      </c>
      <c r="AZ581">
        <v>547.16669999999999</v>
      </c>
      <c r="BA581">
        <v>546.02359999999999</v>
      </c>
      <c r="BB581">
        <v>546.36130000000003</v>
      </c>
      <c r="BC581">
        <v>468.81920000000002</v>
      </c>
      <c r="BD581">
        <v>325.96010000000001</v>
      </c>
      <c r="BE581">
        <v>36.200769999999999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184.12909999999999</v>
      </c>
      <c r="BV581">
        <v>551.32420000000002</v>
      </c>
      <c r="BW581">
        <v>553.76300000000003</v>
      </c>
      <c r="BX581">
        <v>557.52359999999999</v>
      </c>
      <c r="BY581">
        <v>556.77700000000004</v>
      </c>
      <c r="BZ581">
        <v>556.79430000000002</v>
      </c>
      <c r="CA581">
        <v>475.97359999999998</v>
      </c>
      <c r="CB581">
        <v>334.2373</v>
      </c>
      <c r="CC581">
        <v>138.79499999999999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217.1277</v>
      </c>
      <c r="CT581">
        <v>556.55930000000001</v>
      </c>
      <c r="CU581">
        <v>559.66160000000002</v>
      </c>
      <c r="CV581">
        <v>564.69669999999996</v>
      </c>
      <c r="CW581">
        <v>564.22490000000005</v>
      </c>
      <c r="CX581">
        <v>564.02020000000005</v>
      </c>
      <c r="CY581">
        <v>480.92869999999999</v>
      </c>
      <c r="CZ581">
        <v>339.9701</v>
      </c>
      <c r="DA581">
        <v>209.85149999999999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250.12639999999999</v>
      </c>
      <c r="DR581">
        <v>561.79430000000002</v>
      </c>
      <c r="DS581">
        <v>565.56010000000003</v>
      </c>
      <c r="DT581">
        <v>571.86980000000005</v>
      </c>
      <c r="DU581">
        <v>571.67269999999996</v>
      </c>
      <c r="DV581">
        <v>571.24609999999996</v>
      </c>
      <c r="DW581">
        <v>485.88389999999998</v>
      </c>
      <c r="DX581">
        <v>345.70280000000002</v>
      </c>
      <c r="DY581">
        <v>280.90789999999998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297.77109999999999</v>
      </c>
      <c r="EP581">
        <v>569.3528</v>
      </c>
      <c r="EQ581">
        <v>574.07669999999996</v>
      </c>
      <c r="ER581">
        <v>582.22670000000005</v>
      </c>
      <c r="ES581">
        <v>582.42610000000002</v>
      </c>
      <c r="ET581">
        <v>581.67909999999995</v>
      </c>
      <c r="EU581">
        <v>493.03829999999999</v>
      </c>
      <c r="EV581">
        <v>353.98</v>
      </c>
      <c r="EW581">
        <v>383.50209999999998</v>
      </c>
      <c r="EX581">
        <v>51.283259999999999</v>
      </c>
      <c r="EY581">
        <v>50.822310000000002</v>
      </c>
      <c r="EZ581">
        <v>50.491619999999998</v>
      </c>
      <c r="FA581">
        <v>50.038519999999998</v>
      </c>
      <c r="FB581">
        <v>49.548690000000001</v>
      </c>
      <c r="FC581">
        <v>49.433140000000002</v>
      </c>
      <c r="FD581">
        <v>49.130070000000003</v>
      </c>
      <c r="FE581">
        <v>49.488149999999997</v>
      </c>
      <c r="FF581">
        <v>50.682960000000001</v>
      </c>
      <c r="FG581">
        <v>53.871600000000001</v>
      </c>
      <c r="FH581">
        <v>57.504359999999998</v>
      </c>
      <c r="FI581">
        <v>60.470869999999998</v>
      </c>
      <c r="FJ581">
        <v>62.073070000000001</v>
      </c>
      <c r="FK581">
        <v>62.71405</v>
      </c>
      <c r="FL581">
        <v>63.095950000000002</v>
      </c>
      <c r="FM581">
        <v>62.972070000000002</v>
      </c>
      <c r="FN581">
        <v>62.793619999999997</v>
      </c>
      <c r="FO581">
        <v>61.903779999999998</v>
      </c>
      <c r="FP581">
        <v>59.964509999999997</v>
      </c>
      <c r="FQ581">
        <v>57.94538</v>
      </c>
      <c r="FR581">
        <v>56.667580000000001</v>
      </c>
      <c r="FS581">
        <v>55.589919999999999</v>
      </c>
      <c r="FT581">
        <v>54.758209999999998</v>
      </c>
      <c r="FU581">
        <v>53.555430000000001</v>
      </c>
      <c r="FV581">
        <v>1</v>
      </c>
    </row>
    <row r="582" spans="1:178" x14ac:dyDescent="0.2">
      <c r="A582" t="s">
        <v>216</v>
      </c>
      <c r="B582" t="s">
        <v>231</v>
      </c>
      <c r="C582" t="s">
        <v>241</v>
      </c>
      <c r="D582" t="s">
        <v>35</v>
      </c>
      <c r="E582">
        <v>2015</v>
      </c>
      <c r="F582" t="s">
        <v>228</v>
      </c>
      <c r="G582">
        <v>580</v>
      </c>
      <c r="H582" s="59"/>
      <c r="I582">
        <v>84.117090000000005</v>
      </c>
      <c r="J582">
        <v>778.4674</v>
      </c>
      <c r="K582">
        <v>770.14340000000004</v>
      </c>
      <c r="L582">
        <v>764.90369999999996</v>
      </c>
      <c r="M582">
        <v>765.02409999999998</v>
      </c>
      <c r="N582">
        <v>783.39070000000004</v>
      </c>
      <c r="O582">
        <v>808.96860000000004</v>
      </c>
      <c r="P582">
        <v>826.79330000000004</v>
      </c>
      <c r="Q582">
        <v>829.24540000000002</v>
      </c>
      <c r="R582">
        <v>829.86249999999995</v>
      </c>
      <c r="S582">
        <v>816.82470000000001</v>
      </c>
      <c r="T582">
        <v>813.61260000000004</v>
      </c>
      <c r="U582">
        <v>826.66610000000003</v>
      </c>
      <c r="V582">
        <v>819.87900000000002</v>
      </c>
      <c r="W582">
        <v>818.30759999999998</v>
      </c>
      <c r="X582">
        <v>816.51070000000004</v>
      </c>
      <c r="Y582">
        <v>807.83399999999995</v>
      </c>
      <c r="Z582">
        <v>805.24649999999997</v>
      </c>
      <c r="AA582">
        <v>799.57309999999995</v>
      </c>
      <c r="AB582">
        <v>801.46889999999996</v>
      </c>
      <c r="AC582">
        <v>803.60879999999997</v>
      </c>
      <c r="AD582">
        <v>810.59910000000002</v>
      </c>
      <c r="AE582">
        <v>800.50599999999997</v>
      </c>
      <c r="AF582">
        <v>792.20950000000005</v>
      </c>
      <c r="AG582">
        <v>785.69069999999999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-7.9950669999999997</v>
      </c>
      <c r="AX582">
        <v>638.39800000000002</v>
      </c>
      <c r="AY582">
        <v>634.81470000000002</v>
      </c>
      <c r="AZ582">
        <v>633.6748</v>
      </c>
      <c r="BA582">
        <v>635.35910000000001</v>
      </c>
      <c r="BB582">
        <v>641.29660000000001</v>
      </c>
      <c r="BC582">
        <v>548.28869999999995</v>
      </c>
      <c r="BD582">
        <v>403.31450000000001</v>
      </c>
      <c r="BE582">
        <v>99.627840000000006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159.98320000000001</v>
      </c>
      <c r="BV582">
        <v>652.86850000000004</v>
      </c>
      <c r="BW582">
        <v>649.69529999999997</v>
      </c>
      <c r="BX582">
        <v>650.03020000000004</v>
      </c>
      <c r="BY582">
        <v>651.87909999999999</v>
      </c>
      <c r="BZ582">
        <v>659.29499999999996</v>
      </c>
      <c r="CA582">
        <v>565.16420000000005</v>
      </c>
      <c r="CB582">
        <v>416.54320000000001</v>
      </c>
      <c r="CC582">
        <v>206.4837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276.32440000000003</v>
      </c>
      <c r="CT582">
        <v>662.89070000000004</v>
      </c>
      <c r="CU582">
        <v>660.00149999999996</v>
      </c>
      <c r="CV582">
        <v>661.35799999999995</v>
      </c>
      <c r="CW582">
        <v>663.32079999999996</v>
      </c>
      <c r="CX582">
        <v>671.76070000000004</v>
      </c>
      <c r="CY582">
        <v>576.85209999999995</v>
      </c>
      <c r="CZ582">
        <v>425.7054</v>
      </c>
      <c r="DA582">
        <v>280.49180000000001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392.66559999999998</v>
      </c>
      <c r="DR582">
        <v>672.91290000000004</v>
      </c>
      <c r="DS582">
        <v>670.30780000000004</v>
      </c>
      <c r="DT582">
        <v>672.6857</v>
      </c>
      <c r="DU582">
        <v>674.76250000000005</v>
      </c>
      <c r="DV582">
        <v>684.22630000000004</v>
      </c>
      <c r="DW582">
        <v>588.54</v>
      </c>
      <c r="DX582">
        <v>434.86759999999998</v>
      </c>
      <c r="DY582">
        <v>354.49979999999999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560.64380000000006</v>
      </c>
      <c r="EP582">
        <v>687.38340000000005</v>
      </c>
      <c r="EQ582">
        <v>685.1884</v>
      </c>
      <c r="ER582">
        <v>689.04110000000003</v>
      </c>
      <c r="ES582">
        <v>691.28250000000003</v>
      </c>
      <c r="ET582">
        <v>702.22469999999998</v>
      </c>
      <c r="EU582">
        <v>605.41549999999995</v>
      </c>
      <c r="EV582">
        <v>448.09629999999999</v>
      </c>
      <c r="EW582">
        <v>461.35570000000001</v>
      </c>
      <c r="EX582">
        <v>52.155999999999999</v>
      </c>
      <c r="EY582">
        <v>51.199620000000003</v>
      </c>
      <c r="EZ582">
        <v>50.599850000000004</v>
      </c>
      <c r="FA582">
        <v>50.178460000000001</v>
      </c>
      <c r="FB582">
        <v>49.732779999999998</v>
      </c>
      <c r="FC582">
        <v>49.435110000000002</v>
      </c>
      <c r="FD582">
        <v>49.052230000000002</v>
      </c>
      <c r="FE582">
        <v>49.259030000000003</v>
      </c>
      <c r="FF582">
        <v>51.168689999999998</v>
      </c>
      <c r="FG582">
        <v>53.68676</v>
      </c>
      <c r="FH582">
        <v>56.724739999999997</v>
      </c>
      <c r="FI582">
        <v>59.394030000000001</v>
      </c>
      <c r="FJ582">
        <v>61.659080000000003</v>
      </c>
      <c r="FK582">
        <v>63.44791</v>
      </c>
      <c r="FL582">
        <v>64.493639999999999</v>
      </c>
      <c r="FM582">
        <v>64.955839999999995</v>
      </c>
      <c r="FN582">
        <v>64.753680000000003</v>
      </c>
      <c r="FO582">
        <v>63.784399999999998</v>
      </c>
      <c r="FP582">
        <v>61.440950000000001</v>
      </c>
      <c r="FQ582">
        <v>58.375480000000003</v>
      </c>
      <c r="FR582">
        <v>56.574930000000002</v>
      </c>
      <c r="FS582">
        <v>55.080570000000002</v>
      </c>
      <c r="FT582">
        <v>53.856529999999999</v>
      </c>
      <c r="FU582">
        <v>52.56559</v>
      </c>
      <c r="FV582">
        <v>1</v>
      </c>
    </row>
    <row r="583" spans="1:178" x14ac:dyDescent="0.2">
      <c r="A583" t="s">
        <v>216</v>
      </c>
      <c r="B583" t="s">
        <v>231</v>
      </c>
      <c r="C583" t="s">
        <v>241</v>
      </c>
      <c r="D583" t="s">
        <v>35</v>
      </c>
      <c r="E583">
        <v>2016</v>
      </c>
      <c r="F583" t="s">
        <v>228</v>
      </c>
      <c r="G583">
        <v>565</v>
      </c>
      <c r="H583" s="59"/>
      <c r="I583">
        <v>81.941649999999996</v>
      </c>
      <c r="J583">
        <v>758.3347</v>
      </c>
      <c r="K583">
        <v>750.226</v>
      </c>
      <c r="L583">
        <v>745.12170000000003</v>
      </c>
      <c r="M583">
        <v>745.23900000000003</v>
      </c>
      <c r="N583">
        <v>763.13059999999996</v>
      </c>
      <c r="O583">
        <v>788.04700000000003</v>
      </c>
      <c r="P583">
        <v>805.41060000000004</v>
      </c>
      <c r="Q583">
        <v>807.79939999999999</v>
      </c>
      <c r="R583">
        <v>808.40060000000005</v>
      </c>
      <c r="S583">
        <v>795.7</v>
      </c>
      <c r="T583">
        <v>792.57090000000005</v>
      </c>
      <c r="U583">
        <v>805.28689999999995</v>
      </c>
      <c r="V583">
        <v>798.67520000000002</v>
      </c>
      <c r="W583">
        <v>797.14449999999999</v>
      </c>
      <c r="X583">
        <v>795.39400000000001</v>
      </c>
      <c r="Y583">
        <v>786.94169999999997</v>
      </c>
      <c r="Z583">
        <v>784.42110000000002</v>
      </c>
      <c r="AA583">
        <v>778.89449999999999</v>
      </c>
      <c r="AB583">
        <v>780.74130000000002</v>
      </c>
      <c r="AC583">
        <v>782.82579999999996</v>
      </c>
      <c r="AD583">
        <v>789.6354</v>
      </c>
      <c r="AE583">
        <v>779.80330000000004</v>
      </c>
      <c r="AF583">
        <v>771.72130000000004</v>
      </c>
      <c r="AG583">
        <v>765.37120000000004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-11.44079</v>
      </c>
      <c r="AX583">
        <v>621.57309999999995</v>
      </c>
      <c r="AY583">
        <v>618.07349999999997</v>
      </c>
      <c r="AZ583">
        <v>616.93100000000004</v>
      </c>
      <c r="BA583">
        <v>618.56820000000005</v>
      </c>
      <c r="BB583">
        <v>624.32010000000002</v>
      </c>
      <c r="BC583">
        <v>533.74189999999999</v>
      </c>
      <c r="BD583">
        <v>392.59629999999999</v>
      </c>
      <c r="BE583">
        <v>94.727800000000002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154.3511</v>
      </c>
      <c r="BV583">
        <v>635.85519999999997</v>
      </c>
      <c r="BW583">
        <v>632.7604</v>
      </c>
      <c r="BX583">
        <v>633.07360000000006</v>
      </c>
      <c r="BY583">
        <v>634.8732</v>
      </c>
      <c r="BZ583">
        <v>642.08420000000001</v>
      </c>
      <c r="CA583">
        <v>550.39779999999996</v>
      </c>
      <c r="CB583">
        <v>405.65280000000001</v>
      </c>
      <c r="CC583">
        <v>200.19290000000001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269.178</v>
      </c>
      <c r="CT583">
        <v>645.74689999999998</v>
      </c>
      <c r="CU583">
        <v>642.93259999999998</v>
      </c>
      <c r="CV583">
        <v>644.25390000000004</v>
      </c>
      <c r="CW583">
        <v>646.16600000000005</v>
      </c>
      <c r="CX583">
        <v>654.38760000000002</v>
      </c>
      <c r="CY583">
        <v>561.93349999999998</v>
      </c>
      <c r="CZ583">
        <v>414.69580000000002</v>
      </c>
      <c r="DA583">
        <v>273.23770000000002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384.005</v>
      </c>
      <c r="DR583">
        <v>655.63869999999997</v>
      </c>
      <c r="DS583">
        <v>653.10469999999998</v>
      </c>
      <c r="DT583">
        <v>655.43420000000003</v>
      </c>
      <c r="DU583">
        <v>657.45870000000002</v>
      </c>
      <c r="DV583">
        <v>666.69100000000003</v>
      </c>
      <c r="DW583">
        <v>573.46929999999998</v>
      </c>
      <c r="DX583">
        <v>423.73869999999999</v>
      </c>
      <c r="DY583">
        <v>346.28250000000003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549.79690000000005</v>
      </c>
      <c r="EP583">
        <v>669.92079999999999</v>
      </c>
      <c r="EQ583">
        <v>667.79160000000002</v>
      </c>
      <c r="ER583">
        <v>671.57680000000005</v>
      </c>
      <c r="ES583">
        <v>673.76369999999997</v>
      </c>
      <c r="ET583">
        <v>684.45510000000002</v>
      </c>
      <c r="EU583">
        <v>590.12519999999995</v>
      </c>
      <c r="EV583">
        <v>436.7953</v>
      </c>
      <c r="EW583">
        <v>451.7475</v>
      </c>
      <c r="EX583">
        <v>52.155999999999999</v>
      </c>
      <c r="EY583">
        <v>51.199629999999999</v>
      </c>
      <c r="EZ583">
        <v>50.599850000000004</v>
      </c>
      <c r="FA583">
        <v>50.178460000000001</v>
      </c>
      <c r="FB583">
        <v>49.732779999999998</v>
      </c>
      <c r="FC583">
        <v>49.435110000000002</v>
      </c>
      <c r="FD583">
        <v>49.052230000000002</v>
      </c>
      <c r="FE583">
        <v>49.259030000000003</v>
      </c>
      <c r="FF583">
        <v>51.168689999999998</v>
      </c>
      <c r="FG583">
        <v>53.68676</v>
      </c>
      <c r="FH583">
        <v>56.724739999999997</v>
      </c>
      <c r="FI583">
        <v>59.394030000000001</v>
      </c>
      <c r="FJ583">
        <v>61.659080000000003</v>
      </c>
      <c r="FK583">
        <v>63.44791</v>
      </c>
      <c r="FL583">
        <v>64.493639999999999</v>
      </c>
      <c r="FM583">
        <v>64.955839999999995</v>
      </c>
      <c r="FN583">
        <v>64.753680000000003</v>
      </c>
      <c r="FO583">
        <v>63.784390000000002</v>
      </c>
      <c r="FP583">
        <v>61.440950000000001</v>
      </c>
      <c r="FQ583">
        <v>58.37547</v>
      </c>
      <c r="FR583">
        <v>56.574930000000002</v>
      </c>
      <c r="FS583">
        <v>55.080570000000002</v>
      </c>
      <c r="FT583">
        <v>53.856529999999999</v>
      </c>
      <c r="FU583">
        <v>52.56559</v>
      </c>
      <c r="FV583">
        <v>1</v>
      </c>
    </row>
    <row r="584" spans="1:178" x14ac:dyDescent="0.2">
      <c r="A584" t="s">
        <v>216</v>
      </c>
      <c r="B584" t="s">
        <v>231</v>
      </c>
      <c r="C584" t="s">
        <v>241</v>
      </c>
      <c r="D584" t="s">
        <v>35</v>
      </c>
      <c r="E584">
        <v>2017</v>
      </c>
      <c r="F584" t="s">
        <v>228</v>
      </c>
      <c r="G584">
        <v>550</v>
      </c>
      <c r="H584" s="59"/>
      <c r="I584">
        <v>79.766199999999998</v>
      </c>
      <c r="J584">
        <v>738.20180000000005</v>
      </c>
      <c r="K584">
        <v>730.30849999999998</v>
      </c>
      <c r="L584">
        <v>725.33969999999999</v>
      </c>
      <c r="M584">
        <v>725.45389999999998</v>
      </c>
      <c r="N584">
        <v>742.87049999999999</v>
      </c>
      <c r="O584">
        <v>767.12540000000001</v>
      </c>
      <c r="P584">
        <v>784.02809999999999</v>
      </c>
      <c r="Q584">
        <v>786.35329999999999</v>
      </c>
      <c r="R584">
        <v>786.93870000000004</v>
      </c>
      <c r="S584">
        <v>774.5752</v>
      </c>
      <c r="T584">
        <v>771.52919999999995</v>
      </c>
      <c r="U584">
        <v>783.9076</v>
      </c>
      <c r="V584">
        <v>777.47140000000002</v>
      </c>
      <c r="W584">
        <v>775.98140000000001</v>
      </c>
      <c r="X584">
        <v>774.27739999999994</v>
      </c>
      <c r="Y584">
        <v>766.04939999999999</v>
      </c>
      <c r="Z584">
        <v>763.59580000000005</v>
      </c>
      <c r="AA584">
        <v>758.21590000000003</v>
      </c>
      <c r="AB584">
        <v>760.01369999999997</v>
      </c>
      <c r="AC584">
        <v>762.04280000000006</v>
      </c>
      <c r="AD584">
        <v>768.67160000000001</v>
      </c>
      <c r="AE584">
        <v>759.10050000000001</v>
      </c>
      <c r="AF584">
        <v>751.23310000000004</v>
      </c>
      <c r="AG584">
        <v>745.05160000000001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-14.837009999999999</v>
      </c>
      <c r="AX584">
        <v>604.75239999999997</v>
      </c>
      <c r="AY584">
        <v>601.33669999999995</v>
      </c>
      <c r="AZ584">
        <v>600.19200000000001</v>
      </c>
      <c r="BA584">
        <v>601.78210000000001</v>
      </c>
      <c r="BB584">
        <v>607.34879999999998</v>
      </c>
      <c r="BC584">
        <v>519.20010000000002</v>
      </c>
      <c r="BD584">
        <v>381.88200000000001</v>
      </c>
      <c r="BE584">
        <v>89.85924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148.73929999999999</v>
      </c>
      <c r="BV584">
        <v>618.84360000000004</v>
      </c>
      <c r="BW584">
        <v>615.82730000000004</v>
      </c>
      <c r="BX584">
        <v>616.11890000000005</v>
      </c>
      <c r="BY584">
        <v>617.86919999999998</v>
      </c>
      <c r="BZ584">
        <v>624.87549999999999</v>
      </c>
      <c r="CA584">
        <v>535.63329999999996</v>
      </c>
      <c r="CB584">
        <v>394.76409999999998</v>
      </c>
      <c r="CC584">
        <v>193.91489999999999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262.0317</v>
      </c>
      <c r="CT584">
        <v>628.60320000000002</v>
      </c>
      <c r="CU584">
        <v>625.86350000000004</v>
      </c>
      <c r="CV584">
        <v>627.14980000000003</v>
      </c>
      <c r="CW584">
        <v>629.01110000000006</v>
      </c>
      <c r="CX584">
        <v>637.0145</v>
      </c>
      <c r="CY584">
        <v>547.01499999999999</v>
      </c>
      <c r="CZ584">
        <v>403.68619999999999</v>
      </c>
      <c r="DA584">
        <v>265.98360000000002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375.32420000000002</v>
      </c>
      <c r="DR584">
        <v>638.36279999999999</v>
      </c>
      <c r="DS584">
        <v>635.89970000000005</v>
      </c>
      <c r="DT584">
        <v>638.1807</v>
      </c>
      <c r="DU584">
        <v>640.15300000000002</v>
      </c>
      <c r="DV584">
        <v>649.15340000000003</v>
      </c>
      <c r="DW584">
        <v>558.39660000000003</v>
      </c>
      <c r="DX584">
        <v>412.60820000000001</v>
      </c>
      <c r="DY584">
        <v>338.05220000000003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538.90049999999997</v>
      </c>
      <c r="EP584">
        <v>652.45399999999995</v>
      </c>
      <c r="EQ584">
        <v>650.39030000000002</v>
      </c>
      <c r="ER584">
        <v>654.10749999999996</v>
      </c>
      <c r="ES584">
        <v>656.24009999999998</v>
      </c>
      <c r="ET584">
        <v>666.68020000000001</v>
      </c>
      <c r="EU584">
        <v>574.82979999999998</v>
      </c>
      <c r="EV584">
        <v>425.49029999999999</v>
      </c>
      <c r="EW584">
        <v>442.10789999999997</v>
      </c>
      <c r="EX584">
        <v>52.155999999999999</v>
      </c>
      <c r="EY584">
        <v>51.199620000000003</v>
      </c>
      <c r="EZ584">
        <v>50.599850000000004</v>
      </c>
      <c r="FA584">
        <v>50.178469999999997</v>
      </c>
      <c r="FB584">
        <v>49.732779999999998</v>
      </c>
      <c r="FC584">
        <v>49.435110000000002</v>
      </c>
      <c r="FD584">
        <v>49.052230000000002</v>
      </c>
      <c r="FE584">
        <v>49.259030000000003</v>
      </c>
      <c r="FF584">
        <v>51.168689999999998</v>
      </c>
      <c r="FG584">
        <v>53.68676</v>
      </c>
      <c r="FH584">
        <v>56.724739999999997</v>
      </c>
      <c r="FI584">
        <v>59.394030000000001</v>
      </c>
      <c r="FJ584">
        <v>61.659080000000003</v>
      </c>
      <c r="FK584">
        <v>63.44791</v>
      </c>
      <c r="FL584">
        <v>64.493639999999999</v>
      </c>
      <c r="FM584">
        <v>64.955839999999995</v>
      </c>
      <c r="FN584">
        <v>64.753680000000003</v>
      </c>
      <c r="FO584">
        <v>63.784399999999998</v>
      </c>
      <c r="FP584">
        <v>61.440950000000001</v>
      </c>
      <c r="FQ584">
        <v>58.375480000000003</v>
      </c>
      <c r="FR584">
        <v>56.574930000000002</v>
      </c>
      <c r="FS584">
        <v>55.080570000000002</v>
      </c>
      <c r="FT584">
        <v>53.856529999999999</v>
      </c>
      <c r="FU584">
        <v>52.56559</v>
      </c>
      <c r="FV584">
        <v>1</v>
      </c>
    </row>
    <row r="585" spans="1:178" x14ac:dyDescent="0.2">
      <c r="A585" t="s">
        <v>216</v>
      </c>
      <c r="B585" t="s">
        <v>231</v>
      </c>
      <c r="C585" t="s">
        <v>241</v>
      </c>
      <c r="D585" t="s">
        <v>35</v>
      </c>
      <c r="E585" t="s">
        <v>239</v>
      </c>
      <c r="F585" t="s">
        <v>228</v>
      </c>
      <c r="G585">
        <v>535</v>
      </c>
      <c r="H585" s="59"/>
      <c r="I585">
        <v>77.590770000000006</v>
      </c>
      <c r="J585">
        <v>718.06910000000005</v>
      </c>
      <c r="K585">
        <v>710.39089999999999</v>
      </c>
      <c r="L585">
        <v>705.55769999999995</v>
      </c>
      <c r="M585">
        <v>705.66880000000003</v>
      </c>
      <c r="N585">
        <v>722.61040000000003</v>
      </c>
      <c r="O585">
        <v>746.2038</v>
      </c>
      <c r="P585">
        <v>762.64549999999997</v>
      </c>
      <c r="Q585">
        <v>764.90729999999996</v>
      </c>
      <c r="R585">
        <v>765.47670000000005</v>
      </c>
      <c r="S585">
        <v>753.45039999999995</v>
      </c>
      <c r="T585">
        <v>750.48749999999995</v>
      </c>
      <c r="U585">
        <v>762.52829999999994</v>
      </c>
      <c r="V585">
        <v>756.26760000000002</v>
      </c>
      <c r="W585">
        <v>754.81820000000005</v>
      </c>
      <c r="X585">
        <v>753.16070000000002</v>
      </c>
      <c r="Y585">
        <v>745.15719999999999</v>
      </c>
      <c r="Z585">
        <v>742.7704</v>
      </c>
      <c r="AA585">
        <v>737.53719999999998</v>
      </c>
      <c r="AB585">
        <v>739.28599999999994</v>
      </c>
      <c r="AC585">
        <v>741.25980000000004</v>
      </c>
      <c r="AD585">
        <v>747.70780000000002</v>
      </c>
      <c r="AE585">
        <v>738.39779999999996</v>
      </c>
      <c r="AF585">
        <v>730.74490000000003</v>
      </c>
      <c r="AG585">
        <v>724.73199999999997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-18.181740000000001</v>
      </c>
      <c r="AX585">
        <v>587.93619999999999</v>
      </c>
      <c r="AY585">
        <v>584.60440000000006</v>
      </c>
      <c r="AZ585">
        <v>583.45809999999994</v>
      </c>
      <c r="BA585">
        <v>585.00120000000004</v>
      </c>
      <c r="BB585">
        <v>590.38300000000004</v>
      </c>
      <c r="BC585">
        <v>504.66340000000002</v>
      </c>
      <c r="BD585">
        <v>371.17180000000002</v>
      </c>
      <c r="BE585">
        <v>85.023470000000003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143.14850000000001</v>
      </c>
      <c r="BV585">
        <v>601.83389999999997</v>
      </c>
      <c r="BW585">
        <v>598.89610000000005</v>
      </c>
      <c r="BX585">
        <v>599.16629999999998</v>
      </c>
      <c r="BY585">
        <v>600.86739999999998</v>
      </c>
      <c r="BZ585">
        <v>607.66909999999996</v>
      </c>
      <c r="CA585">
        <v>520.87099999999998</v>
      </c>
      <c r="CB585">
        <v>383.87700000000001</v>
      </c>
      <c r="CC585">
        <v>187.65039999999999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254.8854</v>
      </c>
      <c r="CT585">
        <v>611.45950000000005</v>
      </c>
      <c r="CU585">
        <v>608.79449999999997</v>
      </c>
      <c r="CV585">
        <v>610.04570000000001</v>
      </c>
      <c r="CW585">
        <v>611.85630000000003</v>
      </c>
      <c r="CX585">
        <v>619.64139999999998</v>
      </c>
      <c r="CY585">
        <v>532.09640000000002</v>
      </c>
      <c r="CZ585">
        <v>392.67649999999998</v>
      </c>
      <c r="DA585">
        <v>258.72949999999997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366.6223</v>
      </c>
      <c r="DR585">
        <v>621.08500000000004</v>
      </c>
      <c r="DS585">
        <v>618.69290000000001</v>
      </c>
      <c r="DT585">
        <v>620.92520000000002</v>
      </c>
      <c r="DU585">
        <v>622.84519999999998</v>
      </c>
      <c r="DV585">
        <v>631.61360000000002</v>
      </c>
      <c r="DW585">
        <v>543.32169999999996</v>
      </c>
      <c r="DX585">
        <v>401.47609999999997</v>
      </c>
      <c r="DY585">
        <v>329.80860000000001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527.95259999999996</v>
      </c>
      <c r="EP585">
        <v>634.9828</v>
      </c>
      <c r="EQ585">
        <v>632.9846</v>
      </c>
      <c r="ER585">
        <v>636.63329999999996</v>
      </c>
      <c r="ES585">
        <v>638.71140000000003</v>
      </c>
      <c r="ET585">
        <v>648.89970000000005</v>
      </c>
      <c r="EU585">
        <v>559.52940000000001</v>
      </c>
      <c r="EV585">
        <v>414.18130000000002</v>
      </c>
      <c r="EW585">
        <v>432.43549999999999</v>
      </c>
      <c r="EX585">
        <v>52.155999999999999</v>
      </c>
      <c r="EY585">
        <v>51.199629999999999</v>
      </c>
      <c r="EZ585">
        <v>50.599850000000004</v>
      </c>
      <c r="FA585">
        <v>50.178460000000001</v>
      </c>
      <c r="FB585">
        <v>49.732790000000001</v>
      </c>
      <c r="FC585">
        <v>49.435110000000002</v>
      </c>
      <c r="FD585">
        <v>49.052230000000002</v>
      </c>
      <c r="FE585">
        <v>49.259030000000003</v>
      </c>
      <c r="FF585">
        <v>51.168689999999998</v>
      </c>
      <c r="FG585">
        <v>53.68676</v>
      </c>
      <c r="FH585">
        <v>56.724739999999997</v>
      </c>
      <c r="FI585">
        <v>59.394030000000001</v>
      </c>
      <c r="FJ585">
        <v>61.659080000000003</v>
      </c>
      <c r="FK585">
        <v>63.44791</v>
      </c>
      <c r="FL585">
        <v>64.493639999999999</v>
      </c>
      <c r="FM585">
        <v>64.955839999999995</v>
      </c>
      <c r="FN585">
        <v>64.753680000000003</v>
      </c>
      <c r="FO585">
        <v>63.784399999999998</v>
      </c>
      <c r="FP585">
        <v>61.440950000000001</v>
      </c>
      <c r="FQ585">
        <v>58.375480000000003</v>
      </c>
      <c r="FR585">
        <v>56.574930000000002</v>
      </c>
      <c r="FS585">
        <v>55.080570000000002</v>
      </c>
      <c r="FT585">
        <v>53.856529999999999</v>
      </c>
      <c r="FU585">
        <v>52.56559</v>
      </c>
      <c r="FV585">
        <v>1</v>
      </c>
    </row>
    <row r="586" spans="1:178" x14ac:dyDescent="0.2">
      <c r="A586" t="s">
        <v>216</v>
      </c>
      <c r="B586" t="s">
        <v>231</v>
      </c>
      <c r="C586" t="s">
        <v>241</v>
      </c>
      <c r="D586" t="s">
        <v>36</v>
      </c>
      <c r="E586">
        <v>2015</v>
      </c>
      <c r="F586" t="s">
        <v>228</v>
      </c>
      <c r="G586">
        <v>580</v>
      </c>
      <c r="H586" s="59"/>
      <c r="I586">
        <v>84.117090000000005</v>
      </c>
      <c r="J586">
        <v>737.76649999999995</v>
      </c>
      <c r="K586">
        <v>739.6096</v>
      </c>
      <c r="L586">
        <v>735.21310000000005</v>
      </c>
      <c r="M586">
        <v>737.07780000000002</v>
      </c>
      <c r="N586">
        <v>756.15800000000002</v>
      </c>
      <c r="O586">
        <v>799.46529999999996</v>
      </c>
      <c r="P586">
        <v>824.77120000000002</v>
      </c>
      <c r="Q586">
        <v>821.22400000000005</v>
      </c>
      <c r="R586">
        <v>812.75739999999996</v>
      </c>
      <c r="S586">
        <v>798.15700000000004</v>
      </c>
      <c r="T586">
        <v>801.51559999999995</v>
      </c>
      <c r="U586">
        <v>823.86159999999995</v>
      </c>
      <c r="V586">
        <v>817.10149999999999</v>
      </c>
      <c r="W586">
        <v>824.28300000000002</v>
      </c>
      <c r="X586">
        <v>811.13319999999999</v>
      </c>
      <c r="Y586">
        <v>808.37890000000004</v>
      </c>
      <c r="Z586">
        <v>792.19330000000002</v>
      </c>
      <c r="AA586">
        <v>785.02260000000001</v>
      </c>
      <c r="AB586">
        <v>807.53409999999997</v>
      </c>
      <c r="AC586">
        <v>767.11329999999998</v>
      </c>
      <c r="AD586">
        <v>781.79690000000005</v>
      </c>
      <c r="AE586">
        <v>771.61630000000002</v>
      </c>
      <c r="AF586">
        <v>771.70849999999996</v>
      </c>
      <c r="AG586">
        <v>769.28869999999995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40.12144</v>
      </c>
      <c r="AU586">
        <v>642.09339999999997</v>
      </c>
      <c r="AV586">
        <v>636.54909999999995</v>
      </c>
      <c r="AW586">
        <v>637.32870000000003</v>
      </c>
      <c r="AX586">
        <v>626.86530000000005</v>
      </c>
      <c r="AY586">
        <v>623.23490000000004</v>
      </c>
      <c r="AZ586">
        <v>552.88509999999997</v>
      </c>
      <c r="BA586">
        <v>367.73700000000002</v>
      </c>
      <c r="BB586">
        <v>-746.51530000000002</v>
      </c>
      <c r="BC586">
        <v>-663.17629999999997</v>
      </c>
      <c r="BD586">
        <v>-511.53890000000001</v>
      </c>
      <c r="BE586">
        <v>-522.78489999999999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172.67420000000001</v>
      </c>
      <c r="BS586">
        <v>655.0557</v>
      </c>
      <c r="BT586">
        <v>648.06209999999999</v>
      </c>
      <c r="BU586">
        <v>650.25699999999995</v>
      </c>
      <c r="BV586">
        <v>638.36670000000004</v>
      </c>
      <c r="BW586">
        <v>634.6848</v>
      </c>
      <c r="BX586">
        <v>564.93889999999999</v>
      </c>
      <c r="BY586">
        <v>377.90109999999999</v>
      </c>
      <c r="BZ586">
        <v>-151.78749999999999</v>
      </c>
      <c r="CA586">
        <v>-118.2722</v>
      </c>
      <c r="CB586">
        <v>-52.185479999999998</v>
      </c>
      <c r="CC586">
        <v>-58.15305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264.47980000000001</v>
      </c>
      <c r="CQ586">
        <v>664.03330000000005</v>
      </c>
      <c r="CR586">
        <v>656.03589999999997</v>
      </c>
      <c r="CS586">
        <v>659.21109999999999</v>
      </c>
      <c r="CT586">
        <v>646.33249999999998</v>
      </c>
      <c r="CU586">
        <v>642.61500000000001</v>
      </c>
      <c r="CV586">
        <v>573.28740000000005</v>
      </c>
      <c r="CW586">
        <v>384.94069999999999</v>
      </c>
      <c r="CX586">
        <v>260.1191</v>
      </c>
      <c r="CY586">
        <v>259.1266</v>
      </c>
      <c r="CZ586">
        <v>265.96129999999999</v>
      </c>
      <c r="DA586">
        <v>263.64949999999999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356.28550000000001</v>
      </c>
      <c r="DO586">
        <v>673.01099999999997</v>
      </c>
      <c r="DP586">
        <v>664.00969999999995</v>
      </c>
      <c r="DQ586">
        <v>668.16520000000003</v>
      </c>
      <c r="DR586">
        <v>654.29830000000004</v>
      </c>
      <c r="DS586">
        <v>650.54520000000002</v>
      </c>
      <c r="DT586">
        <v>581.63589999999999</v>
      </c>
      <c r="DU586">
        <v>391.9803</v>
      </c>
      <c r="DV586">
        <v>672.0258</v>
      </c>
      <c r="DW586">
        <v>636.52549999999997</v>
      </c>
      <c r="DX586">
        <v>584.10799999999995</v>
      </c>
      <c r="DY586">
        <v>585.45209999999997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488.83819999999997</v>
      </c>
      <c r="EM586">
        <v>685.97329999999999</v>
      </c>
      <c r="EN586">
        <v>675.52260000000001</v>
      </c>
      <c r="EO586">
        <v>681.09360000000004</v>
      </c>
      <c r="EP586">
        <v>665.79970000000003</v>
      </c>
      <c r="EQ586">
        <v>661.99509999999998</v>
      </c>
      <c r="ER586">
        <v>593.68979999999999</v>
      </c>
      <c r="ES586">
        <v>402.14440000000002</v>
      </c>
      <c r="ET586">
        <v>1266.7539999999999</v>
      </c>
      <c r="EU586">
        <v>1181.4290000000001</v>
      </c>
      <c r="EV586">
        <v>1043.461</v>
      </c>
      <c r="EW586">
        <v>1050.0840000000001</v>
      </c>
      <c r="EX586">
        <v>63.125929999999997</v>
      </c>
      <c r="EY586">
        <v>62.015050000000002</v>
      </c>
      <c r="EZ586">
        <v>61.11045</v>
      </c>
      <c r="FA586">
        <v>60.419550000000001</v>
      </c>
      <c r="FB586">
        <v>59.535879999999999</v>
      </c>
      <c r="FC586">
        <v>58.82246</v>
      </c>
      <c r="FD586">
        <v>58.127589999999998</v>
      </c>
      <c r="FE586">
        <v>58.109699999999997</v>
      </c>
      <c r="FF586">
        <v>60.206539999999997</v>
      </c>
      <c r="FG586">
        <v>64.052099999999996</v>
      </c>
      <c r="FH586">
        <v>68.752470000000002</v>
      </c>
      <c r="FI586">
        <v>73.477950000000007</v>
      </c>
      <c r="FJ586">
        <v>77.131990000000002</v>
      </c>
      <c r="FK586">
        <v>79.618650000000002</v>
      </c>
      <c r="FL586">
        <v>80.893360000000001</v>
      </c>
      <c r="FM586">
        <v>81.853070000000002</v>
      </c>
      <c r="FN586">
        <v>81.717839999999995</v>
      </c>
      <c r="FO586">
        <v>81.308700000000002</v>
      </c>
      <c r="FP586">
        <v>79.261080000000007</v>
      </c>
      <c r="FQ586">
        <v>76.865110000000001</v>
      </c>
      <c r="FR586">
        <v>73.052509999999998</v>
      </c>
      <c r="FS586">
        <v>70.395930000000007</v>
      </c>
      <c r="FT586">
        <v>68.350809999999996</v>
      </c>
      <c r="FU586">
        <v>66.676869999999994</v>
      </c>
      <c r="FV586">
        <v>1</v>
      </c>
    </row>
    <row r="587" spans="1:178" x14ac:dyDescent="0.2">
      <c r="A587" t="s">
        <v>216</v>
      </c>
      <c r="B587" t="s">
        <v>231</v>
      </c>
      <c r="C587" t="s">
        <v>241</v>
      </c>
      <c r="D587" t="s">
        <v>36</v>
      </c>
      <c r="E587">
        <v>2016</v>
      </c>
      <c r="F587" t="s">
        <v>228</v>
      </c>
      <c r="G587">
        <v>565</v>
      </c>
      <c r="H587" s="59"/>
      <c r="I587">
        <v>81.941649999999996</v>
      </c>
      <c r="J587">
        <v>718.68629999999996</v>
      </c>
      <c r="K587">
        <v>720.48180000000002</v>
      </c>
      <c r="L587">
        <v>716.19889999999998</v>
      </c>
      <c r="M587">
        <v>718.01549999999997</v>
      </c>
      <c r="N587">
        <v>736.60220000000004</v>
      </c>
      <c r="O587">
        <v>778.78949999999998</v>
      </c>
      <c r="P587">
        <v>803.44090000000006</v>
      </c>
      <c r="Q587">
        <v>799.9855</v>
      </c>
      <c r="R587">
        <v>791.73789999999997</v>
      </c>
      <c r="S587">
        <v>777.51499999999999</v>
      </c>
      <c r="T587">
        <v>780.7867</v>
      </c>
      <c r="U587">
        <v>802.55489999999998</v>
      </c>
      <c r="V587">
        <v>795.96960000000001</v>
      </c>
      <c r="W587">
        <v>802.96529999999996</v>
      </c>
      <c r="X587">
        <v>790.15560000000005</v>
      </c>
      <c r="Y587">
        <v>787.47249999999997</v>
      </c>
      <c r="Z587">
        <v>771.70550000000003</v>
      </c>
      <c r="AA587">
        <v>764.72029999999995</v>
      </c>
      <c r="AB587">
        <v>786.64959999999996</v>
      </c>
      <c r="AC587">
        <v>747.27419999999995</v>
      </c>
      <c r="AD587">
        <v>761.57809999999995</v>
      </c>
      <c r="AE587">
        <v>751.66060000000004</v>
      </c>
      <c r="AF587">
        <v>751.75049999999999</v>
      </c>
      <c r="AG587">
        <v>749.39329999999995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36.201619999999998</v>
      </c>
      <c r="AU587">
        <v>625.20569999999998</v>
      </c>
      <c r="AV587">
        <v>619.83630000000005</v>
      </c>
      <c r="AW587">
        <v>620.56489999999997</v>
      </c>
      <c r="AX587">
        <v>610.40309999999999</v>
      </c>
      <c r="AY587">
        <v>606.86770000000001</v>
      </c>
      <c r="AZ587">
        <v>538.32420000000002</v>
      </c>
      <c r="BA587">
        <v>358.00560000000002</v>
      </c>
      <c r="BB587">
        <v>-740.1404</v>
      </c>
      <c r="BC587">
        <v>-657.87339999999995</v>
      </c>
      <c r="BD587">
        <v>-508.29750000000001</v>
      </c>
      <c r="BE587">
        <v>-519.3673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167.0291</v>
      </c>
      <c r="BS587">
        <v>637.99929999999995</v>
      </c>
      <c r="BT587">
        <v>631.19939999999997</v>
      </c>
      <c r="BU587">
        <v>633.32500000000005</v>
      </c>
      <c r="BV587">
        <v>621.75480000000005</v>
      </c>
      <c r="BW587">
        <v>618.16869999999994</v>
      </c>
      <c r="BX587">
        <v>550.22119999999995</v>
      </c>
      <c r="BY587">
        <v>368.03730000000002</v>
      </c>
      <c r="BZ587">
        <v>-153.15350000000001</v>
      </c>
      <c r="CA587">
        <v>-120.0617</v>
      </c>
      <c r="CB587">
        <v>-54.922919999999998</v>
      </c>
      <c r="CC587">
        <v>-60.783070000000002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257.63979999999998</v>
      </c>
      <c r="CQ587">
        <v>646.86</v>
      </c>
      <c r="CR587">
        <v>639.06949999999995</v>
      </c>
      <c r="CS587">
        <v>642.1626</v>
      </c>
      <c r="CT587">
        <v>629.61699999999996</v>
      </c>
      <c r="CU587">
        <v>625.99570000000006</v>
      </c>
      <c r="CV587">
        <v>558.46100000000001</v>
      </c>
      <c r="CW587">
        <v>374.9853</v>
      </c>
      <c r="CX587">
        <v>253.39189999999999</v>
      </c>
      <c r="CY587">
        <v>252.42509999999999</v>
      </c>
      <c r="CZ587">
        <v>259.0829</v>
      </c>
      <c r="DA587">
        <v>256.83100000000002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348.25049999999999</v>
      </c>
      <c r="DO587">
        <v>655.72080000000005</v>
      </c>
      <c r="DP587">
        <v>646.93949999999995</v>
      </c>
      <c r="DQ587">
        <v>651.00019999999995</v>
      </c>
      <c r="DR587">
        <v>637.47919999999999</v>
      </c>
      <c r="DS587">
        <v>633.82259999999997</v>
      </c>
      <c r="DT587">
        <v>566.70079999999996</v>
      </c>
      <c r="DU587">
        <v>381.93329999999997</v>
      </c>
      <c r="DV587">
        <v>659.93730000000005</v>
      </c>
      <c r="DW587">
        <v>624.91179999999997</v>
      </c>
      <c r="DX587">
        <v>573.08879999999999</v>
      </c>
      <c r="DY587">
        <v>574.44510000000002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479.07799999999997</v>
      </c>
      <c r="EM587">
        <v>668.51440000000002</v>
      </c>
      <c r="EN587">
        <v>658.30259999999998</v>
      </c>
      <c r="EO587">
        <v>663.76030000000003</v>
      </c>
      <c r="EP587">
        <v>648.83090000000004</v>
      </c>
      <c r="EQ587">
        <v>645.12360000000001</v>
      </c>
      <c r="ER587">
        <v>578.59780000000001</v>
      </c>
      <c r="ES587">
        <v>391.96510000000001</v>
      </c>
      <c r="ET587">
        <v>1246.924</v>
      </c>
      <c r="EU587">
        <v>1162.7239999999999</v>
      </c>
      <c r="EV587">
        <v>1026.463</v>
      </c>
      <c r="EW587">
        <v>1033.029</v>
      </c>
      <c r="EX587">
        <v>63.125929999999997</v>
      </c>
      <c r="EY587">
        <v>62.015050000000002</v>
      </c>
      <c r="EZ587">
        <v>61.11045</v>
      </c>
      <c r="FA587">
        <v>60.419550000000001</v>
      </c>
      <c r="FB587">
        <v>59.535879999999999</v>
      </c>
      <c r="FC587">
        <v>58.82246</v>
      </c>
      <c r="FD587">
        <v>58.127589999999998</v>
      </c>
      <c r="FE587">
        <v>58.109699999999997</v>
      </c>
      <c r="FF587">
        <v>60.206539999999997</v>
      </c>
      <c r="FG587">
        <v>64.052099999999996</v>
      </c>
      <c r="FH587">
        <v>68.752470000000002</v>
      </c>
      <c r="FI587">
        <v>73.477950000000007</v>
      </c>
      <c r="FJ587">
        <v>77.131990000000002</v>
      </c>
      <c r="FK587">
        <v>79.618650000000002</v>
      </c>
      <c r="FL587">
        <v>80.893360000000001</v>
      </c>
      <c r="FM587">
        <v>81.853070000000002</v>
      </c>
      <c r="FN587">
        <v>81.717839999999995</v>
      </c>
      <c r="FO587">
        <v>81.308700000000002</v>
      </c>
      <c r="FP587">
        <v>79.261080000000007</v>
      </c>
      <c r="FQ587">
        <v>76.865110000000001</v>
      </c>
      <c r="FR587">
        <v>73.052509999999998</v>
      </c>
      <c r="FS587">
        <v>70.395930000000007</v>
      </c>
      <c r="FT587">
        <v>68.350809999999996</v>
      </c>
      <c r="FU587">
        <v>66.676869999999994</v>
      </c>
      <c r="FV587">
        <v>1</v>
      </c>
    </row>
    <row r="588" spans="1:178" x14ac:dyDescent="0.2">
      <c r="A588" t="s">
        <v>216</v>
      </c>
      <c r="B588" t="s">
        <v>231</v>
      </c>
      <c r="C588" t="s">
        <v>241</v>
      </c>
      <c r="D588" t="s">
        <v>36</v>
      </c>
      <c r="E588">
        <v>2017</v>
      </c>
      <c r="F588" t="s">
        <v>228</v>
      </c>
      <c r="G588">
        <v>550</v>
      </c>
      <c r="H588" s="59"/>
      <c r="I588">
        <v>79.766199999999998</v>
      </c>
      <c r="J588">
        <v>699.60609999999997</v>
      </c>
      <c r="K588">
        <v>701.35389999999995</v>
      </c>
      <c r="L588">
        <v>697.1848</v>
      </c>
      <c r="M588">
        <v>698.95309999999995</v>
      </c>
      <c r="N588">
        <v>717.04639999999995</v>
      </c>
      <c r="O588">
        <v>758.11360000000002</v>
      </c>
      <c r="P588">
        <v>782.11059999999998</v>
      </c>
      <c r="Q588">
        <v>778.74689999999998</v>
      </c>
      <c r="R588">
        <v>770.7183</v>
      </c>
      <c r="S588">
        <v>756.87300000000005</v>
      </c>
      <c r="T588">
        <v>760.05790000000002</v>
      </c>
      <c r="U588">
        <v>781.24810000000002</v>
      </c>
      <c r="V588">
        <v>774.83759999999995</v>
      </c>
      <c r="W588">
        <v>781.64760000000001</v>
      </c>
      <c r="X588">
        <v>769.178</v>
      </c>
      <c r="Y588">
        <v>766.56619999999998</v>
      </c>
      <c r="Z588">
        <v>751.21780000000001</v>
      </c>
      <c r="AA588">
        <v>744.41800000000001</v>
      </c>
      <c r="AB588">
        <v>765.76509999999996</v>
      </c>
      <c r="AC588">
        <v>727.43499999999995</v>
      </c>
      <c r="AD588">
        <v>741.35919999999999</v>
      </c>
      <c r="AE588">
        <v>731.70510000000002</v>
      </c>
      <c r="AF588">
        <v>731.79250000000002</v>
      </c>
      <c r="AG588">
        <v>729.49789999999996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32.32085</v>
      </c>
      <c r="AU588">
        <v>608.32180000000005</v>
      </c>
      <c r="AV588">
        <v>603.12699999999995</v>
      </c>
      <c r="AW588">
        <v>603.80499999999995</v>
      </c>
      <c r="AX588">
        <v>593.94439999999997</v>
      </c>
      <c r="AY588">
        <v>590.50400000000002</v>
      </c>
      <c r="AZ588">
        <v>523.76679999999999</v>
      </c>
      <c r="BA588">
        <v>348.27710000000002</v>
      </c>
      <c r="BB588">
        <v>-733.59050000000002</v>
      </c>
      <c r="BC588">
        <v>-652.41</v>
      </c>
      <c r="BD588">
        <v>-504.92070000000001</v>
      </c>
      <c r="BE588">
        <v>-515.81299999999999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161.4</v>
      </c>
      <c r="BS588">
        <v>620.94439999999997</v>
      </c>
      <c r="BT588">
        <v>614.33810000000005</v>
      </c>
      <c r="BU588">
        <v>616.39449999999999</v>
      </c>
      <c r="BV588">
        <v>605.14440000000002</v>
      </c>
      <c r="BW588">
        <v>601.65390000000002</v>
      </c>
      <c r="BX588">
        <v>535.50490000000002</v>
      </c>
      <c r="BY588">
        <v>358.1748</v>
      </c>
      <c r="BZ588">
        <v>-154.4478</v>
      </c>
      <c r="CA588">
        <v>-121.7855</v>
      </c>
      <c r="CB588">
        <v>-57.604939999999999</v>
      </c>
      <c r="CC588">
        <v>-63.357120000000002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250.7998</v>
      </c>
      <c r="CQ588">
        <v>629.68679999999995</v>
      </c>
      <c r="CR588">
        <v>622.10299999999995</v>
      </c>
      <c r="CS588">
        <v>625.11400000000003</v>
      </c>
      <c r="CT588">
        <v>612.90150000000006</v>
      </c>
      <c r="CU588">
        <v>609.37630000000001</v>
      </c>
      <c r="CV588">
        <v>543.63459999999998</v>
      </c>
      <c r="CW588">
        <v>365.0299</v>
      </c>
      <c r="CX588">
        <v>246.66470000000001</v>
      </c>
      <c r="CY588">
        <v>245.7235</v>
      </c>
      <c r="CZ588">
        <v>252.2046</v>
      </c>
      <c r="DA588">
        <v>250.01249999999999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340.19970000000001</v>
      </c>
      <c r="DO588">
        <v>638.42909999999995</v>
      </c>
      <c r="DP588">
        <v>629.86789999999996</v>
      </c>
      <c r="DQ588">
        <v>633.83349999999996</v>
      </c>
      <c r="DR588">
        <v>620.65859999999998</v>
      </c>
      <c r="DS588">
        <v>617.09870000000001</v>
      </c>
      <c r="DT588">
        <v>551.76430000000005</v>
      </c>
      <c r="DU588">
        <v>371.88510000000002</v>
      </c>
      <c r="DV588">
        <v>647.77719999999999</v>
      </c>
      <c r="DW588">
        <v>613.23249999999996</v>
      </c>
      <c r="DX588">
        <v>562.01419999999996</v>
      </c>
      <c r="DY588">
        <v>563.38210000000004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469.27879999999999</v>
      </c>
      <c r="EM588">
        <v>651.05179999999996</v>
      </c>
      <c r="EN588">
        <v>641.07910000000004</v>
      </c>
      <c r="EO588">
        <v>646.423</v>
      </c>
      <c r="EP588">
        <v>631.85860000000002</v>
      </c>
      <c r="EQ588">
        <v>628.24850000000004</v>
      </c>
      <c r="ER588">
        <v>563.50229999999999</v>
      </c>
      <c r="ES588">
        <v>381.78280000000001</v>
      </c>
      <c r="ET588">
        <v>1226.92</v>
      </c>
      <c r="EU588">
        <v>1143.857</v>
      </c>
      <c r="EV588">
        <v>1009.33</v>
      </c>
      <c r="EW588">
        <v>1015.838</v>
      </c>
      <c r="EX588">
        <v>63.12594</v>
      </c>
      <c r="EY588">
        <v>62.015050000000002</v>
      </c>
      <c r="EZ588">
        <v>61.11045</v>
      </c>
      <c r="FA588">
        <v>60.419550000000001</v>
      </c>
      <c r="FB588">
        <v>59.535879999999999</v>
      </c>
      <c r="FC588">
        <v>58.82246</v>
      </c>
      <c r="FD588">
        <v>58.127589999999998</v>
      </c>
      <c r="FE588">
        <v>58.109699999999997</v>
      </c>
      <c r="FF588">
        <v>60.206539999999997</v>
      </c>
      <c r="FG588">
        <v>64.052099999999996</v>
      </c>
      <c r="FH588">
        <v>68.752470000000002</v>
      </c>
      <c r="FI588">
        <v>73.477950000000007</v>
      </c>
      <c r="FJ588">
        <v>77.131990000000002</v>
      </c>
      <c r="FK588">
        <v>79.618650000000002</v>
      </c>
      <c r="FL588">
        <v>80.893360000000001</v>
      </c>
      <c r="FM588">
        <v>81.853070000000002</v>
      </c>
      <c r="FN588">
        <v>81.717839999999995</v>
      </c>
      <c r="FO588">
        <v>81.308700000000002</v>
      </c>
      <c r="FP588">
        <v>79.261080000000007</v>
      </c>
      <c r="FQ588">
        <v>76.865110000000001</v>
      </c>
      <c r="FR588">
        <v>73.052509999999998</v>
      </c>
      <c r="FS588">
        <v>70.395930000000007</v>
      </c>
      <c r="FT588">
        <v>68.350809999999996</v>
      </c>
      <c r="FU588">
        <v>66.676869999999994</v>
      </c>
      <c r="FV588">
        <v>1</v>
      </c>
    </row>
    <row r="589" spans="1:178" x14ac:dyDescent="0.2">
      <c r="A589" t="s">
        <v>216</v>
      </c>
      <c r="B589" t="s">
        <v>231</v>
      </c>
      <c r="C589" t="s">
        <v>241</v>
      </c>
      <c r="D589" t="s">
        <v>36</v>
      </c>
      <c r="E589" t="s">
        <v>239</v>
      </c>
      <c r="F589" t="s">
        <v>228</v>
      </c>
      <c r="G589">
        <v>535</v>
      </c>
      <c r="H589" s="59"/>
      <c r="I589">
        <v>77.590770000000006</v>
      </c>
      <c r="J589">
        <v>680.52589999999998</v>
      </c>
      <c r="K589">
        <v>682.22609999999997</v>
      </c>
      <c r="L589">
        <v>678.17070000000001</v>
      </c>
      <c r="M589">
        <v>679.89070000000004</v>
      </c>
      <c r="N589">
        <v>697.4905</v>
      </c>
      <c r="O589">
        <v>737.43780000000004</v>
      </c>
      <c r="P589">
        <v>760.78030000000001</v>
      </c>
      <c r="Q589">
        <v>757.50840000000005</v>
      </c>
      <c r="R589">
        <v>749.69870000000003</v>
      </c>
      <c r="S589">
        <v>736.23099999999999</v>
      </c>
      <c r="T589">
        <v>739.32899999999995</v>
      </c>
      <c r="U589">
        <v>759.94129999999996</v>
      </c>
      <c r="V589">
        <v>753.70569999999998</v>
      </c>
      <c r="W589">
        <v>760.33</v>
      </c>
      <c r="X589">
        <v>748.20039999999995</v>
      </c>
      <c r="Y589">
        <v>745.65989999999999</v>
      </c>
      <c r="Z589">
        <v>730.73</v>
      </c>
      <c r="AA589">
        <v>724.11569999999995</v>
      </c>
      <c r="AB589">
        <v>744.88059999999996</v>
      </c>
      <c r="AC589">
        <v>707.59590000000003</v>
      </c>
      <c r="AD589">
        <v>721.14030000000002</v>
      </c>
      <c r="AE589">
        <v>711.74950000000001</v>
      </c>
      <c r="AF589">
        <v>711.83450000000005</v>
      </c>
      <c r="AG589">
        <v>709.60249999999996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28.480699999999999</v>
      </c>
      <c r="AU589">
        <v>591.44179999999994</v>
      </c>
      <c r="AV589">
        <v>586.42100000000005</v>
      </c>
      <c r="AW589">
        <v>587.04899999999998</v>
      </c>
      <c r="AX589">
        <v>577.48919999999998</v>
      </c>
      <c r="AY589">
        <v>574.14380000000006</v>
      </c>
      <c r="AZ589">
        <v>509.2133</v>
      </c>
      <c r="BA589">
        <v>338.55180000000001</v>
      </c>
      <c r="BB589">
        <v>-726.85820000000001</v>
      </c>
      <c r="BC589">
        <v>-646.77959999999996</v>
      </c>
      <c r="BD589">
        <v>-501.4033</v>
      </c>
      <c r="BE589">
        <v>-512.11630000000002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155.78749999999999</v>
      </c>
      <c r="BS589">
        <v>603.89110000000005</v>
      </c>
      <c r="BT589">
        <v>597.47829999999999</v>
      </c>
      <c r="BU589">
        <v>599.46569999999997</v>
      </c>
      <c r="BV589">
        <v>588.53549999999996</v>
      </c>
      <c r="BW589">
        <v>585.14059999999995</v>
      </c>
      <c r="BX589">
        <v>520.79010000000005</v>
      </c>
      <c r="BY589">
        <v>348.31360000000001</v>
      </c>
      <c r="BZ589">
        <v>-155.66749999999999</v>
      </c>
      <c r="CA589">
        <v>-123.4408</v>
      </c>
      <c r="CB589">
        <v>-60.22936</v>
      </c>
      <c r="CC589">
        <v>-65.872860000000003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243.9598</v>
      </c>
      <c r="CQ589">
        <v>612.51350000000002</v>
      </c>
      <c r="CR589">
        <v>605.13649999999996</v>
      </c>
      <c r="CS589">
        <v>608.06539999999995</v>
      </c>
      <c r="CT589">
        <v>596.18600000000004</v>
      </c>
      <c r="CU589">
        <v>592.75699999999995</v>
      </c>
      <c r="CV589">
        <v>528.80820000000006</v>
      </c>
      <c r="CW589">
        <v>355.07459999999998</v>
      </c>
      <c r="CX589">
        <v>239.9375</v>
      </c>
      <c r="CY589">
        <v>239.02199999999999</v>
      </c>
      <c r="CZ589">
        <v>245.3263</v>
      </c>
      <c r="DA589">
        <v>243.19399999999999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332.13220000000001</v>
      </c>
      <c r="DO589">
        <v>621.13589999999999</v>
      </c>
      <c r="DP589">
        <v>612.79480000000001</v>
      </c>
      <c r="DQ589">
        <v>616.66520000000003</v>
      </c>
      <c r="DR589">
        <v>603.83659999999998</v>
      </c>
      <c r="DS589">
        <v>600.37329999999997</v>
      </c>
      <c r="DT589">
        <v>536.82619999999997</v>
      </c>
      <c r="DU589">
        <v>361.8356</v>
      </c>
      <c r="DV589">
        <v>635.54240000000004</v>
      </c>
      <c r="DW589">
        <v>601.48479999999995</v>
      </c>
      <c r="DX589">
        <v>550.88199999999995</v>
      </c>
      <c r="DY589">
        <v>552.26080000000002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459.43900000000002</v>
      </c>
      <c r="EM589">
        <v>633.58510000000001</v>
      </c>
      <c r="EN589">
        <v>623.85209999999995</v>
      </c>
      <c r="EO589">
        <v>629.08180000000004</v>
      </c>
      <c r="EP589">
        <v>614.88289999999995</v>
      </c>
      <c r="EQ589">
        <v>611.37009999999998</v>
      </c>
      <c r="ER589">
        <v>548.40309999999999</v>
      </c>
      <c r="ES589">
        <v>371.59739999999999</v>
      </c>
      <c r="ET589">
        <v>1206.7329999999999</v>
      </c>
      <c r="EU589">
        <v>1124.8230000000001</v>
      </c>
      <c r="EV589">
        <v>992.05600000000004</v>
      </c>
      <c r="EW589">
        <v>998.50419999999997</v>
      </c>
      <c r="EX589">
        <v>63.125929999999997</v>
      </c>
      <c r="EY589">
        <v>62.015050000000002</v>
      </c>
      <c r="EZ589">
        <v>61.11045</v>
      </c>
      <c r="FA589">
        <v>60.419550000000001</v>
      </c>
      <c r="FB589">
        <v>59.535879999999999</v>
      </c>
      <c r="FC589">
        <v>58.82246</v>
      </c>
      <c r="FD589">
        <v>58.127589999999998</v>
      </c>
      <c r="FE589">
        <v>58.109699999999997</v>
      </c>
      <c r="FF589">
        <v>60.206539999999997</v>
      </c>
      <c r="FG589">
        <v>64.052099999999996</v>
      </c>
      <c r="FH589">
        <v>68.752470000000002</v>
      </c>
      <c r="FI589">
        <v>73.477950000000007</v>
      </c>
      <c r="FJ589">
        <v>77.131990000000002</v>
      </c>
      <c r="FK589">
        <v>79.618650000000002</v>
      </c>
      <c r="FL589">
        <v>80.893360000000001</v>
      </c>
      <c r="FM589">
        <v>81.853070000000002</v>
      </c>
      <c r="FN589">
        <v>81.717839999999995</v>
      </c>
      <c r="FO589">
        <v>81.308700000000002</v>
      </c>
      <c r="FP589">
        <v>79.261080000000007</v>
      </c>
      <c r="FQ589">
        <v>76.865110000000001</v>
      </c>
      <c r="FR589">
        <v>73.052509999999998</v>
      </c>
      <c r="FS589">
        <v>70.395930000000007</v>
      </c>
      <c r="FT589">
        <v>68.350809999999996</v>
      </c>
      <c r="FU589">
        <v>66.676869999999994</v>
      </c>
      <c r="FV589">
        <v>1</v>
      </c>
    </row>
    <row r="590" spans="1:178" x14ac:dyDescent="0.2">
      <c r="A590" t="s">
        <v>216</v>
      </c>
      <c r="B590" t="s">
        <v>231</v>
      </c>
      <c r="C590" t="s">
        <v>241</v>
      </c>
      <c r="D590" t="s">
        <v>37</v>
      </c>
      <c r="E590">
        <v>2015</v>
      </c>
      <c r="F590" t="s">
        <v>228</v>
      </c>
      <c r="G590">
        <v>580</v>
      </c>
      <c r="H590" s="59"/>
      <c r="I590">
        <v>84.117090000000005</v>
      </c>
      <c r="J590">
        <v>766.62630000000001</v>
      </c>
      <c r="K590">
        <v>757.65459999999996</v>
      </c>
      <c r="L590">
        <v>752.19830000000002</v>
      </c>
      <c r="M590">
        <v>758.02449999999999</v>
      </c>
      <c r="N590">
        <v>767.55679999999995</v>
      </c>
      <c r="O590">
        <v>798.39359999999999</v>
      </c>
      <c r="P590">
        <v>821.63210000000004</v>
      </c>
      <c r="Q590">
        <v>834.21969999999999</v>
      </c>
      <c r="R590">
        <v>839.80679999999995</v>
      </c>
      <c r="S590">
        <v>840.92930000000001</v>
      </c>
      <c r="T590">
        <v>850.40309999999999</v>
      </c>
      <c r="U590">
        <v>837.89</v>
      </c>
      <c r="V590">
        <v>830.77560000000005</v>
      </c>
      <c r="W590">
        <v>827.46310000000005</v>
      </c>
      <c r="X590">
        <v>818.45050000000003</v>
      </c>
      <c r="Y590">
        <v>808.42840000000001</v>
      </c>
      <c r="Z590">
        <v>801.34889999999996</v>
      </c>
      <c r="AA590">
        <v>795.59389999999996</v>
      </c>
      <c r="AB590">
        <v>789.84739999999999</v>
      </c>
      <c r="AC590">
        <v>790.29970000000003</v>
      </c>
      <c r="AD590">
        <v>804.28530000000001</v>
      </c>
      <c r="AE590">
        <v>808.24639999999999</v>
      </c>
      <c r="AF590">
        <v>806.65189999999996</v>
      </c>
      <c r="AG590">
        <v>786.6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75.750730000000004</v>
      </c>
      <c r="AU590">
        <v>647.91949999999997</v>
      </c>
      <c r="AV590">
        <v>644.63649999999996</v>
      </c>
      <c r="AW590">
        <v>641.06740000000002</v>
      </c>
      <c r="AX590">
        <v>636.45450000000005</v>
      </c>
      <c r="AY590">
        <v>633.46619999999996</v>
      </c>
      <c r="AZ590">
        <v>537.90660000000003</v>
      </c>
      <c r="BA590">
        <v>383.1037</v>
      </c>
      <c r="BB590">
        <v>-295.0025</v>
      </c>
      <c r="BC590">
        <v>-453.6352</v>
      </c>
      <c r="BD590">
        <v>-535.59259999999995</v>
      </c>
      <c r="BE590">
        <v>-587.2527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190.1454</v>
      </c>
      <c r="BS590">
        <v>657.6893</v>
      </c>
      <c r="BT590">
        <v>654.14430000000004</v>
      </c>
      <c r="BU590">
        <v>650.71590000000003</v>
      </c>
      <c r="BV590">
        <v>646.04200000000003</v>
      </c>
      <c r="BW590">
        <v>643.09010000000001</v>
      </c>
      <c r="BX590">
        <v>546.93259999999998</v>
      </c>
      <c r="BY590">
        <v>391.12509999999997</v>
      </c>
      <c r="BZ590">
        <v>40.955159999999999</v>
      </c>
      <c r="CA590">
        <v>-18.097930000000002</v>
      </c>
      <c r="CB590">
        <v>-48.214359999999999</v>
      </c>
      <c r="CC590">
        <v>-78.742199999999997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269.37490000000003</v>
      </c>
      <c r="CQ590">
        <v>664.45569999999998</v>
      </c>
      <c r="CR590">
        <v>660.72940000000006</v>
      </c>
      <c r="CS590">
        <v>657.39840000000004</v>
      </c>
      <c r="CT590">
        <v>652.68230000000005</v>
      </c>
      <c r="CU590">
        <v>649.75570000000005</v>
      </c>
      <c r="CV590">
        <v>553.18399999999997</v>
      </c>
      <c r="CW590">
        <v>396.6807</v>
      </c>
      <c r="CX590">
        <v>273.63839999999999</v>
      </c>
      <c r="CY590">
        <v>283.5539</v>
      </c>
      <c r="CZ590">
        <v>289.34230000000002</v>
      </c>
      <c r="DA590">
        <v>273.45069999999998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348.60430000000002</v>
      </c>
      <c r="DO590">
        <v>671.22220000000004</v>
      </c>
      <c r="DP590">
        <v>667.31449999999995</v>
      </c>
      <c r="DQ590">
        <v>664.08090000000004</v>
      </c>
      <c r="DR590">
        <v>659.32259999999997</v>
      </c>
      <c r="DS590">
        <v>656.4212</v>
      </c>
      <c r="DT590">
        <v>559.43539999999996</v>
      </c>
      <c r="DU590">
        <v>402.23630000000003</v>
      </c>
      <c r="DV590">
        <v>506.32170000000002</v>
      </c>
      <c r="DW590">
        <v>585.2056</v>
      </c>
      <c r="DX590">
        <v>626.899</v>
      </c>
      <c r="DY590">
        <v>625.64359999999999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462.99900000000002</v>
      </c>
      <c r="EM590">
        <v>680.99199999999996</v>
      </c>
      <c r="EN590">
        <v>676.82230000000004</v>
      </c>
      <c r="EO590">
        <v>673.72940000000006</v>
      </c>
      <c r="EP590">
        <v>668.91020000000003</v>
      </c>
      <c r="EQ590">
        <v>666.04520000000002</v>
      </c>
      <c r="ER590">
        <v>568.46140000000003</v>
      </c>
      <c r="ES590">
        <v>410.2577</v>
      </c>
      <c r="ET590">
        <v>842.27940000000001</v>
      </c>
      <c r="EU590">
        <v>1020.7430000000001</v>
      </c>
      <c r="EV590">
        <v>1114.277</v>
      </c>
      <c r="EW590">
        <v>1134.154</v>
      </c>
      <c r="EX590">
        <v>66.134609999999995</v>
      </c>
      <c r="EY590">
        <v>65.059690000000003</v>
      </c>
      <c r="EZ590">
        <v>64.011380000000003</v>
      </c>
      <c r="FA590">
        <v>63.061839999999997</v>
      </c>
      <c r="FB590">
        <v>62.21799</v>
      </c>
      <c r="FC590">
        <v>61.244950000000003</v>
      </c>
      <c r="FD590">
        <v>60.65005</v>
      </c>
      <c r="FE590">
        <v>61.08567</v>
      </c>
      <c r="FF590">
        <v>63.510860000000001</v>
      </c>
      <c r="FG590">
        <v>67.118539999999996</v>
      </c>
      <c r="FH590">
        <v>71.212720000000004</v>
      </c>
      <c r="FI590">
        <v>75.270229999999998</v>
      </c>
      <c r="FJ590">
        <v>78.929040000000001</v>
      </c>
      <c r="FK590">
        <v>81.549930000000003</v>
      </c>
      <c r="FL590">
        <v>83.429749999999999</v>
      </c>
      <c r="FM590">
        <v>84.510630000000006</v>
      </c>
      <c r="FN590">
        <v>84.735659999999996</v>
      </c>
      <c r="FO590">
        <v>83.940650000000005</v>
      </c>
      <c r="FP590">
        <v>82.140020000000007</v>
      </c>
      <c r="FQ590">
        <v>79.667720000000003</v>
      </c>
      <c r="FR590">
        <v>75.822109999999995</v>
      </c>
      <c r="FS590">
        <v>72.534499999999994</v>
      </c>
      <c r="FT590">
        <v>70.625540000000001</v>
      </c>
      <c r="FU590">
        <v>68.931250000000006</v>
      </c>
      <c r="FV590">
        <v>1</v>
      </c>
    </row>
    <row r="591" spans="1:178" x14ac:dyDescent="0.2">
      <c r="A591" t="s">
        <v>216</v>
      </c>
      <c r="B591" t="s">
        <v>231</v>
      </c>
      <c r="C591" t="s">
        <v>241</v>
      </c>
      <c r="D591" t="s">
        <v>37</v>
      </c>
      <c r="E591">
        <v>2016</v>
      </c>
      <c r="F591" t="s">
        <v>228</v>
      </c>
      <c r="G591">
        <v>565</v>
      </c>
      <c r="H591" s="59"/>
      <c r="I591">
        <v>81.941649999999996</v>
      </c>
      <c r="J591">
        <v>746.7998</v>
      </c>
      <c r="K591">
        <v>738.06010000000003</v>
      </c>
      <c r="L591">
        <v>732.74490000000003</v>
      </c>
      <c r="M591">
        <v>738.42039999999997</v>
      </c>
      <c r="N591">
        <v>747.70619999999997</v>
      </c>
      <c r="O591">
        <v>777.74549999999999</v>
      </c>
      <c r="P591">
        <v>800.38300000000004</v>
      </c>
      <c r="Q591">
        <v>812.64499999999998</v>
      </c>
      <c r="R591">
        <v>818.08759999999995</v>
      </c>
      <c r="S591">
        <v>819.18110000000001</v>
      </c>
      <c r="T591">
        <v>828.40989999999999</v>
      </c>
      <c r="U591">
        <v>816.22040000000004</v>
      </c>
      <c r="V591">
        <v>809.29</v>
      </c>
      <c r="W591">
        <v>806.06320000000005</v>
      </c>
      <c r="X591">
        <v>797.28369999999995</v>
      </c>
      <c r="Y591">
        <v>787.52080000000001</v>
      </c>
      <c r="Z591">
        <v>780.62429999999995</v>
      </c>
      <c r="AA591">
        <v>775.01819999999998</v>
      </c>
      <c r="AB591">
        <v>769.4203</v>
      </c>
      <c r="AC591">
        <v>769.86099999999999</v>
      </c>
      <c r="AD591">
        <v>783.48490000000004</v>
      </c>
      <c r="AE591">
        <v>787.34339999999997</v>
      </c>
      <c r="AF591">
        <v>785.79020000000003</v>
      </c>
      <c r="AG591">
        <v>766.25699999999995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71.304299999999998</v>
      </c>
      <c r="AU591">
        <v>630.95060000000001</v>
      </c>
      <c r="AV591">
        <v>627.75819999999999</v>
      </c>
      <c r="AW591">
        <v>624.27829999999994</v>
      </c>
      <c r="AX591">
        <v>619.78589999999997</v>
      </c>
      <c r="AY591">
        <v>616.87419999999997</v>
      </c>
      <c r="AZ591">
        <v>523.79899999999998</v>
      </c>
      <c r="BA591">
        <v>373.0215</v>
      </c>
      <c r="BB591">
        <v>-294.67809999999997</v>
      </c>
      <c r="BC591">
        <v>-451.37349999999998</v>
      </c>
      <c r="BD591">
        <v>-532.33839999999998</v>
      </c>
      <c r="BE591">
        <v>-583.12210000000005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184.21010000000001</v>
      </c>
      <c r="BS591">
        <v>640.59310000000005</v>
      </c>
      <c r="BT591">
        <v>637.1422</v>
      </c>
      <c r="BU591">
        <v>633.80119999999999</v>
      </c>
      <c r="BV591">
        <v>629.24869999999999</v>
      </c>
      <c r="BW591">
        <v>626.37289999999996</v>
      </c>
      <c r="BX591">
        <v>532.70749999999998</v>
      </c>
      <c r="BY591">
        <v>380.9384</v>
      </c>
      <c r="BZ591">
        <v>36.906860000000002</v>
      </c>
      <c r="CA591">
        <v>-21.505030000000001</v>
      </c>
      <c r="CB591">
        <v>-51.303809999999999</v>
      </c>
      <c r="CC591">
        <v>-81.230130000000003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262.4083</v>
      </c>
      <c r="CQ591">
        <v>647.27149999999995</v>
      </c>
      <c r="CR591">
        <v>643.64160000000004</v>
      </c>
      <c r="CS591">
        <v>640.39670000000001</v>
      </c>
      <c r="CT591">
        <v>635.80259999999998</v>
      </c>
      <c r="CU591">
        <v>632.95169999999996</v>
      </c>
      <c r="CV591">
        <v>538.87750000000005</v>
      </c>
      <c r="CW591">
        <v>386.42169999999999</v>
      </c>
      <c r="CX591">
        <v>266.5616</v>
      </c>
      <c r="CY591">
        <v>276.22059999999999</v>
      </c>
      <c r="CZ591">
        <v>281.85930000000002</v>
      </c>
      <c r="DA591">
        <v>266.37869999999998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340.60640000000001</v>
      </c>
      <c r="DO591">
        <v>653.95000000000005</v>
      </c>
      <c r="DP591">
        <v>650.14099999999996</v>
      </c>
      <c r="DQ591">
        <v>646.99220000000003</v>
      </c>
      <c r="DR591">
        <v>642.35640000000001</v>
      </c>
      <c r="DS591">
        <v>639.53039999999999</v>
      </c>
      <c r="DT591">
        <v>545.04750000000001</v>
      </c>
      <c r="DU591">
        <v>391.90499999999997</v>
      </c>
      <c r="DV591">
        <v>496.21629999999999</v>
      </c>
      <c r="DW591">
        <v>573.94619999999998</v>
      </c>
      <c r="DX591">
        <v>615.02250000000004</v>
      </c>
      <c r="DY591">
        <v>613.98749999999995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453.51220000000001</v>
      </c>
      <c r="EM591">
        <v>663.59249999999997</v>
      </c>
      <c r="EN591">
        <v>659.52499999999998</v>
      </c>
      <c r="EO591">
        <v>656.51509999999996</v>
      </c>
      <c r="EP591">
        <v>651.81920000000002</v>
      </c>
      <c r="EQ591">
        <v>649.02909999999997</v>
      </c>
      <c r="ER591">
        <v>553.95609999999999</v>
      </c>
      <c r="ES591">
        <v>399.822</v>
      </c>
      <c r="ET591">
        <v>827.80129999999997</v>
      </c>
      <c r="EU591">
        <v>1003.8150000000001</v>
      </c>
      <c r="EV591">
        <v>1096.057</v>
      </c>
      <c r="EW591">
        <v>1115.8789999999999</v>
      </c>
      <c r="EX591">
        <v>66.134609999999995</v>
      </c>
      <c r="EY591">
        <v>65.059690000000003</v>
      </c>
      <c r="EZ591">
        <v>64.011380000000003</v>
      </c>
      <c r="FA591">
        <v>63.061839999999997</v>
      </c>
      <c r="FB591">
        <v>62.21799</v>
      </c>
      <c r="FC591">
        <v>61.244950000000003</v>
      </c>
      <c r="FD591">
        <v>60.65005</v>
      </c>
      <c r="FE591">
        <v>61.085659999999997</v>
      </c>
      <c r="FF591">
        <v>63.510849999999998</v>
      </c>
      <c r="FG591">
        <v>67.118539999999996</v>
      </c>
      <c r="FH591">
        <v>71.212720000000004</v>
      </c>
      <c r="FI591">
        <v>75.270229999999998</v>
      </c>
      <c r="FJ591">
        <v>78.929040000000001</v>
      </c>
      <c r="FK591">
        <v>81.549930000000003</v>
      </c>
      <c r="FL591">
        <v>83.429749999999999</v>
      </c>
      <c r="FM591">
        <v>84.510630000000006</v>
      </c>
      <c r="FN591">
        <v>84.735659999999996</v>
      </c>
      <c r="FO591">
        <v>83.940650000000005</v>
      </c>
      <c r="FP591">
        <v>82.140020000000007</v>
      </c>
      <c r="FQ591">
        <v>79.667720000000003</v>
      </c>
      <c r="FR591">
        <v>75.822109999999995</v>
      </c>
      <c r="FS591">
        <v>72.534499999999994</v>
      </c>
      <c r="FT591">
        <v>70.625540000000001</v>
      </c>
      <c r="FU591">
        <v>68.931250000000006</v>
      </c>
      <c r="FV591">
        <v>1</v>
      </c>
    </row>
    <row r="592" spans="1:178" x14ac:dyDescent="0.2">
      <c r="A592" t="s">
        <v>216</v>
      </c>
      <c r="B592" t="s">
        <v>231</v>
      </c>
      <c r="C592" t="s">
        <v>241</v>
      </c>
      <c r="D592" t="s">
        <v>37</v>
      </c>
      <c r="E592">
        <v>2017</v>
      </c>
      <c r="F592" t="s">
        <v>228</v>
      </c>
      <c r="G592">
        <v>550</v>
      </c>
      <c r="H592" s="59"/>
      <c r="I592">
        <v>79.766199999999998</v>
      </c>
      <c r="J592">
        <v>726.97329999999999</v>
      </c>
      <c r="K592">
        <v>718.46559999999999</v>
      </c>
      <c r="L592">
        <v>713.29150000000004</v>
      </c>
      <c r="M592">
        <v>718.81629999999996</v>
      </c>
      <c r="N592">
        <v>727.85559999999998</v>
      </c>
      <c r="O592">
        <v>757.09739999999999</v>
      </c>
      <c r="P592">
        <v>779.13390000000004</v>
      </c>
      <c r="Q592">
        <v>791.07039999999995</v>
      </c>
      <c r="R592">
        <v>796.36850000000004</v>
      </c>
      <c r="S592">
        <v>797.43290000000002</v>
      </c>
      <c r="T592">
        <v>806.41669999999999</v>
      </c>
      <c r="U592">
        <v>794.55079999999998</v>
      </c>
      <c r="V592">
        <v>787.80439999999999</v>
      </c>
      <c r="W592">
        <v>784.66319999999996</v>
      </c>
      <c r="X592">
        <v>776.11689999999999</v>
      </c>
      <c r="Y592">
        <v>766.61320000000001</v>
      </c>
      <c r="Z592">
        <v>759.89980000000003</v>
      </c>
      <c r="AA592">
        <v>754.4425</v>
      </c>
      <c r="AB592">
        <v>748.9932</v>
      </c>
      <c r="AC592">
        <v>749.42219999999998</v>
      </c>
      <c r="AD592">
        <v>762.68439999999998</v>
      </c>
      <c r="AE592">
        <v>766.44060000000002</v>
      </c>
      <c r="AF592">
        <v>764.92849999999999</v>
      </c>
      <c r="AG592">
        <v>745.91380000000004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66.891549999999995</v>
      </c>
      <c r="AU592">
        <v>613.98440000000005</v>
      </c>
      <c r="AV592">
        <v>610.88260000000002</v>
      </c>
      <c r="AW592">
        <v>607.49199999999996</v>
      </c>
      <c r="AX592">
        <v>603.12030000000004</v>
      </c>
      <c r="AY592">
        <v>600.28499999999997</v>
      </c>
      <c r="AZ592">
        <v>509.69400000000002</v>
      </c>
      <c r="BA592">
        <v>362.94150000000002</v>
      </c>
      <c r="BB592">
        <v>-294.25479999999999</v>
      </c>
      <c r="BC592">
        <v>-448.98349999999999</v>
      </c>
      <c r="BD592">
        <v>-528.94069999999999</v>
      </c>
      <c r="BE592">
        <v>-578.84169999999995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178.2885</v>
      </c>
      <c r="BS592">
        <v>623.4982</v>
      </c>
      <c r="BT592">
        <v>620.14120000000003</v>
      </c>
      <c r="BU592">
        <v>616.88760000000002</v>
      </c>
      <c r="BV592">
        <v>612.45650000000001</v>
      </c>
      <c r="BW592">
        <v>609.6567</v>
      </c>
      <c r="BX592">
        <v>518.48350000000005</v>
      </c>
      <c r="BY592">
        <v>370.7527</v>
      </c>
      <c r="BZ592">
        <v>32.899009999999997</v>
      </c>
      <c r="CA592">
        <v>-24.8596</v>
      </c>
      <c r="CB592">
        <v>-54.334499999999998</v>
      </c>
      <c r="CC592">
        <v>-83.656829999999999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255.4417</v>
      </c>
      <c r="CQ592">
        <v>630.08730000000003</v>
      </c>
      <c r="CR592">
        <v>626.55380000000002</v>
      </c>
      <c r="CS592">
        <v>623.39499999999998</v>
      </c>
      <c r="CT592">
        <v>618.92290000000003</v>
      </c>
      <c r="CU592">
        <v>616.14760000000001</v>
      </c>
      <c r="CV592">
        <v>524.57100000000003</v>
      </c>
      <c r="CW592">
        <v>376.16269999999997</v>
      </c>
      <c r="CX592">
        <v>259.48469999999998</v>
      </c>
      <c r="CY592">
        <v>268.88729999999998</v>
      </c>
      <c r="CZ592">
        <v>274.37630000000001</v>
      </c>
      <c r="DA592">
        <v>259.30669999999998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332.5949</v>
      </c>
      <c r="DO592">
        <v>636.67650000000003</v>
      </c>
      <c r="DP592">
        <v>632.96630000000005</v>
      </c>
      <c r="DQ592">
        <v>629.90239999999994</v>
      </c>
      <c r="DR592">
        <v>625.38919999999996</v>
      </c>
      <c r="DS592">
        <v>622.63840000000005</v>
      </c>
      <c r="DT592">
        <v>530.65859999999998</v>
      </c>
      <c r="DU592">
        <v>381.5727</v>
      </c>
      <c r="DV592">
        <v>486.07040000000001</v>
      </c>
      <c r="DW592">
        <v>562.63419999999996</v>
      </c>
      <c r="DX592">
        <v>603.08720000000005</v>
      </c>
      <c r="DY592">
        <v>602.27020000000005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443.99180000000001</v>
      </c>
      <c r="EM592">
        <v>646.1902</v>
      </c>
      <c r="EN592">
        <v>642.22500000000002</v>
      </c>
      <c r="EO592">
        <v>639.298</v>
      </c>
      <c r="EP592">
        <v>634.72540000000004</v>
      </c>
      <c r="EQ592">
        <v>632.01020000000005</v>
      </c>
      <c r="ER592">
        <v>539.44809999999995</v>
      </c>
      <c r="ES592">
        <v>389.38389999999998</v>
      </c>
      <c r="ET592">
        <v>813.2242</v>
      </c>
      <c r="EU592">
        <v>986.75810000000001</v>
      </c>
      <c r="EV592">
        <v>1077.693</v>
      </c>
      <c r="EW592">
        <v>1097.4549999999999</v>
      </c>
      <c r="EX592">
        <v>66.134609999999995</v>
      </c>
      <c r="EY592">
        <v>65.059690000000003</v>
      </c>
      <c r="EZ592">
        <v>64.011380000000003</v>
      </c>
      <c r="FA592">
        <v>63.061839999999997</v>
      </c>
      <c r="FB592">
        <v>62.21799</v>
      </c>
      <c r="FC592">
        <v>61.244950000000003</v>
      </c>
      <c r="FD592">
        <v>60.65005</v>
      </c>
      <c r="FE592">
        <v>61.08567</v>
      </c>
      <c r="FF592">
        <v>63.510860000000001</v>
      </c>
      <c r="FG592">
        <v>67.118539999999996</v>
      </c>
      <c r="FH592">
        <v>71.212720000000004</v>
      </c>
      <c r="FI592">
        <v>75.270229999999998</v>
      </c>
      <c r="FJ592">
        <v>78.929040000000001</v>
      </c>
      <c r="FK592">
        <v>81.549930000000003</v>
      </c>
      <c r="FL592">
        <v>83.429749999999999</v>
      </c>
      <c r="FM592">
        <v>84.510630000000006</v>
      </c>
      <c r="FN592">
        <v>84.735659999999996</v>
      </c>
      <c r="FO592">
        <v>83.940650000000005</v>
      </c>
      <c r="FP592">
        <v>82.140020000000007</v>
      </c>
      <c r="FQ592">
        <v>79.667720000000003</v>
      </c>
      <c r="FR592">
        <v>75.822109999999995</v>
      </c>
      <c r="FS592">
        <v>72.534499999999994</v>
      </c>
      <c r="FT592">
        <v>70.625540000000001</v>
      </c>
      <c r="FU592">
        <v>68.931250000000006</v>
      </c>
      <c r="FV592">
        <v>1</v>
      </c>
    </row>
    <row r="593" spans="1:178" x14ac:dyDescent="0.2">
      <c r="A593" t="s">
        <v>216</v>
      </c>
      <c r="B593" t="s">
        <v>231</v>
      </c>
      <c r="C593" t="s">
        <v>241</v>
      </c>
      <c r="D593" t="s">
        <v>37</v>
      </c>
      <c r="E593" t="s">
        <v>239</v>
      </c>
      <c r="F593" t="s">
        <v>228</v>
      </c>
      <c r="G593">
        <v>535</v>
      </c>
      <c r="H593" s="59"/>
      <c r="I593">
        <v>77.590770000000006</v>
      </c>
      <c r="J593">
        <v>707.14670000000001</v>
      </c>
      <c r="K593">
        <v>698.87109999999996</v>
      </c>
      <c r="L593">
        <v>693.83810000000005</v>
      </c>
      <c r="M593">
        <v>699.21220000000005</v>
      </c>
      <c r="N593">
        <v>708.005</v>
      </c>
      <c r="O593">
        <v>736.44929999999999</v>
      </c>
      <c r="P593">
        <v>757.88480000000004</v>
      </c>
      <c r="Q593">
        <v>769.49570000000006</v>
      </c>
      <c r="R593">
        <v>774.64940000000001</v>
      </c>
      <c r="S593">
        <v>775.6848</v>
      </c>
      <c r="T593">
        <v>784.42349999999999</v>
      </c>
      <c r="U593">
        <v>772.88130000000001</v>
      </c>
      <c r="V593">
        <v>766.31889999999999</v>
      </c>
      <c r="W593">
        <v>763.26329999999996</v>
      </c>
      <c r="X593">
        <v>754.95010000000002</v>
      </c>
      <c r="Y593">
        <v>745.70550000000003</v>
      </c>
      <c r="Z593">
        <v>739.17529999999999</v>
      </c>
      <c r="AA593">
        <v>733.86680000000001</v>
      </c>
      <c r="AB593">
        <v>728.56619999999998</v>
      </c>
      <c r="AC593">
        <v>728.98339999999996</v>
      </c>
      <c r="AD593">
        <v>741.88390000000004</v>
      </c>
      <c r="AE593">
        <v>745.5376</v>
      </c>
      <c r="AF593">
        <v>744.06679999999994</v>
      </c>
      <c r="AG593">
        <v>725.57069999999999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62.51388</v>
      </c>
      <c r="AU593">
        <v>597.02139999999997</v>
      </c>
      <c r="AV593">
        <v>594.00990000000002</v>
      </c>
      <c r="AW593">
        <v>590.70870000000002</v>
      </c>
      <c r="AX593">
        <v>586.45759999999996</v>
      </c>
      <c r="AY593">
        <v>583.69880000000001</v>
      </c>
      <c r="AZ593">
        <v>495.59179999999998</v>
      </c>
      <c r="BA593">
        <v>352.86410000000001</v>
      </c>
      <c r="BB593">
        <v>-293.72840000000002</v>
      </c>
      <c r="BC593">
        <v>-446.4599</v>
      </c>
      <c r="BD593">
        <v>-525.39369999999997</v>
      </c>
      <c r="BE593">
        <v>-574.40530000000001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172.38130000000001</v>
      </c>
      <c r="BS593">
        <v>606.40440000000001</v>
      </c>
      <c r="BT593">
        <v>603.14149999999995</v>
      </c>
      <c r="BU593">
        <v>599.97529999999995</v>
      </c>
      <c r="BV593">
        <v>595.66560000000004</v>
      </c>
      <c r="BW593">
        <v>592.94179999999994</v>
      </c>
      <c r="BX593">
        <v>504.26060000000001</v>
      </c>
      <c r="BY593">
        <v>360.56799999999998</v>
      </c>
      <c r="BZ593">
        <v>28.933330000000002</v>
      </c>
      <c r="CA593">
        <v>-28.159559999999999</v>
      </c>
      <c r="CB593">
        <v>-57.304090000000002</v>
      </c>
      <c r="CC593">
        <v>-86.019710000000003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248.4751</v>
      </c>
      <c r="CQ593">
        <v>612.90309999999999</v>
      </c>
      <c r="CR593">
        <v>609.46590000000003</v>
      </c>
      <c r="CS593">
        <v>606.39340000000004</v>
      </c>
      <c r="CT593">
        <v>602.04319999999996</v>
      </c>
      <c r="CU593">
        <v>599.34360000000004</v>
      </c>
      <c r="CV593">
        <v>510.26459999999997</v>
      </c>
      <c r="CW593">
        <v>365.90370000000001</v>
      </c>
      <c r="CX593">
        <v>252.40790000000001</v>
      </c>
      <c r="CY593">
        <v>261.55399999999997</v>
      </c>
      <c r="CZ593">
        <v>266.89330000000001</v>
      </c>
      <c r="DA593">
        <v>252.2347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324.56889999999999</v>
      </c>
      <c r="DO593">
        <v>619.40189999999996</v>
      </c>
      <c r="DP593">
        <v>615.79039999999998</v>
      </c>
      <c r="DQ593">
        <v>612.81140000000005</v>
      </c>
      <c r="DR593">
        <v>608.42070000000001</v>
      </c>
      <c r="DS593">
        <v>605.74530000000004</v>
      </c>
      <c r="DT593">
        <v>516.26859999999999</v>
      </c>
      <c r="DU593">
        <v>371.23950000000002</v>
      </c>
      <c r="DV593">
        <v>475.88240000000002</v>
      </c>
      <c r="DW593">
        <v>551.26750000000004</v>
      </c>
      <c r="DX593">
        <v>591.09079999999994</v>
      </c>
      <c r="DY593">
        <v>590.48910000000001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434.43630000000002</v>
      </c>
      <c r="EM593">
        <v>628.78489999999999</v>
      </c>
      <c r="EN593">
        <v>624.92190000000005</v>
      </c>
      <c r="EO593">
        <v>622.07809999999995</v>
      </c>
      <c r="EP593">
        <v>617.62869999999998</v>
      </c>
      <c r="EQ593">
        <v>614.98829999999998</v>
      </c>
      <c r="ER593">
        <v>524.93730000000005</v>
      </c>
      <c r="ES593">
        <v>378.9434</v>
      </c>
      <c r="ET593">
        <v>798.54409999999996</v>
      </c>
      <c r="EU593">
        <v>969.56790000000001</v>
      </c>
      <c r="EV593">
        <v>1059.18</v>
      </c>
      <c r="EW593">
        <v>1078.875</v>
      </c>
      <c r="EX593">
        <v>66.134609999999995</v>
      </c>
      <c r="EY593">
        <v>65.059690000000003</v>
      </c>
      <c r="EZ593">
        <v>64.011380000000003</v>
      </c>
      <c r="FA593">
        <v>63.061839999999997</v>
      </c>
      <c r="FB593">
        <v>62.21799</v>
      </c>
      <c r="FC593">
        <v>61.244950000000003</v>
      </c>
      <c r="FD593">
        <v>60.65005</v>
      </c>
      <c r="FE593">
        <v>61.08567</v>
      </c>
      <c r="FF593">
        <v>63.510860000000001</v>
      </c>
      <c r="FG593">
        <v>67.118539999999996</v>
      </c>
      <c r="FH593">
        <v>71.212720000000004</v>
      </c>
      <c r="FI593">
        <v>75.270229999999998</v>
      </c>
      <c r="FJ593">
        <v>78.929040000000001</v>
      </c>
      <c r="FK593">
        <v>81.549930000000003</v>
      </c>
      <c r="FL593">
        <v>83.429749999999999</v>
      </c>
      <c r="FM593">
        <v>84.510630000000006</v>
      </c>
      <c r="FN593">
        <v>84.735659999999996</v>
      </c>
      <c r="FO593">
        <v>83.940650000000005</v>
      </c>
      <c r="FP593">
        <v>82.140020000000007</v>
      </c>
      <c r="FQ593">
        <v>79.667720000000003</v>
      </c>
      <c r="FR593">
        <v>75.822109999999995</v>
      </c>
      <c r="FS593">
        <v>72.534499999999994</v>
      </c>
      <c r="FT593">
        <v>70.625540000000001</v>
      </c>
      <c r="FU593">
        <v>68.931250000000006</v>
      </c>
      <c r="FV593">
        <v>1</v>
      </c>
    </row>
    <row r="594" spans="1:178" x14ac:dyDescent="0.2">
      <c r="A594" t="s">
        <v>216</v>
      </c>
      <c r="B594" t="s">
        <v>231</v>
      </c>
      <c r="C594" t="s">
        <v>241</v>
      </c>
      <c r="D594" t="s">
        <v>38</v>
      </c>
      <c r="E594">
        <v>2015</v>
      </c>
      <c r="F594" t="s">
        <v>228</v>
      </c>
      <c r="G594">
        <v>580</v>
      </c>
      <c r="H594" s="59"/>
      <c r="I594">
        <v>84.117090000000005</v>
      </c>
      <c r="J594">
        <v>741.36940000000004</v>
      </c>
      <c r="K594">
        <v>735.79750000000001</v>
      </c>
      <c r="L594">
        <v>731.94179999999994</v>
      </c>
      <c r="M594">
        <v>734.85289999999998</v>
      </c>
      <c r="N594">
        <v>750.40129999999999</v>
      </c>
      <c r="O594">
        <v>786.56290000000001</v>
      </c>
      <c r="P594">
        <v>835.22220000000004</v>
      </c>
      <c r="Q594">
        <v>841.04639999999995</v>
      </c>
      <c r="R594">
        <v>850.25879999999995</v>
      </c>
      <c r="S594">
        <v>852.03279999999995</v>
      </c>
      <c r="T594">
        <v>856.83550000000002</v>
      </c>
      <c r="U594">
        <v>849.67679999999996</v>
      </c>
      <c r="V594">
        <v>837.86980000000005</v>
      </c>
      <c r="W594">
        <v>834.16740000000004</v>
      </c>
      <c r="X594">
        <v>820.64430000000004</v>
      </c>
      <c r="Y594">
        <v>811.06600000000003</v>
      </c>
      <c r="Z594">
        <v>802.11760000000004</v>
      </c>
      <c r="AA594">
        <v>794.09220000000005</v>
      </c>
      <c r="AB594">
        <v>794.08910000000003</v>
      </c>
      <c r="AC594">
        <v>799.13229999999999</v>
      </c>
      <c r="AD594">
        <v>805.81359999999995</v>
      </c>
      <c r="AE594">
        <v>805.53380000000004</v>
      </c>
      <c r="AF594">
        <v>794.47299999999996</v>
      </c>
      <c r="AG594">
        <v>764.69100000000003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-122.09699999999999</v>
      </c>
      <c r="AU594">
        <v>643.16589999999997</v>
      </c>
      <c r="AV594">
        <v>634.93050000000005</v>
      </c>
      <c r="AW594">
        <v>628.81790000000001</v>
      </c>
      <c r="AX594">
        <v>622.25919999999996</v>
      </c>
      <c r="AY594">
        <v>617.61490000000003</v>
      </c>
      <c r="AZ594">
        <v>537.29849999999999</v>
      </c>
      <c r="BA594">
        <v>388.12799999999999</v>
      </c>
      <c r="BB594">
        <v>-227.22640000000001</v>
      </c>
      <c r="BC594">
        <v>-388.29610000000002</v>
      </c>
      <c r="BD594">
        <v>-497.4914</v>
      </c>
      <c r="BE594">
        <v>-637.21079999999995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116.95820000000001</v>
      </c>
      <c r="BS594">
        <v>659.75509999999997</v>
      </c>
      <c r="BT594">
        <v>651.03800000000001</v>
      </c>
      <c r="BU594">
        <v>645.64</v>
      </c>
      <c r="BV594">
        <v>639.55629999999996</v>
      </c>
      <c r="BW594">
        <v>634.41139999999996</v>
      </c>
      <c r="BX594">
        <v>548.08690000000001</v>
      </c>
      <c r="BY594">
        <v>398.36250000000001</v>
      </c>
      <c r="BZ594">
        <v>74.910439999999994</v>
      </c>
      <c r="CA594">
        <v>11.01286</v>
      </c>
      <c r="CB594">
        <v>-36.821300000000001</v>
      </c>
      <c r="CC594">
        <v>-111.9358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282.52710000000002</v>
      </c>
      <c r="CQ594">
        <v>671.24459999999999</v>
      </c>
      <c r="CR594">
        <v>662.19389999999999</v>
      </c>
      <c r="CS594">
        <v>657.29079999999999</v>
      </c>
      <c r="CT594">
        <v>651.53639999999996</v>
      </c>
      <c r="CU594">
        <v>646.04459999999995</v>
      </c>
      <c r="CV594">
        <v>555.55899999999997</v>
      </c>
      <c r="CW594">
        <v>405.45089999999999</v>
      </c>
      <c r="CX594">
        <v>284.16950000000003</v>
      </c>
      <c r="CY594">
        <v>287.57299999999998</v>
      </c>
      <c r="CZ594">
        <v>282.23739999999998</v>
      </c>
      <c r="DA594">
        <v>251.8681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448.096</v>
      </c>
      <c r="DO594">
        <v>682.73419999999999</v>
      </c>
      <c r="DP594">
        <v>673.34990000000005</v>
      </c>
      <c r="DQ594">
        <v>668.94169999999997</v>
      </c>
      <c r="DR594">
        <v>663.51639999999998</v>
      </c>
      <c r="DS594">
        <v>657.67769999999996</v>
      </c>
      <c r="DT594">
        <v>563.03099999999995</v>
      </c>
      <c r="DU594">
        <v>412.53919999999999</v>
      </c>
      <c r="DV594">
        <v>493.42860000000002</v>
      </c>
      <c r="DW594">
        <v>564.13310000000001</v>
      </c>
      <c r="DX594">
        <v>601.29610000000002</v>
      </c>
      <c r="DY594">
        <v>615.67190000000005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687.15120000000002</v>
      </c>
      <c r="EM594">
        <v>699.32339999999999</v>
      </c>
      <c r="EN594">
        <v>689.45730000000003</v>
      </c>
      <c r="EO594">
        <v>685.76369999999997</v>
      </c>
      <c r="EP594">
        <v>680.81359999999995</v>
      </c>
      <c r="EQ594">
        <v>674.4742</v>
      </c>
      <c r="ER594">
        <v>573.81939999999997</v>
      </c>
      <c r="ES594">
        <v>422.77370000000002</v>
      </c>
      <c r="ET594">
        <v>795.56539999999995</v>
      </c>
      <c r="EU594">
        <v>963.44209999999998</v>
      </c>
      <c r="EV594">
        <v>1061.9659999999999</v>
      </c>
      <c r="EW594">
        <v>1140.9469999999999</v>
      </c>
      <c r="EX594">
        <v>69.017570000000006</v>
      </c>
      <c r="EY594">
        <v>67.727680000000007</v>
      </c>
      <c r="EZ594">
        <v>66.572239999999994</v>
      </c>
      <c r="FA594">
        <v>65.549719999999994</v>
      </c>
      <c r="FB594">
        <v>64.462699999999998</v>
      </c>
      <c r="FC594">
        <v>63.672310000000003</v>
      </c>
      <c r="FD594">
        <v>63.177460000000004</v>
      </c>
      <c r="FE594">
        <v>63.804349999999999</v>
      </c>
      <c r="FF594">
        <v>66.731229999999996</v>
      </c>
      <c r="FG594">
        <v>70.789500000000004</v>
      </c>
      <c r="FH594">
        <v>74.720979999999997</v>
      </c>
      <c r="FI594">
        <v>78.444490000000002</v>
      </c>
      <c r="FJ594">
        <v>81.207310000000007</v>
      </c>
      <c r="FK594">
        <v>83.532290000000003</v>
      </c>
      <c r="FL594">
        <v>84.944479999999999</v>
      </c>
      <c r="FM594">
        <v>85.849149999999995</v>
      </c>
      <c r="FN594">
        <v>86.339650000000006</v>
      </c>
      <c r="FO594">
        <v>86.121120000000005</v>
      </c>
      <c r="FP594">
        <v>84.698809999999995</v>
      </c>
      <c r="FQ594">
        <v>82.313019999999995</v>
      </c>
      <c r="FR594">
        <v>79.137889999999999</v>
      </c>
      <c r="FS594">
        <v>75.529300000000006</v>
      </c>
      <c r="FT594">
        <v>73.077610000000007</v>
      </c>
      <c r="FU594">
        <v>71.310829999999996</v>
      </c>
      <c r="FV594">
        <v>1</v>
      </c>
    </row>
    <row r="595" spans="1:178" x14ac:dyDescent="0.2">
      <c r="A595" t="s">
        <v>216</v>
      </c>
      <c r="B595" t="s">
        <v>231</v>
      </c>
      <c r="C595" t="s">
        <v>241</v>
      </c>
      <c r="D595" t="s">
        <v>38</v>
      </c>
      <c r="E595">
        <v>2016</v>
      </c>
      <c r="F595" t="s">
        <v>228</v>
      </c>
      <c r="G595">
        <v>565</v>
      </c>
      <c r="H595" s="59"/>
      <c r="I595">
        <v>81.941649999999996</v>
      </c>
      <c r="J595">
        <v>722.19600000000003</v>
      </c>
      <c r="K595">
        <v>716.76819999999998</v>
      </c>
      <c r="L595">
        <v>713.01229999999998</v>
      </c>
      <c r="M595">
        <v>715.84810000000004</v>
      </c>
      <c r="N595">
        <v>730.99440000000004</v>
      </c>
      <c r="O595">
        <v>766.22080000000005</v>
      </c>
      <c r="P595">
        <v>813.62159999999994</v>
      </c>
      <c r="Q595">
        <v>819.29520000000002</v>
      </c>
      <c r="R595">
        <v>828.26930000000004</v>
      </c>
      <c r="S595">
        <v>829.99749999999995</v>
      </c>
      <c r="T595">
        <v>834.67600000000004</v>
      </c>
      <c r="U595">
        <v>827.70249999999999</v>
      </c>
      <c r="V595">
        <v>816.20069999999998</v>
      </c>
      <c r="W595">
        <v>812.59410000000003</v>
      </c>
      <c r="X595">
        <v>799.42070000000001</v>
      </c>
      <c r="Y595">
        <v>790.09010000000001</v>
      </c>
      <c r="Z595">
        <v>781.37310000000002</v>
      </c>
      <c r="AA595">
        <v>773.55529999999999</v>
      </c>
      <c r="AB595">
        <v>773.55229999999995</v>
      </c>
      <c r="AC595">
        <v>778.46510000000001</v>
      </c>
      <c r="AD595">
        <v>784.97360000000003</v>
      </c>
      <c r="AE595">
        <v>784.70100000000002</v>
      </c>
      <c r="AF595">
        <v>773.92629999999997</v>
      </c>
      <c r="AG595">
        <v>744.91459999999995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-124.13720000000001</v>
      </c>
      <c r="AU595">
        <v>626.17160000000001</v>
      </c>
      <c r="AV595">
        <v>618.15970000000004</v>
      </c>
      <c r="AW595">
        <v>612.18960000000004</v>
      </c>
      <c r="AX595">
        <v>605.79010000000005</v>
      </c>
      <c r="AY595">
        <v>601.27689999999996</v>
      </c>
      <c r="AZ595">
        <v>523.16830000000004</v>
      </c>
      <c r="BA595">
        <v>377.86759999999998</v>
      </c>
      <c r="BB595">
        <v>-227.9194</v>
      </c>
      <c r="BC595">
        <v>-386.93630000000002</v>
      </c>
      <c r="BD595">
        <v>-494.64190000000002</v>
      </c>
      <c r="BE595">
        <v>-632.15250000000003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111.8065</v>
      </c>
      <c r="BS595">
        <v>642.54489999999998</v>
      </c>
      <c r="BT595">
        <v>634.0575</v>
      </c>
      <c r="BU595">
        <v>628.79269999999997</v>
      </c>
      <c r="BV595">
        <v>622.86220000000003</v>
      </c>
      <c r="BW595">
        <v>617.85469999999998</v>
      </c>
      <c r="BX595">
        <v>533.81629999999996</v>
      </c>
      <c r="BY595">
        <v>387.96890000000002</v>
      </c>
      <c r="BZ595">
        <v>70.284880000000001</v>
      </c>
      <c r="CA595">
        <v>7.1752880000000001</v>
      </c>
      <c r="CB595">
        <v>-39.967730000000003</v>
      </c>
      <c r="CC595">
        <v>-113.7144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275.22039999999998</v>
      </c>
      <c r="CQ595">
        <v>653.88490000000002</v>
      </c>
      <c r="CR595">
        <v>645.06820000000005</v>
      </c>
      <c r="CS595">
        <v>640.29190000000006</v>
      </c>
      <c r="CT595">
        <v>634.68629999999996</v>
      </c>
      <c r="CU595">
        <v>629.3365</v>
      </c>
      <c r="CV595">
        <v>541.19110000000001</v>
      </c>
      <c r="CW595">
        <v>394.96510000000001</v>
      </c>
      <c r="CX595">
        <v>276.82029999999997</v>
      </c>
      <c r="CY595">
        <v>280.13580000000002</v>
      </c>
      <c r="CZ595">
        <v>274.93819999999999</v>
      </c>
      <c r="DA595">
        <v>245.35419999999999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438.63420000000002</v>
      </c>
      <c r="DO595">
        <v>665.22490000000005</v>
      </c>
      <c r="DP595">
        <v>656.07899999999995</v>
      </c>
      <c r="DQ595">
        <v>651.7912</v>
      </c>
      <c r="DR595">
        <v>646.5104</v>
      </c>
      <c r="DS595">
        <v>640.81820000000005</v>
      </c>
      <c r="DT595">
        <v>548.56590000000006</v>
      </c>
      <c r="DU595">
        <v>401.96120000000002</v>
      </c>
      <c r="DV595">
        <v>483.35570000000001</v>
      </c>
      <c r="DW595">
        <v>553.09630000000004</v>
      </c>
      <c r="DX595">
        <v>589.84410000000003</v>
      </c>
      <c r="DY595">
        <v>604.42290000000003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674.5779</v>
      </c>
      <c r="EM595">
        <v>681.59810000000004</v>
      </c>
      <c r="EN595">
        <v>671.97680000000003</v>
      </c>
      <c r="EO595">
        <v>668.39430000000004</v>
      </c>
      <c r="EP595">
        <v>663.58249999999998</v>
      </c>
      <c r="EQ595">
        <v>657.39610000000005</v>
      </c>
      <c r="ER595">
        <v>559.21389999999997</v>
      </c>
      <c r="ES595">
        <v>412.0625</v>
      </c>
      <c r="ET595">
        <v>781.56</v>
      </c>
      <c r="EU595">
        <v>947.20780000000002</v>
      </c>
      <c r="EV595">
        <v>1044.518</v>
      </c>
      <c r="EW595">
        <v>1122.8610000000001</v>
      </c>
      <c r="EX595">
        <v>69.017570000000006</v>
      </c>
      <c r="EY595">
        <v>67.727680000000007</v>
      </c>
      <c r="EZ595">
        <v>66.572239999999994</v>
      </c>
      <c r="FA595">
        <v>65.549719999999994</v>
      </c>
      <c r="FB595">
        <v>64.462699999999998</v>
      </c>
      <c r="FC595">
        <v>63.672319999999999</v>
      </c>
      <c r="FD595">
        <v>63.177460000000004</v>
      </c>
      <c r="FE595">
        <v>63.804349999999999</v>
      </c>
      <c r="FF595">
        <v>66.731229999999996</v>
      </c>
      <c r="FG595">
        <v>70.789500000000004</v>
      </c>
      <c r="FH595">
        <v>74.720979999999997</v>
      </c>
      <c r="FI595">
        <v>78.444490000000002</v>
      </c>
      <c r="FJ595">
        <v>81.207310000000007</v>
      </c>
      <c r="FK595">
        <v>83.532300000000006</v>
      </c>
      <c r="FL595">
        <v>84.944479999999999</v>
      </c>
      <c r="FM595">
        <v>85.849149999999995</v>
      </c>
      <c r="FN595">
        <v>86.339650000000006</v>
      </c>
      <c r="FO595">
        <v>86.121120000000005</v>
      </c>
      <c r="FP595">
        <v>84.698809999999995</v>
      </c>
      <c r="FQ595">
        <v>82.313019999999995</v>
      </c>
      <c r="FR595">
        <v>79.137889999999999</v>
      </c>
      <c r="FS595">
        <v>75.529300000000006</v>
      </c>
      <c r="FT595">
        <v>73.077610000000007</v>
      </c>
      <c r="FU595">
        <v>71.310829999999996</v>
      </c>
      <c r="FV595">
        <v>1</v>
      </c>
    </row>
    <row r="596" spans="1:178" x14ac:dyDescent="0.2">
      <c r="A596" t="s">
        <v>216</v>
      </c>
      <c r="B596" t="s">
        <v>231</v>
      </c>
      <c r="C596" t="s">
        <v>241</v>
      </c>
      <c r="D596" t="s">
        <v>38</v>
      </c>
      <c r="E596">
        <v>2017</v>
      </c>
      <c r="F596" t="s">
        <v>228</v>
      </c>
      <c r="G596">
        <v>550</v>
      </c>
      <c r="H596" s="59"/>
      <c r="I596">
        <v>79.766199999999998</v>
      </c>
      <c r="J596">
        <v>703.02260000000001</v>
      </c>
      <c r="K596">
        <v>697.73900000000003</v>
      </c>
      <c r="L596">
        <v>694.08270000000005</v>
      </c>
      <c r="M596">
        <v>696.8433</v>
      </c>
      <c r="N596">
        <v>711.58749999999998</v>
      </c>
      <c r="O596">
        <v>745.87869999999998</v>
      </c>
      <c r="P596">
        <v>792.02110000000005</v>
      </c>
      <c r="Q596">
        <v>797.54399999999998</v>
      </c>
      <c r="R596">
        <v>806.27980000000002</v>
      </c>
      <c r="S596">
        <v>807.96220000000005</v>
      </c>
      <c r="T596">
        <v>812.51639999999998</v>
      </c>
      <c r="U596">
        <v>805.72799999999995</v>
      </c>
      <c r="V596">
        <v>794.5317</v>
      </c>
      <c r="W596">
        <v>791.02080000000001</v>
      </c>
      <c r="X596">
        <v>778.19719999999995</v>
      </c>
      <c r="Y596">
        <v>769.11429999999996</v>
      </c>
      <c r="Z596">
        <v>760.62869999999998</v>
      </c>
      <c r="AA596">
        <v>753.01840000000004</v>
      </c>
      <c r="AB596">
        <v>753.01549999999997</v>
      </c>
      <c r="AC596">
        <v>757.79790000000003</v>
      </c>
      <c r="AD596">
        <v>764.1336</v>
      </c>
      <c r="AE596">
        <v>763.8682</v>
      </c>
      <c r="AF596">
        <v>753.37959999999998</v>
      </c>
      <c r="AG596">
        <v>725.13810000000001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-126.1071</v>
      </c>
      <c r="AU596">
        <v>609.18219999999997</v>
      </c>
      <c r="AV596">
        <v>601.39359999999999</v>
      </c>
      <c r="AW596">
        <v>595.56619999999998</v>
      </c>
      <c r="AX596">
        <v>589.32619999999997</v>
      </c>
      <c r="AY596">
        <v>584.94380000000001</v>
      </c>
      <c r="AZ596">
        <v>509.04129999999998</v>
      </c>
      <c r="BA596">
        <v>367.61040000000003</v>
      </c>
      <c r="BB596">
        <v>-228.52350000000001</v>
      </c>
      <c r="BC596">
        <v>-385.45909999999998</v>
      </c>
      <c r="BD596">
        <v>-491.6567</v>
      </c>
      <c r="BE596">
        <v>-626.93979999999999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106.6835</v>
      </c>
      <c r="BS596">
        <v>625.33659999999998</v>
      </c>
      <c r="BT596">
        <v>617.07889999999998</v>
      </c>
      <c r="BU596">
        <v>611.94740000000002</v>
      </c>
      <c r="BV596">
        <v>606.17010000000005</v>
      </c>
      <c r="BW596">
        <v>601.30020000000002</v>
      </c>
      <c r="BX596">
        <v>519.54690000000005</v>
      </c>
      <c r="BY596">
        <v>377.57670000000002</v>
      </c>
      <c r="BZ596">
        <v>65.695729999999998</v>
      </c>
      <c r="CA596">
        <v>3.3857889999999999</v>
      </c>
      <c r="CB596">
        <v>-43.058689999999999</v>
      </c>
      <c r="CC596">
        <v>-115.4298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267.91359999999997</v>
      </c>
      <c r="CQ596">
        <v>636.52509999999995</v>
      </c>
      <c r="CR596">
        <v>627.9425</v>
      </c>
      <c r="CS596">
        <v>623.29300000000001</v>
      </c>
      <c r="CT596">
        <v>617.83619999999996</v>
      </c>
      <c r="CU596">
        <v>612.62850000000003</v>
      </c>
      <c r="CV596">
        <v>526.82320000000004</v>
      </c>
      <c r="CW596">
        <v>384.47930000000002</v>
      </c>
      <c r="CX596">
        <v>269.47109999999998</v>
      </c>
      <c r="CY596">
        <v>272.69850000000002</v>
      </c>
      <c r="CZ596">
        <v>267.63889999999998</v>
      </c>
      <c r="DA596">
        <v>238.84039999999999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429.14370000000002</v>
      </c>
      <c r="DO596">
        <v>647.71360000000004</v>
      </c>
      <c r="DP596">
        <v>638.80619999999999</v>
      </c>
      <c r="DQ596">
        <v>634.6386</v>
      </c>
      <c r="DR596">
        <v>629.50229999999999</v>
      </c>
      <c r="DS596">
        <v>623.95680000000004</v>
      </c>
      <c r="DT596">
        <v>534.09939999999995</v>
      </c>
      <c r="DU596">
        <v>391.38189999999997</v>
      </c>
      <c r="DV596">
        <v>473.24639999999999</v>
      </c>
      <c r="DW596">
        <v>542.01130000000001</v>
      </c>
      <c r="DX596">
        <v>578.33659999999998</v>
      </c>
      <c r="DY596">
        <v>593.11069999999995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661.93439999999998</v>
      </c>
      <c r="EM596">
        <v>663.86800000000005</v>
      </c>
      <c r="EN596">
        <v>654.49149999999997</v>
      </c>
      <c r="EO596">
        <v>651.01980000000003</v>
      </c>
      <c r="EP596">
        <v>646.34619999999995</v>
      </c>
      <c r="EQ596">
        <v>640.31309999999996</v>
      </c>
      <c r="ER596">
        <v>544.60509999999999</v>
      </c>
      <c r="ES596">
        <v>401.34820000000002</v>
      </c>
      <c r="ET596">
        <v>767.46559999999999</v>
      </c>
      <c r="EU596">
        <v>930.85609999999997</v>
      </c>
      <c r="EV596">
        <v>1026.9349999999999</v>
      </c>
      <c r="EW596">
        <v>1104.6210000000001</v>
      </c>
      <c r="EX596">
        <v>69.017570000000006</v>
      </c>
      <c r="EY596">
        <v>67.727680000000007</v>
      </c>
      <c r="EZ596">
        <v>66.572239999999994</v>
      </c>
      <c r="FA596">
        <v>65.549719999999994</v>
      </c>
      <c r="FB596">
        <v>64.462699999999998</v>
      </c>
      <c r="FC596">
        <v>63.672310000000003</v>
      </c>
      <c r="FD596">
        <v>63.177460000000004</v>
      </c>
      <c r="FE596">
        <v>63.804340000000003</v>
      </c>
      <c r="FF596">
        <v>66.731229999999996</v>
      </c>
      <c r="FG596">
        <v>70.789500000000004</v>
      </c>
      <c r="FH596">
        <v>74.720979999999997</v>
      </c>
      <c r="FI596">
        <v>78.444490000000002</v>
      </c>
      <c r="FJ596">
        <v>81.207310000000007</v>
      </c>
      <c r="FK596">
        <v>83.532290000000003</v>
      </c>
      <c r="FL596">
        <v>84.944479999999999</v>
      </c>
      <c r="FM596">
        <v>85.849149999999995</v>
      </c>
      <c r="FN596">
        <v>86.339650000000006</v>
      </c>
      <c r="FO596">
        <v>86.121120000000005</v>
      </c>
      <c r="FP596">
        <v>84.698809999999995</v>
      </c>
      <c r="FQ596">
        <v>82.313019999999995</v>
      </c>
      <c r="FR596">
        <v>79.137889999999999</v>
      </c>
      <c r="FS596">
        <v>75.529300000000006</v>
      </c>
      <c r="FT596">
        <v>73.077610000000007</v>
      </c>
      <c r="FU596">
        <v>71.310829999999996</v>
      </c>
      <c r="FV596">
        <v>1</v>
      </c>
    </row>
    <row r="597" spans="1:178" x14ac:dyDescent="0.2">
      <c r="A597" t="s">
        <v>216</v>
      </c>
      <c r="B597" t="s">
        <v>231</v>
      </c>
      <c r="C597" t="s">
        <v>241</v>
      </c>
      <c r="D597" t="s">
        <v>38</v>
      </c>
      <c r="E597" t="s">
        <v>239</v>
      </c>
      <c r="F597" t="s">
        <v>228</v>
      </c>
      <c r="G597">
        <v>535</v>
      </c>
      <c r="H597" s="59"/>
      <c r="I597">
        <v>77.590770000000006</v>
      </c>
      <c r="J597">
        <v>683.84929999999997</v>
      </c>
      <c r="K597">
        <v>678.7097</v>
      </c>
      <c r="L597">
        <v>675.15319999999997</v>
      </c>
      <c r="M597">
        <v>677.83839999999998</v>
      </c>
      <c r="N597">
        <v>692.18050000000005</v>
      </c>
      <c r="O597">
        <v>725.53650000000005</v>
      </c>
      <c r="P597">
        <v>770.42049999999995</v>
      </c>
      <c r="Q597">
        <v>775.79280000000006</v>
      </c>
      <c r="R597">
        <v>784.29039999999998</v>
      </c>
      <c r="S597">
        <v>785.92679999999996</v>
      </c>
      <c r="T597">
        <v>790.3569</v>
      </c>
      <c r="U597">
        <v>783.75369999999998</v>
      </c>
      <c r="V597">
        <v>772.86260000000004</v>
      </c>
      <c r="W597">
        <v>769.44740000000002</v>
      </c>
      <c r="X597">
        <v>756.97360000000003</v>
      </c>
      <c r="Y597">
        <v>748.13840000000005</v>
      </c>
      <c r="Z597">
        <v>739.88430000000005</v>
      </c>
      <c r="AA597">
        <v>732.48159999999996</v>
      </c>
      <c r="AB597">
        <v>732.47879999999998</v>
      </c>
      <c r="AC597">
        <v>737.13070000000005</v>
      </c>
      <c r="AD597">
        <v>743.29359999999997</v>
      </c>
      <c r="AE597">
        <v>743.03539999999998</v>
      </c>
      <c r="AF597">
        <v>732.83280000000002</v>
      </c>
      <c r="AG597">
        <v>705.36159999999995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-128.00370000000001</v>
      </c>
      <c r="AU597">
        <v>592.1979</v>
      </c>
      <c r="AV597">
        <v>584.63239999999996</v>
      </c>
      <c r="AW597">
        <v>578.94809999999995</v>
      </c>
      <c r="AX597">
        <v>572.86760000000004</v>
      </c>
      <c r="AY597">
        <v>568.61590000000001</v>
      </c>
      <c r="AZ597">
        <v>494.91750000000002</v>
      </c>
      <c r="BA597">
        <v>357.3562</v>
      </c>
      <c r="BB597">
        <v>-229.03489999999999</v>
      </c>
      <c r="BC597">
        <v>-383.85939999999999</v>
      </c>
      <c r="BD597">
        <v>-488.53039999999999</v>
      </c>
      <c r="BE597">
        <v>-621.56590000000006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101.59059999999999</v>
      </c>
      <c r="BS597">
        <v>608.13049999999998</v>
      </c>
      <c r="BT597">
        <v>600.10239999999999</v>
      </c>
      <c r="BU597">
        <v>595.10429999999997</v>
      </c>
      <c r="BV597">
        <v>589.48030000000006</v>
      </c>
      <c r="BW597">
        <v>584.74760000000003</v>
      </c>
      <c r="BX597">
        <v>505.279</v>
      </c>
      <c r="BY597">
        <v>367.18560000000002</v>
      </c>
      <c r="BZ597">
        <v>61.144500000000001</v>
      </c>
      <c r="CA597">
        <v>-0.353603</v>
      </c>
      <c r="CB597">
        <v>-46.091880000000003</v>
      </c>
      <c r="CC597">
        <v>-117.0793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260.6069</v>
      </c>
      <c r="CQ597">
        <v>619.1653</v>
      </c>
      <c r="CR597">
        <v>610.81679999999994</v>
      </c>
      <c r="CS597">
        <v>606.29409999999996</v>
      </c>
      <c r="CT597">
        <v>600.98609999999996</v>
      </c>
      <c r="CU597">
        <v>595.92039999999997</v>
      </c>
      <c r="CV597">
        <v>512.45529999999997</v>
      </c>
      <c r="CW597">
        <v>373.99349999999998</v>
      </c>
      <c r="CX597">
        <v>262.12189999999998</v>
      </c>
      <c r="CY597">
        <v>265.26130000000001</v>
      </c>
      <c r="CZ597">
        <v>260.33969999999999</v>
      </c>
      <c r="DA597">
        <v>232.32660000000001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419.6232</v>
      </c>
      <c r="DO597">
        <v>630.2002</v>
      </c>
      <c r="DP597">
        <v>621.53129999999999</v>
      </c>
      <c r="DQ597">
        <v>617.48389999999995</v>
      </c>
      <c r="DR597">
        <v>612.49199999999996</v>
      </c>
      <c r="DS597">
        <v>607.09320000000002</v>
      </c>
      <c r="DT597">
        <v>519.63160000000005</v>
      </c>
      <c r="DU597">
        <v>380.80130000000003</v>
      </c>
      <c r="DV597">
        <v>463.0992</v>
      </c>
      <c r="DW597">
        <v>530.87620000000004</v>
      </c>
      <c r="DX597">
        <v>566.77120000000002</v>
      </c>
      <c r="DY597">
        <v>581.73239999999998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649.21749999999997</v>
      </c>
      <c r="EM597">
        <v>646.13279999999997</v>
      </c>
      <c r="EN597">
        <v>637.00130000000001</v>
      </c>
      <c r="EO597">
        <v>633.64020000000005</v>
      </c>
      <c r="EP597">
        <v>629.10469999999998</v>
      </c>
      <c r="EQ597">
        <v>623.22490000000005</v>
      </c>
      <c r="ER597">
        <v>529.99300000000005</v>
      </c>
      <c r="ES597">
        <v>390.63080000000002</v>
      </c>
      <c r="ET597">
        <v>753.27859999999998</v>
      </c>
      <c r="EU597">
        <v>914.38199999999995</v>
      </c>
      <c r="EV597">
        <v>1009.21</v>
      </c>
      <c r="EW597">
        <v>1086.2190000000001</v>
      </c>
      <c r="EX597">
        <v>69.017570000000006</v>
      </c>
      <c r="EY597">
        <v>67.727680000000007</v>
      </c>
      <c r="EZ597">
        <v>66.572239999999994</v>
      </c>
      <c r="FA597">
        <v>65.549719999999994</v>
      </c>
      <c r="FB597">
        <v>64.462699999999998</v>
      </c>
      <c r="FC597">
        <v>63.672310000000003</v>
      </c>
      <c r="FD597">
        <v>63.177460000000004</v>
      </c>
      <c r="FE597">
        <v>63.804349999999999</v>
      </c>
      <c r="FF597">
        <v>66.731229999999996</v>
      </c>
      <c r="FG597">
        <v>70.789500000000004</v>
      </c>
      <c r="FH597">
        <v>74.720979999999997</v>
      </c>
      <c r="FI597">
        <v>78.444490000000002</v>
      </c>
      <c r="FJ597">
        <v>81.207310000000007</v>
      </c>
      <c r="FK597">
        <v>83.532290000000003</v>
      </c>
      <c r="FL597">
        <v>84.944479999999999</v>
      </c>
      <c r="FM597">
        <v>85.849149999999995</v>
      </c>
      <c r="FN597">
        <v>86.339650000000006</v>
      </c>
      <c r="FO597">
        <v>86.121120000000005</v>
      </c>
      <c r="FP597">
        <v>84.698809999999995</v>
      </c>
      <c r="FQ597">
        <v>82.313019999999995</v>
      </c>
      <c r="FR597">
        <v>79.137889999999999</v>
      </c>
      <c r="FS597">
        <v>75.529300000000006</v>
      </c>
      <c r="FT597">
        <v>73.077610000000007</v>
      </c>
      <c r="FU597">
        <v>71.310829999999996</v>
      </c>
      <c r="FV597">
        <v>1</v>
      </c>
    </row>
    <row r="598" spans="1:178" x14ac:dyDescent="0.2">
      <c r="A598" t="s">
        <v>216</v>
      </c>
      <c r="B598" t="s">
        <v>231</v>
      </c>
      <c r="C598" t="s">
        <v>241</v>
      </c>
      <c r="D598" t="s">
        <v>39</v>
      </c>
      <c r="E598">
        <v>2015</v>
      </c>
      <c r="F598" t="s">
        <v>228</v>
      </c>
      <c r="G598">
        <v>580</v>
      </c>
      <c r="H598" s="59"/>
      <c r="I598">
        <v>84.117090000000005</v>
      </c>
      <c r="J598">
        <v>749.27829999999994</v>
      </c>
      <c r="K598">
        <v>743.28300000000002</v>
      </c>
      <c r="L598">
        <v>739.27149999999995</v>
      </c>
      <c r="M598">
        <v>741.79740000000004</v>
      </c>
      <c r="N598">
        <v>756.43430000000001</v>
      </c>
      <c r="O598">
        <v>791.38220000000001</v>
      </c>
      <c r="P598">
        <v>837.90390000000002</v>
      </c>
      <c r="Q598">
        <v>848.20569999999998</v>
      </c>
      <c r="R598">
        <v>857.43920000000003</v>
      </c>
      <c r="S598">
        <v>859.67660000000001</v>
      </c>
      <c r="T598">
        <v>862.55399999999997</v>
      </c>
      <c r="U598">
        <v>856.67200000000003</v>
      </c>
      <c r="V598">
        <v>844.94680000000005</v>
      </c>
      <c r="W598">
        <v>840.77369999999996</v>
      </c>
      <c r="X598">
        <v>826.43240000000003</v>
      </c>
      <c r="Y598">
        <v>818.22990000000004</v>
      </c>
      <c r="Z598">
        <v>808.42589999999996</v>
      </c>
      <c r="AA598">
        <v>801.45209999999997</v>
      </c>
      <c r="AB598">
        <v>800.149</v>
      </c>
      <c r="AC598">
        <v>803.53920000000005</v>
      </c>
      <c r="AD598">
        <v>809.42660000000001</v>
      </c>
      <c r="AE598">
        <v>810.6309</v>
      </c>
      <c r="AF598">
        <v>803.2328</v>
      </c>
      <c r="AG598">
        <v>770.28949999999998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-113.1421</v>
      </c>
      <c r="AU598">
        <v>650.35389999999995</v>
      </c>
      <c r="AV598">
        <v>641.45280000000002</v>
      </c>
      <c r="AW598">
        <v>635.98910000000001</v>
      </c>
      <c r="AX598">
        <v>629.18619999999999</v>
      </c>
      <c r="AY598">
        <v>625.26949999999999</v>
      </c>
      <c r="AZ598">
        <v>542.70569999999998</v>
      </c>
      <c r="BA598">
        <v>383.65730000000002</v>
      </c>
      <c r="BB598">
        <v>50.863149999999997</v>
      </c>
      <c r="BC598">
        <v>-106.4794</v>
      </c>
      <c r="BD598">
        <v>-252.5849</v>
      </c>
      <c r="BE598">
        <v>-393.23950000000002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120.1708</v>
      </c>
      <c r="BS598">
        <v>666.3021</v>
      </c>
      <c r="BT598">
        <v>656.75220000000002</v>
      </c>
      <c r="BU598">
        <v>652.48059999999998</v>
      </c>
      <c r="BV598">
        <v>645.79520000000002</v>
      </c>
      <c r="BW598">
        <v>641.70219999999995</v>
      </c>
      <c r="BX598">
        <v>552.79790000000003</v>
      </c>
      <c r="BY598">
        <v>393.43220000000002</v>
      </c>
      <c r="BZ598">
        <v>185.3586</v>
      </c>
      <c r="CA598">
        <v>123.60420000000001</v>
      </c>
      <c r="CB598">
        <v>63.030419999999999</v>
      </c>
      <c r="CC598">
        <v>-14.416259999999999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281.76260000000002</v>
      </c>
      <c r="CQ598">
        <v>677.34780000000001</v>
      </c>
      <c r="CR598">
        <v>667.34860000000003</v>
      </c>
      <c r="CS598">
        <v>663.90250000000003</v>
      </c>
      <c r="CT598">
        <v>657.29849999999999</v>
      </c>
      <c r="CU598">
        <v>653.08339999999998</v>
      </c>
      <c r="CV598">
        <v>559.78769999999997</v>
      </c>
      <c r="CW598">
        <v>400.20229999999998</v>
      </c>
      <c r="CX598">
        <v>278.50970000000001</v>
      </c>
      <c r="CY598">
        <v>282.95940000000002</v>
      </c>
      <c r="CZ598">
        <v>281.62459999999999</v>
      </c>
      <c r="DA598">
        <v>247.9556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443.3544</v>
      </c>
      <c r="DO598">
        <v>688.39340000000004</v>
      </c>
      <c r="DP598">
        <v>677.94489999999996</v>
      </c>
      <c r="DQ598">
        <v>675.32449999999994</v>
      </c>
      <c r="DR598">
        <v>668.80190000000005</v>
      </c>
      <c r="DS598">
        <v>664.46450000000004</v>
      </c>
      <c r="DT598">
        <v>566.77750000000003</v>
      </c>
      <c r="DU598">
        <v>406.97230000000002</v>
      </c>
      <c r="DV598">
        <v>371.66090000000003</v>
      </c>
      <c r="DW598">
        <v>442.31459999999998</v>
      </c>
      <c r="DX598">
        <v>500.21879999999999</v>
      </c>
      <c r="DY598">
        <v>510.32740000000001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676.66729999999995</v>
      </c>
      <c r="EM598">
        <v>704.34159999999997</v>
      </c>
      <c r="EN598">
        <v>693.24440000000004</v>
      </c>
      <c r="EO598">
        <v>691.81600000000003</v>
      </c>
      <c r="EP598">
        <v>685.41089999999997</v>
      </c>
      <c r="EQ598">
        <v>680.8972</v>
      </c>
      <c r="ER598">
        <v>576.86959999999999</v>
      </c>
      <c r="ES598">
        <v>416.74720000000002</v>
      </c>
      <c r="ET598">
        <v>506.15629999999999</v>
      </c>
      <c r="EU598">
        <v>672.39819999999997</v>
      </c>
      <c r="EV598">
        <v>815.83420000000001</v>
      </c>
      <c r="EW598">
        <v>889.15060000000005</v>
      </c>
      <c r="EX598">
        <v>71.517229999999998</v>
      </c>
      <c r="EY598">
        <v>70.537189999999995</v>
      </c>
      <c r="EZ598">
        <v>69.755549999999999</v>
      </c>
      <c r="FA598">
        <v>69.039860000000004</v>
      </c>
      <c r="FB598">
        <v>68.205020000000005</v>
      </c>
      <c r="FC598">
        <v>67.64452</v>
      </c>
      <c r="FD598">
        <v>67.302869999999999</v>
      </c>
      <c r="FE598">
        <v>67.619190000000003</v>
      </c>
      <c r="FF598">
        <v>69.832210000000003</v>
      </c>
      <c r="FG598">
        <v>73.651929999999993</v>
      </c>
      <c r="FH598">
        <v>78.582070000000002</v>
      </c>
      <c r="FI598">
        <v>82.135409999999993</v>
      </c>
      <c r="FJ598">
        <v>85.205830000000006</v>
      </c>
      <c r="FK598">
        <v>87.724879999999999</v>
      </c>
      <c r="FL598">
        <v>89.664109999999994</v>
      </c>
      <c r="FM598">
        <v>90.305189999999996</v>
      </c>
      <c r="FN598">
        <v>90.530460000000005</v>
      </c>
      <c r="FO598">
        <v>89.827539999999999</v>
      </c>
      <c r="FP598">
        <v>88.535020000000003</v>
      </c>
      <c r="FQ598">
        <v>86.500479999999996</v>
      </c>
      <c r="FR598">
        <v>83.118989999999997</v>
      </c>
      <c r="FS598">
        <v>79.216269999999994</v>
      </c>
      <c r="FT598">
        <v>76.824550000000002</v>
      </c>
      <c r="FU598">
        <v>75.13082</v>
      </c>
      <c r="FV598">
        <v>1</v>
      </c>
    </row>
    <row r="599" spans="1:178" x14ac:dyDescent="0.2">
      <c r="A599" t="s">
        <v>216</v>
      </c>
      <c r="B599" t="s">
        <v>231</v>
      </c>
      <c r="C599" t="s">
        <v>241</v>
      </c>
      <c r="D599" t="s">
        <v>39</v>
      </c>
      <c r="E599">
        <v>2016</v>
      </c>
      <c r="F599" t="s">
        <v>228</v>
      </c>
      <c r="G599">
        <v>565</v>
      </c>
      <c r="H599" s="59"/>
      <c r="I599">
        <v>81.941649999999996</v>
      </c>
      <c r="J599">
        <v>729.90039999999999</v>
      </c>
      <c r="K599">
        <v>724.06020000000001</v>
      </c>
      <c r="L599">
        <v>720.15250000000003</v>
      </c>
      <c r="M599">
        <v>722.61289999999997</v>
      </c>
      <c r="N599">
        <v>736.87130000000002</v>
      </c>
      <c r="O599">
        <v>770.91549999999995</v>
      </c>
      <c r="P599">
        <v>816.23389999999995</v>
      </c>
      <c r="Q599">
        <v>826.26930000000004</v>
      </c>
      <c r="R599">
        <v>835.26400000000001</v>
      </c>
      <c r="S599">
        <v>837.44359999999995</v>
      </c>
      <c r="T599">
        <v>840.24649999999997</v>
      </c>
      <c r="U599">
        <v>834.51670000000001</v>
      </c>
      <c r="V599">
        <v>823.09469999999999</v>
      </c>
      <c r="W599">
        <v>819.02959999999996</v>
      </c>
      <c r="X599">
        <v>805.05909999999994</v>
      </c>
      <c r="Y599">
        <v>797.06880000000001</v>
      </c>
      <c r="Z599">
        <v>787.51829999999995</v>
      </c>
      <c r="AA599">
        <v>780.72490000000005</v>
      </c>
      <c r="AB599">
        <v>779.45550000000003</v>
      </c>
      <c r="AC599">
        <v>782.75810000000001</v>
      </c>
      <c r="AD599">
        <v>788.49310000000003</v>
      </c>
      <c r="AE599">
        <v>789.66629999999998</v>
      </c>
      <c r="AF599">
        <v>782.45960000000002</v>
      </c>
      <c r="AG599">
        <v>750.3682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-115.2891</v>
      </c>
      <c r="AU599">
        <v>633.18759999999997</v>
      </c>
      <c r="AV599">
        <v>624.5308</v>
      </c>
      <c r="AW599">
        <v>619.1825</v>
      </c>
      <c r="AX599">
        <v>612.553</v>
      </c>
      <c r="AY599">
        <v>608.74149999999997</v>
      </c>
      <c r="AZ599">
        <v>528.45079999999996</v>
      </c>
      <c r="BA599">
        <v>373.52260000000001</v>
      </c>
      <c r="BB599">
        <v>46.623280000000001</v>
      </c>
      <c r="BC599">
        <v>-108.7285</v>
      </c>
      <c r="BD599">
        <v>-252.9151</v>
      </c>
      <c r="BE599">
        <v>-391.30650000000003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114.9871</v>
      </c>
      <c r="BS599">
        <v>648.92819999999995</v>
      </c>
      <c r="BT599">
        <v>639.63109999999995</v>
      </c>
      <c r="BU599">
        <v>635.45929999999998</v>
      </c>
      <c r="BV599">
        <v>628.94579999999996</v>
      </c>
      <c r="BW599">
        <v>624.96029999999996</v>
      </c>
      <c r="BX599">
        <v>538.41160000000002</v>
      </c>
      <c r="BY599">
        <v>383.1703</v>
      </c>
      <c r="BZ599">
        <v>179.3682</v>
      </c>
      <c r="CA599">
        <v>118.3604</v>
      </c>
      <c r="CB599">
        <v>58.592210000000001</v>
      </c>
      <c r="CC599">
        <v>-17.41395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274.47559999999999</v>
      </c>
      <c r="CQ599">
        <v>659.83010000000002</v>
      </c>
      <c r="CR599">
        <v>650.08950000000004</v>
      </c>
      <c r="CS599">
        <v>646.73260000000005</v>
      </c>
      <c r="CT599">
        <v>640.29939999999999</v>
      </c>
      <c r="CU599">
        <v>636.19330000000002</v>
      </c>
      <c r="CV599">
        <v>545.31039999999996</v>
      </c>
      <c r="CW599">
        <v>389.85219999999998</v>
      </c>
      <c r="CX599">
        <v>271.30689999999998</v>
      </c>
      <c r="CY599">
        <v>275.64150000000001</v>
      </c>
      <c r="CZ599">
        <v>274.34120000000001</v>
      </c>
      <c r="DA599">
        <v>241.5429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433.96420000000001</v>
      </c>
      <c r="DO599">
        <v>670.73209999999995</v>
      </c>
      <c r="DP599">
        <v>660.548</v>
      </c>
      <c r="DQ599">
        <v>658.0059</v>
      </c>
      <c r="DR599">
        <v>651.65309999999999</v>
      </c>
      <c r="DS599">
        <v>647.42629999999997</v>
      </c>
      <c r="DT599">
        <v>552.20920000000001</v>
      </c>
      <c r="DU599">
        <v>396.53410000000002</v>
      </c>
      <c r="DV599">
        <v>363.24560000000002</v>
      </c>
      <c r="DW599">
        <v>432.92259999999999</v>
      </c>
      <c r="DX599">
        <v>490.09030000000001</v>
      </c>
      <c r="DY599">
        <v>500.49979999999999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664.24040000000002</v>
      </c>
      <c r="EM599">
        <v>686.47270000000003</v>
      </c>
      <c r="EN599">
        <v>675.64829999999995</v>
      </c>
      <c r="EO599">
        <v>674.28269999999998</v>
      </c>
      <c r="EP599">
        <v>668.04589999999996</v>
      </c>
      <c r="EQ599">
        <v>663.64509999999996</v>
      </c>
      <c r="ER599">
        <v>562.16989999999998</v>
      </c>
      <c r="ES599">
        <v>406.18180000000001</v>
      </c>
      <c r="ET599">
        <v>495.9905</v>
      </c>
      <c r="EU599">
        <v>660.01149999999996</v>
      </c>
      <c r="EV599">
        <v>801.59770000000003</v>
      </c>
      <c r="EW599">
        <v>874.39229999999998</v>
      </c>
      <c r="EX599">
        <v>71.517229999999998</v>
      </c>
      <c r="EY599">
        <v>70.537189999999995</v>
      </c>
      <c r="EZ599">
        <v>69.755549999999999</v>
      </c>
      <c r="FA599">
        <v>69.039860000000004</v>
      </c>
      <c r="FB599">
        <v>68.205020000000005</v>
      </c>
      <c r="FC599">
        <v>67.64452</v>
      </c>
      <c r="FD599">
        <v>67.302869999999999</v>
      </c>
      <c r="FE599">
        <v>67.619190000000003</v>
      </c>
      <c r="FF599">
        <v>69.832210000000003</v>
      </c>
      <c r="FG599">
        <v>73.651929999999993</v>
      </c>
      <c r="FH599">
        <v>78.582070000000002</v>
      </c>
      <c r="FI599">
        <v>82.135409999999993</v>
      </c>
      <c r="FJ599">
        <v>85.205830000000006</v>
      </c>
      <c r="FK599">
        <v>87.724879999999999</v>
      </c>
      <c r="FL599">
        <v>89.664119999999997</v>
      </c>
      <c r="FM599">
        <v>90.305179999999993</v>
      </c>
      <c r="FN599">
        <v>90.530460000000005</v>
      </c>
      <c r="FO599">
        <v>89.827539999999999</v>
      </c>
      <c r="FP599">
        <v>88.53501</v>
      </c>
      <c r="FQ599">
        <v>86.500479999999996</v>
      </c>
      <c r="FR599">
        <v>83.118989999999997</v>
      </c>
      <c r="FS599">
        <v>79.216269999999994</v>
      </c>
      <c r="FT599">
        <v>76.824550000000002</v>
      </c>
      <c r="FU599">
        <v>75.13082</v>
      </c>
      <c r="FV599">
        <v>1</v>
      </c>
    </row>
    <row r="600" spans="1:178" x14ac:dyDescent="0.2">
      <c r="A600" t="s">
        <v>216</v>
      </c>
      <c r="B600" t="s">
        <v>231</v>
      </c>
      <c r="C600" t="s">
        <v>241</v>
      </c>
      <c r="D600" t="s">
        <v>39</v>
      </c>
      <c r="E600">
        <v>2017</v>
      </c>
      <c r="F600" t="s">
        <v>228</v>
      </c>
      <c r="G600">
        <v>550</v>
      </c>
      <c r="H600" s="59"/>
      <c r="I600">
        <v>79.766199999999998</v>
      </c>
      <c r="J600">
        <v>710.52250000000004</v>
      </c>
      <c r="K600">
        <v>704.83730000000003</v>
      </c>
      <c r="L600">
        <v>701.03340000000003</v>
      </c>
      <c r="M600">
        <v>703.42849999999999</v>
      </c>
      <c r="N600">
        <v>717.30830000000003</v>
      </c>
      <c r="O600">
        <v>750.44870000000003</v>
      </c>
      <c r="P600">
        <v>794.56399999999996</v>
      </c>
      <c r="Q600">
        <v>804.3329</v>
      </c>
      <c r="R600">
        <v>813.08889999999997</v>
      </c>
      <c r="S600">
        <v>815.2106</v>
      </c>
      <c r="T600">
        <v>817.93910000000005</v>
      </c>
      <c r="U600">
        <v>812.3614</v>
      </c>
      <c r="V600">
        <v>801.24270000000001</v>
      </c>
      <c r="W600">
        <v>797.28549999999996</v>
      </c>
      <c r="X600">
        <v>783.68589999999995</v>
      </c>
      <c r="Y600">
        <v>775.90769999999998</v>
      </c>
      <c r="Z600">
        <v>766.61080000000004</v>
      </c>
      <c r="AA600">
        <v>759.99770000000001</v>
      </c>
      <c r="AB600">
        <v>758.76199999999994</v>
      </c>
      <c r="AC600">
        <v>761.9769</v>
      </c>
      <c r="AD600">
        <v>767.55970000000002</v>
      </c>
      <c r="AE600">
        <v>768.70169999999996</v>
      </c>
      <c r="AF600">
        <v>761.68629999999996</v>
      </c>
      <c r="AG600">
        <v>730.447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-117.3674</v>
      </c>
      <c r="AU600">
        <v>616.02610000000004</v>
      </c>
      <c r="AV600">
        <v>607.61339999999996</v>
      </c>
      <c r="AW600">
        <v>602.38080000000002</v>
      </c>
      <c r="AX600">
        <v>595.92460000000005</v>
      </c>
      <c r="AY600">
        <v>592.21820000000002</v>
      </c>
      <c r="AZ600">
        <v>514.19889999999998</v>
      </c>
      <c r="BA600">
        <v>363.39080000000001</v>
      </c>
      <c r="BB600">
        <v>42.42304</v>
      </c>
      <c r="BC600">
        <v>-110.9098</v>
      </c>
      <c r="BD600">
        <v>-253.1525</v>
      </c>
      <c r="BE600">
        <v>-389.262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109.8314</v>
      </c>
      <c r="BS600">
        <v>631.55629999999996</v>
      </c>
      <c r="BT600">
        <v>622.51189999999997</v>
      </c>
      <c r="BU600">
        <v>618.44010000000003</v>
      </c>
      <c r="BV600">
        <v>612.09839999999997</v>
      </c>
      <c r="BW600">
        <v>608.22019999999998</v>
      </c>
      <c r="BX600">
        <v>524.02660000000003</v>
      </c>
      <c r="BY600">
        <v>372.90949999999998</v>
      </c>
      <c r="BZ600">
        <v>173.39400000000001</v>
      </c>
      <c r="CA600">
        <v>113.1443</v>
      </c>
      <c r="CB600">
        <v>54.192010000000003</v>
      </c>
      <c r="CC600">
        <v>-20.36598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267.18869999999998</v>
      </c>
      <c r="CQ600">
        <v>642.3125</v>
      </c>
      <c r="CR600">
        <v>632.8306</v>
      </c>
      <c r="CS600">
        <v>629.56269999999995</v>
      </c>
      <c r="CT600">
        <v>623.30029999999999</v>
      </c>
      <c r="CU600">
        <v>619.30319999999995</v>
      </c>
      <c r="CV600">
        <v>530.83309999999994</v>
      </c>
      <c r="CW600">
        <v>379.50220000000002</v>
      </c>
      <c r="CX600">
        <v>264.10410000000002</v>
      </c>
      <c r="CY600">
        <v>268.32350000000002</v>
      </c>
      <c r="CZ600">
        <v>267.05790000000002</v>
      </c>
      <c r="DA600">
        <v>235.13030000000001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424.54590000000002</v>
      </c>
      <c r="DO600">
        <v>653.06870000000004</v>
      </c>
      <c r="DP600">
        <v>643.14919999999995</v>
      </c>
      <c r="DQ600">
        <v>640.68539999999996</v>
      </c>
      <c r="DR600">
        <v>634.50220000000002</v>
      </c>
      <c r="DS600">
        <v>630.38610000000006</v>
      </c>
      <c r="DT600">
        <v>537.63969999999995</v>
      </c>
      <c r="DU600">
        <v>386.09480000000002</v>
      </c>
      <c r="DV600">
        <v>354.8141</v>
      </c>
      <c r="DW600">
        <v>423.50279999999998</v>
      </c>
      <c r="DX600">
        <v>479.9237</v>
      </c>
      <c r="DY600">
        <v>490.62650000000002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651.74469999999997</v>
      </c>
      <c r="EM600">
        <v>668.59889999999996</v>
      </c>
      <c r="EN600">
        <v>658.04769999999996</v>
      </c>
      <c r="EO600">
        <v>656.74469999999997</v>
      </c>
      <c r="EP600">
        <v>650.67600000000004</v>
      </c>
      <c r="EQ600">
        <v>646.38810000000001</v>
      </c>
      <c r="ER600">
        <v>547.4674</v>
      </c>
      <c r="ES600">
        <v>395.61349999999999</v>
      </c>
      <c r="ET600">
        <v>485.7851</v>
      </c>
      <c r="EU600">
        <v>647.55690000000004</v>
      </c>
      <c r="EV600">
        <v>787.26819999999998</v>
      </c>
      <c r="EW600">
        <v>859.52250000000004</v>
      </c>
      <c r="EX600">
        <v>71.517229999999998</v>
      </c>
      <c r="EY600">
        <v>70.537189999999995</v>
      </c>
      <c r="EZ600">
        <v>69.755549999999999</v>
      </c>
      <c r="FA600">
        <v>69.039860000000004</v>
      </c>
      <c r="FB600">
        <v>68.205020000000005</v>
      </c>
      <c r="FC600">
        <v>67.64452</v>
      </c>
      <c r="FD600">
        <v>67.302869999999999</v>
      </c>
      <c r="FE600">
        <v>67.619190000000003</v>
      </c>
      <c r="FF600">
        <v>69.832210000000003</v>
      </c>
      <c r="FG600">
        <v>73.651929999999993</v>
      </c>
      <c r="FH600">
        <v>78.582070000000002</v>
      </c>
      <c r="FI600">
        <v>82.135409999999993</v>
      </c>
      <c r="FJ600">
        <v>85.205830000000006</v>
      </c>
      <c r="FK600">
        <v>87.724879999999999</v>
      </c>
      <c r="FL600">
        <v>89.664109999999994</v>
      </c>
      <c r="FM600">
        <v>90.305179999999993</v>
      </c>
      <c r="FN600">
        <v>90.530460000000005</v>
      </c>
      <c r="FO600">
        <v>89.827539999999999</v>
      </c>
      <c r="FP600">
        <v>88.53501</v>
      </c>
      <c r="FQ600">
        <v>86.500479999999996</v>
      </c>
      <c r="FR600">
        <v>83.118989999999997</v>
      </c>
      <c r="FS600">
        <v>79.216269999999994</v>
      </c>
      <c r="FT600">
        <v>76.824550000000002</v>
      </c>
      <c r="FU600">
        <v>75.13082</v>
      </c>
      <c r="FV600">
        <v>1</v>
      </c>
    </row>
    <row r="601" spans="1:178" x14ac:dyDescent="0.2">
      <c r="A601" t="s">
        <v>216</v>
      </c>
      <c r="B601" t="s">
        <v>231</v>
      </c>
      <c r="C601" t="s">
        <v>241</v>
      </c>
      <c r="D601" t="s">
        <v>39</v>
      </c>
      <c r="E601" t="s">
        <v>239</v>
      </c>
      <c r="F601" t="s">
        <v>228</v>
      </c>
      <c r="G601">
        <v>535</v>
      </c>
      <c r="H601" s="59"/>
      <c r="I601">
        <v>77.590770000000006</v>
      </c>
      <c r="J601">
        <v>691.14469999999994</v>
      </c>
      <c r="K601">
        <v>685.61450000000002</v>
      </c>
      <c r="L601">
        <v>681.91420000000005</v>
      </c>
      <c r="M601">
        <v>684.2441</v>
      </c>
      <c r="N601">
        <v>697.74540000000002</v>
      </c>
      <c r="O601">
        <v>729.9819</v>
      </c>
      <c r="P601">
        <v>772.89409999999998</v>
      </c>
      <c r="Q601">
        <v>782.39660000000003</v>
      </c>
      <c r="R601">
        <v>790.91380000000004</v>
      </c>
      <c r="S601">
        <v>792.97749999999996</v>
      </c>
      <c r="T601">
        <v>795.63170000000002</v>
      </c>
      <c r="U601">
        <v>790.20609999999999</v>
      </c>
      <c r="V601">
        <v>779.39059999999995</v>
      </c>
      <c r="W601">
        <v>775.54129999999998</v>
      </c>
      <c r="X601">
        <v>762.31259999999997</v>
      </c>
      <c r="Y601">
        <v>754.74649999999997</v>
      </c>
      <c r="Z601">
        <v>745.70320000000004</v>
      </c>
      <c r="AA601">
        <v>739.2704</v>
      </c>
      <c r="AB601">
        <v>738.06849999999997</v>
      </c>
      <c r="AC601">
        <v>741.19569999999999</v>
      </c>
      <c r="AD601">
        <v>746.62620000000004</v>
      </c>
      <c r="AE601">
        <v>747.73710000000005</v>
      </c>
      <c r="AF601">
        <v>740.91309999999999</v>
      </c>
      <c r="AG601">
        <v>710.52570000000003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-119.3742</v>
      </c>
      <c r="AU601">
        <v>598.86940000000004</v>
      </c>
      <c r="AV601">
        <v>590.70060000000001</v>
      </c>
      <c r="AW601">
        <v>585.58410000000003</v>
      </c>
      <c r="AX601">
        <v>579.30150000000003</v>
      </c>
      <c r="AY601">
        <v>575.70000000000005</v>
      </c>
      <c r="AZ601">
        <v>499.95</v>
      </c>
      <c r="BA601">
        <v>353.262</v>
      </c>
      <c r="BB601">
        <v>38.264029999999998</v>
      </c>
      <c r="BC601">
        <v>-113.02070000000001</v>
      </c>
      <c r="BD601">
        <v>-253.29310000000001</v>
      </c>
      <c r="BE601">
        <v>-387.10129999999998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104.7051</v>
      </c>
      <c r="BS601">
        <v>614.18640000000005</v>
      </c>
      <c r="BT601">
        <v>605.39449999999999</v>
      </c>
      <c r="BU601">
        <v>601.42290000000003</v>
      </c>
      <c r="BV601">
        <v>595.25310000000002</v>
      </c>
      <c r="BW601">
        <v>591.48230000000001</v>
      </c>
      <c r="BX601">
        <v>509.64269999999999</v>
      </c>
      <c r="BY601">
        <v>362.65</v>
      </c>
      <c r="BZ601">
        <v>167.4366</v>
      </c>
      <c r="CA601">
        <v>107.9571</v>
      </c>
      <c r="CB601">
        <v>49.83137</v>
      </c>
      <c r="CC601">
        <v>-23.270510000000002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259.90170000000001</v>
      </c>
      <c r="CQ601">
        <v>624.79489999999998</v>
      </c>
      <c r="CR601">
        <v>615.57150000000001</v>
      </c>
      <c r="CS601">
        <v>612.39279999999997</v>
      </c>
      <c r="CT601">
        <v>606.30119999999999</v>
      </c>
      <c r="CU601">
        <v>602.41309999999999</v>
      </c>
      <c r="CV601">
        <v>516.35580000000004</v>
      </c>
      <c r="CW601">
        <v>369.15210000000002</v>
      </c>
      <c r="CX601">
        <v>256.90120000000002</v>
      </c>
      <c r="CY601">
        <v>261.00560000000002</v>
      </c>
      <c r="CZ601">
        <v>259.77440000000001</v>
      </c>
      <c r="DA601">
        <v>228.7176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415.09829999999999</v>
      </c>
      <c r="DO601">
        <v>635.40340000000003</v>
      </c>
      <c r="DP601">
        <v>625.74850000000004</v>
      </c>
      <c r="DQ601">
        <v>623.36270000000002</v>
      </c>
      <c r="DR601">
        <v>617.34929999999997</v>
      </c>
      <c r="DS601">
        <v>613.34389999999996</v>
      </c>
      <c r="DT601">
        <v>523.06899999999996</v>
      </c>
      <c r="DU601">
        <v>375.6542</v>
      </c>
      <c r="DV601">
        <v>346.36579999999998</v>
      </c>
      <c r="DW601">
        <v>414.05419999999998</v>
      </c>
      <c r="DX601">
        <v>469.71749999999997</v>
      </c>
      <c r="DY601">
        <v>480.70569999999998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639.17759999999998</v>
      </c>
      <c r="EM601">
        <v>650.72050000000002</v>
      </c>
      <c r="EN601">
        <v>640.44240000000002</v>
      </c>
      <c r="EO601">
        <v>639.20150000000001</v>
      </c>
      <c r="EP601">
        <v>633.30100000000004</v>
      </c>
      <c r="EQ601">
        <v>629.12620000000004</v>
      </c>
      <c r="ER601">
        <v>532.76170000000002</v>
      </c>
      <c r="ES601">
        <v>385.04219999999998</v>
      </c>
      <c r="ET601">
        <v>475.53840000000002</v>
      </c>
      <c r="EU601">
        <v>635.03200000000004</v>
      </c>
      <c r="EV601">
        <v>772.84199999999998</v>
      </c>
      <c r="EW601">
        <v>844.53660000000002</v>
      </c>
      <c r="EX601">
        <v>71.517229999999998</v>
      </c>
      <c r="EY601">
        <v>70.537189999999995</v>
      </c>
      <c r="EZ601">
        <v>69.755549999999999</v>
      </c>
      <c r="FA601">
        <v>69.039860000000004</v>
      </c>
      <c r="FB601">
        <v>68.205020000000005</v>
      </c>
      <c r="FC601">
        <v>67.64452</v>
      </c>
      <c r="FD601">
        <v>67.302869999999999</v>
      </c>
      <c r="FE601">
        <v>67.619190000000003</v>
      </c>
      <c r="FF601">
        <v>69.832210000000003</v>
      </c>
      <c r="FG601">
        <v>73.651929999999993</v>
      </c>
      <c r="FH601">
        <v>78.582070000000002</v>
      </c>
      <c r="FI601">
        <v>82.135409999999993</v>
      </c>
      <c r="FJ601">
        <v>85.205830000000006</v>
      </c>
      <c r="FK601">
        <v>87.724879999999999</v>
      </c>
      <c r="FL601">
        <v>89.664100000000005</v>
      </c>
      <c r="FM601">
        <v>90.305179999999993</v>
      </c>
      <c r="FN601">
        <v>90.530460000000005</v>
      </c>
      <c r="FO601">
        <v>89.827539999999999</v>
      </c>
      <c r="FP601">
        <v>88.53501</v>
      </c>
      <c r="FQ601">
        <v>86.500479999999996</v>
      </c>
      <c r="FR601">
        <v>83.118989999999997</v>
      </c>
      <c r="FS601">
        <v>79.216269999999994</v>
      </c>
      <c r="FT601">
        <v>76.824550000000002</v>
      </c>
      <c r="FU601">
        <v>75.13082</v>
      </c>
      <c r="FV601">
        <v>1</v>
      </c>
    </row>
    <row r="602" spans="1:178" x14ac:dyDescent="0.2">
      <c r="A602" t="s">
        <v>216</v>
      </c>
      <c r="B602" t="s">
        <v>231</v>
      </c>
      <c r="C602" t="s">
        <v>241</v>
      </c>
      <c r="D602" t="s">
        <v>40</v>
      </c>
      <c r="E602">
        <v>2015</v>
      </c>
      <c r="F602" t="s">
        <v>228</v>
      </c>
      <c r="G602">
        <v>580</v>
      </c>
      <c r="H602" s="59"/>
      <c r="I602">
        <v>84.117090000000005</v>
      </c>
      <c r="J602">
        <v>755.87869999999998</v>
      </c>
      <c r="K602">
        <v>748.38210000000004</v>
      </c>
      <c r="L602">
        <v>741.61410000000001</v>
      </c>
      <c r="M602">
        <v>747.04430000000002</v>
      </c>
      <c r="N602">
        <v>762.19439999999997</v>
      </c>
      <c r="O602">
        <v>792.23249999999996</v>
      </c>
      <c r="P602">
        <v>838.61990000000003</v>
      </c>
      <c r="Q602">
        <v>851.34140000000002</v>
      </c>
      <c r="R602">
        <v>861.45150000000001</v>
      </c>
      <c r="S602">
        <v>865.35170000000005</v>
      </c>
      <c r="T602">
        <v>868.10419999999999</v>
      </c>
      <c r="U602">
        <v>861.75969999999995</v>
      </c>
      <c r="V602">
        <v>850.27009999999996</v>
      </c>
      <c r="W602">
        <v>844.92359999999996</v>
      </c>
      <c r="X602">
        <v>830.22190000000001</v>
      </c>
      <c r="Y602">
        <v>822.45309999999995</v>
      </c>
      <c r="Z602">
        <v>812.71169999999995</v>
      </c>
      <c r="AA602">
        <v>804.26969999999994</v>
      </c>
      <c r="AB602">
        <v>803.4855</v>
      </c>
      <c r="AC602">
        <v>808.15390000000002</v>
      </c>
      <c r="AD602">
        <v>814.08219999999994</v>
      </c>
      <c r="AE602">
        <v>814.61249999999995</v>
      </c>
      <c r="AF602">
        <v>807.91989999999998</v>
      </c>
      <c r="AG602">
        <v>775.30790000000002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-65.17183</v>
      </c>
      <c r="AU602">
        <v>657.57370000000003</v>
      </c>
      <c r="AV602">
        <v>648.4633</v>
      </c>
      <c r="AW602">
        <v>643.32230000000004</v>
      </c>
      <c r="AX602">
        <v>636.69500000000005</v>
      </c>
      <c r="AY602">
        <v>631.73249999999996</v>
      </c>
      <c r="AZ602">
        <v>550.25139999999999</v>
      </c>
      <c r="BA602">
        <v>388.8313</v>
      </c>
      <c r="BB602">
        <v>100.1223</v>
      </c>
      <c r="BC602">
        <v>-10.30817</v>
      </c>
      <c r="BD602">
        <v>-103.6961</v>
      </c>
      <c r="BE602">
        <v>-241.44059999999999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140.03630000000001</v>
      </c>
      <c r="BS602">
        <v>671.79930000000002</v>
      </c>
      <c r="BT602">
        <v>662.13750000000005</v>
      </c>
      <c r="BU602">
        <v>658.22720000000004</v>
      </c>
      <c r="BV602">
        <v>651.70979999999997</v>
      </c>
      <c r="BW602">
        <v>646.59659999999997</v>
      </c>
      <c r="BX602">
        <v>559.32349999999997</v>
      </c>
      <c r="BY602">
        <v>397.31540000000001</v>
      </c>
      <c r="BZ602">
        <v>208.25620000000001</v>
      </c>
      <c r="CA602">
        <v>165.25030000000001</v>
      </c>
      <c r="CB602">
        <v>126.3218</v>
      </c>
      <c r="CC602">
        <v>50.064819999999997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282.16289999999998</v>
      </c>
      <c r="CQ602">
        <v>681.65189999999996</v>
      </c>
      <c r="CR602">
        <v>671.60820000000001</v>
      </c>
      <c r="CS602">
        <v>668.55020000000002</v>
      </c>
      <c r="CT602">
        <v>662.10910000000001</v>
      </c>
      <c r="CU602">
        <v>656.89139999999998</v>
      </c>
      <c r="CV602">
        <v>565.60680000000002</v>
      </c>
      <c r="CW602">
        <v>403.19150000000002</v>
      </c>
      <c r="CX602">
        <v>283.14940000000001</v>
      </c>
      <c r="CY602">
        <v>286.8415</v>
      </c>
      <c r="CZ602">
        <v>285.63159999999999</v>
      </c>
      <c r="DA602">
        <v>251.9606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424.28949999999998</v>
      </c>
      <c r="DO602">
        <v>691.50450000000001</v>
      </c>
      <c r="DP602">
        <v>681.07899999999995</v>
      </c>
      <c r="DQ602">
        <v>678.8732</v>
      </c>
      <c r="DR602">
        <v>672.50829999999996</v>
      </c>
      <c r="DS602">
        <v>667.18619999999999</v>
      </c>
      <c r="DT602">
        <v>571.89009999999996</v>
      </c>
      <c r="DU602">
        <v>409.06760000000003</v>
      </c>
      <c r="DV602">
        <v>358.04270000000002</v>
      </c>
      <c r="DW602">
        <v>408.43270000000001</v>
      </c>
      <c r="DX602">
        <v>444.94130000000001</v>
      </c>
      <c r="DY602">
        <v>453.85640000000001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629.49760000000003</v>
      </c>
      <c r="EM602">
        <v>705.73</v>
      </c>
      <c r="EN602">
        <v>694.75319999999999</v>
      </c>
      <c r="EO602">
        <v>693.77800000000002</v>
      </c>
      <c r="EP602">
        <v>687.5231</v>
      </c>
      <c r="EQ602">
        <v>682.05020000000002</v>
      </c>
      <c r="ER602">
        <v>580.96220000000005</v>
      </c>
      <c r="ES602">
        <v>417.55169999999998</v>
      </c>
      <c r="ET602">
        <v>466.17660000000001</v>
      </c>
      <c r="EU602">
        <v>583.99109999999996</v>
      </c>
      <c r="EV602">
        <v>674.95920000000001</v>
      </c>
      <c r="EW602">
        <v>745.36189999999999</v>
      </c>
      <c r="EX602">
        <v>75.335930000000005</v>
      </c>
      <c r="EY602">
        <v>74.44068</v>
      </c>
      <c r="EZ602">
        <v>73.472890000000007</v>
      </c>
      <c r="FA602">
        <v>72.370570000000001</v>
      </c>
      <c r="FB602">
        <v>71.667270000000002</v>
      </c>
      <c r="FC602">
        <v>70.836169999999996</v>
      </c>
      <c r="FD602">
        <v>70.420289999999994</v>
      </c>
      <c r="FE602">
        <v>70.468119999999999</v>
      </c>
      <c r="FF602">
        <v>72.897769999999994</v>
      </c>
      <c r="FG602">
        <v>77.601200000000006</v>
      </c>
      <c r="FH602">
        <v>82.375399999999999</v>
      </c>
      <c r="FI602">
        <v>86.441500000000005</v>
      </c>
      <c r="FJ602">
        <v>89.500150000000005</v>
      </c>
      <c r="FK602">
        <v>91.884450000000001</v>
      </c>
      <c r="FL602">
        <v>93.334140000000005</v>
      </c>
      <c r="FM602">
        <v>93.747590000000002</v>
      </c>
      <c r="FN602">
        <v>93.760440000000003</v>
      </c>
      <c r="FO602">
        <v>92.683199999999999</v>
      </c>
      <c r="FP602">
        <v>90.908159999999995</v>
      </c>
      <c r="FQ602">
        <v>88.244489999999999</v>
      </c>
      <c r="FR602">
        <v>84.409729999999996</v>
      </c>
      <c r="FS602">
        <v>81.395309999999995</v>
      </c>
      <c r="FT602">
        <v>79.545389999999998</v>
      </c>
      <c r="FU602">
        <v>77.644260000000003</v>
      </c>
      <c r="FV602">
        <v>1</v>
      </c>
    </row>
    <row r="603" spans="1:178" x14ac:dyDescent="0.2">
      <c r="A603" t="s">
        <v>216</v>
      </c>
      <c r="B603" t="s">
        <v>231</v>
      </c>
      <c r="C603" t="s">
        <v>241</v>
      </c>
      <c r="D603" t="s">
        <v>40</v>
      </c>
      <c r="E603">
        <v>2016</v>
      </c>
      <c r="F603" t="s">
        <v>228</v>
      </c>
      <c r="G603">
        <v>565</v>
      </c>
      <c r="H603" s="59"/>
      <c r="I603">
        <v>81.941649999999996</v>
      </c>
      <c r="J603">
        <v>736.33010000000002</v>
      </c>
      <c r="K603">
        <v>729.02750000000003</v>
      </c>
      <c r="L603">
        <v>722.43439999999998</v>
      </c>
      <c r="M603">
        <v>727.7242</v>
      </c>
      <c r="N603">
        <v>742.48249999999996</v>
      </c>
      <c r="O603">
        <v>771.74369999999999</v>
      </c>
      <c r="P603">
        <v>816.93150000000003</v>
      </c>
      <c r="Q603">
        <v>829.32389999999998</v>
      </c>
      <c r="R603">
        <v>839.17259999999999</v>
      </c>
      <c r="S603">
        <v>842.97190000000001</v>
      </c>
      <c r="T603">
        <v>845.65319999999997</v>
      </c>
      <c r="U603">
        <v>839.47280000000001</v>
      </c>
      <c r="V603">
        <v>828.28039999999999</v>
      </c>
      <c r="W603">
        <v>823.07209999999998</v>
      </c>
      <c r="X603">
        <v>808.75070000000005</v>
      </c>
      <c r="Y603">
        <v>801.18269999999995</v>
      </c>
      <c r="Z603">
        <v>791.69330000000002</v>
      </c>
      <c r="AA603">
        <v>783.46960000000001</v>
      </c>
      <c r="AB603">
        <v>782.70569999999998</v>
      </c>
      <c r="AC603">
        <v>787.25340000000006</v>
      </c>
      <c r="AD603">
        <v>793.02840000000003</v>
      </c>
      <c r="AE603">
        <v>793.54499999999996</v>
      </c>
      <c r="AF603">
        <v>787.02539999999999</v>
      </c>
      <c r="AG603">
        <v>755.2568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-67.948340000000002</v>
      </c>
      <c r="AU603">
        <v>640.25810000000001</v>
      </c>
      <c r="AV603">
        <v>631.39530000000002</v>
      </c>
      <c r="AW603">
        <v>626.36069999999995</v>
      </c>
      <c r="AX603">
        <v>619.90229999999997</v>
      </c>
      <c r="AY603">
        <v>615.07140000000004</v>
      </c>
      <c r="AZ603">
        <v>535.82349999999997</v>
      </c>
      <c r="BA603">
        <v>378.59089999999998</v>
      </c>
      <c r="BB603">
        <v>95.181690000000003</v>
      </c>
      <c r="BC603">
        <v>-13.858890000000001</v>
      </c>
      <c r="BD603">
        <v>-106.0157</v>
      </c>
      <c r="BE603">
        <v>-241.53489999999999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134.5889</v>
      </c>
      <c r="BS603">
        <v>654.29849999999999</v>
      </c>
      <c r="BT603">
        <v>644.89149999999995</v>
      </c>
      <c r="BU603">
        <v>641.07150000000001</v>
      </c>
      <c r="BV603">
        <v>634.72170000000006</v>
      </c>
      <c r="BW603">
        <v>629.74189999999999</v>
      </c>
      <c r="BX603">
        <v>544.77750000000003</v>
      </c>
      <c r="BY603">
        <v>386.96449999999999</v>
      </c>
      <c r="BZ603">
        <v>201.90819999999999</v>
      </c>
      <c r="CA603">
        <v>159.4145</v>
      </c>
      <c r="CB603">
        <v>121.00839999999999</v>
      </c>
      <c r="CC603">
        <v>46.176409999999997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274.86559999999997</v>
      </c>
      <c r="CQ603">
        <v>664.02290000000005</v>
      </c>
      <c r="CR603">
        <v>654.23900000000003</v>
      </c>
      <c r="CS603">
        <v>651.26009999999997</v>
      </c>
      <c r="CT603">
        <v>644.98559999999998</v>
      </c>
      <c r="CU603">
        <v>639.90279999999996</v>
      </c>
      <c r="CV603">
        <v>550.97910000000002</v>
      </c>
      <c r="CW603">
        <v>392.76409999999998</v>
      </c>
      <c r="CX603">
        <v>275.82659999999998</v>
      </c>
      <c r="CY603">
        <v>279.42320000000001</v>
      </c>
      <c r="CZ603">
        <v>278.24450000000002</v>
      </c>
      <c r="DA603">
        <v>245.4444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415.1422</v>
      </c>
      <c r="DO603">
        <v>673.7473</v>
      </c>
      <c r="DP603">
        <v>663.5865</v>
      </c>
      <c r="DQ603">
        <v>661.44880000000001</v>
      </c>
      <c r="DR603">
        <v>655.24950000000001</v>
      </c>
      <c r="DS603">
        <v>650.06359999999995</v>
      </c>
      <c r="DT603">
        <v>557.18060000000003</v>
      </c>
      <c r="DU603">
        <v>398.56369999999998</v>
      </c>
      <c r="DV603">
        <v>349.745</v>
      </c>
      <c r="DW603">
        <v>399.43180000000001</v>
      </c>
      <c r="DX603">
        <v>435.48070000000001</v>
      </c>
      <c r="DY603">
        <v>444.7124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617.67949999999996</v>
      </c>
      <c r="EM603">
        <v>687.78769999999997</v>
      </c>
      <c r="EN603">
        <v>677.08280000000002</v>
      </c>
      <c r="EO603">
        <v>676.15959999999995</v>
      </c>
      <c r="EP603">
        <v>670.06889999999999</v>
      </c>
      <c r="EQ603">
        <v>664.73419999999999</v>
      </c>
      <c r="ER603">
        <v>566.13459999999998</v>
      </c>
      <c r="ES603">
        <v>406.93740000000003</v>
      </c>
      <c r="ET603">
        <v>456.47149999999999</v>
      </c>
      <c r="EU603">
        <v>572.70519999999999</v>
      </c>
      <c r="EV603">
        <v>662.50480000000005</v>
      </c>
      <c r="EW603">
        <v>732.42370000000005</v>
      </c>
      <c r="EX603">
        <v>75.335930000000005</v>
      </c>
      <c r="EY603">
        <v>74.44068</v>
      </c>
      <c r="EZ603">
        <v>73.472890000000007</v>
      </c>
      <c r="FA603">
        <v>72.370570000000001</v>
      </c>
      <c r="FB603">
        <v>71.667270000000002</v>
      </c>
      <c r="FC603">
        <v>70.836169999999996</v>
      </c>
      <c r="FD603">
        <v>70.420289999999994</v>
      </c>
      <c r="FE603">
        <v>70.468119999999999</v>
      </c>
      <c r="FF603">
        <v>72.897769999999994</v>
      </c>
      <c r="FG603">
        <v>77.601200000000006</v>
      </c>
      <c r="FH603">
        <v>82.375399999999999</v>
      </c>
      <c r="FI603">
        <v>86.441500000000005</v>
      </c>
      <c r="FJ603">
        <v>89.500150000000005</v>
      </c>
      <c r="FK603">
        <v>91.884460000000004</v>
      </c>
      <c r="FL603">
        <v>93.334140000000005</v>
      </c>
      <c r="FM603">
        <v>93.747590000000002</v>
      </c>
      <c r="FN603">
        <v>93.760440000000003</v>
      </c>
      <c r="FO603">
        <v>92.683199999999999</v>
      </c>
      <c r="FP603">
        <v>90.908159999999995</v>
      </c>
      <c r="FQ603">
        <v>88.244489999999999</v>
      </c>
      <c r="FR603">
        <v>84.409729999999996</v>
      </c>
      <c r="FS603">
        <v>81.395309999999995</v>
      </c>
      <c r="FT603">
        <v>79.545389999999998</v>
      </c>
      <c r="FU603">
        <v>77.644260000000003</v>
      </c>
      <c r="FV603">
        <v>1</v>
      </c>
    </row>
    <row r="604" spans="1:178" x14ac:dyDescent="0.2">
      <c r="A604" t="s">
        <v>216</v>
      </c>
      <c r="B604" t="s">
        <v>231</v>
      </c>
      <c r="C604" t="s">
        <v>241</v>
      </c>
      <c r="D604" t="s">
        <v>40</v>
      </c>
      <c r="E604">
        <v>2017</v>
      </c>
      <c r="F604" t="s">
        <v>228</v>
      </c>
      <c r="G604">
        <v>550</v>
      </c>
      <c r="H604" s="59"/>
      <c r="I604">
        <v>79.766199999999998</v>
      </c>
      <c r="J604">
        <v>716.78160000000003</v>
      </c>
      <c r="K604">
        <v>709.67269999999996</v>
      </c>
      <c r="L604">
        <v>703.25480000000005</v>
      </c>
      <c r="M604">
        <v>708.40409999999997</v>
      </c>
      <c r="N604">
        <v>722.77059999999994</v>
      </c>
      <c r="O604">
        <v>751.25490000000002</v>
      </c>
      <c r="P604">
        <v>795.24300000000005</v>
      </c>
      <c r="Q604">
        <v>807.30650000000003</v>
      </c>
      <c r="R604">
        <v>816.89369999999997</v>
      </c>
      <c r="S604">
        <v>820.59209999999996</v>
      </c>
      <c r="T604">
        <v>823.20219999999995</v>
      </c>
      <c r="U604">
        <v>817.18589999999995</v>
      </c>
      <c r="V604">
        <v>806.29060000000004</v>
      </c>
      <c r="W604">
        <v>801.22059999999999</v>
      </c>
      <c r="X604">
        <v>787.27940000000001</v>
      </c>
      <c r="Y604">
        <v>779.91240000000005</v>
      </c>
      <c r="Z604">
        <v>770.67489999999998</v>
      </c>
      <c r="AA604">
        <v>762.66949999999997</v>
      </c>
      <c r="AB604">
        <v>761.92589999999996</v>
      </c>
      <c r="AC604">
        <v>766.3528</v>
      </c>
      <c r="AD604">
        <v>771.97450000000003</v>
      </c>
      <c r="AE604">
        <v>772.47739999999999</v>
      </c>
      <c r="AF604">
        <v>766.1309</v>
      </c>
      <c r="AG604">
        <v>735.20569999999998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-70.664429999999996</v>
      </c>
      <c r="AU604">
        <v>622.94680000000005</v>
      </c>
      <c r="AV604">
        <v>614.33140000000003</v>
      </c>
      <c r="AW604">
        <v>609.40329999999994</v>
      </c>
      <c r="AX604">
        <v>603.11400000000003</v>
      </c>
      <c r="AY604">
        <v>598.41459999999995</v>
      </c>
      <c r="AZ604">
        <v>521.39829999999995</v>
      </c>
      <c r="BA604">
        <v>368.35289999999998</v>
      </c>
      <c r="BB604">
        <v>90.272940000000006</v>
      </c>
      <c r="BC604">
        <v>-17.357880000000002</v>
      </c>
      <c r="BD604">
        <v>-108.2676</v>
      </c>
      <c r="BE604">
        <v>-241.54329999999999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129.1662</v>
      </c>
      <c r="BS604">
        <v>636.79960000000005</v>
      </c>
      <c r="BT604">
        <v>627.64729999999997</v>
      </c>
      <c r="BU604">
        <v>623.91750000000002</v>
      </c>
      <c r="BV604">
        <v>617.73540000000003</v>
      </c>
      <c r="BW604">
        <v>612.88919999999996</v>
      </c>
      <c r="BX604">
        <v>530.23270000000002</v>
      </c>
      <c r="BY604">
        <v>376.61470000000003</v>
      </c>
      <c r="BZ604">
        <v>195.57320000000001</v>
      </c>
      <c r="CA604">
        <v>153.6</v>
      </c>
      <c r="CB604">
        <v>115.7226</v>
      </c>
      <c r="CC604">
        <v>42.323149999999998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267.56830000000002</v>
      </c>
      <c r="CQ604">
        <v>646.39400000000001</v>
      </c>
      <c r="CR604">
        <v>636.86980000000005</v>
      </c>
      <c r="CS604">
        <v>633.97</v>
      </c>
      <c r="CT604">
        <v>627.86210000000005</v>
      </c>
      <c r="CU604">
        <v>622.91420000000005</v>
      </c>
      <c r="CV604">
        <v>536.35130000000004</v>
      </c>
      <c r="CW604">
        <v>382.33679999999998</v>
      </c>
      <c r="CX604">
        <v>268.50380000000001</v>
      </c>
      <c r="CY604">
        <v>272.00490000000002</v>
      </c>
      <c r="CZ604">
        <v>270.85750000000002</v>
      </c>
      <c r="DA604">
        <v>238.9282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405.97030000000001</v>
      </c>
      <c r="DO604">
        <v>655.98829999999998</v>
      </c>
      <c r="DP604">
        <v>646.09230000000002</v>
      </c>
      <c r="DQ604">
        <v>644.02250000000004</v>
      </c>
      <c r="DR604">
        <v>637.98879999999997</v>
      </c>
      <c r="DS604">
        <v>632.93920000000003</v>
      </c>
      <c r="DT604">
        <v>542.47</v>
      </c>
      <c r="DU604">
        <v>388.05880000000002</v>
      </c>
      <c r="DV604">
        <v>341.43439999999998</v>
      </c>
      <c r="DW604">
        <v>390.40969999999999</v>
      </c>
      <c r="DX604">
        <v>425.99239999999998</v>
      </c>
      <c r="DY604">
        <v>435.53320000000002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605.80100000000004</v>
      </c>
      <c r="EM604">
        <v>669.84109999999998</v>
      </c>
      <c r="EN604">
        <v>659.40830000000005</v>
      </c>
      <c r="EO604">
        <v>658.5367</v>
      </c>
      <c r="EP604">
        <v>652.61019999999996</v>
      </c>
      <c r="EQ604">
        <v>647.41380000000004</v>
      </c>
      <c r="ER604">
        <v>551.30430000000001</v>
      </c>
      <c r="ES604">
        <v>396.32060000000001</v>
      </c>
      <c r="ET604">
        <v>446.7346</v>
      </c>
      <c r="EU604">
        <v>561.36760000000004</v>
      </c>
      <c r="EV604">
        <v>649.98270000000002</v>
      </c>
      <c r="EW604">
        <v>719.39970000000005</v>
      </c>
      <c r="EX604">
        <v>75.335930000000005</v>
      </c>
      <c r="EY604">
        <v>74.44068</v>
      </c>
      <c r="EZ604">
        <v>73.472890000000007</v>
      </c>
      <c r="FA604">
        <v>72.370570000000001</v>
      </c>
      <c r="FB604">
        <v>71.667270000000002</v>
      </c>
      <c r="FC604">
        <v>70.836169999999996</v>
      </c>
      <c r="FD604">
        <v>70.420289999999994</v>
      </c>
      <c r="FE604">
        <v>70.468119999999999</v>
      </c>
      <c r="FF604">
        <v>72.897769999999994</v>
      </c>
      <c r="FG604">
        <v>77.601200000000006</v>
      </c>
      <c r="FH604">
        <v>82.375399999999999</v>
      </c>
      <c r="FI604">
        <v>86.441500000000005</v>
      </c>
      <c r="FJ604">
        <v>89.500140000000002</v>
      </c>
      <c r="FK604">
        <v>91.884460000000004</v>
      </c>
      <c r="FL604">
        <v>93.334149999999994</v>
      </c>
      <c r="FM604">
        <v>93.747590000000002</v>
      </c>
      <c r="FN604">
        <v>93.760440000000003</v>
      </c>
      <c r="FO604">
        <v>92.683199999999999</v>
      </c>
      <c r="FP604">
        <v>90.908169999999998</v>
      </c>
      <c r="FQ604">
        <v>88.244489999999999</v>
      </c>
      <c r="FR604">
        <v>84.409729999999996</v>
      </c>
      <c r="FS604">
        <v>81.395309999999995</v>
      </c>
      <c r="FT604">
        <v>79.545389999999998</v>
      </c>
      <c r="FU604">
        <v>77.644260000000003</v>
      </c>
      <c r="FV604">
        <v>1</v>
      </c>
    </row>
    <row r="605" spans="1:178" x14ac:dyDescent="0.2">
      <c r="A605" t="s">
        <v>216</v>
      </c>
      <c r="B605" t="s">
        <v>231</v>
      </c>
      <c r="C605" t="s">
        <v>241</v>
      </c>
      <c r="D605" t="s">
        <v>40</v>
      </c>
      <c r="E605" t="s">
        <v>239</v>
      </c>
      <c r="F605" t="s">
        <v>228</v>
      </c>
      <c r="G605">
        <v>535</v>
      </c>
      <c r="H605" s="59"/>
      <c r="I605">
        <v>77.590770000000006</v>
      </c>
      <c r="J605">
        <v>697.23299999999995</v>
      </c>
      <c r="K605">
        <v>690.31809999999996</v>
      </c>
      <c r="L605">
        <v>684.07510000000002</v>
      </c>
      <c r="M605">
        <v>689.08389999999997</v>
      </c>
      <c r="N605">
        <v>703.05859999999996</v>
      </c>
      <c r="O605">
        <v>730.76620000000003</v>
      </c>
      <c r="P605">
        <v>773.55460000000005</v>
      </c>
      <c r="Q605">
        <v>785.28909999999996</v>
      </c>
      <c r="R605">
        <v>794.61479999999995</v>
      </c>
      <c r="S605">
        <v>798.21230000000003</v>
      </c>
      <c r="T605">
        <v>800.75130000000001</v>
      </c>
      <c r="U605">
        <v>794.899</v>
      </c>
      <c r="V605">
        <v>784.30089999999996</v>
      </c>
      <c r="W605">
        <v>779.3691</v>
      </c>
      <c r="X605">
        <v>765.80820000000006</v>
      </c>
      <c r="Y605">
        <v>758.64200000000005</v>
      </c>
      <c r="Z605">
        <v>749.65650000000005</v>
      </c>
      <c r="AA605">
        <v>741.86940000000004</v>
      </c>
      <c r="AB605">
        <v>741.14610000000005</v>
      </c>
      <c r="AC605">
        <v>745.45230000000004</v>
      </c>
      <c r="AD605">
        <v>750.92070000000001</v>
      </c>
      <c r="AE605">
        <v>751.40989999999999</v>
      </c>
      <c r="AF605">
        <v>745.23649999999998</v>
      </c>
      <c r="AG605">
        <v>715.15470000000005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-73.317589999999996</v>
      </c>
      <c r="AU605">
        <v>605.63980000000004</v>
      </c>
      <c r="AV605">
        <v>597.27170000000001</v>
      </c>
      <c r="AW605">
        <v>592.45060000000001</v>
      </c>
      <c r="AX605">
        <v>586.33029999999997</v>
      </c>
      <c r="AY605">
        <v>581.76250000000005</v>
      </c>
      <c r="AZ605">
        <v>506.97579999999999</v>
      </c>
      <c r="BA605">
        <v>358.11750000000001</v>
      </c>
      <c r="BB605">
        <v>85.397319999999993</v>
      </c>
      <c r="BC605">
        <v>-20.803049999999999</v>
      </c>
      <c r="BD605">
        <v>-110.4491</v>
      </c>
      <c r="BE605">
        <v>-241.4623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123.7692</v>
      </c>
      <c r="BS605">
        <v>619.30240000000003</v>
      </c>
      <c r="BT605">
        <v>610.40470000000005</v>
      </c>
      <c r="BU605">
        <v>606.7654</v>
      </c>
      <c r="BV605">
        <v>600.7509</v>
      </c>
      <c r="BW605">
        <v>596.03830000000005</v>
      </c>
      <c r="BX605">
        <v>515.68889999999999</v>
      </c>
      <c r="BY605">
        <v>366.26589999999999</v>
      </c>
      <c r="BZ605">
        <v>189.2517</v>
      </c>
      <c r="CA605">
        <v>147.8074</v>
      </c>
      <c r="CB605">
        <v>110.46559999999999</v>
      </c>
      <c r="CC605">
        <v>38.506430000000002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260.27089999999998</v>
      </c>
      <c r="CQ605">
        <v>628.76509999999996</v>
      </c>
      <c r="CR605">
        <v>619.50070000000005</v>
      </c>
      <c r="CS605">
        <v>616.67989999999998</v>
      </c>
      <c r="CT605">
        <v>610.73850000000004</v>
      </c>
      <c r="CU605">
        <v>605.92570000000001</v>
      </c>
      <c r="CV605">
        <v>521.72349999999994</v>
      </c>
      <c r="CW605">
        <v>371.90940000000001</v>
      </c>
      <c r="CX605">
        <v>261.18090000000001</v>
      </c>
      <c r="CY605">
        <v>264.5865</v>
      </c>
      <c r="CZ605">
        <v>263.47050000000002</v>
      </c>
      <c r="DA605">
        <v>232.41200000000001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396.77260000000001</v>
      </c>
      <c r="DO605">
        <v>638.22770000000003</v>
      </c>
      <c r="DP605">
        <v>628.59659999999997</v>
      </c>
      <c r="DQ605">
        <v>626.59439999999995</v>
      </c>
      <c r="DR605">
        <v>620.72619999999995</v>
      </c>
      <c r="DS605">
        <v>615.81299999999999</v>
      </c>
      <c r="DT605">
        <v>527.75810000000001</v>
      </c>
      <c r="DU605">
        <v>377.55290000000002</v>
      </c>
      <c r="DV605">
        <v>333.11020000000002</v>
      </c>
      <c r="DW605">
        <v>381.3657</v>
      </c>
      <c r="DX605">
        <v>416.4753</v>
      </c>
      <c r="DY605">
        <v>426.3175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  <c r="EK605">
        <v>0</v>
      </c>
      <c r="EL605">
        <v>593.85940000000005</v>
      </c>
      <c r="EM605">
        <v>651.89030000000002</v>
      </c>
      <c r="EN605">
        <v>641.72969999999998</v>
      </c>
      <c r="EO605">
        <v>640.90930000000003</v>
      </c>
      <c r="EP605">
        <v>635.14679999999998</v>
      </c>
      <c r="EQ605">
        <v>630.08889999999997</v>
      </c>
      <c r="ER605">
        <v>536.47119999999995</v>
      </c>
      <c r="ES605">
        <v>385.7013</v>
      </c>
      <c r="ET605">
        <v>436.96460000000002</v>
      </c>
      <c r="EU605">
        <v>549.97609999999997</v>
      </c>
      <c r="EV605">
        <v>637.39</v>
      </c>
      <c r="EW605">
        <v>706.28629999999998</v>
      </c>
      <c r="EX605">
        <v>75.335930000000005</v>
      </c>
      <c r="EY605">
        <v>74.44068</v>
      </c>
      <c r="EZ605">
        <v>73.472890000000007</v>
      </c>
      <c r="FA605">
        <v>72.370570000000001</v>
      </c>
      <c r="FB605">
        <v>71.667270000000002</v>
      </c>
      <c r="FC605">
        <v>70.836169999999996</v>
      </c>
      <c r="FD605">
        <v>70.420289999999994</v>
      </c>
      <c r="FE605">
        <v>70.468119999999999</v>
      </c>
      <c r="FF605">
        <v>72.897769999999994</v>
      </c>
      <c r="FG605">
        <v>77.601200000000006</v>
      </c>
      <c r="FH605">
        <v>82.375399999999999</v>
      </c>
      <c r="FI605">
        <v>86.441500000000005</v>
      </c>
      <c r="FJ605">
        <v>89.500140000000002</v>
      </c>
      <c r="FK605">
        <v>91.884460000000004</v>
      </c>
      <c r="FL605">
        <v>93.334140000000005</v>
      </c>
      <c r="FM605">
        <v>93.747590000000002</v>
      </c>
      <c r="FN605">
        <v>93.760429999999999</v>
      </c>
      <c r="FO605">
        <v>92.683189999999996</v>
      </c>
      <c r="FP605">
        <v>90.908159999999995</v>
      </c>
      <c r="FQ605">
        <v>88.244489999999999</v>
      </c>
      <c r="FR605">
        <v>84.409729999999996</v>
      </c>
      <c r="FS605">
        <v>81.395309999999995</v>
      </c>
      <c r="FT605">
        <v>79.545389999999998</v>
      </c>
      <c r="FU605">
        <v>77.644260000000003</v>
      </c>
      <c r="FV605">
        <v>1</v>
      </c>
    </row>
    <row r="606" spans="1:178" x14ac:dyDescent="0.2">
      <c r="A606" t="s">
        <v>216</v>
      </c>
      <c r="B606" t="s">
        <v>231</v>
      </c>
      <c r="C606" t="s">
        <v>241</v>
      </c>
      <c r="D606" t="s">
        <v>41</v>
      </c>
      <c r="E606">
        <v>2015</v>
      </c>
      <c r="F606" t="s">
        <v>228</v>
      </c>
      <c r="G606">
        <v>580</v>
      </c>
      <c r="H606" s="59"/>
      <c r="I606">
        <v>84.117090000000005</v>
      </c>
      <c r="J606">
        <v>748.15869999999995</v>
      </c>
      <c r="K606">
        <v>742.17909999999995</v>
      </c>
      <c r="L606">
        <v>736.40459999999996</v>
      </c>
      <c r="M606">
        <v>739.15859999999998</v>
      </c>
      <c r="N606">
        <v>754.15530000000001</v>
      </c>
      <c r="O606">
        <v>789.62139999999999</v>
      </c>
      <c r="P606">
        <v>836.30520000000001</v>
      </c>
      <c r="Q606">
        <v>845.6481</v>
      </c>
      <c r="R606">
        <v>855.77719999999999</v>
      </c>
      <c r="S606">
        <v>856.52620000000002</v>
      </c>
      <c r="T606">
        <v>858.22199999999998</v>
      </c>
      <c r="U606">
        <v>852.33209999999997</v>
      </c>
      <c r="V606">
        <v>841.67600000000004</v>
      </c>
      <c r="W606">
        <v>836.44619999999998</v>
      </c>
      <c r="X606">
        <v>822.71010000000001</v>
      </c>
      <c r="Y606">
        <v>814.38220000000001</v>
      </c>
      <c r="Z606">
        <v>804.69010000000003</v>
      </c>
      <c r="AA606">
        <v>796.73850000000004</v>
      </c>
      <c r="AB606">
        <v>796.24540000000002</v>
      </c>
      <c r="AC606">
        <v>802.07619999999997</v>
      </c>
      <c r="AD606">
        <v>808.19529999999997</v>
      </c>
      <c r="AE606">
        <v>808.07230000000004</v>
      </c>
      <c r="AF606">
        <v>801.79909999999995</v>
      </c>
      <c r="AG606">
        <v>767.77959999999996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-150.26679999999999</v>
      </c>
      <c r="AU606">
        <v>642.91250000000002</v>
      </c>
      <c r="AV606">
        <v>634.22940000000006</v>
      </c>
      <c r="AW606">
        <v>628.44119999999998</v>
      </c>
      <c r="AX606">
        <v>622.00009999999997</v>
      </c>
      <c r="AY606">
        <v>617.49680000000001</v>
      </c>
      <c r="AZ606">
        <v>541.46180000000004</v>
      </c>
      <c r="BA606">
        <v>382.85590000000002</v>
      </c>
      <c r="BB606">
        <v>-104.7983</v>
      </c>
      <c r="BC606">
        <v>-262.24189999999999</v>
      </c>
      <c r="BD606">
        <v>-358.7971</v>
      </c>
      <c r="BE606">
        <v>-451.7011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106.5063</v>
      </c>
      <c r="BS606">
        <v>660.26070000000004</v>
      </c>
      <c r="BT606">
        <v>651.14009999999996</v>
      </c>
      <c r="BU606">
        <v>646.66160000000002</v>
      </c>
      <c r="BV606">
        <v>640.35569999999996</v>
      </c>
      <c r="BW606">
        <v>635.70939999999996</v>
      </c>
      <c r="BX606">
        <v>552.29650000000004</v>
      </c>
      <c r="BY606">
        <v>393.29919999999998</v>
      </c>
      <c r="BZ606">
        <v>123.59910000000001</v>
      </c>
      <c r="CA606">
        <v>61.467089999999999</v>
      </c>
      <c r="CB606">
        <v>21.689499999999999</v>
      </c>
      <c r="CC606">
        <v>-37.046590000000002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284.34649999999999</v>
      </c>
      <c r="CQ606">
        <v>672.27589999999998</v>
      </c>
      <c r="CR606">
        <v>662.85239999999999</v>
      </c>
      <c r="CS606">
        <v>659.28099999999995</v>
      </c>
      <c r="CT606">
        <v>653.06870000000004</v>
      </c>
      <c r="CU606">
        <v>648.32320000000004</v>
      </c>
      <c r="CV606">
        <v>559.80060000000003</v>
      </c>
      <c r="CW606">
        <v>400.53230000000002</v>
      </c>
      <c r="CX606">
        <v>281.78640000000001</v>
      </c>
      <c r="CY606">
        <v>285.6669</v>
      </c>
      <c r="CZ606">
        <v>285.2133</v>
      </c>
      <c r="DA606">
        <v>250.14179999999999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462.18680000000001</v>
      </c>
      <c r="DO606">
        <v>684.2912</v>
      </c>
      <c r="DP606">
        <v>674.56470000000002</v>
      </c>
      <c r="DQ606">
        <v>671.90039999999999</v>
      </c>
      <c r="DR606">
        <v>665.7817</v>
      </c>
      <c r="DS606">
        <v>660.93709999999999</v>
      </c>
      <c r="DT606">
        <v>567.30470000000003</v>
      </c>
      <c r="DU606">
        <v>407.7654</v>
      </c>
      <c r="DV606">
        <v>439.97370000000001</v>
      </c>
      <c r="DW606">
        <v>509.86669999999998</v>
      </c>
      <c r="DX606">
        <v>548.73720000000003</v>
      </c>
      <c r="DY606">
        <v>537.33029999999997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718.95979999999997</v>
      </c>
      <c r="EM606">
        <v>701.63940000000002</v>
      </c>
      <c r="EN606">
        <v>691.47540000000004</v>
      </c>
      <c r="EO606">
        <v>690.12080000000003</v>
      </c>
      <c r="EP606">
        <v>684.13739999999996</v>
      </c>
      <c r="EQ606">
        <v>679.14970000000005</v>
      </c>
      <c r="ER606">
        <v>578.13940000000002</v>
      </c>
      <c r="ES606">
        <v>418.20870000000002</v>
      </c>
      <c r="ET606">
        <v>668.37109999999996</v>
      </c>
      <c r="EU606">
        <v>833.57560000000001</v>
      </c>
      <c r="EV606">
        <v>929.22379999999998</v>
      </c>
      <c r="EW606">
        <v>951.98469999999998</v>
      </c>
      <c r="EX606">
        <v>70.448269999999994</v>
      </c>
      <c r="EY606">
        <v>69.28725</v>
      </c>
      <c r="EZ606">
        <v>68.250339999999994</v>
      </c>
      <c r="FA606">
        <v>67.504670000000004</v>
      </c>
      <c r="FB606">
        <v>67.022959999999998</v>
      </c>
      <c r="FC606">
        <v>66.337459999999993</v>
      </c>
      <c r="FD606">
        <v>66.338239999999999</v>
      </c>
      <c r="FE606">
        <v>66.183599999999998</v>
      </c>
      <c r="FF606">
        <v>67.928150000000002</v>
      </c>
      <c r="FG606">
        <v>72.77149</v>
      </c>
      <c r="FH606">
        <v>79.057119999999998</v>
      </c>
      <c r="FI606">
        <v>84.367980000000003</v>
      </c>
      <c r="FJ606">
        <v>88.481539999999995</v>
      </c>
      <c r="FK606">
        <v>90.994500000000002</v>
      </c>
      <c r="FL606">
        <v>92.044110000000003</v>
      </c>
      <c r="FM606">
        <v>92.385310000000004</v>
      </c>
      <c r="FN606">
        <v>91.939670000000007</v>
      </c>
      <c r="FO606">
        <v>90.884460000000004</v>
      </c>
      <c r="FP606">
        <v>88.426249999999996</v>
      </c>
      <c r="FQ606">
        <v>84.851749999999996</v>
      </c>
      <c r="FR606">
        <v>81.351590000000002</v>
      </c>
      <c r="FS606">
        <v>79.073430000000002</v>
      </c>
      <c r="FT606">
        <v>77.612629999999996</v>
      </c>
      <c r="FU606">
        <v>75.756900000000002</v>
      </c>
      <c r="FV606">
        <v>1</v>
      </c>
    </row>
    <row r="607" spans="1:178" x14ac:dyDescent="0.2">
      <c r="A607" t="s">
        <v>216</v>
      </c>
      <c r="B607" t="s">
        <v>231</v>
      </c>
      <c r="C607" t="s">
        <v>241</v>
      </c>
      <c r="D607" t="s">
        <v>41</v>
      </c>
      <c r="E607">
        <v>2016</v>
      </c>
      <c r="F607" t="s">
        <v>228</v>
      </c>
      <c r="G607">
        <v>565</v>
      </c>
      <c r="H607" s="59"/>
      <c r="I607">
        <v>81.941649999999996</v>
      </c>
      <c r="J607">
        <v>728.8098</v>
      </c>
      <c r="K607">
        <v>722.98479999999995</v>
      </c>
      <c r="L607">
        <v>717.3596</v>
      </c>
      <c r="M607">
        <v>720.04240000000004</v>
      </c>
      <c r="N607">
        <v>734.65129999999999</v>
      </c>
      <c r="O607">
        <v>769.2002</v>
      </c>
      <c r="P607">
        <v>814.67660000000001</v>
      </c>
      <c r="Q607">
        <v>823.77779999999996</v>
      </c>
      <c r="R607">
        <v>833.64509999999996</v>
      </c>
      <c r="S607">
        <v>834.37469999999996</v>
      </c>
      <c r="T607">
        <v>836.02660000000003</v>
      </c>
      <c r="U607">
        <v>830.28909999999996</v>
      </c>
      <c r="V607">
        <v>819.9085</v>
      </c>
      <c r="W607">
        <v>814.81399999999996</v>
      </c>
      <c r="X607">
        <v>801.43309999999997</v>
      </c>
      <c r="Y607">
        <v>793.32060000000001</v>
      </c>
      <c r="Z607">
        <v>783.87909999999999</v>
      </c>
      <c r="AA607">
        <v>776.13310000000001</v>
      </c>
      <c r="AB607">
        <v>775.65279999999996</v>
      </c>
      <c r="AC607">
        <v>781.33280000000002</v>
      </c>
      <c r="AD607">
        <v>787.29359999999997</v>
      </c>
      <c r="AE607">
        <v>787.1739</v>
      </c>
      <c r="AF607">
        <v>781.06290000000001</v>
      </c>
      <c r="AG607">
        <v>747.92319999999995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-151.96369999999999</v>
      </c>
      <c r="AU607">
        <v>625.90830000000005</v>
      </c>
      <c r="AV607">
        <v>617.45920000000001</v>
      </c>
      <c r="AW607">
        <v>611.79229999999995</v>
      </c>
      <c r="AX607">
        <v>605.51480000000004</v>
      </c>
      <c r="AY607">
        <v>601.13099999999997</v>
      </c>
      <c r="AZ607">
        <v>527.22289999999998</v>
      </c>
      <c r="BA607">
        <v>372.72739999999999</v>
      </c>
      <c r="BB607">
        <v>-107.05419999999999</v>
      </c>
      <c r="BC607">
        <v>-262.49829999999997</v>
      </c>
      <c r="BD607">
        <v>-357.791</v>
      </c>
      <c r="BE607">
        <v>-449.03530000000001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101.46720000000001</v>
      </c>
      <c r="BS607">
        <v>643.03060000000005</v>
      </c>
      <c r="BT607">
        <v>634.14980000000003</v>
      </c>
      <c r="BU607">
        <v>629.77549999999997</v>
      </c>
      <c r="BV607">
        <v>623.63149999999996</v>
      </c>
      <c r="BW607">
        <v>619.10649999999998</v>
      </c>
      <c r="BX607">
        <v>537.91660000000002</v>
      </c>
      <c r="BY607">
        <v>383.03480000000002</v>
      </c>
      <c r="BZ607">
        <v>118.3704</v>
      </c>
      <c r="CA607">
        <v>56.997280000000003</v>
      </c>
      <c r="CB607">
        <v>17.743269999999999</v>
      </c>
      <c r="CC607">
        <v>-39.777830000000002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276.99270000000001</v>
      </c>
      <c r="CQ607">
        <v>654.8895</v>
      </c>
      <c r="CR607">
        <v>645.7097</v>
      </c>
      <c r="CS607">
        <v>642.23069999999996</v>
      </c>
      <c r="CT607">
        <v>636.17899999999997</v>
      </c>
      <c r="CU607">
        <v>631.55619999999999</v>
      </c>
      <c r="CV607">
        <v>545.32299999999998</v>
      </c>
      <c r="CW607">
        <v>390.1737</v>
      </c>
      <c r="CX607">
        <v>274.49880000000002</v>
      </c>
      <c r="CY607">
        <v>278.279</v>
      </c>
      <c r="CZ607">
        <v>277.8372</v>
      </c>
      <c r="DA607">
        <v>243.67269999999999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452.51819999999998</v>
      </c>
      <c r="DO607">
        <v>666.74839999999995</v>
      </c>
      <c r="DP607">
        <v>657.26949999999999</v>
      </c>
      <c r="DQ607">
        <v>654.68579999999997</v>
      </c>
      <c r="DR607">
        <v>648.72659999999996</v>
      </c>
      <c r="DS607">
        <v>644.0059</v>
      </c>
      <c r="DT607">
        <v>552.72940000000006</v>
      </c>
      <c r="DU607">
        <v>397.31259999999997</v>
      </c>
      <c r="DV607">
        <v>430.62720000000002</v>
      </c>
      <c r="DW607">
        <v>499.56060000000002</v>
      </c>
      <c r="DX607">
        <v>537.93100000000004</v>
      </c>
      <c r="DY607">
        <v>527.12310000000002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705.94920000000002</v>
      </c>
      <c r="EM607">
        <v>683.87080000000003</v>
      </c>
      <c r="EN607">
        <v>673.96010000000001</v>
      </c>
      <c r="EO607">
        <v>672.66899999999998</v>
      </c>
      <c r="EP607">
        <v>666.8433</v>
      </c>
      <c r="EQ607">
        <v>661.98140000000001</v>
      </c>
      <c r="ER607">
        <v>563.42309999999998</v>
      </c>
      <c r="ES607">
        <v>407.62009999999998</v>
      </c>
      <c r="ET607">
        <v>656.05179999999996</v>
      </c>
      <c r="EU607">
        <v>819.05629999999996</v>
      </c>
      <c r="EV607">
        <v>913.46529999999996</v>
      </c>
      <c r="EW607">
        <v>936.38059999999996</v>
      </c>
      <c r="EX607">
        <v>70.448269999999994</v>
      </c>
      <c r="EY607">
        <v>69.28725</v>
      </c>
      <c r="EZ607">
        <v>68.250339999999994</v>
      </c>
      <c r="FA607">
        <v>67.504670000000004</v>
      </c>
      <c r="FB607">
        <v>67.022959999999998</v>
      </c>
      <c r="FC607">
        <v>66.337459999999993</v>
      </c>
      <c r="FD607">
        <v>66.338239999999999</v>
      </c>
      <c r="FE607">
        <v>66.183599999999998</v>
      </c>
      <c r="FF607">
        <v>67.928150000000002</v>
      </c>
      <c r="FG607">
        <v>72.77149</v>
      </c>
      <c r="FH607">
        <v>79.057140000000004</v>
      </c>
      <c r="FI607">
        <v>84.367980000000003</v>
      </c>
      <c r="FJ607">
        <v>88.481539999999995</v>
      </c>
      <c r="FK607">
        <v>90.994500000000002</v>
      </c>
      <c r="FL607">
        <v>92.044120000000007</v>
      </c>
      <c r="FM607">
        <v>92.385310000000004</v>
      </c>
      <c r="FN607">
        <v>91.939670000000007</v>
      </c>
      <c r="FO607">
        <v>90.884469999999993</v>
      </c>
      <c r="FP607">
        <v>88.426259999999999</v>
      </c>
      <c r="FQ607">
        <v>84.851749999999996</v>
      </c>
      <c r="FR607">
        <v>81.351590000000002</v>
      </c>
      <c r="FS607">
        <v>79.073430000000002</v>
      </c>
      <c r="FT607">
        <v>77.612629999999996</v>
      </c>
      <c r="FU607">
        <v>75.756900000000002</v>
      </c>
      <c r="FV607">
        <v>1</v>
      </c>
    </row>
    <row r="608" spans="1:178" x14ac:dyDescent="0.2">
      <c r="A608" t="s">
        <v>216</v>
      </c>
      <c r="B608" t="s">
        <v>231</v>
      </c>
      <c r="C608" t="s">
        <v>241</v>
      </c>
      <c r="D608" t="s">
        <v>41</v>
      </c>
      <c r="E608">
        <v>2017</v>
      </c>
      <c r="F608" t="s">
        <v>228</v>
      </c>
      <c r="G608">
        <v>550</v>
      </c>
      <c r="H608" s="59"/>
      <c r="I608">
        <v>79.766199999999998</v>
      </c>
      <c r="J608">
        <v>709.46079999999995</v>
      </c>
      <c r="K608">
        <v>703.79049999999995</v>
      </c>
      <c r="L608">
        <v>698.31470000000002</v>
      </c>
      <c r="M608">
        <v>700.92619999999999</v>
      </c>
      <c r="N608">
        <v>715.14729999999997</v>
      </c>
      <c r="O608">
        <v>748.77890000000002</v>
      </c>
      <c r="P608">
        <v>793.048</v>
      </c>
      <c r="Q608">
        <v>801.90769999999998</v>
      </c>
      <c r="R608">
        <v>811.51289999999995</v>
      </c>
      <c r="S608">
        <v>812.22310000000004</v>
      </c>
      <c r="T608">
        <v>813.83119999999997</v>
      </c>
      <c r="U608">
        <v>808.24599999999998</v>
      </c>
      <c r="V608">
        <v>798.14099999999996</v>
      </c>
      <c r="W608">
        <v>793.18179999999995</v>
      </c>
      <c r="X608">
        <v>780.15610000000004</v>
      </c>
      <c r="Y608">
        <v>772.25900000000001</v>
      </c>
      <c r="Z608">
        <v>763.06820000000005</v>
      </c>
      <c r="AA608">
        <v>755.52779999999996</v>
      </c>
      <c r="AB608">
        <v>755.06029999999998</v>
      </c>
      <c r="AC608">
        <v>760.58950000000004</v>
      </c>
      <c r="AD608">
        <v>766.39210000000003</v>
      </c>
      <c r="AE608">
        <v>766.27549999999997</v>
      </c>
      <c r="AF608">
        <v>760.32669999999996</v>
      </c>
      <c r="AG608">
        <v>728.06679999999994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-153.58510000000001</v>
      </c>
      <c r="AU608">
        <v>608.90909999999997</v>
      </c>
      <c r="AV608">
        <v>600.69410000000005</v>
      </c>
      <c r="AW608">
        <v>595.14869999999996</v>
      </c>
      <c r="AX608">
        <v>589.03489999999999</v>
      </c>
      <c r="AY608">
        <v>584.77070000000003</v>
      </c>
      <c r="AZ608">
        <v>512.98720000000003</v>
      </c>
      <c r="BA608">
        <v>362.6019</v>
      </c>
      <c r="BB608">
        <v>-109.24290000000001</v>
      </c>
      <c r="BC608">
        <v>-262.65949999999998</v>
      </c>
      <c r="BD608">
        <v>-356.67290000000003</v>
      </c>
      <c r="BE608">
        <v>-446.2473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96.459100000000007</v>
      </c>
      <c r="BS608">
        <v>625.80259999999998</v>
      </c>
      <c r="BT608">
        <v>617.16160000000002</v>
      </c>
      <c r="BU608">
        <v>612.89160000000004</v>
      </c>
      <c r="BV608">
        <v>606.90940000000001</v>
      </c>
      <c r="BW608">
        <v>602.5059</v>
      </c>
      <c r="BX608">
        <v>523.53800000000001</v>
      </c>
      <c r="BY608">
        <v>372.77159999999998</v>
      </c>
      <c r="BZ608">
        <v>113.16930000000001</v>
      </c>
      <c r="CA608">
        <v>52.566450000000003</v>
      </c>
      <c r="CB608">
        <v>13.84285</v>
      </c>
      <c r="CC608">
        <v>-42.459060000000001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269.63889999999998</v>
      </c>
      <c r="CQ608">
        <v>637.50310000000002</v>
      </c>
      <c r="CR608">
        <v>628.56700000000001</v>
      </c>
      <c r="CS608">
        <v>625.18029999999999</v>
      </c>
      <c r="CT608">
        <v>619.28930000000003</v>
      </c>
      <c r="CU608">
        <v>614.78920000000005</v>
      </c>
      <c r="CV608">
        <v>530.84540000000004</v>
      </c>
      <c r="CW608">
        <v>379.81509999999997</v>
      </c>
      <c r="CX608">
        <v>267.21120000000002</v>
      </c>
      <c r="CY608">
        <v>270.89100000000002</v>
      </c>
      <c r="CZ608">
        <v>270.46089999999998</v>
      </c>
      <c r="DA608">
        <v>237.20349999999999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442.81880000000001</v>
      </c>
      <c r="DO608">
        <v>649.20349999999996</v>
      </c>
      <c r="DP608">
        <v>639.97230000000002</v>
      </c>
      <c r="DQ608">
        <v>637.46900000000005</v>
      </c>
      <c r="DR608">
        <v>631.66920000000005</v>
      </c>
      <c r="DS608">
        <v>627.07259999999997</v>
      </c>
      <c r="DT608">
        <v>538.15279999999996</v>
      </c>
      <c r="DU608">
        <v>386.85860000000002</v>
      </c>
      <c r="DV608">
        <v>421.25319999999999</v>
      </c>
      <c r="DW608">
        <v>489.21559999999999</v>
      </c>
      <c r="DX608">
        <v>527.07899999999995</v>
      </c>
      <c r="DY608">
        <v>516.86599999999999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692.86300000000006</v>
      </c>
      <c r="EM608">
        <v>666.09699999999998</v>
      </c>
      <c r="EN608">
        <v>656.43979999999999</v>
      </c>
      <c r="EO608">
        <v>655.21190000000001</v>
      </c>
      <c r="EP608">
        <v>649.54380000000003</v>
      </c>
      <c r="EQ608">
        <v>644.80780000000004</v>
      </c>
      <c r="ER608">
        <v>548.70360000000005</v>
      </c>
      <c r="ES608">
        <v>397.0283</v>
      </c>
      <c r="ET608">
        <v>643.6653</v>
      </c>
      <c r="EU608">
        <v>804.44159999999999</v>
      </c>
      <c r="EV608">
        <v>897.59479999999996</v>
      </c>
      <c r="EW608">
        <v>920.65430000000003</v>
      </c>
      <c r="EX608">
        <v>70.448269999999994</v>
      </c>
      <c r="EY608">
        <v>69.28725</v>
      </c>
      <c r="EZ608">
        <v>68.250339999999994</v>
      </c>
      <c r="FA608">
        <v>67.504670000000004</v>
      </c>
      <c r="FB608">
        <v>67.022959999999998</v>
      </c>
      <c r="FC608">
        <v>66.337459999999993</v>
      </c>
      <c r="FD608">
        <v>66.338239999999999</v>
      </c>
      <c r="FE608">
        <v>66.183599999999998</v>
      </c>
      <c r="FF608">
        <v>67.928150000000002</v>
      </c>
      <c r="FG608">
        <v>72.77149</v>
      </c>
      <c r="FH608">
        <v>79.057130000000001</v>
      </c>
      <c r="FI608">
        <v>84.367980000000003</v>
      </c>
      <c r="FJ608">
        <v>88.481539999999995</v>
      </c>
      <c r="FK608">
        <v>90.994500000000002</v>
      </c>
      <c r="FL608">
        <v>92.044110000000003</v>
      </c>
      <c r="FM608">
        <v>92.385310000000004</v>
      </c>
      <c r="FN608">
        <v>91.939670000000007</v>
      </c>
      <c r="FO608">
        <v>90.884460000000004</v>
      </c>
      <c r="FP608">
        <v>88.426249999999996</v>
      </c>
      <c r="FQ608">
        <v>84.851749999999996</v>
      </c>
      <c r="FR608">
        <v>81.351590000000002</v>
      </c>
      <c r="FS608">
        <v>79.073430000000002</v>
      </c>
      <c r="FT608">
        <v>77.612629999999996</v>
      </c>
      <c r="FU608">
        <v>75.756900000000002</v>
      </c>
      <c r="FV608">
        <v>1</v>
      </c>
    </row>
    <row r="609" spans="1:178" x14ac:dyDescent="0.2">
      <c r="A609" t="s">
        <v>216</v>
      </c>
      <c r="B609" t="s">
        <v>231</v>
      </c>
      <c r="C609" t="s">
        <v>241</v>
      </c>
      <c r="D609" t="s">
        <v>41</v>
      </c>
      <c r="E609" t="s">
        <v>239</v>
      </c>
      <c r="F609" t="s">
        <v>228</v>
      </c>
      <c r="G609">
        <v>535</v>
      </c>
      <c r="H609" s="59"/>
      <c r="I609">
        <v>77.590770000000006</v>
      </c>
      <c r="J609">
        <v>690.11189999999999</v>
      </c>
      <c r="K609">
        <v>684.59630000000004</v>
      </c>
      <c r="L609">
        <v>679.26969999999994</v>
      </c>
      <c r="M609">
        <v>681.81010000000003</v>
      </c>
      <c r="N609">
        <v>695.64319999999998</v>
      </c>
      <c r="O609">
        <v>728.35770000000002</v>
      </c>
      <c r="P609">
        <v>771.4194</v>
      </c>
      <c r="Q609">
        <v>780.03740000000005</v>
      </c>
      <c r="R609">
        <v>789.38070000000005</v>
      </c>
      <c r="S609">
        <v>790.07169999999996</v>
      </c>
      <c r="T609">
        <v>791.63580000000002</v>
      </c>
      <c r="U609">
        <v>786.2029</v>
      </c>
      <c r="V609">
        <v>776.37350000000004</v>
      </c>
      <c r="W609">
        <v>771.54949999999997</v>
      </c>
      <c r="X609">
        <v>758.87919999999997</v>
      </c>
      <c r="Y609">
        <v>751.19740000000002</v>
      </c>
      <c r="Z609">
        <v>742.25720000000001</v>
      </c>
      <c r="AA609">
        <v>734.92250000000001</v>
      </c>
      <c r="AB609">
        <v>734.46770000000004</v>
      </c>
      <c r="AC609">
        <v>739.84609999999998</v>
      </c>
      <c r="AD609">
        <v>745.4905</v>
      </c>
      <c r="AE609">
        <v>745.37710000000004</v>
      </c>
      <c r="AF609">
        <v>739.59059999999999</v>
      </c>
      <c r="AG609">
        <v>708.21040000000005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-155.12780000000001</v>
      </c>
      <c r="AU609">
        <v>591.9153</v>
      </c>
      <c r="AV609">
        <v>583.93399999999997</v>
      </c>
      <c r="AW609">
        <v>578.51059999999995</v>
      </c>
      <c r="AX609">
        <v>572.56050000000005</v>
      </c>
      <c r="AY609">
        <v>568.41589999999997</v>
      </c>
      <c r="AZ609">
        <v>498.75479999999999</v>
      </c>
      <c r="BA609">
        <v>352.4796</v>
      </c>
      <c r="BB609">
        <v>-111.36150000000001</v>
      </c>
      <c r="BC609">
        <v>-262.72140000000002</v>
      </c>
      <c r="BD609">
        <v>-355.43819999999999</v>
      </c>
      <c r="BE609">
        <v>-443.33229999999998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91.483170000000001</v>
      </c>
      <c r="BS609">
        <v>608.57680000000005</v>
      </c>
      <c r="BT609">
        <v>600.17539999999997</v>
      </c>
      <c r="BU609">
        <v>596.00990000000002</v>
      </c>
      <c r="BV609">
        <v>590.18970000000002</v>
      </c>
      <c r="BW609">
        <v>585.9076</v>
      </c>
      <c r="BX609">
        <v>509.16070000000002</v>
      </c>
      <c r="BY609">
        <v>362.50970000000001</v>
      </c>
      <c r="BZ609">
        <v>107.99679999999999</v>
      </c>
      <c r="CA609">
        <v>48.176290000000002</v>
      </c>
      <c r="CB609">
        <v>9.9901579999999992</v>
      </c>
      <c r="CC609">
        <v>-45.088320000000003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262.28519999999997</v>
      </c>
      <c r="CQ609">
        <v>620.11659999999995</v>
      </c>
      <c r="CR609">
        <v>611.42420000000004</v>
      </c>
      <c r="CS609">
        <v>608.12990000000002</v>
      </c>
      <c r="CT609">
        <v>602.39959999999996</v>
      </c>
      <c r="CU609">
        <v>598.02229999999997</v>
      </c>
      <c r="CV609">
        <v>516.36779999999999</v>
      </c>
      <c r="CW609">
        <v>369.45650000000001</v>
      </c>
      <c r="CX609">
        <v>259.9237</v>
      </c>
      <c r="CY609">
        <v>263.50310000000002</v>
      </c>
      <c r="CZ609">
        <v>263.0847</v>
      </c>
      <c r="DA609">
        <v>230.73429999999999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433.0872</v>
      </c>
      <c r="DO609">
        <v>631.65639999999996</v>
      </c>
      <c r="DP609">
        <v>622.673</v>
      </c>
      <c r="DQ609">
        <v>620.24980000000005</v>
      </c>
      <c r="DR609">
        <v>614.60950000000003</v>
      </c>
      <c r="DS609">
        <v>610.13699999999994</v>
      </c>
      <c r="DT609">
        <v>523.57489999999996</v>
      </c>
      <c r="DU609">
        <v>376.4033</v>
      </c>
      <c r="DV609">
        <v>411.85059999999999</v>
      </c>
      <c r="DW609">
        <v>478.82990000000001</v>
      </c>
      <c r="DX609">
        <v>516.17930000000001</v>
      </c>
      <c r="DY609">
        <v>506.55689999999998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679.69809999999995</v>
      </c>
      <c r="EM609">
        <v>648.31799999999998</v>
      </c>
      <c r="EN609">
        <v>638.9144</v>
      </c>
      <c r="EO609">
        <v>637.7491</v>
      </c>
      <c r="EP609">
        <v>632.23860000000002</v>
      </c>
      <c r="EQ609">
        <v>627.62869999999998</v>
      </c>
      <c r="ER609">
        <v>533.98080000000004</v>
      </c>
      <c r="ES609">
        <v>386.43340000000001</v>
      </c>
      <c r="ET609">
        <v>631.2088</v>
      </c>
      <c r="EU609">
        <v>789.72770000000003</v>
      </c>
      <c r="EV609">
        <v>881.60760000000005</v>
      </c>
      <c r="EW609">
        <v>904.80089999999996</v>
      </c>
      <c r="EX609">
        <v>70.448269999999994</v>
      </c>
      <c r="EY609">
        <v>69.28725</v>
      </c>
      <c r="EZ609">
        <v>68.250339999999994</v>
      </c>
      <c r="FA609">
        <v>67.504670000000004</v>
      </c>
      <c r="FB609">
        <v>67.022959999999998</v>
      </c>
      <c r="FC609">
        <v>66.337459999999993</v>
      </c>
      <c r="FD609">
        <v>66.338239999999999</v>
      </c>
      <c r="FE609">
        <v>66.183599999999998</v>
      </c>
      <c r="FF609">
        <v>67.928150000000002</v>
      </c>
      <c r="FG609">
        <v>72.77149</v>
      </c>
      <c r="FH609">
        <v>79.057130000000001</v>
      </c>
      <c r="FI609">
        <v>84.367980000000003</v>
      </c>
      <c r="FJ609">
        <v>88.481539999999995</v>
      </c>
      <c r="FK609">
        <v>90.994500000000002</v>
      </c>
      <c r="FL609">
        <v>92.044110000000003</v>
      </c>
      <c r="FM609">
        <v>92.385310000000004</v>
      </c>
      <c r="FN609">
        <v>91.939670000000007</v>
      </c>
      <c r="FO609">
        <v>90.884469999999993</v>
      </c>
      <c r="FP609">
        <v>88.426249999999996</v>
      </c>
      <c r="FQ609">
        <v>84.851749999999996</v>
      </c>
      <c r="FR609">
        <v>81.351590000000002</v>
      </c>
      <c r="FS609">
        <v>79.073430000000002</v>
      </c>
      <c r="FT609">
        <v>77.612629999999996</v>
      </c>
      <c r="FU609">
        <v>75.756900000000002</v>
      </c>
      <c r="FV609">
        <v>1</v>
      </c>
    </row>
    <row r="610" spans="1:178" x14ac:dyDescent="0.2">
      <c r="A610" t="s">
        <v>216</v>
      </c>
      <c r="B610" t="s">
        <v>231</v>
      </c>
      <c r="C610" t="s">
        <v>241</v>
      </c>
      <c r="D610" t="s">
        <v>42</v>
      </c>
      <c r="E610">
        <v>2015</v>
      </c>
      <c r="F610" t="s">
        <v>228</v>
      </c>
      <c r="G610">
        <v>580</v>
      </c>
      <c r="H610" s="59"/>
      <c r="I610">
        <v>84.117090000000005</v>
      </c>
      <c r="J610">
        <v>725.50969999999995</v>
      </c>
      <c r="K610">
        <v>717.3963</v>
      </c>
      <c r="L610">
        <v>710.04510000000005</v>
      </c>
      <c r="M610">
        <v>712.94600000000003</v>
      </c>
      <c r="N610">
        <v>724.66959999999995</v>
      </c>
      <c r="O610">
        <v>754.26530000000002</v>
      </c>
      <c r="P610">
        <v>774.92660000000001</v>
      </c>
      <c r="Q610">
        <v>788.66</v>
      </c>
      <c r="R610">
        <v>794.44960000000003</v>
      </c>
      <c r="S610">
        <v>796.59199999999998</v>
      </c>
      <c r="T610">
        <v>806.68740000000003</v>
      </c>
      <c r="U610">
        <v>795.64059999999995</v>
      </c>
      <c r="V610">
        <v>789.88620000000003</v>
      </c>
      <c r="W610">
        <v>786.36689999999999</v>
      </c>
      <c r="X610">
        <v>778.88919999999996</v>
      </c>
      <c r="Y610">
        <v>769.322</v>
      </c>
      <c r="Z610">
        <v>762.81799999999998</v>
      </c>
      <c r="AA610">
        <v>755.40239999999994</v>
      </c>
      <c r="AB610">
        <v>749.928</v>
      </c>
      <c r="AC610">
        <v>752.16240000000005</v>
      </c>
      <c r="AD610">
        <v>765.85159999999996</v>
      </c>
      <c r="AE610">
        <v>768.42790000000002</v>
      </c>
      <c r="AF610">
        <v>766.39099999999996</v>
      </c>
      <c r="AG610">
        <v>745.17409999999995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138.99459999999999</v>
      </c>
      <c r="AU610">
        <v>608.45500000000004</v>
      </c>
      <c r="AV610">
        <v>606.95889999999997</v>
      </c>
      <c r="AW610">
        <v>604.06290000000001</v>
      </c>
      <c r="AX610">
        <v>600.71109999999999</v>
      </c>
      <c r="AY610">
        <v>596.91999999999996</v>
      </c>
      <c r="AZ610">
        <v>507.7552</v>
      </c>
      <c r="BA610">
        <v>350.82690000000002</v>
      </c>
      <c r="BB610">
        <v>241.5857</v>
      </c>
      <c r="BC610">
        <v>248.77070000000001</v>
      </c>
      <c r="BD610">
        <v>252.64250000000001</v>
      </c>
      <c r="BE610">
        <v>238.73159999999999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200.91300000000001</v>
      </c>
      <c r="BS610">
        <v>615.63940000000002</v>
      </c>
      <c r="BT610">
        <v>613.74210000000005</v>
      </c>
      <c r="BU610">
        <v>610.76930000000004</v>
      </c>
      <c r="BV610">
        <v>607.29570000000001</v>
      </c>
      <c r="BW610">
        <v>603.54349999999999</v>
      </c>
      <c r="BX610">
        <v>513.55439999999999</v>
      </c>
      <c r="BY610">
        <v>357.26119999999997</v>
      </c>
      <c r="BZ610">
        <v>246.7099</v>
      </c>
      <c r="CA610">
        <v>254.83879999999999</v>
      </c>
      <c r="CB610">
        <v>259.73579999999998</v>
      </c>
      <c r="CC610">
        <v>244.21520000000001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243.79750000000001</v>
      </c>
      <c r="CQ610">
        <v>620.61530000000005</v>
      </c>
      <c r="CR610">
        <v>618.44010000000003</v>
      </c>
      <c r="CS610">
        <v>615.41420000000005</v>
      </c>
      <c r="CT610">
        <v>611.85630000000003</v>
      </c>
      <c r="CU610">
        <v>608.1309</v>
      </c>
      <c r="CV610">
        <v>517.57100000000003</v>
      </c>
      <c r="CW610">
        <v>361.7176</v>
      </c>
      <c r="CX610">
        <v>250.25890000000001</v>
      </c>
      <c r="CY610">
        <v>259.04160000000002</v>
      </c>
      <c r="CZ610">
        <v>264.64870000000002</v>
      </c>
      <c r="DA610">
        <v>248.01310000000001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286.68209999999999</v>
      </c>
      <c r="DO610">
        <v>625.59119999999996</v>
      </c>
      <c r="DP610">
        <v>623.13819999999998</v>
      </c>
      <c r="DQ610">
        <v>620.05909999999994</v>
      </c>
      <c r="DR610">
        <v>616.41679999999997</v>
      </c>
      <c r="DS610">
        <v>612.7183</v>
      </c>
      <c r="DT610">
        <v>521.58749999999998</v>
      </c>
      <c r="DU610">
        <v>366.17399999999998</v>
      </c>
      <c r="DV610">
        <v>253.80779999999999</v>
      </c>
      <c r="DW610">
        <v>263.24439999999998</v>
      </c>
      <c r="DX610">
        <v>269.56150000000002</v>
      </c>
      <c r="DY610">
        <v>251.81100000000001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348.60050000000001</v>
      </c>
      <c r="EM610">
        <v>632.77560000000005</v>
      </c>
      <c r="EN610">
        <v>629.92139999999995</v>
      </c>
      <c r="EO610">
        <v>626.76559999999995</v>
      </c>
      <c r="EP610">
        <v>623.00149999999996</v>
      </c>
      <c r="EQ610">
        <v>619.34169999999995</v>
      </c>
      <c r="ER610">
        <v>527.38670000000002</v>
      </c>
      <c r="ES610">
        <v>372.60820000000001</v>
      </c>
      <c r="ET610">
        <v>258.93200000000002</v>
      </c>
      <c r="EU610">
        <v>269.3125</v>
      </c>
      <c r="EV610">
        <v>276.6549</v>
      </c>
      <c r="EW610">
        <v>257.2946</v>
      </c>
      <c r="EX610">
        <v>68.895610000000005</v>
      </c>
      <c r="EY610">
        <v>67.825130000000001</v>
      </c>
      <c r="EZ610">
        <v>66.798140000000004</v>
      </c>
      <c r="FA610">
        <v>66.156689999999998</v>
      </c>
      <c r="FB610">
        <v>65.228210000000004</v>
      </c>
      <c r="FC610">
        <v>64.707610000000003</v>
      </c>
      <c r="FD610">
        <v>64.739140000000006</v>
      </c>
      <c r="FE610">
        <v>65.242500000000007</v>
      </c>
      <c r="FF610">
        <v>65.920850000000002</v>
      </c>
      <c r="FG610">
        <v>70.079400000000007</v>
      </c>
      <c r="FH610">
        <v>75.656800000000004</v>
      </c>
      <c r="FI610">
        <v>80.805310000000006</v>
      </c>
      <c r="FJ610">
        <v>84.507080000000002</v>
      </c>
      <c r="FK610">
        <v>86.809089999999998</v>
      </c>
      <c r="FL610">
        <v>88.320269999999994</v>
      </c>
      <c r="FM610">
        <v>88.743970000000004</v>
      </c>
      <c r="FN610">
        <v>88.144959999999998</v>
      </c>
      <c r="FO610">
        <v>86.921099999999996</v>
      </c>
      <c r="FP610">
        <v>84.55444</v>
      </c>
      <c r="FQ610">
        <v>80.830799999999996</v>
      </c>
      <c r="FR610">
        <v>77.460220000000007</v>
      </c>
      <c r="FS610">
        <v>74.727080000000001</v>
      </c>
      <c r="FT610">
        <v>72.544489999999996</v>
      </c>
      <c r="FU610">
        <v>70.735810000000001</v>
      </c>
      <c r="FV610">
        <v>1</v>
      </c>
    </row>
    <row r="611" spans="1:178" x14ac:dyDescent="0.2">
      <c r="A611" t="s">
        <v>216</v>
      </c>
      <c r="B611" t="s">
        <v>231</v>
      </c>
      <c r="C611" t="s">
        <v>241</v>
      </c>
      <c r="D611" t="s">
        <v>42</v>
      </c>
      <c r="E611">
        <v>2016</v>
      </c>
      <c r="F611" t="s">
        <v>228</v>
      </c>
      <c r="G611">
        <v>565</v>
      </c>
      <c r="H611" s="59"/>
      <c r="I611">
        <v>81.941649999999996</v>
      </c>
      <c r="J611">
        <v>706.74649999999997</v>
      </c>
      <c r="K611">
        <v>698.84299999999996</v>
      </c>
      <c r="L611">
        <v>691.68190000000004</v>
      </c>
      <c r="M611">
        <v>694.50779999999997</v>
      </c>
      <c r="N611">
        <v>705.92809999999997</v>
      </c>
      <c r="O611">
        <v>734.75840000000005</v>
      </c>
      <c r="P611">
        <v>754.8854</v>
      </c>
      <c r="Q611">
        <v>768.2636</v>
      </c>
      <c r="R611">
        <v>773.90340000000003</v>
      </c>
      <c r="S611">
        <v>775.9905</v>
      </c>
      <c r="T611">
        <v>785.82479999999998</v>
      </c>
      <c r="U611">
        <v>775.06370000000004</v>
      </c>
      <c r="V611">
        <v>769.45809999999994</v>
      </c>
      <c r="W611">
        <v>766.0299</v>
      </c>
      <c r="X611">
        <v>758.74549999999999</v>
      </c>
      <c r="Y611">
        <v>749.42570000000001</v>
      </c>
      <c r="Z611">
        <v>743.09</v>
      </c>
      <c r="AA611">
        <v>735.86609999999996</v>
      </c>
      <c r="AB611">
        <v>730.53330000000005</v>
      </c>
      <c r="AC611">
        <v>732.70979999999997</v>
      </c>
      <c r="AD611">
        <v>746.04520000000002</v>
      </c>
      <c r="AE611">
        <v>748.55470000000003</v>
      </c>
      <c r="AF611">
        <v>746.57050000000004</v>
      </c>
      <c r="AG611">
        <v>725.90229999999997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134.05359999999999</v>
      </c>
      <c r="AU611">
        <v>592.56290000000001</v>
      </c>
      <c r="AV611">
        <v>591.11410000000001</v>
      </c>
      <c r="AW611">
        <v>588.29470000000003</v>
      </c>
      <c r="AX611">
        <v>585.03229999999996</v>
      </c>
      <c r="AY611">
        <v>581.33839999999998</v>
      </c>
      <c r="AZ611">
        <v>494.49759999999998</v>
      </c>
      <c r="BA611">
        <v>341.6139</v>
      </c>
      <c r="BB611">
        <v>235.22640000000001</v>
      </c>
      <c r="BC611">
        <v>242.20500000000001</v>
      </c>
      <c r="BD611">
        <v>245.95439999999999</v>
      </c>
      <c r="BE611">
        <v>232.4383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195.1661</v>
      </c>
      <c r="BS611">
        <v>599.65369999999996</v>
      </c>
      <c r="BT611">
        <v>597.80909999999994</v>
      </c>
      <c r="BU611">
        <v>594.91390000000001</v>
      </c>
      <c r="BV611">
        <v>591.53129999999999</v>
      </c>
      <c r="BW611">
        <v>587.87570000000005</v>
      </c>
      <c r="BX611">
        <v>500.22129999999999</v>
      </c>
      <c r="BY611">
        <v>347.96440000000001</v>
      </c>
      <c r="BZ611">
        <v>240.28389999999999</v>
      </c>
      <c r="CA611">
        <v>248.1942</v>
      </c>
      <c r="CB611">
        <v>252.9554</v>
      </c>
      <c r="CC611">
        <v>237.85050000000001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237.4924</v>
      </c>
      <c r="CQ611">
        <v>604.56489999999997</v>
      </c>
      <c r="CR611">
        <v>602.44600000000003</v>
      </c>
      <c r="CS611">
        <v>599.49839999999995</v>
      </c>
      <c r="CT611">
        <v>596.03240000000005</v>
      </c>
      <c r="CU611">
        <v>592.40340000000003</v>
      </c>
      <c r="CV611">
        <v>504.18549999999999</v>
      </c>
      <c r="CW611">
        <v>352.36279999999999</v>
      </c>
      <c r="CX611">
        <v>243.7867</v>
      </c>
      <c r="CY611">
        <v>252.34219999999999</v>
      </c>
      <c r="CZ611">
        <v>257.80430000000001</v>
      </c>
      <c r="DA611">
        <v>241.59899999999999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279.81880000000001</v>
      </c>
      <c r="DO611">
        <v>609.476</v>
      </c>
      <c r="DP611">
        <v>607.0829</v>
      </c>
      <c r="DQ611">
        <v>604.08280000000002</v>
      </c>
      <c r="DR611">
        <v>600.53359999999998</v>
      </c>
      <c r="DS611">
        <v>596.93110000000001</v>
      </c>
      <c r="DT611">
        <v>508.1497</v>
      </c>
      <c r="DU611">
        <v>356.76119999999997</v>
      </c>
      <c r="DV611">
        <v>247.2894</v>
      </c>
      <c r="DW611">
        <v>256.49029999999999</v>
      </c>
      <c r="DX611">
        <v>262.65320000000003</v>
      </c>
      <c r="DY611">
        <v>245.34739999999999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340.93130000000002</v>
      </c>
      <c r="EM611">
        <v>616.56690000000003</v>
      </c>
      <c r="EN611">
        <v>613.77779999999996</v>
      </c>
      <c r="EO611">
        <v>610.702</v>
      </c>
      <c r="EP611">
        <v>607.03250000000003</v>
      </c>
      <c r="EQ611">
        <v>603.4683</v>
      </c>
      <c r="ER611">
        <v>513.87350000000004</v>
      </c>
      <c r="ES611">
        <v>363.11169999999998</v>
      </c>
      <c r="ET611">
        <v>252.34690000000001</v>
      </c>
      <c r="EU611">
        <v>262.47949999999997</v>
      </c>
      <c r="EV611">
        <v>269.65429999999998</v>
      </c>
      <c r="EW611">
        <v>250.75960000000001</v>
      </c>
      <c r="EX611">
        <v>68.895610000000005</v>
      </c>
      <c r="EY611">
        <v>67.825130000000001</v>
      </c>
      <c r="EZ611">
        <v>66.798140000000004</v>
      </c>
      <c r="FA611">
        <v>66.156689999999998</v>
      </c>
      <c r="FB611">
        <v>65.228210000000004</v>
      </c>
      <c r="FC611">
        <v>64.707610000000003</v>
      </c>
      <c r="FD611">
        <v>64.739140000000006</v>
      </c>
      <c r="FE611">
        <v>65.242500000000007</v>
      </c>
      <c r="FF611">
        <v>65.920850000000002</v>
      </c>
      <c r="FG611">
        <v>70.079400000000007</v>
      </c>
      <c r="FH611">
        <v>75.656800000000004</v>
      </c>
      <c r="FI611">
        <v>80.805310000000006</v>
      </c>
      <c r="FJ611">
        <v>84.507080000000002</v>
      </c>
      <c r="FK611">
        <v>86.809089999999998</v>
      </c>
      <c r="FL611">
        <v>88.320269999999994</v>
      </c>
      <c r="FM611">
        <v>88.743970000000004</v>
      </c>
      <c r="FN611">
        <v>88.144959999999998</v>
      </c>
      <c r="FO611">
        <v>86.921109999999999</v>
      </c>
      <c r="FP611">
        <v>84.55444</v>
      </c>
      <c r="FQ611">
        <v>80.830799999999996</v>
      </c>
      <c r="FR611">
        <v>77.460220000000007</v>
      </c>
      <c r="FS611">
        <v>74.727080000000001</v>
      </c>
      <c r="FT611">
        <v>72.544489999999996</v>
      </c>
      <c r="FU611">
        <v>70.735810000000001</v>
      </c>
      <c r="FV611">
        <v>1</v>
      </c>
    </row>
    <row r="612" spans="1:178" x14ac:dyDescent="0.2">
      <c r="A612" t="s">
        <v>216</v>
      </c>
      <c r="B612" t="s">
        <v>231</v>
      </c>
      <c r="C612" t="s">
        <v>241</v>
      </c>
      <c r="D612" t="s">
        <v>42</v>
      </c>
      <c r="E612">
        <v>2017</v>
      </c>
      <c r="F612" t="s">
        <v>228</v>
      </c>
      <c r="G612">
        <v>550</v>
      </c>
      <c r="H612" s="59"/>
      <c r="I612">
        <v>79.766199999999998</v>
      </c>
      <c r="J612">
        <v>687.98329999999999</v>
      </c>
      <c r="K612">
        <v>680.28959999999995</v>
      </c>
      <c r="L612">
        <v>673.31870000000004</v>
      </c>
      <c r="M612">
        <v>676.06949999999995</v>
      </c>
      <c r="N612">
        <v>687.1866</v>
      </c>
      <c r="O612">
        <v>715.25149999999996</v>
      </c>
      <c r="P612">
        <v>734.8442</v>
      </c>
      <c r="Q612">
        <v>747.86720000000003</v>
      </c>
      <c r="R612">
        <v>753.35739999999998</v>
      </c>
      <c r="S612">
        <v>755.38900000000001</v>
      </c>
      <c r="T612">
        <v>764.96220000000005</v>
      </c>
      <c r="U612">
        <v>754.48680000000002</v>
      </c>
      <c r="V612">
        <v>749.03</v>
      </c>
      <c r="W612">
        <v>745.69280000000003</v>
      </c>
      <c r="X612">
        <v>738.6019</v>
      </c>
      <c r="Y612">
        <v>729.52940000000001</v>
      </c>
      <c r="Z612">
        <v>723.36189999999999</v>
      </c>
      <c r="AA612">
        <v>716.32989999999995</v>
      </c>
      <c r="AB612">
        <v>711.13869999999997</v>
      </c>
      <c r="AC612">
        <v>713.25739999999996</v>
      </c>
      <c r="AD612">
        <v>726.23860000000002</v>
      </c>
      <c r="AE612">
        <v>728.6816</v>
      </c>
      <c r="AF612">
        <v>726.75009999999997</v>
      </c>
      <c r="AG612">
        <v>706.63059999999996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129.13079999999999</v>
      </c>
      <c r="AU612">
        <v>576.67290000000003</v>
      </c>
      <c r="AV612">
        <v>575.27139999999997</v>
      </c>
      <c r="AW612">
        <v>572.52859999999998</v>
      </c>
      <c r="AX612">
        <v>569.35540000000003</v>
      </c>
      <c r="AY612">
        <v>565.75869999999998</v>
      </c>
      <c r="AZ612">
        <v>481.24149999999997</v>
      </c>
      <c r="BA612">
        <v>332.40269999999998</v>
      </c>
      <c r="BB612">
        <v>228.86859999999999</v>
      </c>
      <c r="BC612">
        <v>235.64109999999999</v>
      </c>
      <c r="BD612">
        <v>239.26840000000001</v>
      </c>
      <c r="BE612">
        <v>226.14660000000001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189.42660000000001</v>
      </c>
      <c r="BS612">
        <v>583.66909999999996</v>
      </c>
      <c r="BT612">
        <v>581.87689999999998</v>
      </c>
      <c r="BU612">
        <v>579.05930000000001</v>
      </c>
      <c r="BV612">
        <v>575.76750000000004</v>
      </c>
      <c r="BW612">
        <v>572.20870000000002</v>
      </c>
      <c r="BX612">
        <v>486.8888</v>
      </c>
      <c r="BY612">
        <v>338.66840000000002</v>
      </c>
      <c r="BZ612">
        <v>233.85849999999999</v>
      </c>
      <c r="CA612">
        <v>241.55019999999999</v>
      </c>
      <c r="CB612">
        <v>246.17590000000001</v>
      </c>
      <c r="CC612">
        <v>231.48650000000001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231.18729999999999</v>
      </c>
      <c r="CQ612">
        <v>588.5145</v>
      </c>
      <c r="CR612">
        <v>586.45180000000005</v>
      </c>
      <c r="CS612">
        <v>583.58249999999998</v>
      </c>
      <c r="CT612">
        <v>580.20849999999996</v>
      </c>
      <c r="CU612">
        <v>576.67579999999998</v>
      </c>
      <c r="CV612">
        <v>490.8</v>
      </c>
      <c r="CW612">
        <v>343.00799999999998</v>
      </c>
      <c r="CX612">
        <v>237.31450000000001</v>
      </c>
      <c r="CY612">
        <v>245.6429</v>
      </c>
      <c r="CZ612">
        <v>250.96</v>
      </c>
      <c r="DA612">
        <v>235.1848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272.94799999999998</v>
      </c>
      <c r="DO612">
        <v>593.36</v>
      </c>
      <c r="DP612">
        <v>591.02679999999998</v>
      </c>
      <c r="DQ612">
        <v>588.10569999999996</v>
      </c>
      <c r="DR612">
        <v>584.64949999999999</v>
      </c>
      <c r="DS612">
        <v>581.14300000000003</v>
      </c>
      <c r="DT612">
        <v>494.71129999999999</v>
      </c>
      <c r="DU612">
        <v>347.3476</v>
      </c>
      <c r="DV612">
        <v>240.7704</v>
      </c>
      <c r="DW612">
        <v>249.7355</v>
      </c>
      <c r="DX612">
        <v>255.7441</v>
      </c>
      <c r="DY612">
        <v>238.88319999999999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333.2439</v>
      </c>
      <c r="EM612">
        <v>600.35609999999997</v>
      </c>
      <c r="EN612">
        <v>597.63229999999999</v>
      </c>
      <c r="EO612">
        <v>594.63639999999998</v>
      </c>
      <c r="EP612">
        <v>591.0616</v>
      </c>
      <c r="EQ612">
        <v>587.59299999999996</v>
      </c>
      <c r="ER612">
        <v>500.35860000000002</v>
      </c>
      <c r="ES612">
        <v>353.61329999999998</v>
      </c>
      <c r="ET612">
        <v>245.7603</v>
      </c>
      <c r="EU612">
        <v>255.6447</v>
      </c>
      <c r="EV612">
        <v>262.65159999999997</v>
      </c>
      <c r="EW612">
        <v>244.22309999999999</v>
      </c>
      <c r="EX612">
        <v>68.895610000000005</v>
      </c>
      <c r="EY612">
        <v>67.825130000000001</v>
      </c>
      <c r="EZ612">
        <v>66.798140000000004</v>
      </c>
      <c r="FA612">
        <v>66.156689999999998</v>
      </c>
      <c r="FB612">
        <v>65.228210000000004</v>
      </c>
      <c r="FC612">
        <v>64.707610000000003</v>
      </c>
      <c r="FD612">
        <v>64.739140000000006</v>
      </c>
      <c r="FE612">
        <v>65.242500000000007</v>
      </c>
      <c r="FF612">
        <v>65.920850000000002</v>
      </c>
      <c r="FG612">
        <v>70.079400000000007</v>
      </c>
      <c r="FH612">
        <v>75.656800000000004</v>
      </c>
      <c r="FI612">
        <v>80.805310000000006</v>
      </c>
      <c r="FJ612">
        <v>84.507080000000002</v>
      </c>
      <c r="FK612">
        <v>86.809089999999998</v>
      </c>
      <c r="FL612">
        <v>88.320269999999994</v>
      </c>
      <c r="FM612">
        <v>88.743970000000004</v>
      </c>
      <c r="FN612">
        <v>88.144959999999998</v>
      </c>
      <c r="FO612">
        <v>86.921109999999999</v>
      </c>
      <c r="FP612">
        <v>84.55444</v>
      </c>
      <c r="FQ612">
        <v>80.830799999999996</v>
      </c>
      <c r="FR612">
        <v>77.460220000000007</v>
      </c>
      <c r="FS612">
        <v>74.727080000000001</v>
      </c>
      <c r="FT612">
        <v>72.544489999999996</v>
      </c>
      <c r="FU612">
        <v>70.735810000000001</v>
      </c>
      <c r="FV612">
        <v>1</v>
      </c>
    </row>
    <row r="613" spans="1:178" x14ac:dyDescent="0.2">
      <c r="A613" t="s">
        <v>216</v>
      </c>
      <c r="B613" t="s">
        <v>231</v>
      </c>
      <c r="C613" t="s">
        <v>241</v>
      </c>
      <c r="D613" t="s">
        <v>42</v>
      </c>
      <c r="E613" t="s">
        <v>239</v>
      </c>
      <c r="F613" t="s">
        <v>228</v>
      </c>
      <c r="G613">
        <v>535</v>
      </c>
      <c r="H613" s="59"/>
      <c r="I613">
        <v>77.590770000000006</v>
      </c>
      <c r="J613">
        <v>669.22019999999998</v>
      </c>
      <c r="K613">
        <v>661.73620000000005</v>
      </c>
      <c r="L613">
        <v>654.95540000000005</v>
      </c>
      <c r="M613">
        <v>657.63120000000004</v>
      </c>
      <c r="N613">
        <v>668.4452</v>
      </c>
      <c r="O613">
        <v>695.74469999999997</v>
      </c>
      <c r="P613">
        <v>714.803</v>
      </c>
      <c r="Q613">
        <v>727.47090000000003</v>
      </c>
      <c r="R613">
        <v>732.81119999999999</v>
      </c>
      <c r="S613">
        <v>734.78750000000002</v>
      </c>
      <c r="T613">
        <v>744.09950000000003</v>
      </c>
      <c r="U613">
        <v>733.90989999999999</v>
      </c>
      <c r="V613">
        <v>728.6019</v>
      </c>
      <c r="W613">
        <v>725.35569999999996</v>
      </c>
      <c r="X613">
        <v>718.45820000000003</v>
      </c>
      <c r="Y613">
        <v>709.63319999999999</v>
      </c>
      <c r="Z613">
        <v>703.63390000000004</v>
      </c>
      <c r="AA613">
        <v>696.79359999999997</v>
      </c>
      <c r="AB613">
        <v>691.74400000000003</v>
      </c>
      <c r="AC613">
        <v>693.80489999999998</v>
      </c>
      <c r="AD613">
        <v>706.43209999999999</v>
      </c>
      <c r="AE613">
        <v>708.80840000000001</v>
      </c>
      <c r="AF613">
        <v>706.92960000000005</v>
      </c>
      <c r="AG613">
        <v>687.35879999999997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124.227</v>
      </c>
      <c r="AU613">
        <v>560.78510000000006</v>
      </c>
      <c r="AV613">
        <v>559.43079999999998</v>
      </c>
      <c r="AW613">
        <v>556.7645</v>
      </c>
      <c r="AX613">
        <v>553.68050000000005</v>
      </c>
      <c r="AY613">
        <v>550.18110000000001</v>
      </c>
      <c r="AZ613">
        <v>467.98739999999998</v>
      </c>
      <c r="BA613">
        <v>323.1936</v>
      </c>
      <c r="BB613">
        <v>222.51240000000001</v>
      </c>
      <c r="BC613">
        <v>229.07910000000001</v>
      </c>
      <c r="BD613">
        <v>232.58449999999999</v>
      </c>
      <c r="BE613">
        <v>219.85659999999999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183.69489999999999</v>
      </c>
      <c r="BS613">
        <v>567.68520000000001</v>
      </c>
      <c r="BT613">
        <v>565.94560000000001</v>
      </c>
      <c r="BU613">
        <v>563.20550000000003</v>
      </c>
      <c r="BV613">
        <v>560.00459999999998</v>
      </c>
      <c r="BW613">
        <v>556.54250000000002</v>
      </c>
      <c r="BX613">
        <v>473.55709999999999</v>
      </c>
      <c r="BY613">
        <v>329.37329999999997</v>
      </c>
      <c r="BZ613">
        <v>227.43369999999999</v>
      </c>
      <c r="CA613">
        <v>234.90710000000001</v>
      </c>
      <c r="CB613">
        <v>239.3972</v>
      </c>
      <c r="CC613">
        <v>225.12309999999999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224.88220000000001</v>
      </c>
      <c r="CQ613">
        <v>572.46410000000003</v>
      </c>
      <c r="CR613">
        <v>570.45770000000005</v>
      </c>
      <c r="CS613">
        <v>567.66660000000002</v>
      </c>
      <c r="CT613">
        <v>564.38459999999998</v>
      </c>
      <c r="CU613">
        <v>560.94830000000002</v>
      </c>
      <c r="CV613">
        <v>477.41460000000001</v>
      </c>
      <c r="CW613">
        <v>333.6533</v>
      </c>
      <c r="CX613">
        <v>230.84219999999999</v>
      </c>
      <c r="CY613">
        <v>238.9435</v>
      </c>
      <c r="CZ613">
        <v>244.1156</v>
      </c>
      <c r="DA613">
        <v>228.77070000000001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266.06950000000001</v>
      </c>
      <c r="DO613">
        <v>577.24300000000005</v>
      </c>
      <c r="DP613">
        <v>574.96979999999996</v>
      </c>
      <c r="DQ613">
        <v>572.12760000000003</v>
      </c>
      <c r="DR613">
        <v>568.76459999999997</v>
      </c>
      <c r="DS613">
        <v>565.35410000000002</v>
      </c>
      <c r="DT613">
        <v>481.2722</v>
      </c>
      <c r="DU613">
        <v>337.93329999999997</v>
      </c>
      <c r="DV613">
        <v>234.2508</v>
      </c>
      <c r="DW613">
        <v>242.98</v>
      </c>
      <c r="DX613">
        <v>248.834</v>
      </c>
      <c r="DY613">
        <v>232.41829999999999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325.53739999999999</v>
      </c>
      <c r="EM613">
        <v>584.1431</v>
      </c>
      <c r="EN613">
        <v>581.4846</v>
      </c>
      <c r="EO613">
        <v>578.56870000000004</v>
      </c>
      <c r="EP613">
        <v>575.08870000000002</v>
      </c>
      <c r="EQ613">
        <v>571.71550000000002</v>
      </c>
      <c r="ER613">
        <v>486.84190000000001</v>
      </c>
      <c r="ES613">
        <v>344.11290000000002</v>
      </c>
      <c r="ET613">
        <v>239.1721</v>
      </c>
      <c r="EU613">
        <v>248.80799999999999</v>
      </c>
      <c r="EV613">
        <v>255.64670000000001</v>
      </c>
      <c r="EW613">
        <v>237.6849</v>
      </c>
      <c r="EX613">
        <v>68.895610000000005</v>
      </c>
      <c r="EY613">
        <v>67.825130000000001</v>
      </c>
      <c r="EZ613">
        <v>66.798140000000004</v>
      </c>
      <c r="FA613">
        <v>66.156689999999998</v>
      </c>
      <c r="FB613">
        <v>65.228210000000004</v>
      </c>
      <c r="FC613">
        <v>64.707610000000003</v>
      </c>
      <c r="FD613">
        <v>64.739140000000006</v>
      </c>
      <c r="FE613">
        <v>65.242500000000007</v>
      </c>
      <c r="FF613">
        <v>65.920850000000002</v>
      </c>
      <c r="FG613">
        <v>70.079400000000007</v>
      </c>
      <c r="FH613">
        <v>75.656800000000004</v>
      </c>
      <c r="FI613">
        <v>80.805310000000006</v>
      </c>
      <c r="FJ613">
        <v>84.507080000000002</v>
      </c>
      <c r="FK613">
        <v>86.809089999999998</v>
      </c>
      <c r="FL613">
        <v>88.320269999999994</v>
      </c>
      <c r="FM613">
        <v>88.743970000000004</v>
      </c>
      <c r="FN613">
        <v>88.144959999999998</v>
      </c>
      <c r="FO613">
        <v>86.921109999999999</v>
      </c>
      <c r="FP613">
        <v>84.55444</v>
      </c>
      <c r="FQ613">
        <v>80.830799999999996</v>
      </c>
      <c r="FR613">
        <v>77.460220000000007</v>
      </c>
      <c r="FS613">
        <v>74.727080000000001</v>
      </c>
      <c r="FT613">
        <v>72.544489999999996</v>
      </c>
      <c r="FU613">
        <v>70.735810000000001</v>
      </c>
      <c r="FV613">
        <v>1</v>
      </c>
    </row>
    <row r="614" spans="1:178" x14ac:dyDescent="0.2">
      <c r="A614" t="s">
        <v>216</v>
      </c>
      <c r="B614" t="s">
        <v>231</v>
      </c>
      <c r="C614" t="s">
        <v>241</v>
      </c>
      <c r="D614" t="s">
        <v>43</v>
      </c>
      <c r="E614">
        <v>2015</v>
      </c>
      <c r="F614" t="s">
        <v>228</v>
      </c>
      <c r="G614">
        <v>572</v>
      </c>
      <c r="H614" s="59"/>
      <c r="I614">
        <v>82.956860000000006</v>
      </c>
      <c r="J614">
        <v>714.48350000000005</v>
      </c>
      <c r="K614">
        <v>702.70129999999995</v>
      </c>
      <c r="L614">
        <v>697.38869999999997</v>
      </c>
      <c r="M614">
        <v>700.52809999999999</v>
      </c>
      <c r="N614">
        <v>720.11959999999999</v>
      </c>
      <c r="O614">
        <v>749.05939999999998</v>
      </c>
      <c r="P614">
        <v>775.16300000000001</v>
      </c>
      <c r="Q614">
        <v>775.58870000000002</v>
      </c>
      <c r="R614">
        <v>770.52449999999999</v>
      </c>
      <c r="S614">
        <v>762.75930000000005</v>
      </c>
      <c r="T614">
        <v>770.1318</v>
      </c>
      <c r="U614">
        <v>778.72609999999997</v>
      </c>
      <c r="V614">
        <v>773.2604</v>
      </c>
      <c r="W614">
        <v>776.68499999999995</v>
      </c>
      <c r="X614">
        <v>759.6318</v>
      </c>
      <c r="Y614">
        <v>759.17330000000004</v>
      </c>
      <c r="Z614">
        <v>752.18830000000003</v>
      </c>
      <c r="AA614">
        <v>751.06700000000001</v>
      </c>
      <c r="AB614">
        <v>744.84939999999995</v>
      </c>
      <c r="AC614">
        <v>741.07809999999995</v>
      </c>
      <c r="AD614">
        <v>747.91719999999998</v>
      </c>
      <c r="AE614">
        <v>743.77369999999996</v>
      </c>
      <c r="AF614">
        <v>739.90150000000006</v>
      </c>
      <c r="AG614">
        <v>728.58399999999995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5.0020810000000004</v>
      </c>
      <c r="AX614">
        <v>595.9973</v>
      </c>
      <c r="AY614">
        <v>597.36239999999998</v>
      </c>
      <c r="AZ614">
        <v>591.66520000000003</v>
      </c>
      <c r="BA614">
        <v>589.61800000000005</v>
      </c>
      <c r="BB614">
        <v>595.16449999999998</v>
      </c>
      <c r="BC614">
        <v>518.79259999999999</v>
      </c>
      <c r="BD614">
        <v>368.61869999999999</v>
      </c>
      <c r="BE614">
        <v>245.96119999999999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149.50069999999999</v>
      </c>
      <c r="BV614">
        <v>606.29549999999995</v>
      </c>
      <c r="BW614">
        <v>608.16269999999997</v>
      </c>
      <c r="BX614">
        <v>601.83870000000002</v>
      </c>
      <c r="BY614">
        <v>599.41930000000002</v>
      </c>
      <c r="BZ614">
        <v>606.9221</v>
      </c>
      <c r="CA614">
        <v>526.77970000000005</v>
      </c>
      <c r="CB614">
        <v>378.14879999999999</v>
      </c>
      <c r="CC614">
        <v>248.84100000000001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249.58</v>
      </c>
      <c r="CT614">
        <v>613.428</v>
      </c>
      <c r="CU614">
        <v>615.64290000000005</v>
      </c>
      <c r="CV614">
        <v>608.88490000000002</v>
      </c>
      <c r="CW614">
        <v>606.20749999999998</v>
      </c>
      <c r="CX614">
        <v>615.06539999999995</v>
      </c>
      <c r="CY614">
        <v>532.31150000000002</v>
      </c>
      <c r="CZ614">
        <v>384.74930000000001</v>
      </c>
      <c r="DA614">
        <v>250.8355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349.65929999999997</v>
      </c>
      <c r="DR614">
        <v>620.56050000000005</v>
      </c>
      <c r="DS614">
        <v>623.12310000000002</v>
      </c>
      <c r="DT614">
        <v>615.93100000000004</v>
      </c>
      <c r="DU614">
        <v>612.99580000000003</v>
      </c>
      <c r="DV614">
        <v>623.20870000000002</v>
      </c>
      <c r="DW614">
        <v>537.8433</v>
      </c>
      <c r="DX614">
        <v>391.34980000000002</v>
      </c>
      <c r="DY614">
        <v>252.83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494.15789999999998</v>
      </c>
      <c r="EP614">
        <v>630.8587</v>
      </c>
      <c r="EQ614">
        <v>633.92330000000004</v>
      </c>
      <c r="ER614">
        <v>626.1046</v>
      </c>
      <c r="ES614">
        <v>622.7971</v>
      </c>
      <c r="ET614">
        <v>634.96640000000002</v>
      </c>
      <c r="EU614">
        <v>545.83029999999997</v>
      </c>
      <c r="EV614">
        <v>400.87990000000002</v>
      </c>
      <c r="EW614">
        <v>255.7097</v>
      </c>
      <c r="EX614">
        <v>58.561680000000003</v>
      </c>
      <c r="EY614">
        <v>57.846150000000002</v>
      </c>
      <c r="EZ614">
        <v>57.008699999999997</v>
      </c>
      <c r="FA614">
        <v>56.296709999999997</v>
      </c>
      <c r="FB614">
        <v>55.497459999999997</v>
      </c>
      <c r="FC614">
        <v>55.405670000000001</v>
      </c>
      <c r="FD614">
        <v>54.931330000000003</v>
      </c>
      <c r="FE614">
        <v>54.869669999999999</v>
      </c>
      <c r="FF614">
        <v>58.448180000000001</v>
      </c>
      <c r="FG614">
        <v>63.405990000000003</v>
      </c>
      <c r="FH614">
        <v>69.440510000000003</v>
      </c>
      <c r="FI614">
        <v>74.613460000000003</v>
      </c>
      <c r="FJ614">
        <v>78.154020000000003</v>
      </c>
      <c r="FK614">
        <v>79.749480000000005</v>
      </c>
      <c r="FL614">
        <v>80.373540000000006</v>
      </c>
      <c r="FM614">
        <v>80.026499999999999</v>
      </c>
      <c r="FN614">
        <v>78.122370000000004</v>
      </c>
      <c r="FO614">
        <v>74.321539999999999</v>
      </c>
      <c r="FP614">
        <v>69.922449999999998</v>
      </c>
      <c r="FQ614">
        <v>67.123059999999995</v>
      </c>
      <c r="FR614">
        <v>65.052409999999995</v>
      </c>
      <c r="FS614">
        <v>63.107340000000001</v>
      </c>
      <c r="FT614">
        <v>61.846139999999998</v>
      </c>
      <c r="FU614">
        <v>60.46087</v>
      </c>
      <c r="FV614">
        <v>1</v>
      </c>
    </row>
    <row r="615" spans="1:178" x14ac:dyDescent="0.2">
      <c r="A615" t="s">
        <v>216</v>
      </c>
      <c r="B615" t="s">
        <v>231</v>
      </c>
      <c r="C615" t="s">
        <v>241</v>
      </c>
      <c r="D615" t="s">
        <v>43</v>
      </c>
      <c r="E615">
        <v>2016</v>
      </c>
      <c r="F615" t="s">
        <v>228</v>
      </c>
      <c r="G615">
        <v>557</v>
      </c>
      <c r="H615" s="59"/>
      <c r="I615">
        <v>80.781409999999994</v>
      </c>
      <c r="J615">
        <v>695.74699999999996</v>
      </c>
      <c r="K615">
        <v>684.27380000000005</v>
      </c>
      <c r="L615">
        <v>679.10050000000001</v>
      </c>
      <c r="M615">
        <v>682.1576</v>
      </c>
      <c r="N615">
        <v>701.23540000000003</v>
      </c>
      <c r="O615">
        <v>729.41629999999998</v>
      </c>
      <c r="P615">
        <v>754.83529999999996</v>
      </c>
      <c r="Q615">
        <v>755.24980000000005</v>
      </c>
      <c r="R615">
        <v>750.3184</v>
      </c>
      <c r="S615">
        <v>742.75689999999997</v>
      </c>
      <c r="T615">
        <v>749.93600000000004</v>
      </c>
      <c r="U615">
        <v>758.30489999999998</v>
      </c>
      <c r="V615">
        <v>752.98260000000005</v>
      </c>
      <c r="W615">
        <v>756.31740000000002</v>
      </c>
      <c r="X615">
        <v>739.71140000000003</v>
      </c>
      <c r="Y615">
        <v>739.26499999999999</v>
      </c>
      <c r="Z615">
        <v>732.46310000000005</v>
      </c>
      <c r="AA615">
        <v>731.37120000000004</v>
      </c>
      <c r="AB615">
        <v>725.31669999999997</v>
      </c>
      <c r="AC615">
        <v>721.64430000000004</v>
      </c>
      <c r="AD615">
        <v>728.30399999999997</v>
      </c>
      <c r="AE615">
        <v>724.26919999999996</v>
      </c>
      <c r="AF615">
        <v>720.49850000000004</v>
      </c>
      <c r="AG615">
        <v>709.4778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1.6853100000000001</v>
      </c>
      <c r="AX615">
        <v>580.14089999999999</v>
      </c>
      <c r="AY615">
        <v>581.45920000000001</v>
      </c>
      <c r="AZ615">
        <v>575.92520000000002</v>
      </c>
      <c r="BA615">
        <v>573.93989999999997</v>
      </c>
      <c r="BB615">
        <v>579.29780000000005</v>
      </c>
      <c r="BC615">
        <v>505.01179999999999</v>
      </c>
      <c r="BD615">
        <v>358.74200000000002</v>
      </c>
      <c r="BE615">
        <v>239.4477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144.27670000000001</v>
      </c>
      <c r="BV615">
        <v>590.30319999999995</v>
      </c>
      <c r="BW615">
        <v>592.11689999999999</v>
      </c>
      <c r="BX615">
        <v>585.96450000000004</v>
      </c>
      <c r="BY615">
        <v>583.61180000000002</v>
      </c>
      <c r="BZ615">
        <v>590.90030000000002</v>
      </c>
      <c r="CA615">
        <v>512.89340000000004</v>
      </c>
      <c r="CB615">
        <v>368.1463</v>
      </c>
      <c r="CC615">
        <v>242.2894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243.035</v>
      </c>
      <c r="CT615">
        <v>597.34159999999997</v>
      </c>
      <c r="CU615">
        <v>599.49839999999995</v>
      </c>
      <c r="CV615">
        <v>592.91769999999997</v>
      </c>
      <c r="CW615">
        <v>590.31039999999996</v>
      </c>
      <c r="CX615">
        <v>598.93610000000001</v>
      </c>
      <c r="CY615">
        <v>518.35220000000004</v>
      </c>
      <c r="CZ615">
        <v>374.65969999999999</v>
      </c>
      <c r="DA615">
        <v>244.2576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341.79340000000002</v>
      </c>
      <c r="DR615">
        <v>604.37990000000002</v>
      </c>
      <c r="DS615">
        <v>606.87990000000002</v>
      </c>
      <c r="DT615">
        <v>599.87080000000003</v>
      </c>
      <c r="DU615">
        <v>597.00909999999999</v>
      </c>
      <c r="DV615">
        <v>606.97190000000001</v>
      </c>
      <c r="DW615">
        <v>523.81100000000004</v>
      </c>
      <c r="DX615">
        <v>381.17309999999998</v>
      </c>
      <c r="DY615">
        <v>246.22579999999999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484.38479999999998</v>
      </c>
      <c r="EP615">
        <v>614.54219999999998</v>
      </c>
      <c r="EQ615">
        <v>617.5376</v>
      </c>
      <c r="ER615">
        <v>609.91010000000006</v>
      </c>
      <c r="ES615">
        <v>606.68100000000004</v>
      </c>
      <c r="ET615">
        <v>618.57439999999997</v>
      </c>
      <c r="EU615">
        <v>531.69259999999997</v>
      </c>
      <c r="EV615">
        <v>390.57749999999999</v>
      </c>
      <c r="EW615">
        <v>249.0676</v>
      </c>
      <c r="EX615">
        <v>58.561680000000003</v>
      </c>
      <c r="EY615">
        <v>57.846150000000002</v>
      </c>
      <c r="EZ615">
        <v>57.008699999999997</v>
      </c>
      <c r="FA615">
        <v>56.296709999999997</v>
      </c>
      <c r="FB615">
        <v>55.497459999999997</v>
      </c>
      <c r="FC615">
        <v>55.405670000000001</v>
      </c>
      <c r="FD615">
        <v>54.931330000000003</v>
      </c>
      <c r="FE615">
        <v>54.869669999999999</v>
      </c>
      <c r="FF615">
        <v>58.448169999999998</v>
      </c>
      <c r="FG615">
        <v>63.405990000000003</v>
      </c>
      <c r="FH615">
        <v>69.440510000000003</v>
      </c>
      <c r="FI615">
        <v>74.613460000000003</v>
      </c>
      <c r="FJ615">
        <v>78.154020000000003</v>
      </c>
      <c r="FK615">
        <v>79.749480000000005</v>
      </c>
      <c r="FL615">
        <v>80.373540000000006</v>
      </c>
      <c r="FM615">
        <v>80.026499999999999</v>
      </c>
      <c r="FN615">
        <v>78.122370000000004</v>
      </c>
      <c r="FO615">
        <v>74.321539999999999</v>
      </c>
      <c r="FP615">
        <v>69.922449999999998</v>
      </c>
      <c r="FQ615">
        <v>67.123059999999995</v>
      </c>
      <c r="FR615">
        <v>65.052409999999995</v>
      </c>
      <c r="FS615">
        <v>63.107340000000001</v>
      </c>
      <c r="FT615">
        <v>61.846139999999998</v>
      </c>
      <c r="FU615">
        <v>60.460880000000003</v>
      </c>
      <c r="FV615">
        <v>1</v>
      </c>
    </row>
    <row r="616" spans="1:178" x14ac:dyDescent="0.2">
      <c r="A616" t="s">
        <v>216</v>
      </c>
      <c r="B616" t="s">
        <v>231</v>
      </c>
      <c r="C616" t="s">
        <v>241</v>
      </c>
      <c r="D616" t="s">
        <v>43</v>
      </c>
      <c r="E616">
        <v>2017</v>
      </c>
      <c r="F616" t="s">
        <v>228</v>
      </c>
      <c r="G616">
        <v>542</v>
      </c>
      <c r="H616" s="59"/>
      <c r="I616">
        <v>78.605969999999999</v>
      </c>
      <c r="J616">
        <v>677.01059999999995</v>
      </c>
      <c r="K616">
        <v>665.84630000000004</v>
      </c>
      <c r="L616">
        <v>660.81240000000003</v>
      </c>
      <c r="M616">
        <v>663.78710000000001</v>
      </c>
      <c r="N616">
        <v>682.35109999999997</v>
      </c>
      <c r="O616">
        <v>709.7731</v>
      </c>
      <c r="P616">
        <v>734.50760000000002</v>
      </c>
      <c r="Q616">
        <v>734.91089999999997</v>
      </c>
      <c r="R616">
        <v>730.1123</v>
      </c>
      <c r="S616">
        <v>722.75450000000001</v>
      </c>
      <c r="T616">
        <v>729.74030000000005</v>
      </c>
      <c r="U616">
        <v>737.88379999999995</v>
      </c>
      <c r="V616">
        <v>732.70479999999998</v>
      </c>
      <c r="W616">
        <v>735.94979999999998</v>
      </c>
      <c r="X616">
        <v>719.79100000000005</v>
      </c>
      <c r="Y616">
        <v>719.35659999999996</v>
      </c>
      <c r="Z616">
        <v>712.73789999999997</v>
      </c>
      <c r="AA616">
        <v>711.67539999999997</v>
      </c>
      <c r="AB616">
        <v>705.78390000000002</v>
      </c>
      <c r="AC616">
        <v>702.21040000000005</v>
      </c>
      <c r="AD616">
        <v>708.69079999999997</v>
      </c>
      <c r="AE616">
        <v>704.76459999999997</v>
      </c>
      <c r="AF616">
        <v>701.09550000000002</v>
      </c>
      <c r="AG616">
        <v>690.37159999999994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-1.5876429999999999</v>
      </c>
      <c r="AX616">
        <v>564.28769999999997</v>
      </c>
      <c r="AY616">
        <v>565.55930000000001</v>
      </c>
      <c r="AZ616">
        <v>560.18830000000003</v>
      </c>
      <c r="BA616">
        <v>558.26480000000004</v>
      </c>
      <c r="BB616">
        <v>563.43470000000002</v>
      </c>
      <c r="BC616">
        <v>491.23349999999999</v>
      </c>
      <c r="BD616">
        <v>348.8682</v>
      </c>
      <c r="BE616">
        <v>232.93510000000001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139.07060000000001</v>
      </c>
      <c r="BV616">
        <v>574.31230000000005</v>
      </c>
      <c r="BW616">
        <v>576.07249999999999</v>
      </c>
      <c r="BX616">
        <v>570.0915</v>
      </c>
      <c r="BY616">
        <v>567.80550000000005</v>
      </c>
      <c r="BZ616">
        <v>574.87990000000002</v>
      </c>
      <c r="CA616">
        <v>499.00819999999999</v>
      </c>
      <c r="CB616">
        <v>358.14510000000001</v>
      </c>
      <c r="CC616">
        <v>235.73830000000001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236.49010000000001</v>
      </c>
      <c r="CT616">
        <v>581.25519999999995</v>
      </c>
      <c r="CU616">
        <v>583.35389999999995</v>
      </c>
      <c r="CV616">
        <v>576.95039999999995</v>
      </c>
      <c r="CW616">
        <v>574.41340000000002</v>
      </c>
      <c r="CX616">
        <v>582.80679999999995</v>
      </c>
      <c r="CY616">
        <v>504.39299999999997</v>
      </c>
      <c r="CZ616">
        <v>364.5702</v>
      </c>
      <c r="DA616">
        <v>237.6798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333.90960000000001</v>
      </c>
      <c r="DR616">
        <v>588.19809999999995</v>
      </c>
      <c r="DS616">
        <v>590.6354</v>
      </c>
      <c r="DT616">
        <v>583.80930000000001</v>
      </c>
      <c r="DU616">
        <v>581.0213</v>
      </c>
      <c r="DV616">
        <v>590.73360000000002</v>
      </c>
      <c r="DW616">
        <v>509.77780000000001</v>
      </c>
      <c r="DX616">
        <v>370.99529999999999</v>
      </c>
      <c r="DY616">
        <v>239.62129999999999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474.56790000000001</v>
      </c>
      <c r="EP616">
        <v>598.22270000000003</v>
      </c>
      <c r="EQ616">
        <v>601.14859999999999</v>
      </c>
      <c r="ER616">
        <v>593.71249999999998</v>
      </c>
      <c r="ES616">
        <v>590.56200000000001</v>
      </c>
      <c r="ET616">
        <v>602.17880000000002</v>
      </c>
      <c r="EU616">
        <v>517.55259999999998</v>
      </c>
      <c r="EV616">
        <v>380.27210000000002</v>
      </c>
      <c r="EW616">
        <v>242.42449999999999</v>
      </c>
      <c r="EX616">
        <v>58.561680000000003</v>
      </c>
      <c r="EY616">
        <v>57.846150000000002</v>
      </c>
      <c r="EZ616">
        <v>57.008699999999997</v>
      </c>
      <c r="FA616">
        <v>56.296720000000001</v>
      </c>
      <c r="FB616">
        <v>55.497459999999997</v>
      </c>
      <c r="FC616">
        <v>55.405670000000001</v>
      </c>
      <c r="FD616">
        <v>54.931330000000003</v>
      </c>
      <c r="FE616">
        <v>54.869669999999999</v>
      </c>
      <c r="FF616">
        <v>58.448169999999998</v>
      </c>
      <c r="FG616">
        <v>63.405990000000003</v>
      </c>
      <c r="FH616">
        <v>69.440510000000003</v>
      </c>
      <c r="FI616">
        <v>74.613460000000003</v>
      </c>
      <c r="FJ616">
        <v>78.154020000000003</v>
      </c>
      <c r="FK616">
        <v>79.749480000000005</v>
      </c>
      <c r="FL616">
        <v>80.373540000000006</v>
      </c>
      <c r="FM616">
        <v>80.026499999999999</v>
      </c>
      <c r="FN616">
        <v>78.122370000000004</v>
      </c>
      <c r="FO616">
        <v>74.321539999999999</v>
      </c>
      <c r="FP616">
        <v>69.922449999999998</v>
      </c>
      <c r="FQ616">
        <v>67.123059999999995</v>
      </c>
      <c r="FR616">
        <v>65.052409999999995</v>
      </c>
      <c r="FS616">
        <v>63.107340000000001</v>
      </c>
      <c r="FT616">
        <v>61.846150000000002</v>
      </c>
      <c r="FU616">
        <v>60.460880000000003</v>
      </c>
      <c r="FV616">
        <v>1</v>
      </c>
    </row>
    <row r="617" spans="1:178" x14ac:dyDescent="0.2">
      <c r="A617" t="s">
        <v>216</v>
      </c>
      <c r="B617" t="s">
        <v>231</v>
      </c>
      <c r="C617" t="s">
        <v>241</v>
      </c>
      <c r="D617" t="s">
        <v>43</v>
      </c>
      <c r="E617" t="s">
        <v>239</v>
      </c>
      <c r="F617" t="s">
        <v>228</v>
      </c>
      <c r="G617">
        <v>535</v>
      </c>
      <c r="H617" s="59"/>
      <c r="I617">
        <v>77.590770000000006</v>
      </c>
      <c r="J617">
        <v>668.26679999999999</v>
      </c>
      <c r="K617">
        <v>657.24680000000001</v>
      </c>
      <c r="L617">
        <v>652.27790000000005</v>
      </c>
      <c r="M617">
        <v>655.21420000000001</v>
      </c>
      <c r="N617">
        <v>673.5385</v>
      </c>
      <c r="O617">
        <v>700.60630000000003</v>
      </c>
      <c r="P617">
        <v>725.02139999999997</v>
      </c>
      <c r="Q617">
        <v>725.41949999999997</v>
      </c>
      <c r="R617">
        <v>720.68290000000002</v>
      </c>
      <c r="S617">
        <v>713.42</v>
      </c>
      <c r="T617">
        <v>720.31560000000002</v>
      </c>
      <c r="U617">
        <v>728.35389999999995</v>
      </c>
      <c r="V617">
        <v>723.24180000000001</v>
      </c>
      <c r="W617">
        <v>726.44489999999996</v>
      </c>
      <c r="X617">
        <v>710.49480000000005</v>
      </c>
      <c r="Y617">
        <v>710.06600000000003</v>
      </c>
      <c r="Z617">
        <v>703.53279999999995</v>
      </c>
      <c r="AA617">
        <v>702.48400000000004</v>
      </c>
      <c r="AB617">
        <v>696.66859999999997</v>
      </c>
      <c r="AC617">
        <v>693.14120000000003</v>
      </c>
      <c r="AD617">
        <v>699.53790000000004</v>
      </c>
      <c r="AE617">
        <v>695.66250000000002</v>
      </c>
      <c r="AF617">
        <v>692.04079999999999</v>
      </c>
      <c r="AG617">
        <v>681.45540000000005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-3.0995539999999999</v>
      </c>
      <c r="AX617">
        <v>556.89059999999995</v>
      </c>
      <c r="AY617">
        <v>558.1404</v>
      </c>
      <c r="AZ617">
        <v>552.84550000000002</v>
      </c>
      <c r="BA617">
        <v>550.95069999999998</v>
      </c>
      <c r="BB617">
        <v>556.03319999999997</v>
      </c>
      <c r="BC617">
        <v>484.80439999999999</v>
      </c>
      <c r="BD617">
        <v>344.26139999999998</v>
      </c>
      <c r="BE617">
        <v>229.89609999999999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136.64750000000001</v>
      </c>
      <c r="BV617">
        <v>566.85019999999997</v>
      </c>
      <c r="BW617">
        <v>568.5856</v>
      </c>
      <c r="BX617">
        <v>562.68449999999996</v>
      </c>
      <c r="BY617">
        <v>560.42970000000003</v>
      </c>
      <c r="BZ617">
        <v>567.40419999999995</v>
      </c>
      <c r="CA617">
        <v>492.52879999999999</v>
      </c>
      <c r="CB617">
        <v>353.47820000000002</v>
      </c>
      <c r="CC617">
        <v>232.68119999999999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233.4358</v>
      </c>
      <c r="CT617">
        <v>573.7482</v>
      </c>
      <c r="CU617">
        <v>575.81979999999999</v>
      </c>
      <c r="CV617">
        <v>569.49900000000002</v>
      </c>
      <c r="CW617">
        <v>566.99480000000005</v>
      </c>
      <c r="CX617">
        <v>575.27970000000005</v>
      </c>
      <c r="CY617">
        <v>497.87869999999998</v>
      </c>
      <c r="CZ617">
        <v>359.86169999999998</v>
      </c>
      <c r="DA617">
        <v>234.61009999999999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330.2242</v>
      </c>
      <c r="DR617">
        <v>580.64610000000005</v>
      </c>
      <c r="DS617">
        <v>583.05409999999995</v>
      </c>
      <c r="DT617">
        <v>576.3134</v>
      </c>
      <c r="DU617">
        <v>573.5598</v>
      </c>
      <c r="DV617">
        <v>583.15530000000001</v>
      </c>
      <c r="DW617">
        <v>503.22859999999997</v>
      </c>
      <c r="DX617">
        <v>366.24509999999998</v>
      </c>
      <c r="DY617">
        <v>236.53899999999999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469.97120000000001</v>
      </c>
      <c r="EP617">
        <v>590.60569999999996</v>
      </c>
      <c r="EQ617">
        <v>593.49919999999997</v>
      </c>
      <c r="ER617">
        <v>586.15250000000003</v>
      </c>
      <c r="ES617">
        <v>583.03880000000004</v>
      </c>
      <c r="ET617">
        <v>594.52620000000002</v>
      </c>
      <c r="EU617">
        <v>510.95299999999997</v>
      </c>
      <c r="EV617">
        <v>375.46190000000001</v>
      </c>
      <c r="EW617">
        <v>239.32409999999999</v>
      </c>
      <c r="EX617">
        <v>58.561680000000003</v>
      </c>
      <c r="EY617">
        <v>57.846150000000002</v>
      </c>
      <c r="EZ617">
        <v>57.008690000000001</v>
      </c>
      <c r="FA617">
        <v>56.296720000000001</v>
      </c>
      <c r="FB617">
        <v>55.497459999999997</v>
      </c>
      <c r="FC617">
        <v>55.405670000000001</v>
      </c>
      <c r="FD617">
        <v>54.931339999999999</v>
      </c>
      <c r="FE617">
        <v>54.869669999999999</v>
      </c>
      <c r="FF617">
        <v>58.448169999999998</v>
      </c>
      <c r="FG617">
        <v>63.405990000000003</v>
      </c>
      <c r="FH617">
        <v>69.440510000000003</v>
      </c>
      <c r="FI617">
        <v>74.613460000000003</v>
      </c>
      <c r="FJ617">
        <v>78.154020000000003</v>
      </c>
      <c r="FK617">
        <v>79.749480000000005</v>
      </c>
      <c r="FL617">
        <v>80.373540000000006</v>
      </c>
      <c r="FM617">
        <v>80.026499999999999</v>
      </c>
      <c r="FN617">
        <v>78.122370000000004</v>
      </c>
      <c r="FO617">
        <v>74.321539999999999</v>
      </c>
      <c r="FP617">
        <v>69.922449999999998</v>
      </c>
      <c r="FQ617">
        <v>67.123059999999995</v>
      </c>
      <c r="FR617">
        <v>65.052409999999995</v>
      </c>
      <c r="FS617">
        <v>63.107340000000001</v>
      </c>
      <c r="FT617">
        <v>61.846139999999998</v>
      </c>
      <c r="FU617">
        <v>60.460880000000003</v>
      </c>
      <c r="FV617">
        <v>1</v>
      </c>
    </row>
    <row r="618" spans="1:178" x14ac:dyDescent="0.2">
      <c r="A618" t="s">
        <v>216</v>
      </c>
      <c r="B618" t="s">
        <v>231</v>
      </c>
      <c r="C618" t="s">
        <v>241</v>
      </c>
      <c r="D618" t="s">
        <v>44</v>
      </c>
      <c r="E618">
        <v>2015</v>
      </c>
      <c r="F618" t="s">
        <v>228</v>
      </c>
      <c r="G618">
        <v>565</v>
      </c>
      <c r="H618" s="59"/>
      <c r="I618">
        <v>81.941649999999996</v>
      </c>
      <c r="J618">
        <v>662.85080000000005</v>
      </c>
      <c r="K618">
        <v>658.84230000000002</v>
      </c>
      <c r="L618">
        <v>644.37279999999998</v>
      </c>
      <c r="M618">
        <v>642.77790000000005</v>
      </c>
      <c r="N618">
        <v>672.05179999999996</v>
      </c>
      <c r="O618">
        <v>700.79380000000003</v>
      </c>
      <c r="P618">
        <v>718.94200000000001</v>
      </c>
      <c r="Q618">
        <v>723.59169999999995</v>
      </c>
      <c r="R618">
        <v>724.81700000000001</v>
      </c>
      <c r="S618">
        <v>710.95010000000002</v>
      </c>
      <c r="T618">
        <v>703.82920000000001</v>
      </c>
      <c r="U618">
        <v>706.15409999999997</v>
      </c>
      <c r="V618">
        <v>711.37239999999997</v>
      </c>
      <c r="W618">
        <v>703.31709999999998</v>
      </c>
      <c r="X618">
        <v>709.3691</v>
      </c>
      <c r="Y618">
        <v>706.79650000000004</v>
      </c>
      <c r="Z618">
        <v>709.91830000000004</v>
      </c>
      <c r="AA618">
        <v>717.14769999999999</v>
      </c>
      <c r="AB618">
        <v>717.0829</v>
      </c>
      <c r="AC618">
        <v>711.2681</v>
      </c>
      <c r="AD618">
        <v>714.91750000000002</v>
      </c>
      <c r="AE618">
        <v>709.89700000000005</v>
      </c>
      <c r="AF618">
        <v>706.36609999999996</v>
      </c>
      <c r="AG618">
        <v>701.92409999999995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-60.886420000000001</v>
      </c>
      <c r="AX618">
        <v>554.01530000000002</v>
      </c>
      <c r="AY618">
        <v>557.51369999999997</v>
      </c>
      <c r="AZ618">
        <v>555.11220000000003</v>
      </c>
      <c r="BA618">
        <v>552.93399999999997</v>
      </c>
      <c r="BB618">
        <v>557.46749999999997</v>
      </c>
      <c r="BC618">
        <v>488.62880000000001</v>
      </c>
      <c r="BD618">
        <v>351.48570000000001</v>
      </c>
      <c r="BE618">
        <v>76.862520000000004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116.2623</v>
      </c>
      <c r="BV618">
        <v>568.56619999999998</v>
      </c>
      <c r="BW618">
        <v>575.55520000000001</v>
      </c>
      <c r="BX618">
        <v>574.20450000000005</v>
      </c>
      <c r="BY618">
        <v>570.27480000000003</v>
      </c>
      <c r="BZ618">
        <v>575.1028</v>
      </c>
      <c r="CA618">
        <v>499.31270000000001</v>
      </c>
      <c r="CB618">
        <v>363.41</v>
      </c>
      <c r="CC618">
        <v>182.32079999999999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238.95500000000001</v>
      </c>
      <c r="CT618">
        <v>578.64419999999996</v>
      </c>
      <c r="CU618">
        <v>588.05070000000001</v>
      </c>
      <c r="CV618">
        <v>587.42769999999996</v>
      </c>
      <c r="CW618">
        <v>582.28510000000006</v>
      </c>
      <c r="CX618">
        <v>587.31700000000001</v>
      </c>
      <c r="CY618">
        <v>506.7124</v>
      </c>
      <c r="CZ618">
        <v>371.6687</v>
      </c>
      <c r="DA618">
        <v>255.36089999999999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361.64760000000001</v>
      </c>
      <c r="DR618">
        <v>588.72220000000004</v>
      </c>
      <c r="DS618">
        <v>600.54610000000002</v>
      </c>
      <c r="DT618">
        <v>600.65099999999995</v>
      </c>
      <c r="DU618">
        <v>594.2953</v>
      </c>
      <c r="DV618">
        <v>599.53120000000001</v>
      </c>
      <c r="DW618">
        <v>514.11210000000005</v>
      </c>
      <c r="DX618">
        <v>379.92750000000001</v>
      </c>
      <c r="DY618">
        <v>328.40089999999998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538.79629999999997</v>
      </c>
      <c r="EP618">
        <v>603.27319999999997</v>
      </c>
      <c r="EQ618">
        <v>618.58759999999995</v>
      </c>
      <c r="ER618">
        <v>619.74329999999998</v>
      </c>
      <c r="ES618">
        <v>611.63620000000003</v>
      </c>
      <c r="ET618">
        <v>617.16650000000004</v>
      </c>
      <c r="EU618">
        <v>524.79600000000005</v>
      </c>
      <c r="EV618">
        <v>391.85180000000003</v>
      </c>
      <c r="EW618">
        <v>433.85919999999999</v>
      </c>
      <c r="EX618">
        <v>46.016449999999999</v>
      </c>
      <c r="EY618">
        <v>45.378979999999999</v>
      </c>
      <c r="EZ618">
        <v>44.688160000000003</v>
      </c>
      <c r="FA618">
        <v>43.753680000000003</v>
      </c>
      <c r="FB618">
        <v>43.172629999999998</v>
      </c>
      <c r="FC618">
        <v>42.642560000000003</v>
      </c>
      <c r="FD618">
        <v>42.491759999999999</v>
      </c>
      <c r="FE618">
        <v>42.122100000000003</v>
      </c>
      <c r="FF618">
        <v>42.546509999999998</v>
      </c>
      <c r="FG618">
        <v>45.179810000000003</v>
      </c>
      <c r="FH618">
        <v>47.611989999999999</v>
      </c>
      <c r="FI618">
        <v>49.637900000000002</v>
      </c>
      <c r="FJ618">
        <v>51.255699999999997</v>
      </c>
      <c r="FK618">
        <v>52.225909999999999</v>
      </c>
      <c r="FL618">
        <v>52.751860000000001</v>
      </c>
      <c r="FM618">
        <v>52.827649999999998</v>
      </c>
      <c r="FN618">
        <v>52.291930000000001</v>
      </c>
      <c r="FO618">
        <v>51.133760000000002</v>
      </c>
      <c r="FP618">
        <v>49.545720000000003</v>
      </c>
      <c r="FQ618">
        <v>48.261029999999998</v>
      </c>
      <c r="FR618">
        <v>47.341859999999997</v>
      </c>
      <c r="FS618">
        <v>46.431579999999997</v>
      </c>
      <c r="FT618">
        <v>45.610810000000001</v>
      </c>
      <c r="FU618">
        <v>44.789670000000001</v>
      </c>
      <c r="FV618">
        <v>1</v>
      </c>
    </row>
    <row r="619" spans="1:178" x14ac:dyDescent="0.2">
      <c r="A619" t="s">
        <v>216</v>
      </c>
      <c r="B619" t="s">
        <v>231</v>
      </c>
      <c r="C619" t="s">
        <v>241</v>
      </c>
      <c r="D619" t="s">
        <v>44</v>
      </c>
      <c r="E619">
        <v>2016</v>
      </c>
      <c r="F619" t="s">
        <v>228</v>
      </c>
      <c r="G619">
        <v>550</v>
      </c>
      <c r="H619" s="59"/>
      <c r="I619">
        <v>79.766199999999998</v>
      </c>
      <c r="J619">
        <v>645.25289999999995</v>
      </c>
      <c r="K619">
        <v>641.351</v>
      </c>
      <c r="L619">
        <v>627.26559999999995</v>
      </c>
      <c r="M619">
        <v>625.71299999999997</v>
      </c>
      <c r="N619">
        <v>654.2097</v>
      </c>
      <c r="O619">
        <v>682.18870000000004</v>
      </c>
      <c r="P619">
        <v>699.85500000000002</v>
      </c>
      <c r="Q619">
        <v>704.38130000000001</v>
      </c>
      <c r="R619">
        <v>705.57399999999996</v>
      </c>
      <c r="S619">
        <v>692.07539999999995</v>
      </c>
      <c r="T619">
        <v>685.14340000000004</v>
      </c>
      <c r="U619">
        <v>687.40660000000003</v>
      </c>
      <c r="V619">
        <v>692.4864</v>
      </c>
      <c r="W619">
        <v>684.64490000000001</v>
      </c>
      <c r="X619">
        <v>690.53639999999996</v>
      </c>
      <c r="Y619">
        <v>688.03200000000004</v>
      </c>
      <c r="Z619">
        <v>691.07090000000005</v>
      </c>
      <c r="AA619">
        <v>698.10839999999996</v>
      </c>
      <c r="AB619">
        <v>698.0453</v>
      </c>
      <c r="AC619">
        <v>692.38490000000002</v>
      </c>
      <c r="AD619">
        <v>695.93740000000003</v>
      </c>
      <c r="AE619">
        <v>691.05020000000002</v>
      </c>
      <c r="AF619">
        <v>687.61310000000003</v>
      </c>
      <c r="AG619">
        <v>683.28899999999999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-63.223410000000001</v>
      </c>
      <c r="AX619">
        <v>538.98220000000003</v>
      </c>
      <c r="AY619">
        <v>542.3098</v>
      </c>
      <c r="AZ619">
        <v>539.94860000000006</v>
      </c>
      <c r="BA619">
        <v>537.8673</v>
      </c>
      <c r="BB619">
        <v>542.274</v>
      </c>
      <c r="BC619">
        <v>475.41789999999997</v>
      </c>
      <c r="BD619">
        <v>341.88810000000001</v>
      </c>
      <c r="BE619">
        <v>72.468410000000006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111.55800000000001</v>
      </c>
      <c r="BV619">
        <v>553.33870000000002</v>
      </c>
      <c r="BW619">
        <v>560.11019999999996</v>
      </c>
      <c r="BX619">
        <v>558.78579999999999</v>
      </c>
      <c r="BY619">
        <v>554.97649999999999</v>
      </c>
      <c r="BZ619">
        <v>559.67359999999996</v>
      </c>
      <c r="CA619">
        <v>485.95909999999998</v>
      </c>
      <c r="CB619">
        <v>353.65300000000002</v>
      </c>
      <c r="CC619">
        <v>176.51740000000001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232.61099999999999</v>
      </c>
      <c r="CT619">
        <v>563.28200000000004</v>
      </c>
      <c r="CU619">
        <v>572.43870000000004</v>
      </c>
      <c r="CV619">
        <v>571.83230000000003</v>
      </c>
      <c r="CW619">
        <v>566.82619999999997</v>
      </c>
      <c r="CX619">
        <v>571.72450000000003</v>
      </c>
      <c r="CY619">
        <v>493.25990000000002</v>
      </c>
      <c r="CZ619">
        <v>361.8014</v>
      </c>
      <c r="DA619">
        <v>248.5814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353.66410000000002</v>
      </c>
      <c r="DR619">
        <v>573.22529999999995</v>
      </c>
      <c r="DS619">
        <v>584.7672</v>
      </c>
      <c r="DT619">
        <v>584.87890000000004</v>
      </c>
      <c r="DU619">
        <v>578.67600000000004</v>
      </c>
      <c r="DV619">
        <v>583.77549999999997</v>
      </c>
      <c r="DW619">
        <v>500.56060000000002</v>
      </c>
      <c r="DX619">
        <v>369.94979999999998</v>
      </c>
      <c r="DY619">
        <v>320.6454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528.44539999999995</v>
      </c>
      <c r="EP619">
        <v>587.58190000000002</v>
      </c>
      <c r="EQ619">
        <v>602.56759999999997</v>
      </c>
      <c r="ER619">
        <v>603.71609999999998</v>
      </c>
      <c r="ES619">
        <v>595.78520000000003</v>
      </c>
      <c r="ET619">
        <v>601.17510000000004</v>
      </c>
      <c r="EU619">
        <v>511.10180000000003</v>
      </c>
      <c r="EV619">
        <v>381.71469999999999</v>
      </c>
      <c r="EW619">
        <v>424.6943</v>
      </c>
      <c r="EX619">
        <v>46.016449999999999</v>
      </c>
      <c r="EY619">
        <v>45.378979999999999</v>
      </c>
      <c r="EZ619">
        <v>44.688160000000003</v>
      </c>
      <c r="FA619">
        <v>43.753680000000003</v>
      </c>
      <c r="FB619">
        <v>43.172629999999998</v>
      </c>
      <c r="FC619">
        <v>42.642560000000003</v>
      </c>
      <c r="FD619">
        <v>42.491759999999999</v>
      </c>
      <c r="FE619">
        <v>42.122100000000003</v>
      </c>
      <c r="FF619">
        <v>42.546509999999998</v>
      </c>
      <c r="FG619">
        <v>45.179810000000003</v>
      </c>
      <c r="FH619">
        <v>47.611989999999999</v>
      </c>
      <c r="FI619">
        <v>49.637900000000002</v>
      </c>
      <c r="FJ619">
        <v>51.255699999999997</v>
      </c>
      <c r="FK619">
        <v>52.225909999999999</v>
      </c>
      <c r="FL619">
        <v>52.751860000000001</v>
      </c>
      <c r="FM619">
        <v>52.827649999999998</v>
      </c>
      <c r="FN619">
        <v>52.291930000000001</v>
      </c>
      <c r="FO619">
        <v>51.133760000000002</v>
      </c>
      <c r="FP619">
        <v>49.54571</v>
      </c>
      <c r="FQ619">
        <v>48.261040000000001</v>
      </c>
      <c r="FR619">
        <v>47.341859999999997</v>
      </c>
      <c r="FS619">
        <v>46.431579999999997</v>
      </c>
      <c r="FT619">
        <v>45.610810000000001</v>
      </c>
      <c r="FU619">
        <v>44.789670000000001</v>
      </c>
      <c r="FV619">
        <v>1</v>
      </c>
    </row>
    <row r="620" spans="1:178" x14ac:dyDescent="0.2">
      <c r="A620" t="s">
        <v>216</v>
      </c>
      <c r="B620" t="s">
        <v>231</v>
      </c>
      <c r="C620" t="s">
        <v>241</v>
      </c>
      <c r="D620" t="s">
        <v>44</v>
      </c>
      <c r="E620">
        <v>2017</v>
      </c>
      <c r="F620" t="s">
        <v>228</v>
      </c>
      <c r="G620">
        <v>535</v>
      </c>
      <c r="H620" s="59"/>
      <c r="I620">
        <v>77.590770000000006</v>
      </c>
      <c r="J620">
        <v>627.65520000000004</v>
      </c>
      <c r="K620">
        <v>623.8596</v>
      </c>
      <c r="L620">
        <v>610.15830000000005</v>
      </c>
      <c r="M620">
        <v>608.6481</v>
      </c>
      <c r="N620">
        <v>636.36760000000004</v>
      </c>
      <c r="O620">
        <v>663.58360000000005</v>
      </c>
      <c r="P620">
        <v>680.7681</v>
      </c>
      <c r="Q620">
        <v>685.17100000000005</v>
      </c>
      <c r="R620">
        <v>686.33109999999999</v>
      </c>
      <c r="S620">
        <v>673.20060000000001</v>
      </c>
      <c r="T620">
        <v>666.45770000000005</v>
      </c>
      <c r="U620">
        <v>668.65920000000006</v>
      </c>
      <c r="V620">
        <v>673.60040000000004</v>
      </c>
      <c r="W620">
        <v>665.97280000000001</v>
      </c>
      <c r="X620">
        <v>671.70360000000005</v>
      </c>
      <c r="Y620">
        <v>669.26750000000004</v>
      </c>
      <c r="Z620">
        <v>672.22349999999994</v>
      </c>
      <c r="AA620">
        <v>679.06910000000005</v>
      </c>
      <c r="AB620">
        <v>679.00779999999997</v>
      </c>
      <c r="AC620">
        <v>673.50170000000003</v>
      </c>
      <c r="AD620">
        <v>676.95730000000003</v>
      </c>
      <c r="AE620">
        <v>672.20339999999999</v>
      </c>
      <c r="AF620">
        <v>668.86</v>
      </c>
      <c r="AG620">
        <v>664.65380000000005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-65.505350000000007</v>
      </c>
      <c r="AX620">
        <v>523.95360000000005</v>
      </c>
      <c r="AY620">
        <v>527.11149999999998</v>
      </c>
      <c r="AZ620">
        <v>524.79100000000005</v>
      </c>
      <c r="BA620">
        <v>522.80600000000004</v>
      </c>
      <c r="BB620">
        <v>527.08590000000004</v>
      </c>
      <c r="BC620">
        <v>462.21039999999999</v>
      </c>
      <c r="BD620">
        <v>332.29419999999999</v>
      </c>
      <c r="BE620">
        <v>68.107079999999996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106.8762</v>
      </c>
      <c r="BV620">
        <v>538.11300000000006</v>
      </c>
      <c r="BW620">
        <v>544.66750000000002</v>
      </c>
      <c r="BX620">
        <v>543.36940000000004</v>
      </c>
      <c r="BY620">
        <v>539.68029999999999</v>
      </c>
      <c r="BZ620">
        <v>544.24659999999994</v>
      </c>
      <c r="CA620">
        <v>472.60680000000002</v>
      </c>
      <c r="CB620">
        <v>343.89760000000001</v>
      </c>
      <c r="CC620">
        <v>170.72739999999999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226.2671</v>
      </c>
      <c r="CT620">
        <v>547.91980000000001</v>
      </c>
      <c r="CU620">
        <v>556.82669999999996</v>
      </c>
      <c r="CV620">
        <v>556.23689999999999</v>
      </c>
      <c r="CW620">
        <v>551.3673</v>
      </c>
      <c r="CX620">
        <v>556.13210000000004</v>
      </c>
      <c r="CY620">
        <v>479.8073</v>
      </c>
      <c r="CZ620">
        <v>351.9341</v>
      </c>
      <c r="DA620">
        <v>241.80189999999999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345.65800000000002</v>
      </c>
      <c r="DR620">
        <v>557.72659999999996</v>
      </c>
      <c r="DS620">
        <v>568.98599999999999</v>
      </c>
      <c r="DT620">
        <v>569.10429999999997</v>
      </c>
      <c r="DU620">
        <v>563.05430000000001</v>
      </c>
      <c r="DV620">
        <v>568.01760000000002</v>
      </c>
      <c r="DW620">
        <v>487.00790000000001</v>
      </c>
      <c r="DX620">
        <v>359.97059999999999</v>
      </c>
      <c r="DY620">
        <v>312.87639999999999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518.03949999999998</v>
      </c>
      <c r="EP620">
        <v>571.88599999999997</v>
      </c>
      <c r="EQ620">
        <v>586.54190000000006</v>
      </c>
      <c r="ER620">
        <v>587.68280000000004</v>
      </c>
      <c r="ES620">
        <v>579.92859999999996</v>
      </c>
      <c r="ET620">
        <v>585.17830000000004</v>
      </c>
      <c r="EU620">
        <v>497.40429999999998</v>
      </c>
      <c r="EV620">
        <v>371.57400000000001</v>
      </c>
      <c r="EW620">
        <v>415.49669999999998</v>
      </c>
      <c r="EX620">
        <v>46.016449999999999</v>
      </c>
      <c r="EY620">
        <v>45.378979999999999</v>
      </c>
      <c r="EZ620">
        <v>44.688160000000003</v>
      </c>
      <c r="FA620">
        <v>43.753680000000003</v>
      </c>
      <c r="FB620">
        <v>43.172629999999998</v>
      </c>
      <c r="FC620">
        <v>42.642560000000003</v>
      </c>
      <c r="FD620">
        <v>42.491759999999999</v>
      </c>
      <c r="FE620">
        <v>42.122100000000003</v>
      </c>
      <c r="FF620">
        <v>42.546509999999998</v>
      </c>
      <c r="FG620">
        <v>45.179810000000003</v>
      </c>
      <c r="FH620">
        <v>47.611989999999999</v>
      </c>
      <c r="FI620">
        <v>49.637900000000002</v>
      </c>
      <c r="FJ620">
        <v>51.255699999999997</v>
      </c>
      <c r="FK620">
        <v>52.225909999999999</v>
      </c>
      <c r="FL620">
        <v>52.751860000000001</v>
      </c>
      <c r="FM620">
        <v>52.827649999999998</v>
      </c>
      <c r="FN620">
        <v>52.291930000000001</v>
      </c>
      <c r="FO620">
        <v>51.133760000000002</v>
      </c>
      <c r="FP620">
        <v>49.54571</v>
      </c>
      <c r="FQ620">
        <v>48.261040000000001</v>
      </c>
      <c r="FR620">
        <v>47.341859999999997</v>
      </c>
      <c r="FS620">
        <v>46.431579999999997</v>
      </c>
      <c r="FT620">
        <v>45.610810000000001</v>
      </c>
      <c r="FU620">
        <v>44.789670000000001</v>
      </c>
      <c r="FV620">
        <v>1</v>
      </c>
    </row>
    <row r="621" spans="1:178" x14ac:dyDescent="0.2">
      <c r="A621" t="s">
        <v>216</v>
      </c>
      <c r="B621" t="s">
        <v>231</v>
      </c>
      <c r="C621" t="s">
        <v>241</v>
      </c>
      <c r="D621" t="s">
        <v>44</v>
      </c>
      <c r="E621" t="s">
        <v>239</v>
      </c>
      <c r="F621" t="s">
        <v>228</v>
      </c>
      <c r="G621">
        <v>535</v>
      </c>
      <c r="H621" s="59"/>
      <c r="I621">
        <v>77.590770000000006</v>
      </c>
      <c r="J621">
        <v>627.65520000000004</v>
      </c>
      <c r="K621">
        <v>623.8596</v>
      </c>
      <c r="L621">
        <v>610.15830000000005</v>
      </c>
      <c r="M621">
        <v>608.6481</v>
      </c>
      <c r="N621">
        <v>636.36760000000004</v>
      </c>
      <c r="O621">
        <v>663.58360000000005</v>
      </c>
      <c r="P621">
        <v>680.7681</v>
      </c>
      <c r="Q621">
        <v>685.17100000000005</v>
      </c>
      <c r="R621">
        <v>686.33109999999999</v>
      </c>
      <c r="S621">
        <v>673.20060000000001</v>
      </c>
      <c r="T621">
        <v>666.45770000000005</v>
      </c>
      <c r="U621">
        <v>668.65920000000006</v>
      </c>
      <c r="V621">
        <v>673.60040000000004</v>
      </c>
      <c r="W621">
        <v>665.97280000000001</v>
      </c>
      <c r="X621">
        <v>671.70360000000005</v>
      </c>
      <c r="Y621">
        <v>669.26750000000004</v>
      </c>
      <c r="Z621">
        <v>672.22349999999994</v>
      </c>
      <c r="AA621">
        <v>679.06910000000005</v>
      </c>
      <c r="AB621">
        <v>679.00779999999997</v>
      </c>
      <c r="AC621">
        <v>673.50170000000003</v>
      </c>
      <c r="AD621">
        <v>676.95730000000003</v>
      </c>
      <c r="AE621">
        <v>672.20339999999999</v>
      </c>
      <c r="AF621">
        <v>668.86</v>
      </c>
      <c r="AG621">
        <v>664.65380000000005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-65.505350000000007</v>
      </c>
      <c r="AX621">
        <v>523.95360000000005</v>
      </c>
      <c r="AY621">
        <v>527.11149999999998</v>
      </c>
      <c r="AZ621">
        <v>524.79100000000005</v>
      </c>
      <c r="BA621">
        <v>522.80600000000004</v>
      </c>
      <c r="BB621">
        <v>527.08590000000004</v>
      </c>
      <c r="BC621">
        <v>462.21039999999999</v>
      </c>
      <c r="BD621">
        <v>332.29419999999999</v>
      </c>
      <c r="BE621">
        <v>68.107079999999996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106.8762</v>
      </c>
      <c r="BV621">
        <v>538.11300000000006</v>
      </c>
      <c r="BW621">
        <v>544.66750000000002</v>
      </c>
      <c r="BX621">
        <v>543.36940000000004</v>
      </c>
      <c r="BY621">
        <v>539.68029999999999</v>
      </c>
      <c r="BZ621">
        <v>544.24659999999994</v>
      </c>
      <c r="CA621">
        <v>472.60680000000002</v>
      </c>
      <c r="CB621">
        <v>343.89760000000001</v>
      </c>
      <c r="CC621">
        <v>170.72739999999999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226.2671</v>
      </c>
      <c r="CT621">
        <v>547.91980000000001</v>
      </c>
      <c r="CU621">
        <v>556.82669999999996</v>
      </c>
      <c r="CV621">
        <v>556.23689999999999</v>
      </c>
      <c r="CW621">
        <v>551.3673</v>
      </c>
      <c r="CX621">
        <v>556.13210000000004</v>
      </c>
      <c r="CY621">
        <v>479.8073</v>
      </c>
      <c r="CZ621">
        <v>351.9341</v>
      </c>
      <c r="DA621">
        <v>241.80189999999999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345.65800000000002</v>
      </c>
      <c r="DR621">
        <v>557.72659999999996</v>
      </c>
      <c r="DS621">
        <v>568.98599999999999</v>
      </c>
      <c r="DT621">
        <v>569.10429999999997</v>
      </c>
      <c r="DU621">
        <v>563.05430000000001</v>
      </c>
      <c r="DV621">
        <v>568.01760000000002</v>
      </c>
      <c r="DW621">
        <v>487.00790000000001</v>
      </c>
      <c r="DX621">
        <v>359.97059999999999</v>
      </c>
      <c r="DY621">
        <v>312.87639999999999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518.03949999999998</v>
      </c>
      <c r="EP621">
        <v>571.88599999999997</v>
      </c>
      <c r="EQ621">
        <v>586.54190000000006</v>
      </c>
      <c r="ER621">
        <v>587.68280000000004</v>
      </c>
      <c r="ES621">
        <v>579.92859999999996</v>
      </c>
      <c r="ET621">
        <v>585.17830000000004</v>
      </c>
      <c r="EU621">
        <v>497.40429999999998</v>
      </c>
      <c r="EV621">
        <v>371.57400000000001</v>
      </c>
      <c r="EW621">
        <v>415.49669999999998</v>
      </c>
      <c r="EX621">
        <v>46.016449999999999</v>
      </c>
      <c r="EY621">
        <v>45.378979999999999</v>
      </c>
      <c r="EZ621">
        <v>44.688160000000003</v>
      </c>
      <c r="FA621">
        <v>43.753680000000003</v>
      </c>
      <c r="FB621">
        <v>43.172629999999998</v>
      </c>
      <c r="FC621">
        <v>42.642560000000003</v>
      </c>
      <c r="FD621">
        <v>42.491759999999999</v>
      </c>
      <c r="FE621">
        <v>42.122100000000003</v>
      </c>
      <c r="FF621">
        <v>42.546509999999998</v>
      </c>
      <c r="FG621">
        <v>45.179810000000003</v>
      </c>
      <c r="FH621">
        <v>47.611989999999999</v>
      </c>
      <c r="FI621">
        <v>49.637900000000002</v>
      </c>
      <c r="FJ621">
        <v>51.255699999999997</v>
      </c>
      <c r="FK621">
        <v>52.225909999999999</v>
      </c>
      <c r="FL621">
        <v>52.751860000000001</v>
      </c>
      <c r="FM621">
        <v>52.827649999999998</v>
      </c>
      <c r="FN621">
        <v>52.291930000000001</v>
      </c>
      <c r="FO621">
        <v>51.133760000000002</v>
      </c>
      <c r="FP621">
        <v>49.54571</v>
      </c>
      <c r="FQ621">
        <v>48.261040000000001</v>
      </c>
      <c r="FR621">
        <v>47.341859999999997</v>
      </c>
      <c r="FS621">
        <v>46.431579999999997</v>
      </c>
      <c r="FT621">
        <v>45.610810000000001</v>
      </c>
      <c r="FU621">
        <v>44.789670000000001</v>
      </c>
      <c r="FV621">
        <v>1</v>
      </c>
    </row>
    <row r="622" spans="1:178" x14ac:dyDescent="0.2">
      <c r="A622" t="s">
        <v>216</v>
      </c>
      <c r="B622" t="s">
        <v>231</v>
      </c>
      <c r="C622" t="s">
        <v>241</v>
      </c>
      <c r="D622" t="s">
        <v>10</v>
      </c>
      <c r="E622">
        <v>2015</v>
      </c>
      <c r="F622" t="s">
        <v>228</v>
      </c>
      <c r="G622">
        <v>580</v>
      </c>
      <c r="H622" s="59"/>
      <c r="I622">
        <v>84.117090000000005</v>
      </c>
      <c r="J622">
        <v>754.87019999999995</v>
      </c>
      <c r="K622">
        <v>749.08969999999999</v>
      </c>
      <c r="L622">
        <v>743.58969999999999</v>
      </c>
      <c r="M622">
        <v>748.26070000000004</v>
      </c>
      <c r="N622">
        <v>763.44320000000005</v>
      </c>
      <c r="O622">
        <v>795.90890000000002</v>
      </c>
      <c r="P622">
        <v>843.67859999999996</v>
      </c>
      <c r="Q622">
        <v>853.01260000000002</v>
      </c>
      <c r="R622">
        <v>862.54909999999995</v>
      </c>
      <c r="S622">
        <v>864.78369999999995</v>
      </c>
      <c r="T622">
        <v>867.82180000000005</v>
      </c>
      <c r="U622">
        <v>861.47360000000003</v>
      </c>
      <c r="V622">
        <v>850.53549999999996</v>
      </c>
      <c r="W622">
        <v>845.46069999999997</v>
      </c>
      <c r="X622">
        <v>831.62220000000002</v>
      </c>
      <c r="Y622">
        <v>822.85829999999999</v>
      </c>
      <c r="Z622">
        <v>813.41750000000002</v>
      </c>
      <c r="AA622">
        <v>805.63850000000002</v>
      </c>
      <c r="AB622">
        <v>804.96669999999995</v>
      </c>
      <c r="AC622">
        <v>809.76250000000005</v>
      </c>
      <c r="AD622">
        <v>816.05629999999996</v>
      </c>
      <c r="AE622">
        <v>816.15250000000003</v>
      </c>
      <c r="AF622">
        <v>807.94579999999996</v>
      </c>
      <c r="AG622">
        <v>775.78769999999997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-71.146100000000004</v>
      </c>
      <c r="AU622">
        <v>658.40369999999996</v>
      </c>
      <c r="AV622">
        <v>649.91049999999996</v>
      </c>
      <c r="AW622">
        <v>644.26229999999998</v>
      </c>
      <c r="AX622">
        <v>637.74350000000004</v>
      </c>
      <c r="AY622">
        <v>633.22889999999995</v>
      </c>
      <c r="AZ622">
        <v>551.16300000000001</v>
      </c>
      <c r="BA622">
        <v>391.39159999999998</v>
      </c>
      <c r="BB622">
        <v>-33.662939999999999</v>
      </c>
      <c r="BC622">
        <v>-191.82679999999999</v>
      </c>
      <c r="BD622">
        <v>-291.55279999999999</v>
      </c>
      <c r="BE622">
        <v>-430.91860000000003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138.2602</v>
      </c>
      <c r="BS622">
        <v>673.01769999999999</v>
      </c>
      <c r="BT622">
        <v>663.99149999999997</v>
      </c>
      <c r="BU622">
        <v>659.3655</v>
      </c>
      <c r="BV622">
        <v>653.0643</v>
      </c>
      <c r="BW622">
        <v>648.32039999999995</v>
      </c>
      <c r="BX622">
        <v>560.71389999999997</v>
      </c>
      <c r="BY622">
        <v>400.15350000000001</v>
      </c>
      <c r="BZ622">
        <v>155.21170000000001</v>
      </c>
      <c r="CA622">
        <v>92.667689999999993</v>
      </c>
      <c r="CB622">
        <v>50.47992</v>
      </c>
      <c r="CC622">
        <v>-25.999759999999998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283.29430000000002</v>
      </c>
      <c r="CQ622">
        <v>683.13930000000005</v>
      </c>
      <c r="CR622">
        <v>673.74379999999996</v>
      </c>
      <c r="CS622">
        <v>669.82590000000005</v>
      </c>
      <c r="CT622">
        <v>663.67550000000006</v>
      </c>
      <c r="CU622">
        <v>658.77269999999999</v>
      </c>
      <c r="CV622">
        <v>567.32889999999998</v>
      </c>
      <c r="CW622">
        <v>406.22190000000001</v>
      </c>
      <c r="CX622">
        <v>286.0258</v>
      </c>
      <c r="CY622">
        <v>289.70769999999999</v>
      </c>
      <c r="CZ622">
        <v>287.3707</v>
      </c>
      <c r="DA622">
        <v>254.44579999999999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428.32850000000002</v>
      </c>
      <c r="DO622">
        <v>693.26089999999999</v>
      </c>
      <c r="DP622">
        <v>683.49620000000004</v>
      </c>
      <c r="DQ622">
        <v>680.28629999999998</v>
      </c>
      <c r="DR622">
        <v>674.2867</v>
      </c>
      <c r="DS622">
        <v>669.22500000000002</v>
      </c>
      <c r="DT622">
        <v>573.94380000000001</v>
      </c>
      <c r="DU622">
        <v>412.2903</v>
      </c>
      <c r="DV622">
        <v>416.83980000000003</v>
      </c>
      <c r="DW622">
        <v>486.74770000000001</v>
      </c>
      <c r="DX622">
        <v>524.26149999999996</v>
      </c>
      <c r="DY622">
        <v>534.89139999999998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637.73479999999995</v>
      </c>
      <c r="EM622">
        <v>707.87480000000005</v>
      </c>
      <c r="EN622">
        <v>697.57709999999997</v>
      </c>
      <c r="EO622">
        <v>695.3895</v>
      </c>
      <c r="EP622">
        <v>689.60760000000005</v>
      </c>
      <c r="EQ622">
        <v>684.31650000000002</v>
      </c>
      <c r="ER622">
        <v>583.49469999999997</v>
      </c>
      <c r="ES622">
        <v>421.05220000000003</v>
      </c>
      <c r="ET622">
        <v>605.71450000000004</v>
      </c>
      <c r="EU622">
        <v>771.24220000000003</v>
      </c>
      <c r="EV622">
        <v>866.29430000000002</v>
      </c>
      <c r="EW622">
        <v>939.81020000000001</v>
      </c>
      <c r="EX622">
        <v>71.632580000000004</v>
      </c>
      <c r="EY622">
        <v>70.556020000000004</v>
      </c>
      <c r="EZ622">
        <v>69.559010000000001</v>
      </c>
      <c r="FA622">
        <v>68.655680000000004</v>
      </c>
      <c r="FB622">
        <v>67.87997</v>
      </c>
      <c r="FC622">
        <v>67.149299999999997</v>
      </c>
      <c r="FD622">
        <v>66.831699999999998</v>
      </c>
      <c r="FE622">
        <v>67.033670000000001</v>
      </c>
      <c r="FF622">
        <v>69.36506</v>
      </c>
      <c r="FG622">
        <v>73.713769999999997</v>
      </c>
      <c r="FH622">
        <v>78.674909999999997</v>
      </c>
      <c r="FI622">
        <v>82.826880000000003</v>
      </c>
      <c r="FJ622">
        <v>86.079120000000003</v>
      </c>
      <c r="FK622">
        <v>88.51446</v>
      </c>
      <c r="FL622">
        <v>89.979579999999999</v>
      </c>
      <c r="FM622">
        <v>90.558390000000003</v>
      </c>
      <c r="FN622">
        <v>90.632990000000007</v>
      </c>
      <c r="FO622">
        <v>89.874430000000004</v>
      </c>
      <c r="FP622">
        <v>88.149829999999994</v>
      </c>
      <c r="FQ622">
        <v>85.495580000000004</v>
      </c>
      <c r="FR622">
        <v>82.026200000000003</v>
      </c>
      <c r="FS622">
        <v>78.831620000000001</v>
      </c>
      <c r="FT622">
        <v>76.788809999999998</v>
      </c>
      <c r="FU622">
        <v>74.99221</v>
      </c>
      <c r="FV622">
        <v>1</v>
      </c>
    </row>
    <row r="623" spans="1:178" x14ac:dyDescent="0.2">
      <c r="A623" t="s">
        <v>216</v>
      </c>
      <c r="B623" t="s">
        <v>231</v>
      </c>
      <c r="C623" t="s">
        <v>241</v>
      </c>
      <c r="D623" t="s">
        <v>10</v>
      </c>
      <c r="E623">
        <v>2016</v>
      </c>
      <c r="F623" t="s">
        <v>228</v>
      </c>
      <c r="G623">
        <v>565</v>
      </c>
      <c r="H623" s="59"/>
      <c r="I623">
        <v>81.941649999999996</v>
      </c>
      <c r="J623">
        <v>735.34770000000003</v>
      </c>
      <c r="K623">
        <v>729.71659999999997</v>
      </c>
      <c r="L623">
        <v>724.35889999999995</v>
      </c>
      <c r="M623">
        <v>728.90920000000006</v>
      </c>
      <c r="N623">
        <v>743.69889999999998</v>
      </c>
      <c r="O623">
        <v>775.32510000000002</v>
      </c>
      <c r="P623">
        <v>821.85940000000005</v>
      </c>
      <c r="Q623">
        <v>830.952</v>
      </c>
      <c r="R623">
        <v>840.24180000000001</v>
      </c>
      <c r="S623">
        <v>842.41859999999997</v>
      </c>
      <c r="T623">
        <v>845.37810000000002</v>
      </c>
      <c r="U623">
        <v>839.19420000000002</v>
      </c>
      <c r="V623">
        <v>828.53890000000001</v>
      </c>
      <c r="W623">
        <v>823.59529999999995</v>
      </c>
      <c r="X623">
        <v>810.11469999999997</v>
      </c>
      <c r="Y623">
        <v>801.57749999999999</v>
      </c>
      <c r="Z623">
        <v>792.3809</v>
      </c>
      <c r="AA623">
        <v>784.803</v>
      </c>
      <c r="AB623">
        <v>784.14869999999996</v>
      </c>
      <c r="AC623">
        <v>788.82039999999995</v>
      </c>
      <c r="AD623">
        <v>794.95140000000004</v>
      </c>
      <c r="AE623">
        <v>795.04510000000005</v>
      </c>
      <c r="AF623">
        <v>787.05070000000001</v>
      </c>
      <c r="AG623">
        <v>755.7242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-73.85942</v>
      </c>
      <c r="AU623">
        <v>641.05830000000003</v>
      </c>
      <c r="AV623">
        <v>632.79639999999995</v>
      </c>
      <c r="AW623">
        <v>627.27200000000005</v>
      </c>
      <c r="AX623">
        <v>620.91700000000003</v>
      </c>
      <c r="AY623">
        <v>616.52419999999995</v>
      </c>
      <c r="AZ623">
        <v>536.7011</v>
      </c>
      <c r="BA623">
        <v>381.07889999999998</v>
      </c>
      <c r="BB623">
        <v>-36.899160000000002</v>
      </c>
      <c r="BC623">
        <v>-193.05170000000001</v>
      </c>
      <c r="BD623">
        <v>-291.44970000000001</v>
      </c>
      <c r="BE623">
        <v>-428.57859999999999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132.82130000000001</v>
      </c>
      <c r="BS623">
        <v>655.48199999999997</v>
      </c>
      <c r="BT623">
        <v>646.69399999999996</v>
      </c>
      <c r="BU623">
        <v>642.17849999999999</v>
      </c>
      <c r="BV623">
        <v>636.0385</v>
      </c>
      <c r="BW623">
        <v>631.41930000000002</v>
      </c>
      <c r="BX623">
        <v>546.1277</v>
      </c>
      <c r="BY623">
        <v>389.72669999999999</v>
      </c>
      <c r="BZ623">
        <v>149.5172</v>
      </c>
      <c r="CA623">
        <v>87.739869999999996</v>
      </c>
      <c r="CB623">
        <v>46.131210000000003</v>
      </c>
      <c r="CC623">
        <v>-28.93008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275.96769999999998</v>
      </c>
      <c r="CQ623">
        <v>665.47190000000001</v>
      </c>
      <c r="CR623">
        <v>656.31949999999995</v>
      </c>
      <c r="CS623">
        <v>652.50279999999998</v>
      </c>
      <c r="CT623">
        <v>646.51149999999996</v>
      </c>
      <c r="CU623">
        <v>641.7355</v>
      </c>
      <c r="CV623">
        <v>552.65660000000003</v>
      </c>
      <c r="CW623">
        <v>395.71620000000001</v>
      </c>
      <c r="CX623">
        <v>278.62860000000001</v>
      </c>
      <c r="CY623">
        <v>282.21530000000001</v>
      </c>
      <c r="CZ623">
        <v>279.93869999999998</v>
      </c>
      <c r="DA623">
        <v>247.86529999999999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419.11419999999998</v>
      </c>
      <c r="DO623">
        <v>675.46169999999995</v>
      </c>
      <c r="DP623">
        <v>665.94489999999996</v>
      </c>
      <c r="DQ623">
        <v>662.82709999999997</v>
      </c>
      <c r="DR623">
        <v>656.9846</v>
      </c>
      <c r="DS623">
        <v>652.05169999999998</v>
      </c>
      <c r="DT623">
        <v>559.18539999999996</v>
      </c>
      <c r="DU623">
        <v>401.7056</v>
      </c>
      <c r="DV623">
        <v>407.74</v>
      </c>
      <c r="DW623">
        <v>476.69069999999999</v>
      </c>
      <c r="DX623">
        <v>513.74620000000004</v>
      </c>
      <c r="DY623">
        <v>524.66060000000004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625.79489999999998</v>
      </c>
      <c r="EM623">
        <v>689.8854</v>
      </c>
      <c r="EN623">
        <v>679.84249999999997</v>
      </c>
      <c r="EO623">
        <v>677.73360000000002</v>
      </c>
      <c r="EP623">
        <v>672.10609999999997</v>
      </c>
      <c r="EQ623">
        <v>666.94669999999996</v>
      </c>
      <c r="ER623">
        <v>568.61199999999997</v>
      </c>
      <c r="ES623">
        <v>410.35340000000002</v>
      </c>
      <c r="ET623">
        <v>594.15629999999999</v>
      </c>
      <c r="EU623">
        <v>757.48230000000001</v>
      </c>
      <c r="EV623">
        <v>851.32709999999997</v>
      </c>
      <c r="EW623">
        <v>924.30909999999994</v>
      </c>
      <c r="EX623">
        <v>71.632580000000004</v>
      </c>
      <c r="EY623">
        <v>70.556020000000004</v>
      </c>
      <c r="EZ623">
        <v>69.559010000000001</v>
      </c>
      <c r="FA623">
        <v>68.655680000000004</v>
      </c>
      <c r="FB623">
        <v>67.87997</v>
      </c>
      <c r="FC623">
        <v>67.149299999999997</v>
      </c>
      <c r="FD623">
        <v>66.831699999999998</v>
      </c>
      <c r="FE623">
        <v>67.033670000000001</v>
      </c>
      <c r="FF623">
        <v>69.36506</v>
      </c>
      <c r="FG623">
        <v>73.713769999999997</v>
      </c>
      <c r="FH623">
        <v>78.674909999999997</v>
      </c>
      <c r="FI623">
        <v>82.826880000000003</v>
      </c>
      <c r="FJ623">
        <v>86.079120000000003</v>
      </c>
      <c r="FK623">
        <v>88.51446</v>
      </c>
      <c r="FL623">
        <v>89.979579999999999</v>
      </c>
      <c r="FM623">
        <v>90.558390000000003</v>
      </c>
      <c r="FN623">
        <v>90.632990000000007</v>
      </c>
      <c r="FO623">
        <v>89.874430000000004</v>
      </c>
      <c r="FP623">
        <v>88.149829999999994</v>
      </c>
      <c r="FQ623">
        <v>85.495580000000004</v>
      </c>
      <c r="FR623">
        <v>82.026200000000003</v>
      </c>
      <c r="FS623">
        <v>78.831620000000001</v>
      </c>
      <c r="FT623">
        <v>76.788809999999998</v>
      </c>
      <c r="FU623">
        <v>74.99221</v>
      </c>
      <c r="FV623">
        <v>1</v>
      </c>
    </row>
    <row r="624" spans="1:178" x14ac:dyDescent="0.2">
      <c r="A624" t="s">
        <v>216</v>
      </c>
      <c r="B624" t="s">
        <v>231</v>
      </c>
      <c r="C624" t="s">
        <v>241</v>
      </c>
      <c r="D624" t="s">
        <v>10</v>
      </c>
      <c r="E624">
        <v>2017</v>
      </c>
      <c r="F624" t="s">
        <v>228</v>
      </c>
      <c r="G624">
        <v>550</v>
      </c>
      <c r="H624" s="59"/>
      <c r="I624">
        <v>79.766199999999998</v>
      </c>
      <c r="J624">
        <v>715.8252</v>
      </c>
      <c r="K624">
        <v>710.34360000000004</v>
      </c>
      <c r="L624">
        <v>705.12819999999999</v>
      </c>
      <c r="M624">
        <v>709.55759999999998</v>
      </c>
      <c r="N624">
        <v>723.9547</v>
      </c>
      <c r="O624">
        <v>754.74120000000005</v>
      </c>
      <c r="P624">
        <v>800.04010000000005</v>
      </c>
      <c r="Q624">
        <v>808.8913</v>
      </c>
      <c r="R624">
        <v>817.93449999999996</v>
      </c>
      <c r="S624">
        <v>820.05349999999999</v>
      </c>
      <c r="T624">
        <v>822.93439999999998</v>
      </c>
      <c r="U624">
        <v>816.91470000000004</v>
      </c>
      <c r="V624">
        <v>806.54229999999995</v>
      </c>
      <c r="W624">
        <v>801.73</v>
      </c>
      <c r="X624">
        <v>788.60730000000001</v>
      </c>
      <c r="Y624">
        <v>780.29660000000001</v>
      </c>
      <c r="Z624">
        <v>771.3442</v>
      </c>
      <c r="AA624">
        <v>763.96749999999997</v>
      </c>
      <c r="AB624">
        <v>763.3306</v>
      </c>
      <c r="AC624">
        <v>767.87819999999999</v>
      </c>
      <c r="AD624">
        <v>773.84649999999999</v>
      </c>
      <c r="AE624">
        <v>773.93769999999995</v>
      </c>
      <c r="AF624">
        <v>766.15549999999996</v>
      </c>
      <c r="AG624">
        <v>735.66070000000002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-76.511030000000005</v>
      </c>
      <c r="AU624">
        <v>623.71720000000005</v>
      </c>
      <c r="AV624">
        <v>615.68629999999996</v>
      </c>
      <c r="AW624">
        <v>610.28610000000003</v>
      </c>
      <c r="AX624">
        <v>604.09500000000003</v>
      </c>
      <c r="AY624">
        <v>599.82389999999998</v>
      </c>
      <c r="AZ624">
        <v>522.24210000000005</v>
      </c>
      <c r="BA624">
        <v>370.7688</v>
      </c>
      <c r="BB624">
        <v>-40.079790000000003</v>
      </c>
      <c r="BC624">
        <v>-194.19280000000001</v>
      </c>
      <c r="BD624">
        <v>-291.24579999999997</v>
      </c>
      <c r="BE624">
        <v>-426.11930000000001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127.40770000000001</v>
      </c>
      <c r="BS624">
        <v>637.94820000000004</v>
      </c>
      <c r="BT624">
        <v>629.39819999999997</v>
      </c>
      <c r="BU624">
        <v>624.99350000000004</v>
      </c>
      <c r="BV624">
        <v>619.01430000000005</v>
      </c>
      <c r="BW624">
        <v>614.51980000000003</v>
      </c>
      <c r="BX624">
        <v>531.54269999999997</v>
      </c>
      <c r="BY624">
        <v>379.30099999999999</v>
      </c>
      <c r="BZ624">
        <v>143.84540000000001</v>
      </c>
      <c r="CA624">
        <v>82.846339999999998</v>
      </c>
      <c r="CB624">
        <v>41.823729999999998</v>
      </c>
      <c r="CC624">
        <v>-31.81156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268.64120000000003</v>
      </c>
      <c r="CQ624">
        <v>647.80449999999996</v>
      </c>
      <c r="CR624">
        <v>638.89499999999998</v>
      </c>
      <c r="CS624">
        <v>635.17970000000003</v>
      </c>
      <c r="CT624">
        <v>629.34749999999997</v>
      </c>
      <c r="CU624">
        <v>624.69820000000004</v>
      </c>
      <c r="CV624">
        <v>537.98429999999996</v>
      </c>
      <c r="CW624">
        <v>385.21039999999999</v>
      </c>
      <c r="CX624">
        <v>271.23140000000001</v>
      </c>
      <c r="CY624">
        <v>274.72280000000001</v>
      </c>
      <c r="CZ624">
        <v>272.50670000000002</v>
      </c>
      <c r="DA624">
        <v>241.28479999999999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409.87470000000002</v>
      </c>
      <c r="DO624">
        <v>657.66079999999999</v>
      </c>
      <c r="DP624">
        <v>648.39179999999999</v>
      </c>
      <c r="DQ624">
        <v>645.36599999999999</v>
      </c>
      <c r="DR624">
        <v>639.68060000000003</v>
      </c>
      <c r="DS624">
        <v>634.87660000000005</v>
      </c>
      <c r="DT624">
        <v>544.42589999999996</v>
      </c>
      <c r="DU624">
        <v>391.1198</v>
      </c>
      <c r="DV624">
        <v>398.6173</v>
      </c>
      <c r="DW624">
        <v>466.59930000000003</v>
      </c>
      <c r="DX624">
        <v>503.18970000000002</v>
      </c>
      <c r="DY624">
        <v>514.38120000000004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613.79340000000002</v>
      </c>
      <c r="EM624">
        <v>671.89179999999999</v>
      </c>
      <c r="EN624">
        <v>662.10379999999998</v>
      </c>
      <c r="EO624">
        <v>660.07339999999999</v>
      </c>
      <c r="EP624">
        <v>654.6</v>
      </c>
      <c r="EQ624">
        <v>649.57259999999997</v>
      </c>
      <c r="ER624">
        <v>553.72649999999999</v>
      </c>
      <c r="ES624">
        <v>399.65199999999999</v>
      </c>
      <c r="ET624">
        <v>582.54250000000002</v>
      </c>
      <c r="EU624">
        <v>743.63850000000002</v>
      </c>
      <c r="EV624">
        <v>836.25930000000005</v>
      </c>
      <c r="EW624">
        <v>908.68889999999999</v>
      </c>
      <c r="EX624">
        <v>71.632580000000004</v>
      </c>
      <c r="EY624">
        <v>70.556020000000004</v>
      </c>
      <c r="EZ624">
        <v>69.559010000000001</v>
      </c>
      <c r="FA624">
        <v>68.655680000000004</v>
      </c>
      <c r="FB624">
        <v>67.87997</v>
      </c>
      <c r="FC624">
        <v>67.149299999999997</v>
      </c>
      <c r="FD624">
        <v>66.831699999999998</v>
      </c>
      <c r="FE624">
        <v>67.033670000000001</v>
      </c>
      <c r="FF624">
        <v>69.36506</v>
      </c>
      <c r="FG624">
        <v>73.713769999999997</v>
      </c>
      <c r="FH624">
        <v>78.674909999999997</v>
      </c>
      <c r="FI624">
        <v>82.826880000000003</v>
      </c>
      <c r="FJ624">
        <v>86.079120000000003</v>
      </c>
      <c r="FK624">
        <v>88.51446</v>
      </c>
      <c r="FL624">
        <v>89.979569999999995</v>
      </c>
      <c r="FM624">
        <v>90.558390000000003</v>
      </c>
      <c r="FN624">
        <v>90.632990000000007</v>
      </c>
      <c r="FO624">
        <v>89.874440000000007</v>
      </c>
      <c r="FP624">
        <v>88.149820000000005</v>
      </c>
      <c r="FQ624">
        <v>85.495580000000004</v>
      </c>
      <c r="FR624">
        <v>82.026200000000003</v>
      </c>
      <c r="FS624">
        <v>78.831620000000001</v>
      </c>
      <c r="FT624">
        <v>76.788809999999998</v>
      </c>
      <c r="FU624">
        <v>74.99221</v>
      </c>
      <c r="FV624">
        <v>1</v>
      </c>
    </row>
    <row r="625" spans="1:178" x14ac:dyDescent="0.2">
      <c r="A625" t="s">
        <v>216</v>
      </c>
      <c r="B625" t="s">
        <v>231</v>
      </c>
      <c r="C625" t="s">
        <v>241</v>
      </c>
      <c r="D625" t="s">
        <v>10</v>
      </c>
      <c r="E625" t="s">
        <v>239</v>
      </c>
      <c r="F625" t="s">
        <v>228</v>
      </c>
      <c r="G625">
        <v>535</v>
      </c>
      <c r="H625" s="59"/>
      <c r="I625">
        <v>77.590770000000006</v>
      </c>
      <c r="J625">
        <v>696.30269999999996</v>
      </c>
      <c r="K625">
        <v>690.97059999999999</v>
      </c>
      <c r="L625">
        <v>685.89739999999995</v>
      </c>
      <c r="M625">
        <v>690.20609999999999</v>
      </c>
      <c r="N625">
        <v>704.21050000000002</v>
      </c>
      <c r="O625">
        <v>734.15729999999996</v>
      </c>
      <c r="P625">
        <v>778.22080000000005</v>
      </c>
      <c r="Q625">
        <v>786.8306</v>
      </c>
      <c r="R625">
        <v>795.62720000000002</v>
      </c>
      <c r="S625">
        <v>797.6884</v>
      </c>
      <c r="T625">
        <v>800.49080000000004</v>
      </c>
      <c r="U625">
        <v>794.63520000000005</v>
      </c>
      <c r="V625">
        <v>784.54570000000001</v>
      </c>
      <c r="W625">
        <v>779.8646</v>
      </c>
      <c r="X625">
        <v>767.09979999999996</v>
      </c>
      <c r="Y625">
        <v>759.01580000000001</v>
      </c>
      <c r="Z625">
        <v>750.30759999999998</v>
      </c>
      <c r="AA625">
        <v>743.13210000000004</v>
      </c>
      <c r="AB625">
        <v>742.51250000000005</v>
      </c>
      <c r="AC625">
        <v>746.93610000000001</v>
      </c>
      <c r="AD625">
        <v>752.74159999999995</v>
      </c>
      <c r="AE625">
        <v>752.83029999999997</v>
      </c>
      <c r="AF625">
        <v>745.2604</v>
      </c>
      <c r="AG625">
        <v>715.59720000000004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-79.098429999999993</v>
      </c>
      <c r="AU625">
        <v>606.38049999999998</v>
      </c>
      <c r="AV625">
        <v>598.5806</v>
      </c>
      <c r="AW625">
        <v>593.30470000000003</v>
      </c>
      <c r="AX625">
        <v>587.27769999999998</v>
      </c>
      <c r="AY625">
        <v>583.12819999999999</v>
      </c>
      <c r="AZ625">
        <v>507.78590000000003</v>
      </c>
      <c r="BA625">
        <v>360.46129999999999</v>
      </c>
      <c r="BB625">
        <v>-43.202509999999997</v>
      </c>
      <c r="BC625">
        <v>-195.24680000000001</v>
      </c>
      <c r="BD625">
        <v>-290.93720000000002</v>
      </c>
      <c r="BE625">
        <v>-423.53590000000003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122.0204</v>
      </c>
      <c r="BS625">
        <v>620.41610000000003</v>
      </c>
      <c r="BT625">
        <v>612.10419999999999</v>
      </c>
      <c r="BU625">
        <v>607.81020000000001</v>
      </c>
      <c r="BV625">
        <v>601.99220000000003</v>
      </c>
      <c r="BW625">
        <v>597.62239999999997</v>
      </c>
      <c r="BX625">
        <v>516.95889999999997</v>
      </c>
      <c r="BY625">
        <v>368.87639999999999</v>
      </c>
      <c r="BZ625">
        <v>138.19720000000001</v>
      </c>
      <c r="CA625">
        <v>77.988460000000003</v>
      </c>
      <c r="CB625">
        <v>37.559170000000002</v>
      </c>
      <c r="CC625">
        <v>-34.64226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261.31459999999998</v>
      </c>
      <c r="CQ625">
        <v>630.13710000000003</v>
      </c>
      <c r="CR625">
        <v>621.47059999999999</v>
      </c>
      <c r="CS625">
        <v>617.85659999999996</v>
      </c>
      <c r="CT625">
        <v>612.18349999999998</v>
      </c>
      <c r="CU625">
        <v>607.66099999999994</v>
      </c>
      <c r="CV625">
        <v>523.31200000000001</v>
      </c>
      <c r="CW625">
        <v>374.7047</v>
      </c>
      <c r="CX625">
        <v>263.83409999999998</v>
      </c>
      <c r="CY625">
        <v>267.23039999999997</v>
      </c>
      <c r="CZ625">
        <v>265.07470000000001</v>
      </c>
      <c r="DA625">
        <v>234.70429999999999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400.60890000000001</v>
      </c>
      <c r="DO625">
        <v>639.85810000000004</v>
      </c>
      <c r="DP625">
        <v>630.83709999999996</v>
      </c>
      <c r="DQ625">
        <v>627.90309999999999</v>
      </c>
      <c r="DR625">
        <v>622.37469999999996</v>
      </c>
      <c r="DS625">
        <v>617.69960000000003</v>
      </c>
      <c r="DT625">
        <v>529.66520000000003</v>
      </c>
      <c r="DU625">
        <v>380.53289999999998</v>
      </c>
      <c r="DV625">
        <v>389.471</v>
      </c>
      <c r="DW625">
        <v>456.47230000000002</v>
      </c>
      <c r="DX625">
        <v>492.59030000000001</v>
      </c>
      <c r="DY625">
        <v>504.05090000000001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601.72770000000003</v>
      </c>
      <c r="EM625">
        <v>653.89369999999997</v>
      </c>
      <c r="EN625">
        <v>644.36069999999995</v>
      </c>
      <c r="EO625">
        <v>642.4085</v>
      </c>
      <c r="EP625">
        <v>637.08920000000001</v>
      </c>
      <c r="EQ625">
        <v>632.19380000000001</v>
      </c>
      <c r="ER625">
        <v>538.83810000000005</v>
      </c>
      <c r="ES625">
        <v>388.94799999999998</v>
      </c>
      <c r="ET625">
        <v>570.87080000000003</v>
      </c>
      <c r="EU625">
        <v>729.70759999999996</v>
      </c>
      <c r="EV625">
        <v>821.08669999999995</v>
      </c>
      <c r="EW625">
        <v>892.94449999999995</v>
      </c>
      <c r="EX625">
        <v>71.632580000000004</v>
      </c>
      <c r="EY625">
        <v>70.556020000000004</v>
      </c>
      <c r="EZ625">
        <v>69.559010000000001</v>
      </c>
      <c r="FA625">
        <v>68.655680000000004</v>
      </c>
      <c r="FB625">
        <v>67.87997</v>
      </c>
      <c r="FC625">
        <v>67.149299999999997</v>
      </c>
      <c r="FD625">
        <v>66.831699999999998</v>
      </c>
      <c r="FE625">
        <v>67.033670000000001</v>
      </c>
      <c r="FF625">
        <v>69.36506</v>
      </c>
      <c r="FG625">
        <v>73.713769999999997</v>
      </c>
      <c r="FH625">
        <v>78.674909999999997</v>
      </c>
      <c r="FI625">
        <v>82.826880000000003</v>
      </c>
      <c r="FJ625">
        <v>86.079120000000003</v>
      </c>
      <c r="FK625">
        <v>88.51446</v>
      </c>
      <c r="FL625">
        <v>89.979579999999999</v>
      </c>
      <c r="FM625">
        <v>90.558390000000003</v>
      </c>
      <c r="FN625">
        <v>90.632990000000007</v>
      </c>
      <c r="FO625">
        <v>89.874430000000004</v>
      </c>
      <c r="FP625">
        <v>88.149829999999994</v>
      </c>
      <c r="FQ625">
        <v>85.495580000000004</v>
      </c>
      <c r="FR625">
        <v>82.026200000000003</v>
      </c>
      <c r="FS625">
        <v>78.831620000000001</v>
      </c>
      <c r="FT625">
        <v>76.788809999999998</v>
      </c>
      <c r="FU625">
        <v>74.99221</v>
      </c>
      <c r="FV625">
        <v>1</v>
      </c>
    </row>
    <row r="626" spans="1:178" x14ac:dyDescent="0.2">
      <c r="A626" t="s">
        <v>216</v>
      </c>
      <c r="B626" t="s">
        <v>231</v>
      </c>
      <c r="C626" t="s">
        <v>242</v>
      </c>
      <c r="D626" t="s">
        <v>33</v>
      </c>
      <c r="E626">
        <v>2015</v>
      </c>
      <c r="F626" t="s">
        <v>229</v>
      </c>
      <c r="G626">
        <v>338</v>
      </c>
      <c r="H626" s="59"/>
      <c r="I626">
        <v>33.27008</v>
      </c>
      <c r="J626">
        <v>437.9581</v>
      </c>
      <c r="K626">
        <v>432.39589999999998</v>
      </c>
      <c r="L626">
        <v>424.42399999999998</v>
      </c>
      <c r="M626">
        <v>426.13369999999998</v>
      </c>
      <c r="N626">
        <v>432.96859999999998</v>
      </c>
      <c r="O626">
        <v>451.20359999999999</v>
      </c>
      <c r="P626">
        <v>461.77600000000001</v>
      </c>
      <c r="Q626">
        <v>460.79450000000003</v>
      </c>
      <c r="R626">
        <v>464.65839999999997</v>
      </c>
      <c r="S626">
        <v>448.20229999999998</v>
      </c>
      <c r="T626">
        <v>443.89729999999997</v>
      </c>
      <c r="U626">
        <v>460.55619999999999</v>
      </c>
      <c r="V626">
        <v>469.34879999999998</v>
      </c>
      <c r="W626">
        <v>463.56439999999998</v>
      </c>
      <c r="X626">
        <v>456.7681</v>
      </c>
      <c r="Y626">
        <v>458.0367</v>
      </c>
      <c r="Z626">
        <v>457.80680000000001</v>
      </c>
      <c r="AA626">
        <v>461.17869999999999</v>
      </c>
      <c r="AB626">
        <v>458.49439999999998</v>
      </c>
      <c r="AC626">
        <v>457.399</v>
      </c>
      <c r="AD626">
        <v>457.59559999999999</v>
      </c>
      <c r="AE626">
        <v>459.32459999999998</v>
      </c>
      <c r="AF626">
        <v>458.0598</v>
      </c>
      <c r="AG626">
        <v>453.38459999999998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130.73650000000001</v>
      </c>
      <c r="AX626">
        <v>377.11750000000001</v>
      </c>
      <c r="AY626">
        <v>381.3621</v>
      </c>
      <c r="AZ626">
        <v>377.6078</v>
      </c>
      <c r="BA626">
        <v>377.18669999999997</v>
      </c>
      <c r="BB626">
        <v>378.66930000000002</v>
      </c>
      <c r="BC626">
        <v>336.34140000000002</v>
      </c>
      <c r="BD626">
        <v>234.42310000000001</v>
      </c>
      <c r="BE626">
        <v>-32.383879999999998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134.82149999999999</v>
      </c>
      <c r="BV626">
        <v>382.46620000000001</v>
      </c>
      <c r="BW626">
        <v>387.06099999999998</v>
      </c>
      <c r="BX626">
        <v>382.92630000000003</v>
      </c>
      <c r="BY626">
        <v>382.40199999999999</v>
      </c>
      <c r="BZ626">
        <v>383.63099999999997</v>
      </c>
      <c r="CA626">
        <v>342.34190000000001</v>
      </c>
      <c r="CB626">
        <v>240.5668</v>
      </c>
      <c r="CC626">
        <v>74.341890000000006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137.6508</v>
      </c>
      <c r="CT626">
        <v>386.17059999999998</v>
      </c>
      <c r="CU626">
        <v>391.00810000000001</v>
      </c>
      <c r="CV626">
        <v>386.60980000000001</v>
      </c>
      <c r="CW626">
        <v>386.01420000000002</v>
      </c>
      <c r="CX626">
        <v>387.06740000000002</v>
      </c>
      <c r="CY626">
        <v>346.49770000000001</v>
      </c>
      <c r="CZ626">
        <v>244.8219</v>
      </c>
      <c r="DA626">
        <v>148.25980000000001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140.47999999999999</v>
      </c>
      <c r="DR626">
        <v>389.87509999999997</v>
      </c>
      <c r="DS626">
        <v>394.95510000000002</v>
      </c>
      <c r="DT626">
        <v>390.29329999999999</v>
      </c>
      <c r="DU626">
        <v>389.62630000000001</v>
      </c>
      <c r="DV626">
        <v>390.50380000000001</v>
      </c>
      <c r="DW626">
        <v>350.65359999999998</v>
      </c>
      <c r="DX626">
        <v>249.077</v>
      </c>
      <c r="DY626">
        <v>222.17779999999999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144.5651</v>
      </c>
      <c r="EP626">
        <v>395.22379999999998</v>
      </c>
      <c r="EQ626">
        <v>400.654</v>
      </c>
      <c r="ER626">
        <v>395.61169999999998</v>
      </c>
      <c r="ES626">
        <v>394.8417</v>
      </c>
      <c r="ET626">
        <v>395.46539999999999</v>
      </c>
      <c r="EU626">
        <v>356.65410000000003</v>
      </c>
      <c r="EV626">
        <v>255.22069999999999</v>
      </c>
      <c r="EW626">
        <v>328.90350000000001</v>
      </c>
      <c r="EX626">
        <v>39.910080000000001</v>
      </c>
      <c r="EY626">
        <v>39.294730000000001</v>
      </c>
      <c r="EZ626">
        <v>38.79036</v>
      </c>
      <c r="FA626">
        <v>38.017049999999998</v>
      </c>
      <c r="FB626">
        <v>37.399799999999999</v>
      </c>
      <c r="FC626">
        <v>36.907730000000001</v>
      </c>
      <c r="FD626">
        <v>36.520400000000002</v>
      </c>
      <c r="FE626">
        <v>36.20232</v>
      </c>
      <c r="FF626">
        <v>36.731090000000002</v>
      </c>
      <c r="FG626">
        <v>39.639989999999997</v>
      </c>
      <c r="FH626">
        <v>42.585209999999996</v>
      </c>
      <c r="FI626">
        <v>45.256509999999999</v>
      </c>
      <c r="FJ626">
        <v>47.050730000000001</v>
      </c>
      <c r="FK626">
        <v>48.281359999999999</v>
      </c>
      <c r="FL626">
        <v>49.087139999999998</v>
      </c>
      <c r="FM626">
        <v>49.301819999999999</v>
      </c>
      <c r="FN626">
        <v>48.900350000000003</v>
      </c>
      <c r="FO626">
        <v>48.014629999999997</v>
      </c>
      <c r="FP626">
        <v>46.425890000000003</v>
      </c>
      <c r="FQ626">
        <v>45.148949999999999</v>
      </c>
      <c r="FR626">
        <v>43.74635</v>
      </c>
      <c r="FS626">
        <v>43.020389999999999</v>
      </c>
      <c r="FT626">
        <v>42.058970000000002</v>
      </c>
      <c r="FU626">
        <v>41.316020000000002</v>
      </c>
      <c r="FV626">
        <v>1</v>
      </c>
    </row>
    <row r="627" spans="1:178" x14ac:dyDescent="0.2">
      <c r="A627" t="s">
        <v>216</v>
      </c>
      <c r="B627" t="s">
        <v>231</v>
      </c>
      <c r="C627" t="s">
        <v>242</v>
      </c>
      <c r="D627" t="s">
        <v>33</v>
      </c>
      <c r="E627">
        <v>2016</v>
      </c>
      <c r="F627" t="s">
        <v>229</v>
      </c>
      <c r="G627">
        <v>330</v>
      </c>
      <c r="H627" s="59"/>
      <c r="I627">
        <v>32.482619999999997</v>
      </c>
      <c r="J627">
        <v>427.59230000000002</v>
      </c>
      <c r="K627">
        <v>422.1617</v>
      </c>
      <c r="L627">
        <v>414.3784</v>
      </c>
      <c r="M627">
        <v>416.04770000000002</v>
      </c>
      <c r="N627">
        <v>422.7208</v>
      </c>
      <c r="O627">
        <v>440.52420000000001</v>
      </c>
      <c r="P627">
        <v>450.84640000000002</v>
      </c>
      <c r="Q627">
        <v>449.88810000000001</v>
      </c>
      <c r="R627">
        <v>453.66059999999999</v>
      </c>
      <c r="S627">
        <v>437.59390000000002</v>
      </c>
      <c r="T627">
        <v>433.39089999999999</v>
      </c>
      <c r="U627">
        <v>449.65550000000002</v>
      </c>
      <c r="V627">
        <v>458.24</v>
      </c>
      <c r="W627">
        <v>452.5924</v>
      </c>
      <c r="X627">
        <v>445.95699999999999</v>
      </c>
      <c r="Y627">
        <v>447.19560000000001</v>
      </c>
      <c r="Z627">
        <v>446.97109999999998</v>
      </c>
      <c r="AA627">
        <v>450.26319999999998</v>
      </c>
      <c r="AB627">
        <v>447.64249999999998</v>
      </c>
      <c r="AC627">
        <v>446.57299999999998</v>
      </c>
      <c r="AD627">
        <v>446.76499999999999</v>
      </c>
      <c r="AE627">
        <v>448.45299999999997</v>
      </c>
      <c r="AF627">
        <v>447.21809999999999</v>
      </c>
      <c r="AG627">
        <v>442.65359999999998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127.5608</v>
      </c>
      <c r="AX627">
        <v>368.08510000000001</v>
      </c>
      <c r="AY627">
        <v>372.22239999999999</v>
      </c>
      <c r="AZ627">
        <v>368.56450000000001</v>
      </c>
      <c r="BA627">
        <v>368.15539999999999</v>
      </c>
      <c r="BB627">
        <v>369.60789999999997</v>
      </c>
      <c r="BC627">
        <v>328.26119999999997</v>
      </c>
      <c r="BD627">
        <v>228.75229999999999</v>
      </c>
      <c r="BE627">
        <v>-33.74239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131.59719999999999</v>
      </c>
      <c r="BV627">
        <v>373.37009999999998</v>
      </c>
      <c r="BW627">
        <v>377.85340000000002</v>
      </c>
      <c r="BX627">
        <v>373.81959999999998</v>
      </c>
      <c r="BY627">
        <v>373.30869999999999</v>
      </c>
      <c r="BZ627">
        <v>374.51049999999998</v>
      </c>
      <c r="CA627">
        <v>334.1902</v>
      </c>
      <c r="CB627">
        <v>234.8228</v>
      </c>
      <c r="CC627">
        <v>71.712779999999995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134.39279999999999</v>
      </c>
      <c r="CT627">
        <v>377.03050000000002</v>
      </c>
      <c r="CU627">
        <v>381.7534</v>
      </c>
      <c r="CV627">
        <v>377.45929999999998</v>
      </c>
      <c r="CW627">
        <v>376.87779999999998</v>
      </c>
      <c r="CX627">
        <v>377.90600000000001</v>
      </c>
      <c r="CY627">
        <v>338.29660000000001</v>
      </c>
      <c r="CZ627">
        <v>239.0273</v>
      </c>
      <c r="DA627">
        <v>144.75069999999999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137.1884</v>
      </c>
      <c r="DR627">
        <v>380.6909</v>
      </c>
      <c r="DS627">
        <v>385.65350000000001</v>
      </c>
      <c r="DT627">
        <v>381.09890000000001</v>
      </c>
      <c r="DU627">
        <v>380.44690000000003</v>
      </c>
      <c r="DV627">
        <v>381.30149999999998</v>
      </c>
      <c r="DW627">
        <v>342.40300000000002</v>
      </c>
      <c r="DX627">
        <v>243.23169999999999</v>
      </c>
      <c r="DY627">
        <v>217.78870000000001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141.22470000000001</v>
      </c>
      <c r="EP627">
        <v>385.97590000000002</v>
      </c>
      <c r="EQ627">
        <v>391.28449999999998</v>
      </c>
      <c r="ER627">
        <v>386.35399999999998</v>
      </c>
      <c r="ES627">
        <v>385.60019999999997</v>
      </c>
      <c r="ET627">
        <v>386.20409999999998</v>
      </c>
      <c r="EU627">
        <v>348.33210000000003</v>
      </c>
      <c r="EV627">
        <v>249.3023</v>
      </c>
      <c r="EW627">
        <v>323.24380000000002</v>
      </c>
      <c r="EX627">
        <v>39.910080000000001</v>
      </c>
      <c r="EY627">
        <v>39.294730000000001</v>
      </c>
      <c r="EZ627">
        <v>38.79036</v>
      </c>
      <c r="FA627">
        <v>38.017049999999998</v>
      </c>
      <c r="FB627">
        <v>37.399799999999999</v>
      </c>
      <c r="FC627">
        <v>36.907730000000001</v>
      </c>
      <c r="FD627">
        <v>36.520400000000002</v>
      </c>
      <c r="FE627">
        <v>36.20232</v>
      </c>
      <c r="FF627">
        <v>36.731090000000002</v>
      </c>
      <c r="FG627">
        <v>39.639989999999997</v>
      </c>
      <c r="FH627">
        <v>42.585209999999996</v>
      </c>
      <c r="FI627">
        <v>45.256509999999999</v>
      </c>
      <c r="FJ627">
        <v>47.050730000000001</v>
      </c>
      <c r="FK627">
        <v>48.281359999999999</v>
      </c>
      <c r="FL627">
        <v>49.087139999999998</v>
      </c>
      <c r="FM627">
        <v>49.301810000000003</v>
      </c>
      <c r="FN627">
        <v>48.900350000000003</v>
      </c>
      <c r="FO627">
        <v>48.014620000000001</v>
      </c>
      <c r="FP627">
        <v>46.425890000000003</v>
      </c>
      <c r="FQ627">
        <v>45.148949999999999</v>
      </c>
      <c r="FR627">
        <v>43.74635</v>
      </c>
      <c r="FS627">
        <v>43.020389999999999</v>
      </c>
      <c r="FT627">
        <v>42.058970000000002</v>
      </c>
      <c r="FU627">
        <v>41.316020000000002</v>
      </c>
      <c r="FV627">
        <v>1</v>
      </c>
    </row>
    <row r="628" spans="1:178" x14ac:dyDescent="0.2">
      <c r="A628" t="s">
        <v>216</v>
      </c>
      <c r="B628" t="s">
        <v>231</v>
      </c>
      <c r="C628" t="s">
        <v>242</v>
      </c>
      <c r="D628" t="s">
        <v>33</v>
      </c>
      <c r="E628">
        <v>2017</v>
      </c>
      <c r="F628" t="s">
        <v>229</v>
      </c>
      <c r="G628">
        <v>321</v>
      </c>
      <c r="H628" s="59"/>
      <c r="I628">
        <v>31.596730000000001</v>
      </c>
      <c r="J628">
        <v>415.9307</v>
      </c>
      <c r="K628">
        <v>410.64819999999997</v>
      </c>
      <c r="L628">
        <v>403.0772</v>
      </c>
      <c r="M628">
        <v>404.70089999999999</v>
      </c>
      <c r="N628">
        <v>411.19209999999998</v>
      </c>
      <c r="O628">
        <v>428.50990000000002</v>
      </c>
      <c r="P628">
        <v>438.55059999999997</v>
      </c>
      <c r="Q628">
        <v>437.61840000000001</v>
      </c>
      <c r="R628">
        <v>441.28809999999999</v>
      </c>
      <c r="S628">
        <v>425.65960000000001</v>
      </c>
      <c r="T628">
        <v>421.5711</v>
      </c>
      <c r="U628">
        <v>437.39210000000003</v>
      </c>
      <c r="V628">
        <v>445.74259999999998</v>
      </c>
      <c r="W628">
        <v>440.24900000000002</v>
      </c>
      <c r="X628">
        <v>433.79450000000003</v>
      </c>
      <c r="Y628">
        <v>434.99939999999998</v>
      </c>
      <c r="Z628">
        <v>434.78100000000001</v>
      </c>
      <c r="AA628">
        <v>437.98329999999999</v>
      </c>
      <c r="AB628">
        <v>435.43400000000003</v>
      </c>
      <c r="AC628">
        <v>434.39370000000002</v>
      </c>
      <c r="AD628">
        <v>434.58049999999997</v>
      </c>
      <c r="AE628">
        <v>436.22250000000003</v>
      </c>
      <c r="AF628">
        <v>435.0213</v>
      </c>
      <c r="AG628">
        <v>430.5813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123.9893</v>
      </c>
      <c r="AX628">
        <v>357.92529999999999</v>
      </c>
      <c r="AY628">
        <v>361.9418</v>
      </c>
      <c r="AZ628">
        <v>358.39229999999998</v>
      </c>
      <c r="BA628">
        <v>357.9966</v>
      </c>
      <c r="BB628">
        <v>359.4153</v>
      </c>
      <c r="BC628">
        <v>319.17270000000002</v>
      </c>
      <c r="BD628">
        <v>222.37450000000001</v>
      </c>
      <c r="BE628">
        <v>-35.239330000000002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127.97029999999999</v>
      </c>
      <c r="BV628">
        <v>363.1377</v>
      </c>
      <c r="BW628">
        <v>367.49549999999999</v>
      </c>
      <c r="BX628">
        <v>363.5752</v>
      </c>
      <c r="BY628">
        <v>363.07909999999998</v>
      </c>
      <c r="BZ628">
        <v>364.25060000000002</v>
      </c>
      <c r="CA628">
        <v>325.02030000000002</v>
      </c>
      <c r="CB628">
        <v>228.36160000000001</v>
      </c>
      <c r="CC628">
        <v>68.767880000000005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130.72749999999999</v>
      </c>
      <c r="CT628">
        <v>366.74779999999998</v>
      </c>
      <c r="CU628">
        <v>371.34199999999998</v>
      </c>
      <c r="CV628">
        <v>367.16489999999999</v>
      </c>
      <c r="CW628">
        <v>366.59930000000003</v>
      </c>
      <c r="CX628">
        <v>367.59949999999998</v>
      </c>
      <c r="CY628">
        <v>329.07029999999997</v>
      </c>
      <c r="CZ628">
        <v>232.50829999999999</v>
      </c>
      <c r="DA628">
        <v>140.803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133.4847</v>
      </c>
      <c r="DR628">
        <v>370.35789999999997</v>
      </c>
      <c r="DS628">
        <v>375.18849999999998</v>
      </c>
      <c r="DT628">
        <v>370.75459999999998</v>
      </c>
      <c r="DU628">
        <v>370.11939999999998</v>
      </c>
      <c r="DV628">
        <v>370.94839999999999</v>
      </c>
      <c r="DW628">
        <v>333.12040000000002</v>
      </c>
      <c r="DX628">
        <v>236.6551</v>
      </c>
      <c r="DY628">
        <v>212.83799999999999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137.4657</v>
      </c>
      <c r="EP628">
        <v>375.57040000000001</v>
      </c>
      <c r="EQ628">
        <v>380.74220000000003</v>
      </c>
      <c r="ER628">
        <v>375.9375</v>
      </c>
      <c r="ES628">
        <v>375.20190000000002</v>
      </c>
      <c r="ET628">
        <v>375.78359999999998</v>
      </c>
      <c r="EU628">
        <v>338.96800000000002</v>
      </c>
      <c r="EV628">
        <v>242.6422</v>
      </c>
      <c r="EW628">
        <v>316.84519999999998</v>
      </c>
      <c r="EX628">
        <v>39.910080000000001</v>
      </c>
      <c r="EY628">
        <v>39.294730000000001</v>
      </c>
      <c r="EZ628">
        <v>38.79036</v>
      </c>
      <c r="FA628">
        <v>38.017049999999998</v>
      </c>
      <c r="FB628">
        <v>37.399799999999999</v>
      </c>
      <c r="FC628">
        <v>36.907730000000001</v>
      </c>
      <c r="FD628">
        <v>36.520400000000002</v>
      </c>
      <c r="FE628">
        <v>36.20232</v>
      </c>
      <c r="FF628">
        <v>36.731090000000002</v>
      </c>
      <c r="FG628">
        <v>39.639989999999997</v>
      </c>
      <c r="FH628">
        <v>42.585209999999996</v>
      </c>
      <c r="FI628">
        <v>45.256509999999999</v>
      </c>
      <c r="FJ628">
        <v>47.050730000000001</v>
      </c>
      <c r="FK628">
        <v>48.281359999999999</v>
      </c>
      <c r="FL628">
        <v>49.087139999999998</v>
      </c>
      <c r="FM628">
        <v>49.301819999999999</v>
      </c>
      <c r="FN628">
        <v>48.900350000000003</v>
      </c>
      <c r="FO628">
        <v>48.014620000000001</v>
      </c>
      <c r="FP628">
        <v>46.425879999999999</v>
      </c>
      <c r="FQ628">
        <v>45.148949999999999</v>
      </c>
      <c r="FR628">
        <v>43.746339999999996</v>
      </c>
      <c r="FS628">
        <v>43.020389999999999</v>
      </c>
      <c r="FT628">
        <v>42.058970000000002</v>
      </c>
      <c r="FU628">
        <v>41.316020000000002</v>
      </c>
      <c r="FV628">
        <v>1</v>
      </c>
    </row>
    <row r="629" spans="1:178" x14ac:dyDescent="0.2">
      <c r="A629" t="s">
        <v>216</v>
      </c>
      <c r="B629" t="s">
        <v>231</v>
      </c>
      <c r="C629" t="s">
        <v>242</v>
      </c>
      <c r="D629" t="s">
        <v>33</v>
      </c>
      <c r="E629" t="s">
        <v>239</v>
      </c>
      <c r="F629" t="s">
        <v>229</v>
      </c>
      <c r="G629">
        <v>313</v>
      </c>
      <c r="H629" s="59"/>
      <c r="I629">
        <v>30.809270000000001</v>
      </c>
      <c r="J629">
        <v>405.56479999999999</v>
      </c>
      <c r="K629">
        <v>400.41390000000001</v>
      </c>
      <c r="L629">
        <v>393.0317</v>
      </c>
      <c r="M629">
        <v>394.61489999999998</v>
      </c>
      <c r="N629">
        <v>400.9443</v>
      </c>
      <c r="O629">
        <v>417.83049999999997</v>
      </c>
      <c r="P629">
        <v>427.62099999999998</v>
      </c>
      <c r="Q629">
        <v>426.71210000000002</v>
      </c>
      <c r="R629">
        <v>430.29020000000003</v>
      </c>
      <c r="S629">
        <v>415.05119999999999</v>
      </c>
      <c r="T629">
        <v>411.06470000000002</v>
      </c>
      <c r="U629">
        <v>426.4914</v>
      </c>
      <c r="V629">
        <v>434.63369999999998</v>
      </c>
      <c r="W629">
        <v>429.27710000000002</v>
      </c>
      <c r="X629">
        <v>422.98340000000002</v>
      </c>
      <c r="Y629">
        <v>424.1583</v>
      </c>
      <c r="Z629">
        <v>423.94529999999997</v>
      </c>
      <c r="AA629">
        <v>427.06779999999998</v>
      </c>
      <c r="AB629">
        <v>424.58210000000003</v>
      </c>
      <c r="AC629">
        <v>423.5677</v>
      </c>
      <c r="AD629">
        <v>423.74979999999999</v>
      </c>
      <c r="AE629">
        <v>425.35090000000002</v>
      </c>
      <c r="AF629">
        <v>424.17959999999999</v>
      </c>
      <c r="AG629">
        <v>419.8503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120.8158</v>
      </c>
      <c r="AX629">
        <v>348.89580000000001</v>
      </c>
      <c r="AY629">
        <v>352.80500000000001</v>
      </c>
      <c r="AZ629">
        <v>349.35169999999999</v>
      </c>
      <c r="BA629">
        <v>348.96809999999999</v>
      </c>
      <c r="BB629">
        <v>350.35660000000001</v>
      </c>
      <c r="BC629">
        <v>311.09570000000002</v>
      </c>
      <c r="BD629">
        <v>216.70689999999999</v>
      </c>
      <c r="BE629">
        <v>-36.54092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124.7469</v>
      </c>
      <c r="BV629">
        <v>354.0428</v>
      </c>
      <c r="BW629">
        <v>358.28910000000002</v>
      </c>
      <c r="BX629">
        <v>354.46969999999999</v>
      </c>
      <c r="BY629">
        <v>353.98689999999999</v>
      </c>
      <c r="BZ629">
        <v>355.13130000000001</v>
      </c>
      <c r="CA629">
        <v>316.87</v>
      </c>
      <c r="CB629">
        <v>222.619</v>
      </c>
      <c r="CC629">
        <v>66.16207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127.4695</v>
      </c>
      <c r="CT629">
        <v>357.60770000000002</v>
      </c>
      <c r="CU629">
        <v>362.08730000000003</v>
      </c>
      <c r="CV629">
        <v>358.01440000000002</v>
      </c>
      <c r="CW629">
        <v>357.46289999999999</v>
      </c>
      <c r="CX629">
        <v>358.43810000000002</v>
      </c>
      <c r="CY629">
        <v>320.86919999999998</v>
      </c>
      <c r="CZ629">
        <v>226.71369999999999</v>
      </c>
      <c r="DA629">
        <v>137.29390000000001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130.19210000000001</v>
      </c>
      <c r="DR629">
        <v>361.17250000000001</v>
      </c>
      <c r="DS629">
        <v>365.88560000000001</v>
      </c>
      <c r="DT629">
        <v>361.5591</v>
      </c>
      <c r="DU629">
        <v>360.93880000000001</v>
      </c>
      <c r="DV629">
        <v>361.745</v>
      </c>
      <c r="DW629">
        <v>324.86849999999998</v>
      </c>
      <c r="DX629">
        <v>230.80850000000001</v>
      </c>
      <c r="DY629">
        <v>208.4256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134.1232</v>
      </c>
      <c r="EP629">
        <v>366.31959999999998</v>
      </c>
      <c r="EQ629">
        <v>371.36970000000002</v>
      </c>
      <c r="ER629">
        <v>366.67700000000002</v>
      </c>
      <c r="ES629">
        <v>365.95760000000001</v>
      </c>
      <c r="ET629">
        <v>366.5197</v>
      </c>
      <c r="EU629">
        <v>330.64280000000002</v>
      </c>
      <c r="EV629">
        <v>236.72059999999999</v>
      </c>
      <c r="EW629">
        <v>311.12860000000001</v>
      </c>
      <c r="EX629">
        <v>39.910080000000001</v>
      </c>
      <c r="EY629">
        <v>39.294730000000001</v>
      </c>
      <c r="EZ629">
        <v>38.79036</v>
      </c>
      <c r="FA629">
        <v>38.017049999999998</v>
      </c>
      <c r="FB629">
        <v>37.399799999999999</v>
      </c>
      <c r="FC629">
        <v>36.907730000000001</v>
      </c>
      <c r="FD629">
        <v>36.520400000000002</v>
      </c>
      <c r="FE629">
        <v>36.20232</v>
      </c>
      <c r="FF629">
        <v>36.731090000000002</v>
      </c>
      <c r="FG629">
        <v>39.639989999999997</v>
      </c>
      <c r="FH629">
        <v>42.585209999999996</v>
      </c>
      <c r="FI629">
        <v>45.256509999999999</v>
      </c>
      <c r="FJ629">
        <v>47.050730000000001</v>
      </c>
      <c r="FK629">
        <v>48.281359999999999</v>
      </c>
      <c r="FL629">
        <v>49.087139999999998</v>
      </c>
      <c r="FM629">
        <v>49.301819999999999</v>
      </c>
      <c r="FN629">
        <v>48.900350000000003</v>
      </c>
      <c r="FO629">
        <v>48.014629999999997</v>
      </c>
      <c r="FP629">
        <v>46.425890000000003</v>
      </c>
      <c r="FQ629">
        <v>45.148949999999999</v>
      </c>
      <c r="FR629">
        <v>43.74635</v>
      </c>
      <c r="FS629">
        <v>43.020389999999999</v>
      </c>
      <c r="FT629">
        <v>42.058970000000002</v>
      </c>
      <c r="FU629">
        <v>41.316020000000002</v>
      </c>
      <c r="FV629">
        <v>1</v>
      </c>
    </row>
    <row r="630" spans="1:178" x14ac:dyDescent="0.2">
      <c r="A630" t="s">
        <v>216</v>
      </c>
      <c r="B630" t="s">
        <v>231</v>
      </c>
      <c r="C630" t="s">
        <v>242</v>
      </c>
      <c r="D630" t="s">
        <v>34</v>
      </c>
      <c r="E630">
        <v>2015</v>
      </c>
      <c r="F630" t="s">
        <v>229</v>
      </c>
      <c r="G630">
        <v>338</v>
      </c>
      <c r="H630" s="59"/>
      <c r="I630">
        <v>33.27008</v>
      </c>
      <c r="J630">
        <v>419.11239999999998</v>
      </c>
      <c r="K630">
        <v>415.04520000000002</v>
      </c>
      <c r="L630">
        <v>410.3929</v>
      </c>
      <c r="M630">
        <v>410.76560000000001</v>
      </c>
      <c r="N630">
        <v>416.6388</v>
      </c>
      <c r="O630">
        <v>432.99939999999998</v>
      </c>
      <c r="P630">
        <v>443.3664</v>
      </c>
      <c r="Q630">
        <v>445.94159999999999</v>
      </c>
      <c r="R630">
        <v>445.33499999999998</v>
      </c>
      <c r="S630">
        <v>439.666</v>
      </c>
      <c r="T630">
        <v>445.87950000000001</v>
      </c>
      <c r="U630">
        <v>456.24209999999999</v>
      </c>
      <c r="V630">
        <v>451.35140000000001</v>
      </c>
      <c r="W630">
        <v>448.51369999999997</v>
      </c>
      <c r="X630">
        <v>442.06119999999999</v>
      </c>
      <c r="Y630">
        <v>439.14569999999998</v>
      </c>
      <c r="Z630">
        <v>433.92430000000002</v>
      </c>
      <c r="AA630">
        <v>430.71469999999999</v>
      </c>
      <c r="AB630">
        <v>428.82190000000003</v>
      </c>
      <c r="AC630">
        <v>429.1223</v>
      </c>
      <c r="AD630">
        <v>430.8152</v>
      </c>
      <c r="AE630">
        <v>431.1463</v>
      </c>
      <c r="AF630">
        <v>427.93419999999998</v>
      </c>
      <c r="AG630">
        <v>424.95679999999999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121.11199999999999</v>
      </c>
      <c r="AX630">
        <v>355.7466</v>
      </c>
      <c r="AY630">
        <v>355.12360000000001</v>
      </c>
      <c r="AZ630">
        <v>352.86720000000003</v>
      </c>
      <c r="BA630">
        <v>352.85899999999998</v>
      </c>
      <c r="BB630">
        <v>355.60509999999999</v>
      </c>
      <c r="BC630">
        <v>310.73250000000002</v>
      </c>
      <c r="BD630">
        <v>209.05019999999999</v>
      </c>
      <c r="BE630">
        <v>-49.326540000000001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124.0232</v>
      </c>
      <c r="BV630">
        <v>359.87880000000001</v>
      </c>
      <c r="BW630">
        <v>359.2867</v>
      </c>
      <c r="BX630">
        <v>356.85430000000002</v>
      </c>
      <c r="BY630">
        <v>356.9513</v>
      </c>
      <c r="BZ630">
        <v>359.7518</v>
      </c>
      <c r="CA630">
        <v>316.03390000000002</v>
      </c>
      <c r="CB630">
        <v>215.30549999999999</v>
      </c>
      <c r="CC630">
        <v>57.392270000000003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126.0395</v>
      </c>
      <c r="CT630">
        <v>362.7407</v>
      </c>
      <c r="CU630">
        <v>362.17009999999999</v>
      </c>
      <c r="CV630">
        <v>359.6157</v>
      </c>
      <c r="CW630">
        <v>359.78559999999999</v>
      </c>
      <c r="CX630">
        <v>362.62389999999999</v>
      </c>
      <c r="CY630">
        <v>319.70569999999998</v>
      </c>
      <c r="CZ630">
        <v>219.63800000000001</v>
      </c>
      <c r="DA630">
        <v>131.30539999999999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128.05590000000001</v>
      </c>
      <c r="DR630">
        <v>365.6026</v>
      </c>
      <c r="DS630">
        <v>365.05349999999999</v>
      </c>
      <c r="DT630">
        <v>362.37709999999998</v>
      </c>
      <c r="DU630">
        <v>362.6198</v>
      </c>
      <c r="DV630">
        <v>365.49590000000001</v>
      </c>
      <c r="DW630">
        <v>323.37740000000002</v>
      </c>
      <c r="DX630">
        <v>223.97040000000001</v>
      </c>
      <c r="DY630">
        <v>205.21850000000001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130.96709999999999</v>
      </c>
      <c r="EP630">
        <v>369.73480000000001</v>
      </c>
      <c r="EQ630">
        <v>369.21660000000003</v>
      </c>
      <c r="ER630">
        <v>366.36410000000001</v>
      </c>
      <c r="ES630">
        <v>366.71210000000002</v>
      </c>
      <c r="ET630">
        <v>369.64269999999999</v>
      </c>
      <c r="EU630">
        <v>328.6789</v>
      </c>
      <c r="EV630">
        <v>230.22569999999999</v>
      </c>
      <c r="EW630">
        <v>311.93729999999999</v>
      </c>
      <c r="EX630">
        <v>47.966639999999998</v>
      </c>
      <c r="EY630">
        <v>47.382739999999998</v>
      </c>
      <c r="EZ630">
        <v>46.840670000000003</v>
      </c>
      <c r="FA630">
        <v>46.367150000000002</v>
      </c>
      <c r="FB630">
        <v>45.951340000000002</v>
      </c>
      <c r="FC630">
        <v>45.467509999999997</v>
      </c>
      <c r="FD630">
        <v>45.132579999999997</v>
      </c>
      <c r="FE630">
        <v>45.166789999999999</v>
      </c>
      <c r="FF630">
        <v>46.448999999999998</v>
      </c>
      <c r="FG630">
        <v>49.72578</v>
      </c>
      <c r="FH630">
        <v>53.206119999999999</v>
      </c>
      <c r="FI630">
        <v>56.205759999999998</v>
      </c>
      <c r="FJ630">
        <v>58.096699999999998</v>
      </c>
      <c r="FK630">
        <v>59.18309</v>
      </c>
      <c r="FL630">
        <v>59.688690000000001</v>
      </c>
      <c r="FM630">
        <v>59.910829999999997</v>
      </c>
      <c r="FN630">
        <v>59.495620000000002</v>
      </c>
      <c r="FO630">
        <v>58.462220000000002</v>
      </c>
      <c r="FP630">
        <v>56.283349999999999</v>
      </c>
      <c r="FQ630">
        <v>53.904640000000001</v>
      </c>
      <c r="FR630">
        <v>52.333449999999999</v>
      </c>
      <c r="FS630">
        <v>51.055549999999997</v>
      </c>
      <c r="FT630">
        <v>50.006860000000003</v>
      </c>
      <c r="FU630">
        <v>48.897350000000003</v>
      </c>
      <c r="FV630">
        <v>1</v>
      </c>
    </row>
    <row r="631" spans="1:178" x14ac:dyDescent="0.2">
      <c r="A631" t="s">
        <v>216</v>
      </c>
      <c r="B631" t="s">
        <v>231</v>
      </c>
      <c r="C631" t="s">
        <v>242</v>
      </c>
      <c r="D631" t="s">
        <v>34</v>
      </c>
      <c r="E631">
        <v>2016</v>
      </c>
      <c r="F631" t="s">
        <v>229</v>
      </c>
      <c r="G631">
        <v>330</v>
      </c>
      <c r="H631" s="59"/>
      <c r="I631">
        <v>32.482619999999997</v>
      </c>
      <c r="J631">
        <v>409.19260000000003</v>
      </c>
      <c r="K631">
        <v>405.22160000000002</v>
      </c>
      <c r="L631">
        <v>400.67939999999999</v>
      </c>
      <c r="M631">
        <v>401.04340000000002</v>
      </c>
      <c r="N631">
        <v>406.77749999999997</v>
      </c>
      <c r="O631">
        <v>422.7509</v>
      </c>
      <c r="P631">
        <v>432.87259999999998</v>
      </c>
      <c r="Q631">
        <v>435.38670000000002</v>
      </c>
      <c r="R631">
        <v>434.79450000000003</v>
      </c>
      <c r="S631">
        <v>429.25970000000001</v>
      </c>
      <c r="T631">
        <v>435.32619999999997</v>
      </c>
      <c r="U631">
        <v>445.44349999999997</v>
      </c>
      <c r="V631">
        <v>440.66849999999999</v>
      </c>
      <c r="W631">
        <v>437.89800000000002</v>
      </c>
      <c r="X631">
        <v>431.59820000000002</v>
      </c>
      <c r="Y631">
        <v>428.75170000000003</v>
      </c>
      <c r="Z631">
        <v>423.65390000000002</v>
      </c>
      <c r="AA631">
        <v>420.52019999999999</v>
      </c>
      <c r="AB631">
        <v>418.67230000000001</v>
      </c>
      <c r="AC631">
        <v>418.96559999999999</v>
      </c>
      <c r="AD631">
        <v>420.61840000000001</v>
      </c>
      <c r="AE631">
        <v>420.94170000000003</v>
      </c>
      <c r="AF631">
        <v>417.80560000000003</v>
      </c>
      <c r="AG631">
        <v>414.89859999999999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118.1875</v>
      </c>
      <c r="AX631">
        <v>347.24430000000001</v>
      </c>
      <c r="AY631">
        <v>346.6354</v>
      </c>
      <c r="AZ631">
        <v>344.4359</v>
      </c>
      <c r="BA631">
        <v>344.42579999999998</v>
      </c>
      <c r="BB631">
        <v>347.10579999999999</v>
      </c>
      <c r="BC631">
        <v>303.27229999999997</v>
      </c>
      <c r="BD631">
        <v>203.9777</v>
      </c>
      <c r="BE631">
        <v>-50.283909999999999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121.06399999999999</v>
      </c>
      <c r="BV631">
        <v>351.3272</v>
      </c>
      <c r="BW631">
        <v>350.74900000000002</v>
      </c>
      <c r="BX631">
        <v>348.37549999999999</v>
      </c>
      <c r="BY631">
        <v>348.46940000000001</v>
      </c>
      <c r="BZ631">
        <v>351.20319999999998</v>
      </c>
      <c r="CA631">
        <v>308.51060000000001</v>
      </c>
      <c r="CB631">
        <v>210.15860000000001</v>
      </c>
      <c r="CC631">
        <v>55.164400000000001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123.0564</v>
      </c>
      <c r="CT631">
        <v>354.1551</v>
      </c>
      <c r="CU631">
        <v>353.59800000000001</v>
      </c>
      <c r="CV631">
        <v>351.10410000000002</v>
      </c>
      <c r="CW631">
        <v>351.26990000000001</v>
      </c>
      <c r="CX631">
        <v>354.041</v>
      </c>
      <c r="CY631">
        <v>312.13869999999997</v>
      </c>
      <c r="CZ631">
        <v>214.43940000000001</v>
      </c>
      <c r="DA631">
        <v>128.19759999999999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125.0487</v>
      </c>
      <c r="DR631">
        <v>356.983</v>
      </c>
      <c r="DS631">
        <v>356.44709999999998</v>
      </c>
      <c r="DT631">
        <v>353.83260000000001</v>
      </c>
      <c r="DU631">
        <v>354.07049999999998</v>
      </c>
      <c r="DV631">
        <v>356.87889999999999</v>
      </c>
      <c r="DW631">
        <v>315.76670000000001</v>
      </c>
      <c r="DX631">
        <v>218.72030000000001</v>
      </c>
      <c r="DY631">
        <v>201.23070000000001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127.92529999999999</v>
      </c>
      <c r="EP631">
        <v>361.06599999999997</v>
      </c>
      <c r="EQ631">
        <v>360.5607</v>
      </c>
      <c r="ER631">
        <v>357.7722</v>
      </c>
      <c r="ES631">
        <v>358.11399999999998</v>
      </c>
      <c r="ET631">
        <v>360.97629999999998</v>
      </c>
      <c r="EU631">
        <v>321.00510000000003</v>
      </c>
      <c r="EV631">
        <v>224.90110000000001</v>
      </c>
      <c r="EW631">
        <v>306.67899999999997</v>
      </c>
      <c r="EX631">
        <v>47.966630000000002</v>
      </c>
      <c r="EY631">
        <v>47.382739999999998</v>
      </c>
      <c r="EZ631">
        <v>46.840670000000003</v>
      </c>
      <c r="FA631">
        <v>46.367150000000002</v>
      </c>
      <c r="FB631">
        <v>45.951340000000002</v>
      </c>
      <c r="FC631">
        <v>45.467509999999997</v>
      </c>
      <c r="FD631">
        <v>45.132579999999997</v>
      </c>
      <c r="FE631">
        <v>45.166789999999999</v>
      </c>
      <c r="FF631">
        <v>46.448999999999998</v>
      </c>
      <c r="FG631">
        <v>49.725790000000003</v>
      </c>
      <c r="FH631">
        <v>53.206119999999999</v>
      </c>
      <c r="FI631">
        <v>56.205759999999998</v>
      </c>
      <c r="FJ631">
        <v>58.096699999999998</v>
      </c>
      <c r="FK631">
        <v>59.18309</v>
      </c>
      <c r="FL631">
        <v>59.688690000000001</v>
      </c>
      <c r="FM631">
        <v>59.910829999999997</v>
      </c>
      <c r="FN631">
        <v>59.495620000000002</v>
      </c>
      <c r="FO631">
        <v>58.462220000000002</v>
      </c>
      <c r="FP631">
        <v>56.283349999999999</v>
      </c>
      <c r="FQ631">
        <v>53.904629999999997</v>
      </c>
      <c r="FR631">
        <v>52.333449999999999</v>
      </c>
      <c r="FS631">
        <v>51.055549999999997</v>
      </c>
      <c r="FT631">
        <v>50.006860000000003</v>
      </c>
      <c r="FU631">
        <v>48.897350000000003</v>
      </c>
      <c r="FV631">
        <v>1</v>
      </c>
    </row>
    <row r="632" spans="1:178" x14ac:dyDescent="0.2">
      <c r="A632" t="s">
        <v>216</v>
      </c>
      <c r="B632" t="s">
        <v>231</v>
      </c>
      <c r="C632" t="s">
        <v>242</v>
      </c>
      <c r="D632" t="s">
        <v>34</v>
      </c>
      <c r="E632">
        <v>2017</v>
      </c>
      <c r="F632" t="s">
        <v>229</v>
      </c>
      <c r="G632">
        <v>321</v>
      </c>
      <c r="H632" s="59"/>
      <c r="I632">
        <v>31.596730000000001</v>
      </c>
      <c r="J632">
        <v>398.03280000000001</v>
      </c>
      <c r="K632">
        <v>394.17009999999999</v>
      </c>
      <c r="L632">
        <v>389.7518</v>
      </c>
      <c r="M632">
        <v>390.10579999999999</v>
      </c>
      <c r="N632">
        <v>395.68360000000001</v>
      </c>
      <c r="O632">
        <v>411.22129999999999</v>
      </c>
      <c r="P632">
        <v>421.06689999999998</v>
      </c>
      <c r="Q632">
        <v>423.51249999999999</v>
      </c>
      <c r="R632">
        <v>422.93650000000002</v>
      </c>
      <c r="S632">
        <v>417.55259999999998</v>
      </c>
      <c r="T632">
        <v>423.45359999999999</v>
      </c>
      <c r="U632">
        <v>433.29500000000002</v>
      </c>
      <c r="V632">
        <v>428.65030000000002</v>
      </c>
      <c r="W632">
        <v>425.9554</v>
      </c>
      <c r="X632">
        <v>419.82740000000001</v>
      </c>
      <c r="Y632">
        <v>417.05849999999998</v>
      </c>
      <c r="Z632">
        <v>412.09969999999998</v>
      </c>
      <c r="AA632">
        <v>409.05149999999998</v>
      </c>
      <c r="AB632">
        <v>407.25400000000002</v>
      </c>
      <c r="AC632">
        <v>407.53919999999999</v>
      </c>
      <c r="AD632">
        <v>409.14699999999999</v>
      </c>
      <c r="AE632">
        <v>409.46140000000003</v>
      </c>
      <c r="AF632">
        <v>406.41090000000003</v>
      </c>
      <c r="AG632">
        <v>403.58319999999998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114.8982</v>
      </c>
      <c r="AX632">
        <v>337.68040000000002</v>
      </c>
      <c r="AY632">
        <v>337.0874</v>
      </c>
      <c r="AZ632">
        <v>334.95190000000002</v>
      </c>
      <c r="BA632">
        <v>334.93979999999999</v>
      </c>
      <c r="BB632">
        <v>337.54539999999997</v>
      </c>
      <c r="BC632">
        <v>294.88119999999998</v>
      </c>
      <c r="BD632">
        <v>198.273</v>
      </c>
      <c r="BE632">
        <v>-51.329540000000001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117.7353</v>
      </c>
      <c r="BV632">
        <v>341.70729999999998</v>
      </c>
      <c r="BW632">
        <v>341.14449999999999</v>
      </c>
      <c r="BX632">
        <v>338.8374</v>
      </c>
      <c r="BY632">
        <v>338.92779999999999</v>
      </c>
      <c r="BZ632">
        <v>341.5865</v>
      </c>
      <c r="CA632">
        <v>300.04759999999999</v>
      </c>
      <c r="CB632">
        <v>204.369</v>
      </c>
      <c r="CC632">
        <v>52.67089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119.7003</v>
      </c>
      <c r="CT632">
        <v>344.49630000000002</v>
      </c>
      <c r="CU632">
        <v>343.95440000000002</v>
      </c>
      <c r="CV632">
        <v>341.52850000000001</v>
      </c>
      <c r="CW632">
        <v>341.68979999999999</v>
      </c>
      <c r="CX632">
        <v>344.3854</v>
      </c>
      <c r="CY632">
        <v>303.62580000000003</v>
      </c>
      <c r="CZ632">
        <v>208.59110000000001</v>
      </c>
      <c r="DA632">
        <v>124.7013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121.6652</v>
      </c>
      <c r="DR632">
        <v>347.28539999999998</v>
      </c>
      <c r="DS632">
        <v>346.76440000000002</v>
      </c>
      <c r="DT632">
        <v>344.21960000000001</v>
      </c>
      <c r="DU632">
        <v>344.45190000000002</v>
      </c>
      <c r="DV632">
        <v>347.18430000000001</v>
      </c>
      <c r="DW632">
        <v>307.20409999999998</v>
      </c>
      <c r="DX632">
        <v>212.81319999999999</v>
      </c>
      <c r="DY632">
        <v>196.73169999999999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0</v>
      </c>
      <c r="EO632">
        <v>124.50230000000001</v>
      </c>
      <c r="EP632">
        <v>351.31229999999999</v>
      </c>
      <c r="EQ632">
        <v>350.82150000000001</v>
      </c>
      <c r="ER632">
        <v>348.10509999999999</v>
      </c>
      <c r="ES632">
        <v>348.43990000000002</v>
      </c>
      <c r="ET632">
        <v>351.22539999999998</v>
      </c>
      <c r="EU632">
        <v>312.37049999999999</v>
      </c>
      <c r="EV632">
        <v>218.9092</v>
      </c>
      <c r="EW632">
        <v>300.7321</v>
      </c>
      <c r="EX632">
        <v>47.966639999999998</v>
      </c>
      <c r="EY632">
        <v>47.382739999999998</v>
      </c>
      <c r="EZ632">
        <v>46.840670000000003</v>
      </c>
      <c r="FA632">
        <v>46.367150000000002</v>
      </c>
      <c r="FB632">
        <v>45.951340000000002</v>
      </c>
      <c r="FC632">
        <v>45.467509999999997</v>
      </c>
      <c r="FD632">
        <v>45.132579999999997</v>
      </c>
      <c r="FE632">
        <v>45.166789999999999</v>
      </c>
      <c r="FF632">
        <v>46.448999999999998</v>
      </c>
      <c r="FG632">
        <v>49.725790000000003</v>
      </c>
      <c r="FH632">
        <v>53.206119999999999</v>
      </c>
      <c r="FI632">
        <v>56.205759999999998</v>
      </c>
      <c r="FJ632">
        <v>58.096699999999998</v>
      </c>
      <c r="FK632">
        <v>59.18309</v>
      </c>
      <c r="FL632">
        <v>59.688690000000001</v>
      </c>
      <c r="FM632">
        <v>59.910829999999997</v>
      </c>
      <c r="FN632">
        <v>59.495620000000002</v>
      </c>
      <c r="FO632">
        <v>58.462220000000002</v>
      </c>
      <c r="FP632">
        <v>56.283349999999999</v>
      </c>
      <c r="FQ632">
        <v>53.904629999999997</v>
      </c>
      <c r="FR632">
        <v>52.333449999999999</v>
      </c>
      <c r="FS632">
        <v>51.055549999999997</v>
      </c>
      <c r="FT632">
        <v>50.006860000000003</v>
      </c>
      <c r="FU632">
        <v>48.897350000000003</v>
      </c>
      <c r="FV632">
        <v>1</v>
      </c>
    </row>
    <row r="633" spans="1:178" x14ac:dyDescent="0.2">
      <c r="A633" t="s">
        <v>216</v>
      </c>
      <c r="B633" t="s">
        <v>231</v>
      </c>
      <c r="C633" t="s">
        <v>242</v>
      </c>
      <c r="D633" t="s">
        <v>34</v>
      </c>
      <c r="E633" t="s">
        <v>239</v>
      </c>
      <c r="F633" t="s">
        <v>229</v>
      </c>
      <c r="G633">
        <v>313</v>
      </c>
      <c r="H633" s="59"/>
      <c r="I633">
        <v>30.809270000000001</v>
      </c>
      <c r="J633">
        <v>388.113</v>
      </c>
      <c r="K633">
        <v>384.34660000000002</v>
      </c>
      <c r="L633">
        <v>380.03829999999999</v>
      </c>
      <c r="M633">
        <v>380.38350000000003</v>
      </c>
      <c r="N633">
        <v>385.82229999999998</v>
      </c>
      <c r="O633">
        <v>400.97280000000001</v>
      </c>
      <c r="P633">
        <v>410.57310000000001</v>
      </c>
      <c r="Q633">
        <v>412.95769999999999</v>
      </c>
      <c r="R633">
        <v>412.39600000000002</v>
      </c>
      <c r="S633">
        <v>407.1463</v>
      </c>
      <c r="T633">
        <v>412.90030000000002</v>
      </c>
      <c r="U633">
        <v>422.49639999999999</v>
      </c>
      <c r="V633">
        <v>417.9674</v>
      </c>
      <c r="W633">
        <v>415.33960000000002</v>
      </c>
      <c r="X633">
        <v>409.36439999999999</v>
      </c>
      <c r="Y633">
        <v>406.66460000000001</v>
      </c>
      <c r="Z633">
        <v>401.82929999999999</v>
      </c>
      <c r="AA633">
        <v>398.8571</v>
      </c>
      <c r="AB633">
        <v>397.10430000000002</v>
      </c>
      <c r="AC633">
        <v>397.38249999999999</v>
      </c>
      <c r="AD633">
        <v>398.9502</v>
      </c>
      <c r="AE633">
        <v>399.2568</v>
      </c>
      <c r="AF633">
        <v>396.28230000000002</v>
      </c>
      <c r="AG633">
        <v>393.52510000000001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111.9753</v>
      </c>
      <c r="AX633">
        <v>329.18029999999999</v>
      </c>
      <c r="AY633">
        <v>328.60140000000001</v>
      </c>
      <c r="AZ633">
        <v>326.52280000000002</v>
      </c>
      <c r="BA633">
        <v>326.50869999999998</v>
      </c>
      <c r="BB633">
        <v>329.04829999999998</v>
      </c>
      <c r="BC633">
        <v>287.42380000000003</v>
      </c>
      <c r="BD633">
        <v>193.2039</v>
      </c>
      <c r="BE633">
        <v>-52.229979999999998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114.77679999999999</v>
      </c>
      <c r="BV633">
        <v>333.1567</v>
      </c>
      <c r="BW633">
        <v>332.60770000000002</v>
      </c>
      <c r="BX633">
        <v>330.3596</v>
      </c>
      <c r="BY633">
        <v>330.44670000000002</v>
      </c>
      <c r="BZ633">
        <v>333.03879999999998</v>
      </c>
      <c r="CA633">
        <v>292.52550000000002</v>
      </c>
      <c r="CB633">
        <v>199.2234</v>
      </c>
      <c r="CC633">
        <v>50.46631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116.7171</v>
      </c>
      <c r="CT633">
        <v>335.91079999999999</v>
      </c>
      <c r="CU633">
        <v>335.38240000000002</v>
      </c>
      <c r="CV633">
        <v>333.01690000000002</v>
      </c>
      <c r="CW633">
        <v>333.17419999999998</v>
      </c>
      <c r="CX633">
        <v>335.80259999999998</v>
      </c>
      <c r="CY633">
        <v>296.05880000000002</v>
      </c>
      <c r="CZ633">
        <v>203.39259999999999</v>
      </c>
      <c r="DA633">
        <v>121.59350000000001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118.6574</v>
      </c>
      <c r="DR633">
        <v>338.66480000000001</v>
      </c>
      <c r="DS633">
        <v>338.15699999999998</v>
      </c>
      <c r="DT633">
        <v>335.67419999999998</v>
      </c>
      <c r="DU633">
        <v>335.90159999999997</v>
      </c>
      <c r="DV633">
        <v>338.56630000000001</v>
      </c>
      <c r="DW633">
        <v>299.59219999999999</v>
      </c>
      <c r="DX633">
        <v>207.5617</v>
      </c>
      <c r="DY633">
        <v>192.72059999999999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121.4589</v>
      </c>
      <c r="EP633">
        <v>342.6413</v>
      </c>
      <c r="EQ633">
        <v>342.16329999999999</v>
      </c>
      <c r="ER633">
        <v>339.51100000000002</v>
      </c>
      <c r="ES633">
        <v>339.83969999999999</v>
      </c>
      <c r="ET633">
        <v>342.55680000000001</v>
      </c>
      <c r="EU633">
        <v>304.69380000000001</v>
      </c>
      <c r="EV633">
        <v>213.5812</v>
      </c>
      <c r="EW633">
        <v>295.4169</v>
      </c>
      <c r="EX633">
        <v>47.966639999999998</v>
      </c>
      <c r="EY633">
        <v>47.382739999999998</v>
      </c>
      <c r="EZ633">
        <v>46.840670000000003</v>
      </c>
      <c r="FA633">
        <v>46.367150000000002</v>
      </c>
      <c r="FB633">
        <v>45.951340000000002</v>
      </c>
      <c r="FC633">
        <v>45.467509999999997</v>
      </c>
      <c r="FD633">
        <v>45.132579999999997</v>
      </c>
      <c r="FE633">
        <v>45.166789999999999</v>
      </c>
      <c r="FF633">
        <v>46.448999999999998</v>
      </c>
      <c r="FG633">
        <v>49.725790000000003</v>
      </c>
      <c r="FH633">
        <v>53.206119999999999</v>
      </c>
      <c r="FI633">
        <v>56.205759999999998</v>
      </c>
      <c r="FJ633">
        <v>58.096699999999998</v>
      </c>
      <c r="FK633">
        <v>59.18309</v>
      </c>
      <c r="FL633">
        <v>59.688690000000001</v>
      </c>
      <c r="FM633">
        <v>59.910829999999997</v>
      </c>
      <c r="FN633">
        <v>59.495620000000002</v>
      </c>
      <c r="FO633">
        <v>58.462220000000002</v>
      </c>
      <c r="FP633">
        <v>56.283349999999999</v>
      </c>
      <c r="FQ633">
        <v>53.904629999999997</v>
      </c>
      <c r="FR633">
        <v>52.333449999999999</v>
      </c>
      <c r="FS633">
        <v>51.055549999999997</v>
      </c>
      <c r="FT633">
        <v>50.00685</v>
      </c>
      <c r="FU633">
        <v>48.897350000000003</v>
      </c>
      <c r="FV633">
        <v>1</v>
      </c>
    </row>
    <row r="634" spans="1:178" x14ac:dyDescent="0.2">
      <c r="A634" t="s">
        <v>216</v>
      </c>
      <c r="B634" t="s">
        <v>231</v>
      </c>
      <c r="C634" t="s">
        <v>242</v>
      </c>
      <c r="D634" t="s">
        <v>35</v>
      </c>
      <c r="E634">
        <v>2015</v>
      </c>
      <c r="F634" t="s">
        <v>229</v>
      </c>
      <c r="G634">
        <v>338</v>
      </c>
      <c r="H634" s="59"/>
      <c r="I634">
        <v>33.27008</v>
      </c>
      <c r="J634">
        <v>448.05149999999998</v>
      </c>
      <c r="K634">
        <v>444.71550000000002</v>
      </c>
      <c r="L634">
        <v>441.137</v>
      </c>
      <c r="M634">
        <v>442.7724</v>
      </c>
      <c r="N634">
        <v>449.62599999999998</v>
      </c>
      <c r="O634">
        <v>465.8279</v>
      </c>
      <c r="P634">
        <v>476.99299999999999</v>
      </c>
      <c r="Q634">
        <v>482.5763</v>
      </c>
      <c r="R634">
        <v>486.60660000000001</v>
      </c>
      <c r="S634">
        <v>484.55500000000001</v>
      </c>
      <c r="T634">
        <v>483.7885</v>
      </c>
      <c r="U634">
        <v>484.8381</v>
      </c>
      <c r="V634">
        <v>482.4769</v>
      </c>
      <c r="W634">
        <v>482.6386</v>
      </c>
      <c r="X634">
        <v>477.59109999999998</v>
      </c>
      <c r="Y634">
        <v>474.38839999999999</v>
      </c>
      <c r="Z634">
        <v>469.5652</v>
      </c>
      <c r="AA634">
        <v>466.41460000000001</v>
      </c>
      <c r="AB634">
        <v>468.43869999999998</v>
      </c>
      <c r="AC634">
        <v>466.18029999999999</v>
      </c>
      <c r="AD634">
        <v>464.09690000000001</v>
      </c>
      <c r="AE634">
        <v>460.6046</v>
      </c>
      <c r="AF634">
        <v>454.26859999999999</v>
      </c>
      <c r="AG634">
        <v>451.8424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120.4175</v>
      </c>
      <c r="AX634">
        <v>376.63159999999999</v>
      </c>
      <c r="AY634">
        <v>374.98649999999998</v>
      </c>
      <c r="AZ634">
        <v>374.87279999999998</v>
      </c>
      <c r="BA634">
        <v>373.49560000000002</v>
      </c>
      <c r="BB634">
        <v>372.49299999999999</v>
      </c>
      <c r="BC634">
        <v>316.69690000000003</v>
      </c>
      <c r="BD634">
        <v>226.45580000000001</v>
      </c>
      <c r="BE634">
        <v>-28.232109999999999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129.33260000000001</v>
      </c>
      <c r="BV634">
        <v>383.8947</v>
      </c>
      <c r="BW634">
        <v>382.66879999999998</v>
      </c>
      <c r="BX634">
        <v>383.16520000000003</v>
      </c>
      <c r="BY634">
        <v>381.7423</v>
      </c>
      <c r="BZ634">
        <v>380.46660000000003</v>
      </c>
      <c r="CA634">
        <v>331.88249999999999</v>
      </c>
      <c r="CB634">
        <v>236.08840000000001</v>
      </c>
      <c r="CC634">
        <v>78.487300000000005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135.50710000000001</v>
      </c>
      <c r="CT634">
        <v>388.92509999999999</v>
      </c>
      <c r="CU634">
        <v>387.98950000000002</v>
      </c>
      <c r="CV634">
        <v>388.9085</v>
      </c>
      <c r="CW634">
        <v>387.45389999999998</v>
      </c>
      <c r="CX634">
        <v>385.98910000000001</v>
      </c>
      <c r="CY634">
        <v>342.40010000000001</v>
      </c>
      <c r="CZ634">
        <v>242.76</v>
      </c>
      <c r="DA634">
        <v>152.4008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141.6816</v>
      </c>
      <c r="DR634">
        <v>393.95549999999997</v>
      </c>
      <c r="DS634">
        <v>393.31020000000001</v>
      </c>
      <c r="DT634">
        <v>394.65179999999998</v>
      </c>
      <c r="DU634">
        <v>393.16550000000001</v>
      </c>
      <c r="DV634">
        <v>391.51159999999999</v>
      </c>
      <c r="DW634">
        <v>352.91759999999999</v>
      </c>
      <c r="DX634">
        <v>249.4315</v>
      </c>
      <c r="DY634">
        <v>226.31440000000001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150.5967</v>
      </c>
      <c r="EP634">
        <v>401.21859999999998</v>
      </c>
      <c r="EQ634">
        <v>400.99239999999998</v>
      </c>
      <c r="ER634">
        <v>402.94420000000002</v>
      </c>
      <c r="ES634">
        <v>401.41210000000001</v>
      </c>
      <c r="ET634">
        <v>399.48509999999999</v>
      </c>
      <c r="EU634">
        <v>368.10320000000002</v>
      </c>
      <c r="EV634">
        <v>259.0641</v>
      </c>
      <c r="EW634">
        <v>333.03379999999999</v>
      </c>
      <c r="EX634">
        <v>58.1571</v>
      </c>
      <c r="EY634">
        <v>56.771790000000003</v>
      </c>
      <c r="EZ634">
        <v>56.0137</v>
      </c>
      <c r="FA634">
        <v>54.899009999999997</v>
      </c>
      <c r="FB634">
        <v>54.017800000000001</v>
      </c>
      <c r="FC634">
        <v>53.337730000000001</v>
      </c>
      <c r="FD634">
        <v>52.533990000000003</v>
      </c>
      <c r="FE634">
        <v>53.037210000000002</v>
      </c>
      <c r="FF634">
        <v>56.469760000000001</v>
      </c>
      <c r="FG634">
        <v>61.592379999999999</v>
      </c>
      <c r="FH634">
        <v>66.990359999999995</v>
      </c>
      <c r="FI634">
        <v>71.336929999999995</v>
      </c>
      <c r="FJ634">
        <v>74.43647</v>
      </c>
      <c r="FK634">
        <v>76.303309999999996</v>
      </c>
      <c r="FL634">
        <v>77.283590000000004</v>
      </c>
      <c r="FM634">
        <v>77.756879999999995</v>
      </c>
      <c r="FN634">
        <v>77.260009999999994</v>
      </c>
      <c r="FO634">
        <v>75.669880000000006</v>
      </c>
      <c r="FP634">
        <v>72.895870000000002</v>
      </c>
      <c r="FQ634">
        <v>69.538589999999999</v>
      </c>
      <c r="FR634">
        <v>66.565200000000004</v>
      </c>
      <c r="FS634">
        <v>64.003690000000006</v>
      </c>
      <c r="FT634">
        <v>61.648650000000004</v>
      </c>
      <c r="FU634">
        <v>60.014449999999997</v>
      </c>
      <c r="FV634">
        <v>1</v>
      </c>
    </row>
    <row r="635" spans="1:178" x14ac:dyDescent="0.2">
      <c r="A635" t="s">
        <v>216</v>
      </c>
      <c r="B635" t="s">
        <v>231</v>
      </c>
      <c r="C635" t="s">
        <v>242</v>
      </c>
      <c r="D635" t="s">
        <v>35</v>
      </c>
      <c r="E635">
        <v>2016</v>
      </c>
      <c r="F635" t="s">
        <v>229</v>
      </c>
      <c r="G635">
        <v>330</v>
      </c>
      <c r="H635" s="59"/>
      <c r="I635">
        <v>32.482619999999997</v>
      </c>
      <c r="J635">
        <v>437.44670000000002</v>
      </c>
      <c r="K635">
        <v>434.18970000000002</v>
      </c>
      <c r="L635">
        <v>430.69589999999999</v>
      </c>
      <c r="M635">
        <v>432.29259999999999</v>
      </c>
      <c r="N635">
        <v>438.98399999999998</v>
      </c>
      <c r="O635">
        <v>454.8023</v>
      </c>
      <c r="P635">
        <v>465.70319999999998</v>
      </c>
      <c r="Q635">
        <v>471.15440000000001</v>
      </c>
      <c r="R635">
        <v>475.08929999999998</v>
      </c>
      <c r="S635">
        <v>473.08629999999999</v>
      </c>
      <c r="T635">
        <v>472.33789999999999</v>
      </c>
      <c r="U635">
        <v>473.36270000000002</v>
      </c>
      <c r="V635">
        <v>471.0573</v>
      </c>
      <c r="W635">
        <v>471.21519999999998</v>
      </c>
      <c r="X635">
        <v>466.28719999999998</v>
      </c>
      <c r="Y635">
        <v>463.16030000000001</v>
      </c>
      <c r="Z635">
        <v>458.45119999999997</v>
      </c>
      <c r="AA635">
        <v>455.37520000000001</v>
      </c>
      <c r="AB635">
        <v>457.35129999999998</v>
      </c>
      <c r="AC635">
        <v>455.1465</v>
      </c>
      <c r="AD635">
        <v>453.1123</v>
      </c>
      <c r="AE635">
        <v>449.70269999999999</v>
      </c>
      <c r="AF635">
        <v>443.51670000000001</v>
      </c>
      <c r="AG635">
        <v>441.14789999999999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117.3899</v>
      </c>
      <c r="AX635">
        <v>367.57260000000002</v>
      </c>
      <c r="AY635">
        <v>365.95819999999998</v>
      </c>
      <c r="AZ635">
        <v>365.8349</v>
      </c>
      <c r="BA635">
        <v>364.49130000000002</v>
      </c>
      <c r="BB635">
        <v>363.5179</v>
      </c>
      <c r="BC635">
        <v>308.89870000000002</v>
      </c>
      <c r="BD635">
        <v>220.9041</v>
      </c>
      <c r="BE635">
        <v>-29.688780000000001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126.19880000000001</v>
      </c>
      <c r="BV635">
        <v>374.74930000000001</v>
      </c>
      <c r="BW635">
        <v>373.5489</v>
      </c>
      <c r="BX635">
        <v>374.02859999999998</v>
      </c>
      <c r="BY635">
        <v>372.63979999999998</v>
      </c>
      <c r="BZ635">
        <v>371.3965</v>
      </c>
      <c r="CA635">
        <v>323.90359999999998</v>
      </c>
      <c r="CB635">
        <v>230.4221</v>
      </c>
      <c r="CC635">
        <v>75.760120000000001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132.2998</v>
      </c>
      <c r="CT635">
        <v>379.71980000000002</v>
      </c>
      <c r="CU635">
        <v>378.80630000000002</v>
      </c>
      <c r="CV635">
        <v>379.70350000000002</v>
      </c>
      <c r="CW635">
        <v>378.28339999999997</v>
      </c>
      <c r="CX635">
        <v>376.85320000000002</v>
      </c>
      <c r="CY635">
        <v>334.29590000000002</v>
      </c>
      <c r="CZ635">
        <v>237.01419999999999</v>
      </c>
      <c r="DA635">
        <v>148.7937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138.4008</v>
      </c>
      <c r="DR635">
        <v>384.6902</v>
      </c>
      <c r="DS635">
        <v>384.06360000000001</v>
      </c>
      <c r="DT635">
        <v>385.3784</v>
      </c>
      <c r="DU635">
        <v>383.92700000000002</v>
      </c>
      <c r="DV635">
        <v>382.31</v>
      </c>
      <c r="DW635">
        <v>344.68819999999999</v>
      </c>
      <c r="DX635">
        <v>243.6063</v>
      </c>
      <c r="DY635">
        <v>221.82730000000001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147.2097</v>
      </c>
      <c r="EP635">
        <v>391.86689999999999</v>
      </c>
      <c r="EQ635">
        <v>391.65440000000001</v>
      </c>
      <c r="ER635">
        <v>393.57209999999998</v>
      </c>
      <c r="ES635">
        <v>392.07549999999998</v>
      </c>
      <c r="ET635">
        <v>390.18860000000001</v>
      </c>
      <c r="EU635">
        <v>359.69310000000002</v>
      </c>
      <c r="EV635">
        <v>253.1242</v>
      </c>
      <c r="EW635">
        <v>327.27620000000002</v>
      </c>
      <c r="EX635">
        <v>58.1571</v>
      </c>
      <c r="EY635">
        <v>56.77178</v>
      </c>
      <c r="EZ635">
        <v>56.0137</v>
      </c>
      <c r="FA635">
        <v>54.899009999999997</v>
      </c>
      <c r="FB635">
        <v>54.017800000000001</v>
      </c>
      <c r="FC635">
        <v>53.337730000000001</v>
      </c>
      <c r="FD635">
        <v>52.533990000000003</v>
      </c>
      <c r="FE635">
        <v>53.037210000000002</v>
      </c>
      <c r="FF635">
        <v>56.469760000000001</v>
      </c>
      <c r="FG635">
        <v>61.592379999999999</v>
      </c>
      <c r="FH635">
        <v>66.990359999999995</v>
      </c>
      <c r="FI635">
        <v>71.336929999999995</v>
      </c>
      <c r="FJ635">
        <v>74.436480000000003</v>
      </c>
      <c r="FK635">
        <v>76.303309999999996</v>
      </c>
      <c r="FL635">
        <v>77.283590000000004</v>
      </c>
      <c r="FM635">
        <v>77.756879999999995</v>
      </c>
      <c r="FN635">
        <v>77.260009999999994</v>
      </c>
      <c r="FO635">
        <v>75.669880000000006</v>
      </c>
      <c r="FP635">
        <v>72.895870000000002</v>
      </c>
      <c r="FQ635">
        <v>69.538589999999999</v>
      </c>
      <c r="FR635">
        <v>66.565200000000004</v>
      </c>
      <c r="FS635">
        <v>64.003690000000006</v>
      </c>
      <c r="FT635">
        <v>61.648650000000004</v>
      </c>
      <c r="FU635">
        <v>60.014449999999997</v>
      </c>
      <c r="FV635">
        <v>1</v>
      </c>
    </row>
    <row r="636" spans="1:178" x14ac:dyDescent="0.2">
      <c r="A636" t="s">
        <v>216</v>
      </c>
      <c r="B636" t="s">
        <v>231</v>
      </c>
      <c r="C636" t="s">
        <v>242</v>
      </c>
      <c r="D636" t="s">
        <v>35</v>
      </c>
      <c r="E636">
        <v>2017</v>
      </c>
      <c r="F636" t="s">
        <v>229</v>
      </c>
      <c r="G636">
        <v>321</v>
      </c>
      <c r="H636" s="59"/>
      <c r="I636">
        <v>31.596730000000001</v>
      </c>
      <c r="J636">
        <v>425.51639999999998</v>
      </c>
      <c r="K636">
        <v>422.34820000000002</v>
      </c>
      <c r="L636">
        <v>418.94959999999998</v>
      </c>
      <c r="M636">
        <v>420.50279999999998</v>
      </c>
      <c r="N636">
        <v>427.01170000000002</v>
      </c>
      <c r="O636">
        <v>442.39870000000002</v>
      </c>
      <c r="P636">
        <v>453.00220000000002</v>
      </c>
      <c r="Q636">
        <v>458.30470000000003</v>
      </c>
      <c r="R636">
        <v>462.13229999999999</v>
      </c>
      <c r="S636">
        <v>460.18389999999999</v>
      </c>
      <c r="T636">
        <v>459.45589999999999</v>
      </c>
      <c r="U636">
        <v>460.45280000000002</v>
      </c>
      <c r="V636">
        <v>458.21030000000002</v>
      </c>
      <c r="W636">
        <v>458.3639</v>
      </c>
      <c r="X636">
        <v>453.57029999999997</v>
      </c>
      <c r="Y636">
        <v>450.52870000000001</v>
      </c>
      <c r="Z636">
        <v>445.94799999999998</v>
      </c>
      <c r="AA636">
        <v>442.95589999999999</v>
      </c>
      <c r="AB636">
        <v>444.87810000000002</v>
      </c>
      <c r="AC636">
        <v>442.73340000000002</v>
      </c>
      <c r="AD636">
        <v>440.75470000000001</v>
      </c>
      <c r="AE636">
        <v>437.43799999999999</v>
      </c>
      <c r="AF636">
        <v>431.42070000000001</v>
      </c>
      <c r="AG636">
        <v>429.11660000000001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113.98650000000001</v>
      </c>
      <c r="AX636">
        <v>357.38339999999999</v>
      </c>
      <c r="AY636">
        <v>355.80349999999999</v>
      </c>
      <c r="AZ636">
        <v>355.66980000000001</v>
      </c>
      <c r="BA636">
        <v>354.36380000000003</v>
      </c>
      <c r="BB636">
        <v>353.42320000000001</v>
      </c>
      <c r="BC636">
        <v>300.13029999999998</v>
      </c>
      <c r="BD636">
        <v>214.66130000000001</v>
      </c>
      <c r="BE636">
        <v>-31.296109999999999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122.67440000000001</v>
      </c>
      <c r="BV636">
        <v>364.4615</v>
      </c>
      <c r="BW636">
        <v>363.29</v>
      </c>
      <c r="BX636">
        <v>363.75099999999998</v>
      </c>
      <c r="BY636">
        <v>362.40039999999999</v>
      </c>
      <c r="BZ636">
        <v>361.1936</v>
      </c>
      <c r="CA636">
        <v>314.92910000000001</v>
      </c>
      <c r="CB636">
        <v>224.04859999999999</v>
      </c>
      <c r="CC636">
        <v>72.704909999999998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128.6917</v>
      </c>
      <c r="CT636">
        <v>369.36380000000003</v>
      </c>
      <c r="CU636">
        <v>368.47519999999997</v>
      </c>
      <c r="CV636">
        <v>369.34800000000001</v>
      </c>
      <c r="CW636">
        <v>367.96660000000003</v>
      </c>
      <c r="CX636">
        <v>366.5754</v>
      </c>
      <c r="CY636">
        <v>325.17869999999999</v>
      </c>
      <c r="CZ636">
        <v>230.55009999999999</v>
      </c>
      <c r="DA636">
        <v>144.73570000000001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134.7089</v>
      </c>
      <c r="DR636">
        <v>374.26600000000002</v>
      </c>
      <c r="DS636">
        <v>373.66030000000001</v>
      </c>
      <c r="DT636">
        <v>374.94499999999999</v>
      </c>
      <c r="DU636">
        <v>373.53269999999998</v>
      </c>
      <c r="DV636">
        <v>371.9572</v>
      </c>
      <c r="DW636">
        <v>335.42840000000001</v>
      </c>
      <c r="DX636">
        <v>237.05170000000001</v>
      </c>
      <c r="DY636">
        <v>216.76650000000001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143.39689999999999</v>
      </c>
      <c r="EP636">
        <v>381.34410000000003</v>
      </c>
      <c r="EQ636">
        <v>381.14690000000002</v>
      </c>
      <c r="ER636">
        <v>383.02620000000002</v>
      </c>
      <c r="ES636">
        <v>381.5693</v>
      </c>
      <c r="ET636">
        <v>379.72770000000003</v>
      </c>
      <c r="EU636">
        <v>350.22719999999998</v>
      </c>
      <c r="EV636">
        <v>246.43899999999999</v>
      </c>
      <c r="EW636">
        <v>320.76749999999998</v>
      </c>
      <c r="EX636">
        <v>58.1571</v>
      </c>
      <c r="EY636">
        <v>56.77178</v>
      </c>
      <c r="EZ636">
        <v>56.0137</v>
      </c>
      <c r="FA636">
        <v>54.899009999999997</v>
      </c>
      <c r="FB636">
        <v>54.017800000000001</v>
      </c>
      <c r="FC636">
        <v>53.337730000000001</v>
      </c>
      <c r="FD636">
        <v>52.533990000000003</v>
      </c>
      <c r="FE636">
        <v>53.037210000000002</v>
      </c>
      <c r="FF636">
        <v>56.469760000000001</v>
      </c>
      <c r="FG636">
        <v>61.592379999999999</v>
      </c>
      <c r="FH636">
        <v>66.990359999999995</v>
      </c>
      <c r="FI636">
        <v>71.336929999999995</v>
      </c>
      <c r="FJ636">
        <v>74.43647</v>
      </c>
      <c r="FK636">
        <v>76.303319999999999</v>
      </c>
      <c r="FL636">
        <v>77.283590000000004</v>
      </c>
      <c r="FM636">
        <v>77.756879999999995</v>
      </c>
      <c r="FN636">
        <v>77.260009999999994</v>
      </c>
      <c r="FO636">
        <v>75.669880000000006</v>
      </c>
      <c r="FP636">
        <v>72.895870000000002</v>
      </c>
      <c r="FQ636">
        <v>69.538589999999999</v>
      </c>
      <c r="FR636">
        <v>66.565200000000004</v>
      </c>
      <c r="FS636">
        <v>64.003690000000006</v>
      </c>
      <c r="FT636">
        <v>61.648650000000004</v>
      </c>
      <c r="FU636">
        <v>60.014449999999997</v>
      </c>
      <c r="FV636">
        <v>1</v>
      </c>
    </row>
    <row r="637" spans="1:178" x14ac:dyDescent="0.2">
      <c r="A637" t="s">
        <v>216</v>
      </c>
      <c r="B637" t="s">
        <v>231</v>
      </c>
      <c r="C637" t="s">
        <v>242</v>
      </c>
      <c r="D637" t="s">
        <v>35</v>
      </c>
      <c r="E637" t="s">
        <v>239</v>
      </c>
      <c r="F637" t="s">
        <v>229</v>
      </c>
      <c r="G637">
        <v>313</v>
      </c>
      <c r="H637" s="59"/>
      <c r="I637">
        <v>30.809270000000001</v>
      </c>
      <c r="J637">
        <v>414.91160000000002</v>
      </c>
      <c r="K637">
        <v>411.82240000000002</v>
      </c>
      <c r="L637">
        <v>408.50850000000003</v>
      </c>
      <c r="M637">
        <v>410.02300000000002</v>
      </c>
      <c r="N637">
        <v>416.36959999999999</v>
      </c>
      <c r="O637">
        <v>431.37310000000002</v>
      </c>
      <c r="P637">
        <v>441.71249999999998</v>
      </c>
      <c r="Q637">
        <v>446.88279999999997</v>
      </c>
      <c r="R637">
        <v>450.61500000000001</v>
      </c>
      <c r="S637">
        <v>448.71510000000001</v>
      </c>
      <c r="T637">
        <v>448.00529999999998</v>
      </c>
      <c r="U637">
        <v>448.97730000000001</v>
      </c>
      <c r="V637">
        <v>446.79070000000002</v>
      </c>
      <c r="W637">
        <v>446.94049999999999</v>
      </c>
      <c r="X637">
        <v>442.2663</v>
      </c>
      <c r="Y637">
        <v>439.3005</v>
      </c>
      <c r="Z637">
        <v>434.834</v>
      </c>
      <c r="AA637">
        <v>431.91649999999998</v>
      </c>
      <c r="AB637">
        <v>433.79079999999999</v>
      </c>
      <c r="AC637">
        <v>431.6995</v>
      </c>
      <c r="AD637">
        <v>429.77019999999999</v>
      </c>
      <c r="AE637">
        <v>426.53620000000001</v>
      </c>
      <c r="AF637">
        <v>420.66879999999998</v>
      </c>
      <c r="AG637">
        <v>418.4221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110.9636</v>
      </c>
      <c r="AX637">
        <v>348.32830000000001</v>
      </c>
      <c r="AY637">
        <v>346.7792</v>
      </c>
      <c r="AZ637">
        <v>346.63639999999998</v>
      </c>
      <c r="BA637">
        <v>345.3639</v>
      </c>
      <c r="BB637">
        <v>344.4522</v>
      </c>
      <c r="BC637">
        <v>292.34019999999998</v>
      </c>
      <c r="BD637">
        <v>209.1147</v>
      </c>
      <c r="BE637">
        <v>-32.69585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119.54259999999999</v>
      </c>
      <c r="BV637">
        <v>355.3177</v>
      </c>
      <c r="BW637">
        <v>354.17189999999999</v>
      </c>
      <c r="BX637">
        <v>354.61619999999999</v>
      </c>
      <c r="BY637">
        <v>353.29969999999997</v>
      </c>
      <c r="BZ637">
        <v>352.12520000000001</v>
      </c>
      <c r="CA637">
        <v>306.95350000000002</v>
      </c>
      <c r="CB637">
        <v>218.3843</v>
      </c>
      <c r="CC637">
        <v>70.001040000000003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125.48439999999999</v>
      </c>
      <c r="CT637">
        <v>360.15839999999997</v>
      </c>
      <c r="CU637">
        <v>359.29199999999997</v>
      </c>
      <c r="CV637">
        <v>360.14299999999997</v>
      </c>
      <c r="CW637">
        <v>358.79610000000002</v>
      </c>
      <c r="CX637">
        <v>357.43959999999998</v>
      </c>
      <c r="CY637">
        <v>317.07459999999998</v>
      </c>
      <c r="CZ637">
        <v>224.80430000000001</v>
      </c>
      <c r="DA637">
        <v>141.12860000000001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131.42619999999999</v>
      </c>
      <c r="DR637">
        <v>364.99919999999997</v>
      </c>
      <c r="DS637">
        <v>364.41219999999998</v>
      </c>
      <c r="DT637">
        <v>365.66980000000001</v>
      </c>
      <c r="DU637">
        <v>364.29239999999999</v>
      </c>
      <c r="DV637">
        <v>362.75389999999999</v>
      </c>
      <c r="DW637">
        <v>327.19569999999999</v>
      </c>
      <c r="DX637">
        <v>231.2244</v>
      </c>
      <c r="DY637">
        <v>212.2561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140.0052</v>
      </c>
      <c r="EP637">
        <v>371.98860000000002</v>
      </c>
      <c r="EQ637">
        <v>371.8048</v>
      </c>
      <c r="ER637">
        <v>373.6497</v>
      </c>
      <c r="ES637">
        <v>372.22820000000002</v>
      </c>
      <c r="ET637">
        <v>370.42689999999999</v>
      </c>
      <c r="EU637">
        <v>341.80900000000003</v>
      </c>
      <c r="EV637">
        <v>240.494</v>
      </c>
      <c r="EW637">
        <v>314.95299999999997</v>
      </c>
      <c r="EX637">
        <v>58.1571</v>
      </c>
      <c r="EY637">
        <v>56.77178</v>
      </c>
      <c r="EZ637">
        <v>56.0137</v>
      </c>
      <c r="FA637">
        <v>54.899009999999997</v>
      </c>
      <c r="FB637">
        <v>54.017800000000001</v>
      </c>
      <c r="FC637">
        <v>53.337730000000001</v>
      </c>
      <c r="FD637">
        <v>52.533990000000003</v>
      </c>
      <c r="FE637">
        <v>53.037210000000002</v>
      </c>
      <c r="FF637">
        <v>56.469760000000001</v>
      </c>
      <c r="FG637">
        <v>61.592379999999999</v>
      </c>
      <c r="FH637">
        <v>66.990359999999995</v>
      </c>
      <c r="FI637">
        <v>71.336929999999995</v>
      </c>
      <c r="FJ637">
        <v>74.436480000000003</v>
      </c>
      <c r="FK637">
        <v>76.303309999999996</v>
      </c>
      <c r="FL637">
        <v>77.283590000000004</v>
      </c>
      <c r="FM637">
        <v>77.756879999999995</v>
      </c>
      <c r="FN637">
        <v>77.260009999999994</v>
      </c>
      <c r="FO637">
        <v>75.669880000000006</v>
      </c>
      <c r="FP637">
        <v>72.895870000000002</v>
      </c>
      <c r="FQ637">
        <v>69.538589999999999</v>
      </c>
      <c r="FR637">
        <v>66.565200000000004</v>
      </c>
      <c r="FS637">
        <v>64.003690000000006</v>
      </c>
      <c r="FT637">
        <v>61.648650000000004</v>
      </c>
      <c r="FU637">
        <v>60.014449999999997</v>
      </c>
      <c r="FV637">
        <v>1</v>
      </c>
    </row>
    <row r="638" spans="1:178" x14ac:dyDescent="0.2">
      <c r="A638" t="s">
        <v>216</v>
      </c>
      <c r="B638" t="s">
        <v>231</v>
      </c>
      <c r="C638" t="s">
        <v>242</v>
      </c>
      <c r="D638" t="s">
        <v>36</v>
      </c>
      <c r="E638">
        <v>2015</v>
      </c>
      <c r="F638" t="s">
        <v>229</v>
      </c>
      <c r="G638">
        <v>338</v>
      </c>
      <c r="H638" s="59"/>
      <c r="I638">
        <v>33.27008</v>
      </c>
      <c r="J638">
        <v>426.16269999999997</v>
      </c>
      <c r="K638">
        <v>440.1617</v>
      </c>
      <c r="L638">
        <v>440.75909999999999</v>
      </c>
      <c r="M638">
        <v>444.5865</v>
      </c>
      <c r="N638">
        <v>443.19060000000002</v>
      </c>
      <c r="O638">
        <v>462.58190000000002</v>
      </c>
      <c r="P638">
        <v>470.22050000000002</v>
      </c>
      <c r="Q638">
        <v>478.83479999999997</v>
      </c>
      <c r="R638">
        <v>489.22399999999999</v>
      </c>
      <c r="S638">
        <v>494.85599999999999</v>
      </c>
      <c r="T638">
        <v>491.40120000000002</v>
      </c>
      <c r="U638">
        <v>495.16730000000001</v>
      </c>
      <c r="V638">
        <v>488.17399999999998</v>
      </c>
      <c r="W638">
        <v>483.76499999999999</v>
      </c>
      <c r="X638">
        <v>476.40300000000002</v>
      </c>
      <c r="Y638">
        <v>468.52229999999997</v>
      </c>
      <c r="Z638">
        <v>458.57069999999999</v>
      </c>
      <c r="AA638">
        <v>452.33249999999998</v>
      </c>
      <c r="AB638">
        <v>459.87740000000002</v>
      </c>
      <c r="AC638">
        <v>463.74709999999999</v>
      </c>
      <c r="AD638">
        <v>463.3809</v>
      </c>
      <c r="AE638">
        <v>454.88150000000002</v>
      </c>
      <c r="AF638">
        <v>449.52179999999998</v>
      </c>
      <c r="AG638">
        <v>446.56740000000002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119.03270000000001</v>
      </c>
      <c r="AU638">
        <v>377.40320000000003</v>
      </c>
      <c r="AV638">
        <v>374.983</v>
      </c>
      <c r="AW638">
        <v>372.4221</v>
      </c>
      <c r="AX638">
        <v>365.35910000000001</v>
      </c>
      <c r="AY638">
        <v>362.51870000000002</v>
      </c>
      <c r="AZ638">
        <v>316.76569999999998</v>
      </c>
      <c r="BA638">
        <v>226.4479</v>
      </c>
      <c r="BB638">
        <v>-985.55939999999998</v>
      </c>
      <c r="BC638">
        <v>-1194.6320000000001</v>
      </c>
      <c r="BD638">
        <v>-1058.8530000000001</v>
      </c>
      <c r="BE638">
        <v>-1004.869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127.35939999999999</v>
      </c>
      <c r="BS638">
        <v>384.21190000000001</v>
      </c>
      <c r="BT638">
        <v>380.8263</v>
      </c>
      <c r="BU638">
        <v>377.80270000000002</v>
      </c>
      <c r="BV638">
        <v>370.55959999999999</v>
      </c>
      <c r="BW638">
        <v>367.91570000000002</v>
      </c>
      <c r="BX638">
        <v>327.8657</v>
      </c>
      <c r="BY638">
        <v>236.30369999999999</v>
      </c>
      <c r="BZ638">
        <v>-314.1823</v>
      </c>
      <c r="CA638">
        <v>-401.93950000000001</v>
      </c>
      <c r="CB638">
        <v>-346.12619999999998</v>
      </c>
      <c r="CC638">
        <v>-325.4717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133.12639999999999</v>
      </c>
      <c r="CQ638">
        <v>388.92759999999998</v>
      </c>
      <c r="CR638">
        <v>384.87329999999997</v>
      </c>
      <c r="CS638">
        <v>381.5292</v>
      </c>
      <c r="CT638">
        <v>374.16140000000001</v>
      </c>
      <c r="CU638">
        <v>371.65370000000001</v>
      </c>
      <c r="CV638">
        <v>335.55360000000002</v>
      </c>
      <c r="CW638">
        <v>243.12970000000001</v>
      </c>
      <c r="CX638">
        <v>150.81139999999999</v>
      </c>
      <c r="CY638">
        <v>147.07679999999999</v>
      </c>
      <c r="CZ638">
        <v>147.5061</v>
      </c>
      <c r="DA638">
        <v>145.07679999999999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138.89340000000001</v>
      </c>
      <c r="DO638">
        <v>393.64330000000001</v>
      </c>
      <c r="DP638">
        <v>388.9203</v>
      </c>
      <c r="DQ638">
        <v>385.25569999999999</v>
      </c>
      <c r="DR638">
        <v>377.76330000000002</v>
      </c>
      <c r="DS638">
        <v>375.39170000000001</v>
      </c>
      <c r="DT638">
        <v>343.2414</v>
      </c>
      <c r="DU638">
        <v>249.95570000000001</v>
      </c>
      <c r="DV638">
        <v>615.80510000000004</v>
      </c>
      <c r="DW638">
        <v>696.09310000000005</v>
      </c>
      <c r="DX638">
        <v>641.13840000000005</v>
      </c>
      <c r="DY638">
        <v>615.62519999999995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  <c r="EK638">
        <v>0</v>
      </c>
      <c r="EL638">
        <v>147.22</v>
      </c>
      <c r="EM638">
        <v>400.45209999999997</v>
      </c>
      <c r="EN638">
        <v>394.76350000000002</v>
      </c>
      <c r="EO638">
        <v>390.63630000000001</v>
      </c>
      <c r="EP638">
        <v>382.96379999999999</v>
      </c>
      <c r="EQ638">
        <v>380.78879999999998</v>
      </c>
      <c r="ER638">
        <v>354.34140000000002</v>
      </c>
      <c r="ES638">
        <v>259.81150000000002</v>
      </c>
      <c r="ET638">
        <v>1287.182</v>
      </c>
      <c r="EU638">
        <v>1488.7850000000001</v>
      </c>
      <c r="EV638">
        <v>1353.865</v>
      </c>
      <c r="EW638">
        <v>1295.0219999999999</v>
      </c>
      <c r="EX638">
        <v>68.914259999999999</v>
      </c>
      <c r="EY638">
        <v>67.49485</v>
      </c>
      <c r="EZ638">
        <v>65.744159999999994</v>
      </c>
      <c r="FA638">
        <v>64.823509999999999</v>
      </c>
      <c r="FB638">
        <v>63.984409999999997</v>
      </c>
      <c r="FC638">
        <v>62.965629999999997</v>
      </c>
      <c r="FD638">
        <v>62.220419999999997</v>
      </c>
      <c r="FE638">
        <v>62.407499999999999</v>
      </c>
      <c r="FF638">
        <v>65.251980000000003</v>
      </c>
      <c r="FG638">
        <v>70.562160000000006</v>
      </c>
      <c r="FH638">
        <v>76.127899999999997</v>
      </c>
      <c r="FI638">
        <v>81.09657</v>
      </c>
      <c r="FJ638">
        <v>84.576809999999995</v>
      </c>
      <c r="FK638">
        <v>86.604190000000003</v>
      </c>
      <c r="FL638">
        <v>88.08502</v>
      </c>
      <c r="FM638">
        <v>88.811920000000001</v>
      </c>
      <c r="FN638">
        <v>88.621179999999995</v>
      </c>
      <c r="FO638">
        <v>87.683199999999999</v>
      </c>
      <c r="FP638">
        <v>85.659899999999993</v>
      </c>
      <c r="FQ638">
        <v>82.439890000000005</v>
      </c>
      <c r="FR638">
        <v>78.487579999999994</v>
      </c>
      <c r="FS638">
        <v>74.690079999999995</v>
      </c>
      <c r="FT638">
        <v>72.052999999999997</v>
      </c>
      <c r="FU638">
        <v>69.892510000000001</v>
      </c>
      <c r="FV638">
        <v>1</v>
      </c>
    </row>
    <row r="639" spans="1:178" x14ac:dyDescent="0.2">
      <c r="A639" t="s">
        <v>216</v>
      </c>
      <c r="B639" t="s">
        <v>231</v>
      </c>
      <c r="C639" t="s">
        <v>242</v>
      </c>
      <c r="D639" t="s">
        <v>36</v>
      </c>
      <c r="E639">
        <v>2016</v>
      </c>
      <c r="F639" t="s">
        <v>229</v>
      </c>
      <c r="G639">
        <v>330</v>
      </c>
      <c r="H639" s="59"/>
      <c r="I639">
        <v>32.482619999999997</v>
      </c>
      <c r="J639">
        <v>416.07600000000002</v>
      </c>
      <c r="K639">
        <v>429.74369999999999</v>
      </c>
      <c r="L639">
        <v>430.32690000000002</v>
      </c>
      <c r="M639">
        <v>434.06380000000001</v>
      </c>
      <c r="N639">
        <v>432.70089999999999</v>
      </c>
      <c r="O639">
        <v>451.63319999999999</v>
      </c>
      <c r="P639">
        <v>459.09100000000001</v>
      </c>
      <c r="Q639">
        <v>467.50139999999999</v>
      </c>
      <c r="R639">
        <v>477.6447</v>
      </c>
      <c r="S639">
        <v>483.14350000000002</v>
      </c>
      <c r="T639">
        <v>479.7704</v>
      </c>
      <c r="U639">
        <v>483.44740000000002</v>
      </c>
      <c r="V639">
        <v>476.61950000000002</v>
      </c>
      <c r="W639">
        <v>472.31490000000002</v>
      </c>
      <c r="X639">
        <v>465.12709999999998</v>
      </c>
      <c r="Y639">
        <v>457.43299999999999</v>
      </c>
      <c r="Z639">
        <v>447.71699999999998</v>
      </c>
      <c r="AA639">
        <v>441.62639999999999</v>
      </c>
      <c r="AB639">
        <v>448.99279999999999</v>
      </c>
      <c r="AC639">
        <v>452.77089999999998</v>
      </c>
      <c r="AD639">
        <v>452.41329999999999</v>
      </c>
      <c r="AE639">
        <v>444.11509999999998</v>
      </c>
      <c r="AF639">
        <v>438.88229999999999</v>
      </c>
      <c r="AG639">
        <v>435.99779999999998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116.0496</v>
      </c>
      <c r="AU639">
        <v>368.33499999999998</v>
      </c>
      <c r="AV639">
        <v>365.9914</v>
      </c>
      <c r="AW639">
        <v>363.50029999999998</v>
      </c>
      <c r="AX639">
        <v>356.608</v>
      </c>
      <c r="AY639">
        <v>353.83089999999999</v>
      </c>
      <c r="AZ639">
        <v>309.04730000000001</v>
      </c>
      <c r="BA639">
        <v>220.892</v>
      </c>
      <c r="BB639">
        <v>-975.60019999999997</v>
      </c>
      <c r="BC639">
        <v>-1182.1400000000001</v>
      </c>
      <c r="BD639">
        <v>-1047.982</v>
      </c>
      <c r="BE639">
        <v>-994.61239999999998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124.2771</v>
      </c>
      <c r="BS639">
        <v>375.06270000000001</v>
      </c>
      <c r="BT639">
        <v>371.76499999999999</v>
      </c>
      <c r="BU639">
        <v>368.81670000000003</v>
      </c>
      <c r="BV639">
        <v>361.7466</v>
      </c>
      <c r="BW639">
        <v>359.16370000000001</v>
      </c>
      <c r="BX639">
        <v>320.01519999999999</v>
      </c>
      <c r="BY639">
        <v>230.63040000000001</v>
      </c>
      <c r="BZ639">
        <v>-312.21600000000001</v>
      </c>
      <c r="CA639">
        <v>-398.88440000000003</v>
      </c>
      <c r="CB639">
        <v>-343.7407</v>
      </c>
      <c r="CC639">
        <v>-323.30349999999999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129.97540000000001</v>
      </c>
      <c r="CQ639">
        <v>379.72230000000002</v>
      </c>
      <c r="CR639">
        <v>375.76389999999998</v>
      </c>
      <c r="CS639">
        <v>372.49889999999999</v>
      </c>
      <c r="CT639">
        <v>365.30549999999999</v>
      </c>
      <c r="CU639">
        <v>362.85719999999998</v>
      </c>
      <c r="CV639">
        <v>327.61149999999998</v>
      </c>
      <c r="CW639">
        <v>237.37520000000001</v>
      </c>
      <c r="CX639">
        <v>147.24189999999999</v>
      </c>
      <c r="CY639">
        <v>143.59569999999999</v>
      </c>
      <c r="CZ639">
        <v>144.01480000000001</v>
      </c>
      <c r="DA639">
        <v>141.643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135.6738</v>
      </c>
      <c r="DO639">
        <v>384.3818</v>
      </c>
      <c r="DP639">
        <v>379.7627</v>
      </c>
      <c r="DQ639">
        <v>376.18110000000001</v>
      </c>
      <c r="DR639">
        <v>368.86450000000002</v>
      </c>
      <c r="DS639">
        <v>366.55070000000001</v>
      </c>
      <c r="DT639">
        <v>335.20780000000002</v>
      </c>
      <c r="DU639">
        <v>244.1199</v>
      </c>
      <c r="DV639">
        <v>606.69979999999998</v>
      </c>
      <c r="DW639">
        <v>686.07590000000005</v>
      </c>
      <c r="DX639">
        <v>631.77030000000002</v>
      </c>
      <c r="DY639">
        <v>606.58950000000004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143.90129999999999</v>
      </c>
      <c r="EM639">
        <v>391.10950000000003</v>
      </c>
      <c r="EN639">
        <v>385.53640000000001</v>
      </c>
      <c r="EO639">
        <v>381.49759999999998</v>
      </c>
      <c r="EP639">
        <v>374.00310000000002</v>
      </c>
      <c r="EQ639">
        <v>371.88350000000003</v>
      </c>
      <c r="ER639">
        <v>346.17559999999997</v>
      </c>
      <c r="ES639">
        <v>253.85830000000001</v>
      </c>
      <c r="ET639">
        <v>1270.0840000000001</v>
      </c>
      <c r="EU639">
        <v>1469.3309999999999</v>
      </c>
      <c r="EV639">
        <v>1336.0119999999999</v>
      </c>
      <c r="EW639">
        <v>1277.8979999999999</v>
      </c>
      <c r="EX639">
        <v>68.914259999999999</v>
      </c>
      <c r="EY639">
        <v>67.49485</v>
      </c>
      <c r="EZ639">
        <v>65.744159999999994</v>
      </c>
      <c r="FA639">
        <v>64.823509999999999</v>
      </c>
      <c r="FB639">
        <v>63.984409999999997</v>
      </c>
      <c r="FC639">
        <v>62.965629999999997</v>
      </c>
      <c r="FD639">
        <v>62.220419999999997</v>
      </c>
      <c r="FE639">
        <v>62.407499999999999</v>
      </c>
      <c r="FF639">
        <v>65.251980000000003</v>
      </c>
      <c r="FG639">
        <v>70.562160000000006</v>
      </c>
      <c r="FH639">
        <v>76.127899999999997</v>
      </c>
      <c r="FI639">
        <v>81.09657</v>
      </c>
      <c r="FJ639">
        <v>84.576809999999995</v>
      </c>
      <c r="FK639">
        <v>86.604190000000003</v>
      </c>
      <c r="FL639">
        <v>88.08502</v>
      </c>
      <c r="FM639">
        <v>88.811920000000001</v>
      </c>
      <c r="FN639">
        <v>88.621179999999995</v>
      </c>
      <c r="FO639">
        <v>87.683199999999999</v>
      </c>
      <c r="FP639">
        <v>85.659899999999993</v>
      </c>
      <c r="FQ639">
        <v>82.439890000000005</v>
      </c>
      <c r="FR639">
        <v>78.487579999999994</v>
      </c>
      <c r="FS639">
        <v>74.690079999999995</v>
      </c>
      <c r="FT639">
        <v>72.052999999999997</v>
      </c>
      <c r="FU639">
        <v>69.892510000000001</v>
      </c>
      <c r="FV639">
        <v>1</v>
      </c>
    </row>
    <row r="640" spans="1:178" x14ac:dyDescent="0.2">
      <c r="A640" t="s">
        <v>216</v>
      </c>
      <c r="B640" t="s">
        <v>231</v>
      </c>
      <c r="C640" t="s">
        <v>242</v>
      </c>
      <c r="D640" t="s">
        <v>36</v>
      </c>
      <c r="E640">
        <v>2017</v>
      </c>
      <c r="F640" t="s">
        <v>229</v>
      </c>
      <c r="G640">
        <v>321</v>
      </c>
      <c r="H640" s="59"/>
      <c r="I640">
        <v>31.596730000000001</v>
      </c>
      <c r="J640">
        <v>404.72840000000002</v>
      </c>
      <c r="K640">
        <v>418.02339999999998</v>
      </c>
      <c r="L640">
        <v>418.59070000000003</v>
      </c>
      <c r="M640">
        <v>422.22570000000002</v>
      </c>
      <c r="N640">
        <v>420.9</v>
      </c>
      <c r="O640">
        <v>439.3159</v>
      </c>
      <c r="P640">
        <v>446.57029999999997</v>
      </c>
      <c r="Q640">
        <v>454.75139999999999</v>
      </c>
      <c r="R640">
        <v>464.61799999999999</v>
      </c>
      <c r="S640">
        <v>469.96690000000001</v>
      </c>
      <c r="T640">
        <v>466.68579999999997</v>
      </c>
      <c r="U640">
        <v>470.26249999999999</v>
      </c>
      <c r="V640">
        <v>463.62079999999997</v>
      </c>
      <c r="W640">
        <v>459.43360000000001</v>
      </c>
      <c r="X640">
        <v>452.4418</v>
      </c>
      <c r="Y640">
        <v>444.95760000000001</v>
      </c>
      <c r="Z640">
        <v>435.50650000000002</v>
      </c>
      <c r="AA640">
        <v>429.58199999999999</v>
      </c>
      <c r="AB640">
        <v>436.7475</v>
      </c>
      <c r="AC640">
        <v>440.42259999999999</v>
      </c>
      <c r="AD640">
        <v>440.07479999999998</v>
      </c>
      <c r="AE640">
        <v>432.00290000000001</v>
      </c>
      <c r="AF640">
        <v>426.91269999999997</v>
      </c>
      <c r="AG640">
        <v>424.1069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112.696</v>
      </c>
      <c r="AU640">
        <v>358.13529999999997</v>
      </c>
      <c r="AV640">
        <v>355.8775</v>
      </c>
      <c r="AW640">
        <v>353.46480000000003</v>
      </c>
      <c r="AX640">
        <v>346.76459999999997</v>
      </c>
      <c r="AY640">
        <v>344.05869999999999</v>
      </c>
      <c r="AZ640">
        <v>300.3673</v>
      </c>
      <c r="BA640">
        <v>214.64449999999999</v>
      </c>
      <c r="BB640">
        <v>-964.19849999999997</v>
      </c>
      <c r="BC640">
        <v>-1167.8530000000001</v>
      </c>
      <c r="BD640">
        <v>-1035.5429999999999</v>
      </c>
      <c r="BE640">
        <v>-982.87379999999996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120.81059999999999</v>
      </c>
      <c r="BS640">
        <v>364.7706</v>
      </c>
      <c r="BT640">
        <v>361.57190000000003</v>
      </c>
      <c r="BU640">
        <v>358.70830000000001</v>
      </c>
      <c r="BV640">
        <v>351.83260000000001</v>
      </c>
      <c r="BW640">
        <v>349.31830000000002</v>
      </c>
      <c r="BX640">
        <v>311.18459999999999</v>
      </c>
      <c r="BY640">
        <v>224.2491</v>
      </c>
      <c r="BZ640">
        <v>-309.923</v>
      </c>
      <c r="CA640">
        <v>-395.35210000000001</v>
      </c>
      <c r="CB640">
        <v>-340.97109999999998</v>
      </c>
      <c r="CC640">
        <v>-320.7824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126.4307</v>
      </c>
      <c r="CQ640">
        <v>369.36619999999999</v>
      </c>
      <c r="CR640">
        <v>365.51580000000001</v>
      </c>
      <c r="CS640">
        <v>362.3399</v>
      </c>
      <c r="CT640">
        <v>355.34269999999998</v>
      </c>
      <c r="CU640">
        <v>352.96109999999999</v>
      </c>
      <c r="CV640">
        <v>318.67660000000001</v>
      </c>
      <c r="CW640">
        <v>230.90129999999999</v>
      </c>
      <c r="CX640">
        <v>143.22620000000001</v>
      </c>
      <c r="CY640">
        <v>139.67949999999999</v>
      </c>
      <c r="CZ640">
        <v>140.0872</v>
      </c>
      <c r="DA640">
        <v>137.78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132.05080000000001</v>
      </c>
      <c r="DO640">
        <v>373.96179999999998</v>
      </c>
      <c r="DP640">
        <v>369.4597</v>
      </c>
      <c r="DQ640">
        <v>365.97149999999999</v>
      </c>
      <c r="DR640">
        <v>358.8528</v>
      </c>
      <c r="DS640">
        <v>356.60390000000001</v>
      </c>
      <c r="DT640">
        <v>326.16860000000003</v>
      </c>
      <c r="DU640">
        <v>237.55350000000001</v>
      </c>
      <c r="DV640">
        <v>596.37540000000001</v>
      </c>
      <c r="DW640">
        <v>674.71109999999999</v>
      </c>
      <c r="DX640">
        <v>621.14549999999997</v>
      </c>
      <c r="DY640">
        <v>596.34249999999997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140.1653</v>
      </c>
      <c r="EM640">
        <v>380.59710000000001</v>
      </c>
      <c r="EN640">
        <v>375.15410000000003</v>
      </c>
      <c r="EO640">
        <v>371.21499999999997</v>
      </c>
      <c r="EP640">
        <v>363.92079999999999</v>
      </c>
      <c r="EQ640">
        <v>361.86340000000001</v>
      </c>
      <c r="ER640">
        <v>336.98590000000002</v>
      </c>
      <c r="ES640">
        <v>247.15809999999999</v>
      </c>
      <c r="ET640">
        <v>1250.6510000000001</v>
      </c>
      <c r="EU640">
        <v>1447.212</v>
      </c>
      <c r="EV640">
        <v>1315.7170000000001</v>
      </c>
      <c r="EW640">
        <v>1258.434</v>
      </c>
      <c r="EX640">
        <v>68.914259999999999</v>
      </c>
      <c r="EY640">
        <v>67.49485</v>
      </c>
      <c r="EZ640">
        <v>65.744159999999994</v>
      </c>
      <c r="FA640">
        <v>64.823509999999999</v>
      </c>
      <c r="FB640">
        <v>63.984409999999997</v>
      </c>
      <c r="FC640">
        <v>62.965629999999997</v>
      </c>
      <c r="FD640">
        <v>62.220419999999997</v>
      </c>
      <c r="FE640">
        <v>62.407499999999999</v>
      </c>
      <c r="FF640">
        <v>65.251980000000003</v>
      </c>
      <c r="FG640">
        <v>70.562160000000006</v>
      </c>
      <c r="FH640">
        <v>76.127899999999997</v>
      </c>
      <c r="FI640">
        <v>81.09657</v>
      </c>
      <c r="FJ640">
        <v>84.576809999999995</v>
      </c>
      <c r="FK640">
        <v>86.604179999999999</v>
      </c>
      <c r="FL640">
        <v>88.08502</v>
      </c>
      <c r="FM640">
        <v>88.811920000000001</v>
      </c>
      <c r="FN640">
        <v>88.621179999999995</v>
      </c>
      <c r="FO640">
        <v>87.683199999999999</v>
      </c>
      <c r="FP640">
        <v>85.659899999999993</v>
      </c>
      <c r="FQ640">
        <v>82.439890000000005</v>
      </c>
      <c r="FR640">
        <v>78.487579999999994</v>
      </c>
      <c r="FS640">
        <v>74.690079999999995</v>
      </c>
      <c r="FT640">
        <v>72.052999999999997</v>
      </c>
      <c r="FU640">
        <v>69.892510000000001</v>
      </c>
      <c r="FV640">
        <v>1</v>
      </c>
    </row>
    <row r="641" spans="1:178" x14ac:dyDescent="0.2">
      <c r="A641" t="s">
        <v>216</v>
      </c>
      <c r="B641" t="s">
        <v>231</v>
      </c>
      <c r="C641" t="s">
        <v>242</v>
      </c>
      <c r="D641" t="s">
        <v>36</v>
      </c>
      <c r="E641" t="s">
        <v>239</v>
      </c>
      <c r="F641" t="s">
        <v>229</v>
      </c>
      <c r="G641">
        <v>313</v>
      </c>
      <c r="H641" s="59"/>
      <c r="I641">
        <v>30.809270000000001</v>
      </c>
      <c r="J641">
        <v>394.64179999999999</v>
      </c>
      <c r="K641">
        <v>407.60539999999997</v>
      </c>
      <c r="L641">
        <v>408.1585</v>
      </c>
      <c r="M641">
        <v>411.7029</v>
      </c>
      <c r="N641">
        <v>410.41030000000001</v>
      </c>
      <c r="O641">
        <v>428.36720000000003</v>
      </c>
      <c r="P641">
        <v>435.4409</v>
      </c>
      <c r="Q641">
        <v>443.41800000000001</v>
      </c>
      <c r="R641">
        <v>453.03879999999998</v>
      </c>
      <c r="S641">
        <v>458.2543</v>
      </c>
      <c r="T641">
        <v>455.05500000000001</v>
      </c>
      <c r="U641">
        <v>458.54250000000002</v>
      </c>
      <c r="V641">
        <v>452.06639999999999</v>
      </c>
      <c r="W641">
        <v>447.98360000000002</v>
      </c>
      <c r="X641">
        <v>441.166</v>
      </c>
      <c r="Y641">
        <v>433.86829999999998</v>
      </c>
      <c r="Z641">
        <v>424.65280000000001</v>
      </c>
      <c r="AA641">
        <v>418.8759</v>
      </c>
      <c r="AB641">
        <v>425.86279999999999</v>
      </c>
      <c r="AC641">
        <v>429.44630000000001</v>
      </c>
      <c r="AD641">
        <v>429.10719999999998</v>
      </c>
      <c r="AE641">
        <v>421.23649999999998</v>
      </c>
      <c r="AF641">
        <v>416.27319999999997</v>
      </c>
      <c r="AG641">
        <v>413.53730000000002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109.71729999999999</v>
      </c>
      <c r="AU641">
        <v>349.07080000000002</v>
      </c>
      <c r="AV641">
        <v>346.88889999999998</v>
      </c>
      <c r="AW641">
        <v>344.54579999999999</v>
      </c>
      <c r="AX641">
        <v>338.01620000000003</v>
      </c>
      <c r="AY641">
        <v>335.37380000000002</v>
      </c>
      <c r="AZ641">
        <v>292.65480000000002</v>
      </c>
      <c r="BA641">
        <v>209.09379999999999</v>
      </c>
      <c r="BB641">
        <v>-953.88130000000001</v>
      </c>
      <c r="BC641">
        <v>-1154.9380000000001</v>
      </c>
      <c r="BD641">
        <v>-1024.2919999999999</v>
      </c>
      <c r="BE641">
        <v>-972.25490000000002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117.73009999999999</v>
      </c>
      <c r="BS641">
        <v>355.62290000000002</v>
      </c>
      <c r="BT641">
        <v>352.51190000000003</v>
      </c>
      <c r="BU641">
        <v>349.7235</v>
      </c>
      <c r="BV641">
        <v>343.02069999999998</v>
      </c>
      <c r="BW641">
        <v>340.56740000000002</v>
      </c>
      <c r="BX641">
        <v>303.3365</v>
      </c>
      <c r="BY641">
        <v>218.578</v>
      </c>
      <c r="BZ641">
        <v>-307.81020000000001</v>
      </c>
      <c r="CA641">
        <v>-392.1241</v>
      </c>
      <c r="CB641">
        <v>-338.43009999999998</v>
      </c>
      <c r="CC641">
        <v>-318.46600000000001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123.27970000000001</v>
      </c>
      <c r="CQ641">
        <v>360.16079999999999</v>
      </c>
      <c r="CR641">
        <v>356.40629999999999</v>
      </c>
      <c r="CS641">
        <v>353.30959999999999</v>
      </c>
      <c r="CT641">
        <v>346.48680000000002</v>
      </c>
      <c r="CU641">
        <v>344.16460000000001</v>
      </c>
      <c r="CV641">
        <v>310.73450000000003</v>
      </c>
      <c r="CW641">
        <v>225.14670000000001</v>
      </c>
      <c r="CX641">
        <v>139.6567</v>
      </c>
      <c r="CY641">
        <v>136.19839999999999</v>
      </c>
      <c r="CZ641">
        <v>136.5959</v>
      </c>
      <c r="DA641">
        <v>134.34620000000001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128.82939999999999</v>
      </c>
      <c r="DO641">
        <v>364.69880000000001</v>
      </c>
      <c r="DP641">
        <v>360.30079999999998</v>
      </c>
      <c r="DQ641">
        <v>356.89569999999998</v>
      </c>
      <c r="DR641">
        <v>349.9529</v>
      </c>
      <c r="DS641">
        <v>347.76170000000002</v>
      </c>
      <c r="DT641">
        <v>318.13260000000002</v>
      </c>
      <c r="DU641">
        <v>231.71549999999999</v>
      </c>
      <c r="DV641">
        <v>587.12360000000001</v>
      </c>
      <c r="DW641">
        <v>664.52089999999998</v>
      </c>
      <c r="DX641">
        <v>611.62189999999998</v>
      </c>
      <c r="DY641">
        <v>587.15840000000003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136.84209999999999</v>
      </c>
      <c r="EM641">
        <v>371.2509</v>
      </c>
      <c r="EN641">
        <v>365.92380000000003</v>
      </c>
      <c r="EO641">
        <v>362.07339999999999</v>
      </c>
      <c r="EP641">
        <v>354.95729999999998</v>
      </c>
      <c r="EQ641">
        <v>352.95530000000002</v>
      </c>
      <c r="ER641">
        <v>328.81420000000003</v>
      </c>
      <c r="ES641">
        <v>241.19970000000001</v>
      </c>
      <c r="ET641">
        <v>1233.1949999999999</v>
      </c>
      <c r="EU641">
        <v>1427.335</v>
      </c>
      <c r="EV641">
        <v>1297.4839999999999</v>
      </c>
      <c r="EW641">
        <v>1240.9469999999999</v>
      </c>
      <c r="EX641">
        <v>68.914259999999999</v>
      </c>
      <c r="EY641">
        <v>67.49485</v>
      </c>
      <c r="EZ641">
        <v>65.744159999999994</v>
      </c>
      <c r="FA641">
        <v>64.823509999999999</v>
      </c>
      <c r="FB641">
        <v>63.984409999999997</v>
      </c>
      <c r="FC641">
        <v>62.965629999999997</v>
      </c>
      <c r="FD641">
        <v>62.220419999999997</v>
      </c>
      <c r="FE641">
        <v>62.407499999999999</v>
      </c>
      <c r="FF641">
        <v>65.251980000000003</v>
      </c>
      <c r="FG641">
        <v>70.562160000000006</v>
      </c>
      <c r="FH641">
        <v>76.127899999999997</v>
      </c>
      <c r="FI641">
        <v>81.096580000000003</v>
      </c>
      <c r="FJ641">
        <v>84.576809999999995</v>
      </c>
      <c r="FK641">
        <v>86.604190000000003</v>
      </c>
      <c r="FL641">
        <v>88.08502</v>
      </c>
      <c r="FM641">
        <v>88.811920000000001</v>
      </c>
      <c r="FN641">
        <v>88.621179999999995</v>
      </c>
      <c r="FO641">
        <v>87.683199999999999</v>
      </c>
      <c r="FP641">
        <v>85.659899999999993</v>
      </c>
      <c r="FQ641">
        <v>82.439890000000005</v>
      </c>
      <c r="FR641">
        <v>78.487579999999994</v>
      </c>
      <c r="FS641">
        <v>74.690079999999995</v>
      </c>
      <c r="FT641">
        <v>72.052999999999997</v>
      </c>
      <c r="FU641">
        <v>69.892510000000001</v>
      </c>
      <c r="FV641">
        <v>1</v>
      </c>
    </row>
    <row r="642" spans="1:178" x14ac:dyDescent="0.2">
      <c r="A642" t="s">
        <v>216</v>
      </c>
      <c r="B642" t="s">
        <v>231</v>
      </c>
      <c r="C642" t="s">
        <v>242</v>
      </c>
      <c r="D642" t="s">
        <v>37</v>
      </c>
      <c r="E642">
        <v>2015</v>
      </c>
      <c r="F642" t="s">
        <v>229</v>
      </c>
      <c r="G642">
        <v>338</v>
      </c>
      <c r="H642" s="59"/>
      <c r="I642">
        <v>33.27008</v>
      </c>
      <c r="J642">
        <v>472.78039999999999</v>
      </c>
      <c r="K642">
        <v>466.68119999999999</v>
      </c>
      <c r="L642">
        <v>463.45389999999998</v>
      </c>
      <c r="M642">
        <v>463.93430000000001</v>
      </c>
      <c r="N642">
        <v>467.77679999999998</v>
      </c>
      <c r="O642">
        <v>482.03149999999999</v>
      </c>
      <c r="P642">
        <v>492.53019999999998</v>
      </c>
      <c r="Q642">
        <v>500.2901</v>
      </c>
      <c r="R642">
        <v>501.98700000000002</v>
      </c>
      <c r="S642">
        <v>504.17540000000002</v>
      </c>
      <c r="T642">
        <v>506.02800000000002</v>
      </c>
      <c r="U642">
        <v>502.32080000000002</v>
      </c>
      <c r="V642">
        <v>500.8356</v>
      </c>
      <c r="W642">
        <v>500.33429999999998</v>
      </c>
      <c r="X642">
        <v>494.65640000000002</v>
      </c>
      <c r="Y642">
        <v>488.07299999999998</v>
      </c>
      <c r="Z642">
        <v>482.00540000000001</v>
      </c>
      <c r="AA642">
        <v>475.80130000000003</v>
      </c>
      <c r="AB642">
        <v>474.78059999999999</v>
      </c>
      <c r="AC642">
        <v>478.11169999999998</v>
      </c>
      <c r="AD642">
        <v>479.79790000000003</v>
      </c>
      <c r="AE642">
        <v>482.66359999999997</v>
      </c>
      <c r="AF642">
        <v>482.66520000000003</v>
      </c>
      <c r="AG642">
        <v>479.21230000000003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125.28019999999999</v>
      </c>
      <c r="AU642">
        <v>395.20030000000003</v>
      </c>
      <c r="AV642">
        <v>394.24650000000003</v>
      </c>
      <c r="AW642">
        <v>393.08479999999997</v>
      </c>
      <c r="AX642">
        <v>389.32350000000002</v>
      </c>
      <c r="AY642">
        <v>386.1617</v>
      </c>
      <c r="AZ642">
        <v>341.74689999999998</v>
      </c>
      <c r="BA642">
        <v>240.6497</v>
      </c>
      <c r="BB642">
        <v>89.137119999999996</v>
      </c>
      <c r="BC642">
        <v>-69.620779999999996</v>
      </c>
      <c r="BD642">
        <v>-189.29230000000001</v>
      </c>
      <c r="BE642">
        <v>-316.28050000000002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133.89169999999999</v>
      </c>
      <c r="BS642">
        <v>400.94450000000001</v>
      </c>
      <c r="BT642">
        <v>399.65010000000001</v>
      </c>
      <c r="BU642">
        <v>398.18630000000002</v>
      </c>
      <c r="BV642">
        <v>394.3734</v>
      </c>
      <c r="BW642">
        <v>391.02940000000001</v>
      </c>
      <c r="BX642">
        <v>347.6979</v>
      </c>
      <c r="BY642">
        <v>246.90690000000001</v>
      </c>
      <c r="BZ642">
        <v>128.80869999999999</v>
      </c>
      <c r="CA642">
        <v>66.044079999999994</v>
      </c>
      <c r="CB642">
        <v>17.722670000000001</v>
      </c>
      <c r="CC642">
        <v>-34.885509999999996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139.85599999999999</v>
      </c>
      <c r="CQ642">
        <v>404.92290000000003</v>
      </c>
      <c r="CR642">
        <v>403.39249999999998</v>
      </c>
      <c r="CS642">
        <v>401.71969999999999</v>
      </c>
      <c r="CT642">
        <v>397.87090000000001</v>
      </c>
      <c r="CU642">
        <v>394.4008</v>
      </c>
      <c r="CV642">
        <v>351.81959999999998</v>
      </c>
      <c r="CW642">
        <v>251.2406</v>
      </c>
      <c r="CX642">
        <v>156.2852</v>
      </c>
      <c r="CY642">
        <v>160.0052</v>
      </c>
      <c r="CZ642">
        <v>161.10059999999999</v>
      </c>
      <c r="DA642">
        <v>160.0078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145.8202</v>
      </c>
      <c r="DO642">
        <v>408.90129999999999</v>
      </c>
      <c r="DP642">
        <v>407.13499999999999</v>
      </c>
      <c r="DQ642">
        <v>405.25299999999999</v>
      </c>
      <c r="DR642">
        <v>401.36840000000001</v>
      </c>
      <c r="DS642">
        <v>397.7722</v>
      </c>
      <c r="DT642">
        <v>355.94130000000001</v>
      </c>
      <c r="DU642">
        <v>255.57429999999999</v>
      </c>
      <c r="DV642">
        <v>183.76159999999999</v>
      </c>
      <c r="DW642">
        <v>253.96619999999999</v>
      </c>
      <c r="DX642">
        <v>304.4785</v>
      </c>
      <c r="DY642">
        <v>354.90120000000002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154.43170000000001</v>
      </c>
      <c r="EM642">
        <v>414.64550000000003</v>
      </c>
      <c r="EN642">
        <v>412.53859999999997</v>
      </c>
      <c r="EO642">
        <v>410.3546</v>
      </c>
      <c r="EP642">
        <v>406.41820000000001</v>
      </c>
      <c r="EQ642">
        <v>402.63990000000001</v>
      </c>
      <c r="ER642">
        <v>361.89240000000001</v>
      </c>
      <c r="ES642">
        <v>261.83139999999997</v>
      </c>
      <c r="ET642">
        <v>223.4333</v>
      </c>
      <c r="EU642">
        <v>389.6311</v>
      </c>
      <c r="EV642">
        <v>511.49349999999998</v>
      </c>
      <c r="EW642">
        <v>636.2962</v>
      </c>
      <c r="EX642">
        <v>71.181150000000002</v>
      </c>
      <c r="EY642">
        <v>69.831919999999997</v>
      </c>
      <c r="EZ642">
        <v>68.811530000000005</v>
      </c>
      <c r="FA642">
        <v>67.576130000000006</v>
      </c>
      <c r="FB642">
        <v>66.49933</v>
      </c>
      <c r="FC642">
        <v>65.426640000000006</v>
      </c>
      <c r="FD642">
        <v>65.108239999999995</v>
      </c>
      <c r="FE642">
        <v>65.604609999999994</v>
      </c>
      <c r="FF642">
        <v>68.454859999999996</v>
      </c>
      <c r="FG642">
        <v>73.499690000000001</v>
      </c>
      <c r="FH642">
        <v>79.075850000000003</v>
      </c>
      <c r="FI642">
        <v>83.328040000000001</v>
      </c>
      <c r="FJ642">
        <v>86.796409999999995</v>
      </c>
      <c r="FK642">
        <v>89.169880000000006</v>
      </c>
      <c r="FL642">
        <v>90.677769999999995</v>
      </c>
      <c r="FM642">
        <v>90.892259999999993</v>
      </c>
      <c r="FN642">
        <v>90.320229999999995</v>
      </c>
      <c r="FO642">
        <v>89.752110000000002</v>
      </c>
      <c r="FP642">
        <v>88.058170000000004</v>
      </c>
      <c r="FQ642">
        <v>85.817660000000004</v>
      </c>
      <c r="FR642">
        <v>82.518950000000004</v>
      </c>
      <c r="FS642">
        <v>78.754050000000007</v>
      </c>
      <c r="FT642">
        <v>76.223060000000004</v>
      </c>
      <c r="FU642">
        <v>73.701160000000002</v>
      </c>
      <c r="FV642">
        <v>1</v>
      </c>
    </row>
    <row r="643" spans="1:178" x14ac:dyDescent="0.2">
      <c r="A643" t="s">
        <v>216</v>
      </c>
      <c r="B643" t="s">
        <v>231</v>
      </c>
      <c r="C643" t="s">
        <v>242</v>
      </c>
      <c r="D643" t="s">
        <v>37</v>
      </c>
      <c r="E643">
        <v>2016</v>
      </c>
      <c r="F643" t="s">
        <v>229</v>
      </c>
      <c r="G643">
        <v>330</v>
      </c>
      <c r="H643" s="59"/>
      <c r="I643">
        <v>32.482619999999997</v>
      </c>
      <c r="J643">
        <v>461.59039999999999</v>
      </c>
      <c r="K643">
        <v>455.63549999999998</v>
      </c>
      <c r="L643">
        <v>452.4846</v>
      </c>
      <c r="M643">
        <v>452.95359999999999</v>
      </c>
      <c r="N643">
        <v>456.70519999999999</v>
      </c>
      <c r="O643">
        <v>470.6225</v>
      </c>
      <c r="P643">
        <v>480.87270000000001</v>
      </c>
      <c r="Q643">
        <v>488.44889999999998</v>
      </c>
      <c r="R643">
        <v>490.10570000000001</v>
      </c>
      <c r="S643">
        <v>492.24220000000003</v>
      </c>
      <c r="T643">
        <v>494.05099999999999</v>
      </c>
      <c r="U643">
        <v>490.4316</v>
      </c>
      <c r="V643">
        <v>488.98149999999998</v>
      </c>
      <c r="W643">
        <v>488.49209999999999</v>
      </c>
      <c r="X643">
        <v>482.94850000000002</v>
      </c>
      <c r="Y643">
        <v>476.52089999999998</v>
      </c>
      <c r="Z643">
        <v>470.59699999999998</v>
      </c>
      <c r="AA643">
        <v>464.53969999999998</v>
      </c>
      <c r="AB643">
        <v>463.54320000000001</v>
      </c>
      <c r="AC643">
        <v>466.79539999999997</v>
      </c>
      <c r="AD643">
        <v>468.44170000000003</v>
      </c>
      <c r="AE643">
        <v>471.2396</v>
      </c>
      <c r="AF643">
        <v>471.24119999999999</v>
      </c>
      <c r="AG643">
        <v>467.87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122.14360000000001</v>
      </c>
      <c r="AU643">
        <v>385.7321</v>
      </c>
      <c r="AV643">
        <v>384.80770000000001</v>
      </c>
      <c r="AW643">
        <v>383.67939999999999</v>
      </c>
      <c r="AX643">
        <v>380.00819999999999</v>
      </c>
      <c r="AY643">
        <v>376.9248</v>
      </c>
      <c r="AZ643">
        <v>333.53969999999998</v>
      </c>
      <c r="BA643">
        <v>234.82929999999999</v>
      </c>
      <c r="BB643">
        <v>86.237470000000002</v>
      </c>
      <c r="BC643">
        <v>-70.674130000000005</v>
      </c>
      <c r="BD643">
        <v>-188.93379999999999</v>
      </c>
      <c r="BE643">
        <v>-314.3974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130.6525</v>
      </c>
      <c r="BS643">
        <v>391.40789999999998</v>
      </c>
      <c r="BT643">
        <v>390.14690000000002</v>
      </c>
      <c r="BU643">
        <v>388.72019999999998</v>
      </c>
      <c r="BV643">
        <v>384.99790000000002</v>
      </c>
      <c r="BW643">
        <v>381.7346</v>
      </c>
      <c r="BX643">
        <v>339.41989999999998</v>
      </c>
      <c r="BY643">
        <v>241.0119</v>
      </c>
      <c r="BZ643">
        <v>125.43680000000001</v>
      </c>
      <c r="CA643">
        <v>63.375610000000002</v>
      </c>
      <c r="CB643">
        <v>15.616580000000001</v>
      </c>
      <c r="CC643">
        <v>-36.352440000000001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136.54580000000001</v>
      </c>
      <c r="CQ643">
        <v>395.33890000000002</v>
      </c>
      <c r="CR643">
        <v>393.84480000000002</v>
      </c>
      <c r="CS643">
        <v>392.2115</v>
      </c>
      <c r="CT643">
        <v>388.4538</v>
      </c>
      <c r="CU643">
        <v>385.0659</v>
      </c>
      <c r="CV643">
        <v>343.49250000000001</v>
      </c>
      <c r="CW643">
        <v>245.29400000000001</v>
      </c>
      <c r="CX643">
        <v>152.58609999999999</v>
      </c>
      <c r="CY643">
        <v>156.21809999999999</v>
      </c>
      <c r="CZ643">
        <v>157.2876</v>
      </c>
      <c r="DA643">
        <v>156.22069999999999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142.43899999999999</v>
      </c>
      <c r="DO643">
        <v>399.27</v>
      </c>
      <c r="DP643">
        <v>397.5428</v>
      </c>
      <c r="DQ643">
        <v>395.70280000000002</v>
      </c>
      <c r="DR643">
        <v>391.90969999999999</v>
      </c>
      <c r="DS643">
        <v>388.39710000000002</v>
      </c>
      <c r="DT643">
        <v>347.56509999999997</v>
      </c>
      <c r="DU643">
        <v>249.5761</v>
      </c>
      <c r="DV643">
        <v>179.7355</v>
      </c>
      <c r="DW643">
        <v>249.06049999999999</v>
      </c>
      <c r="DX643">
        <v>298.95859999999999</v>
      </c>
      <c r="DY643">
        <v>348.79379999999998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150.94800000000001</v>
      </c>
      <c r="EM643">
        <v>404.94580000000002</v>
      </c>
      <c r="EN643">
        <v>402.88200000000001</v>
      </c>
      <c r="EO643">
        <v>400.74360000000001</v>
      </c>
      <c r="EP643">
        <v>396.89940000000001</v>
      </c>
      <c r="EQ643">
        <v>393.20690000000002</v>
      </c>
      <c r="ER643">
        <v>353.44529999999997</v>
      </c>
      <c r="ES643">
        <v>255.75880000000001</v>
      </c>
      <c r="ET643">
        <v>218.9348</v>
      </c>
      <c r="EU643">
        <v>383.1103</v>
      </c>
      <c r="EV643">
        <v>503.50900000000001</v>
      </c>
      <c r="EW643">
        <v>626.83870000000002</v>
      </c>
      <c r="EX643">
        <v>71.181150000000002</v>
      </c>
      <c r="EY643">
        <v>69.831919999999997</v>
      </c>
      <c r="EZ643">
        <v>68.811530000000005</v>
      </c>
      <c r="FA643">
        <v>67.576130000000006</v>
      </c>
      <c r="FB643">
        <v>66.49933</v>
      </c>
      <c r="FC643">
        <v>65.426640000000006</v>
      </c>
      <c r="FD643">
        <v>65.108239999999995</v>
      </c>
      <c r="FE643">
        <v>65.604609999999994</v>
      </c>
      <c r="FF643">
        <v>68.454859999999996</v>
      </c>
      <c r="FG643">
        <v>73.499690000000001</v>
      </c>
      <c r="FH643">
        <v>79.075850000000003</v>
      </c>
      <c r="FI643">
        <v>83.328040000000001</v>
      </c>
      <c r="FJ643">
        <v>86.796400000000006</v>
      </c>
      <c r="FK643">
        <v>89.169880000000006</v>
      </c>
      <c r="FL643">
        <v>90.677769999999995</v>
      </c>
      <c r="FM643">
        <v>90.892259999999993</v>
      </c>
      <c r="FN643">
        <v>90.320229999999995</v>
      </c>
      <c r="FO643">
        <v>89.752099999999999</v>
      </c>
      <c r="FP643">
        <v>88.058170000000004</v>
      </c>
      <c r="FQ643">
        <v>85.817660000000004</v>
      </c>
      <c r="FR643">
        <v>82.518950000000004</v>
      </c>
      <c r="FS643">
        <v>78.754050000000007</v>
      </c>
      <c r="FT643">
        <v>76.223060000000004</v>
      </c>
      <c r="FU643">
        <v>73.701160000000002</v>
      </c>
      <c r="FV643">
        <v>1</v>
      </c>
    </row>
    <row r="644" spans="1:178" x14ac:dyDescent="0.2">
      <c r="A644" t="s">
        <v>216</v>
      </c>
      <c r="B644" t="s">
        <v>231</v>
      </c>
      <c r="C644" t="s">
        <v>242</v>
      </c>
      <c r="D644" t="s">
        <v>37</v>
      </c>
      <c r="E644">
        <v>2017</v>
      </c>
      <c r="F644" t="s">
        <v>229</v>
      </c>
      <c r="G644">
        <v>321</v>
      </c>
      <c r="H644" s="59"/>
      <c r="I644">
        <v>31.596730000000001</v>
      </c>
      <c r="J644">
        <v>449.00150000000002</v>
      </c>
      <c r="K644">
        <v>443.20909999999998</v>
      </c>
      <c r="L644">
        <v>440.14409999999998</v>
      </c>
      <c r="M644">
        <v>440.6003</v>
      </c>
      <c r="N644">
        <v>444.24959999999999</v>
      </c>
      <c r="O644">
        <v>457.78730000000002</v>
      </c>
      <c r="P644">
        <v>467.75790000000001</v>
      </c>
      <c r="Q644">
        <v>475.1275</v>
      </c>
      <c r="R644">
        <v>476.73910000000001</v>
      </c>
      <c r="S644">
        <v>478.81740000000002</v>
      </c>
      <c r="T644">
        <v>480.57679999999999</v>
      </c>
      <c r="U644">
        <v>477.05619999999999</v>
      </c>
      <c r="V644">
        <v>475.64569999999998</v>
      </c>
      <c r="W644">
        <v>475.1696</v>
      </c>
      <c r="X644">
        <v>469.77719999999999</v>
      </c>
      <c r="Y644">
        <v>463.5249</v>
      </c>
      <c r="Z644">
        <v>457.76249999999999</v>
      </c>
      <c r="AA644">
        <v>451.87040000000002</v>
      </c>
      <c r="AB644">
        <v>450.90120000000002</v>
      </c>
      <c r="AC644">
        <v>454.06459999999998</v>
      </c>
      <c r="AD644">
        <v>455.66609999999997</v>
      </c>
      <c r="AE644">
        <v>458.38760000000002</v>
      </c>
      <c r="AF644">
        <v>458.38909999999998</v>
      </c>
      <c r="AG644">
        <v>455.10989999999998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118.6173</v>
      </c>
      <c r="AU644">
        <v>375.08210000000003</v>
      </c>
      <c r="AV644">
        <v>374.19049999999999</v>
      </c>
      <c r="AW644">
        <v>373.09989999999999</v>
      </c>
      <c r="AX644">
        <v>369.53</v>
      </c>
      <c r="AY644">
        <v>366.53480000000002</v>
      </c>
      <c r="AZ644">
        <v>324.30840000000001</v>
      </c>
      <c r="BA644">
        <v>228.28309999999999</v>
      </c>
      <c r="BB644">
        <v>82.987049999999996</v>
      </c>
      <c r="BC644">
        <v>-71.819270000000003</v>
      </c>
      <c r="BD644">
        <v>-188.46969999999999</v>
      </c>
      <c r="BE644">
        <v>-312.1961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127.0094</v>
      </c>
      <c r="BS644">
        <v>380.67989999999998</v>
      </c>
      <c r="BT644">
        <v>379.45639999999997</v>
      </c>
      <c r="BU644">
        <v>378.07150000000001</v>
      </c>
      <c r="BV644">
        <v>374.45119999999997</v>
      </c>
      <c r="BW644">
        <v>371.27859999999998</v>
      </c>
      <c r="BX644">
        <v>330.1078</v>
      </c>
      <c r="BY644">
        <v>234.3809</v>
      </c>
      <c r="BZ644">
        <v>121.6481</v>
      </c>
      <c r="CA644">
        <v>60.389899999999997</v>
      </c>
      <c r="CB644">
        <v>13.27215</v>
      </c>
      <c r="CC644">
        <v>-37.968859999999999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132.8218</v>
      </c>
      <c r="CQ644">
        <v>384.55700000000002</v>
      </c>
      <c r="CR644">
        <v>383.10359999999997</v>
      </c>
      <c r="CS644">
        <v>381.51479999999998</v>
      </c>
      <c r="CT644">
        <v>377.8596</v>
      </c>
      <c r="CU644">
        <v>374.5641</v>
      </c>
      <c r="CV644">
        <v>334.12450000000001</v>
      </c>
      <c r="CW644">
        <v>238.60419999999999</v>
      </c>
      <c r="CX644">
        <v>148.4247</v>
      </c>
      <c r="CY644">
        <v>151.95760000000001</v>
      </c>
      <c r="CZ644">
        <v>152.99789999999999</v>
      </c>
      <c r="DA644">
        <v>151.96010000000001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138.63409999999999</v>
      </c>
      <c r="DO644">
        <v>388.4341</v>
      </c>
      <c r="DP644">
        <v>386.75069999999999</v>
      </c>
      <c r="DQ644">
        <v>384.95819999999998</v>
      </c>
      <c r="DR644">
        <v>381.26799999999997</v>
      </c>
      <c r="DS644">
        <v>377.84949999999998</v>
      </c>
      <c r="DT644">
        <v>338.14120000000003</v>
      </c>
      <c r="DU644">
        <v>242.82749999999999</v>
      </c>
      <c r="DV644">
        <v>175.2012</v>
      </c>
      <c r="DW644">
        <v>243.52520000000001</v>
      </c>
      <c r="DX644">
        <v>292.72370000000001</v>
      </c>
      <c r="DY644">
        <v>341.88909999999998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147.02619999999999</v>
      </c>
      <c r="EM644">
        <v>394.03190000000001</v>
      </c>
      <c r="EN644">
        <v>392.01659999999998</v>
      </c>
      <c r="EO644">
        <v>389.9298</v>
      </c>
      <c r="EP644">
        <v>386.18920000000003</v>
      </c>
      <c r="EQ644">
        <v>382.5933</v>
      </c>
      <c r="ER644">
        <v>343.94069999999999</v>
      </c>
      <c r="ES644">
        <v>248.92529999999999</v>
      </c>
      <c r="ET644">
        <v>213.86240000000001</v>
      </c>
      <c r="EU644">
        <v>375.73439999999999</v>
      </c>
      <c r="EV644">
        <v>494.46550000000002</v>
      </c>
      <c r="EW644">
        <v>616.11630000000002</v>
      </c>
      <c r="EX644">
        <v>71.181150000000002</v>
      </c>
      <c r="EY644">
        <v>69.831919999999997</v>
      </c>
      <c r="EZ644">
        <v>68.811530000000005</v>
      </c>
      <c r="FA644">
        <v>67.576130000000006</v>
      </c>
      <c r="FB644">
        <v>66.49933</v>
      </c>
      <c r="FC644">
        <v>65.426640000000006</v>
      </c>
      <c r="FD644">
        <v>65.108239999999995</v>
      </c>
      <c r="FE644">
        <v>65.604609999999994</v>
      </c>
      <c r="FF644">
        <v>68.454859999999996</v>
      </c>
      <c r="FG644">
        <v>73.499690000000001</v>
      </c>
      <c r="FH644">
        <v>79.075850000000003</v>
      </c>
      <c r="FI644">
        <v>83.328040000000001</v>
      </c>
      <c r="FJ644">
        <v>86.796409999999995</v>
      </c>
      <c r="FK644">
        <v>89.169880000000006</v>
      </c>
      <c r="FL644">
        <v>90.677769999999995</v>
      </c>
      <c r="FM644">
        <v>90.892259999999993</v>
      </c>
      <c r="FN644">
        <v>90.320229999999995</v>
      </c>
      <c r="FO644">
        <v>89.752110000000002</v>
      </c>
      <c r="FP644">
        <v>88.058170000000004</v>
      </c>
      <c r="FQ644">
        <v>85.817660000000004</v>
      </c>
      <c r="FR644">
        <v>82.518950000000004</v>
      </c>
      <c r="FS644">
        <v>78.754050000000007</v>
      </c>
      <c r="FT644">
        <v>76.223070000000007</v>
      </c>
      <c r="FU644">
        <v>73.701160000000002</v>
      </c>
      <c r="FV644">
        <v>1</v>
      </c>
    </row>
    <row r="645" spans="1:178" x14ac:dyDescent="0.2">
      <c r="A645" t="s">
        <v>216</v>
      </c>
      <c r="B645" t="s">
        <v>231</v>
      </c>
      <c r="C645" t="s">
        <v>242</v>
      </c>
      <c r="D645" t="s">
        <v>37</v>
      </c>
      <c r="E645" t="s">
        <v>239</v>
      </c>
      <c r="F645" t="s">
        <v>229</v>
      </c>
      <c r="G645">
        <v>313</v>
      </c>
      <c r="H645" s="59"/>
      <c r="I645">
        <v>30.809270000000001</v>
      </c>
      <c r="J645">
        <v>437.81150000000002</v>
      </c>
      <c r="K645">
        <v>432.16340000000002</v>
      </c>
      <c r="L645">
        <v>429.1748</v>
      </c>
      <c r="M645">
        <v>429.61959999999999</v>
      </c>
      <c r="N645">
        <v>433.17790000000002</v>
      </c>
      <c r="O645">
        <v>446.37830000000002</v>
      </c>
      <c r="P645">
        <v>456.10039999999998</v>
      </c>
      <c r="Q645">
        <v>463.28640000000001</v>
      </c>
      <c r="R645">
        <v>464.8578</v>
      </c>
      <c r="S645">
        <v>466.8843</v>
      </c>
      <c r="T645">
        <v>468.59989999999999</v>
      </c>
      <c r="U645">
        <v>465.1669</v>
      </c>
      <c r="V645">
        <v>463.79160000000002</v>
      </c>
      <c r="W645">
        <v>463.32729999999998</v>
      </c>
      <c r="X645">
        <v>458.06939999999997</v>
      </c>
      <c r="Y645">
        <v>451.97289999999998</v>
      </c>
      <c r="Z645">
        <v>446.35410000000002</v>
      </c>
      <c r="AA645">
        <v>440.60890000000001</v>
      </c>
      <c r="AB645">
        <v>439.66370000000001</v>
      </c>
      <c r="AC645">
        <v>442.7484</v>
      </c>
      <c r="AD645">
        <v>444.30990000000003</v>
      </c>
      <c r="AE645">
        <v>446.96359999999999</v>
      </c>
      <c r="AF645">
        <v>446.96510000000001</v>
      </c>
      <c r="AG645">
        <v>443.76760000000002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115.4853</v>
      </c>
      <c r="AU645">
        <v>365.61689999999999</v>
      </c>
      <c r="AV645">
        <v>364.75450000000001</v>
      </c>
      <c r="AW645">
        <v>363.69720000000001</v>
      </c>
      <c r="AX645">
        <v>360.2174</v>
      </c>
      <c r="AY645">
        <v>357.30059999999997</v>
      </c>
      <c r="AZ645">
        <v>316.10430000000002</v>
      </c>
      <c r="BA645">
        <v>222.46600000000001</v>
      </c>
      <c r="BB645">
        <v>80.108549999999994</v>
      </c>
      <c r="BC645">
        <v>-72.800290000000004</v>
      </c>
      <c r="BD645">
        <v>-188.0008</v>
      </c>
      <c r="BE645">
        <v>-310.16289999999998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123.77209999999999</v>
      </c>
      <c r="BS645">
        <v>371.14460000000003</v>
      </c>
      <c r="BT645">
        <v>369.95440000000002</v>
      </c>
      <c r="BU645">
        <v>368.60649999999998</v>
      </c>
      <c r="BV645">
        <v>365.07690000000002</v>
      </c>
      <c r="BW645">
        <v>361.98480000000001</v>
      </c>
      <c r="BX645">
        <v>321.83109999999999</v>
      </c>
      <c r="BY645">
        <v>228.4873</v>
      </c>
      <c r="BZ645">
        <v>118.2848</v>
      </c>
      <c r="CA645">
        <v>57.751010000000001</v>
      </c>
      <c r="CB645">
        <v>11.211220000000001</v>
      </c>
      <c r="CC645">
        <v>-39.37435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129.51159999999999</v>
      </c>
      <c r="CQ645">
        <v>374.97300000000001</v>
      </c>
      <c r="CR645">
        <v>373.55579999999998</v>
      </c>
      <c r="CS645">
        <v>372.00670000000002</v>
      </c>
      <c r="CT645">
        <v>368.4425</v>
      </c>
      <c r="CU645">
        <v>365.22910000000002</v>
      </c>
      <c r="CV645">
        <v>325.79739999999998</v>
      </c>
      <c r="CW645">
        <v>232.65770000000001</v>
      </c>
      <c r="CX645">
        <v>144.72559999999999</v>
      </c>
      <c r="CY645">
        <v>148.1705</v>
      </c>
      <c r="CZ645">
        <v>149.1849</v>
      </c>
      <c r="DA645">
        <v>148.1729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135.251</v>
      </c>
      <c r="DO645">
        <v>378.8014</v>
      </c>
      <c r="DP645">
        <v>377.15730000000002</v>
      </c>
      <c r="DQ645">
        <v>375.40679999999998</v>
      </c>
      <c r="DR645">
        <v>371.8082</v>
      </c>
      <c r="DS645">
        <v>368.47340000000003</v>
      </c>
      <c r="DT645">
        <v>329.7638</v>
      </c>
      <c r="DU645">
        <v>236.828</v>
      </c>
      <c r="DV645">
        <v>171.16640000000001</v>
      </c>
      <c r="DW645">
        <v>238.5899</v>
      </c>
      <c r="DX645">
        <v>287.1585</v>
      </c>
      <c r="DY645">
        <v>335.72019999999998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143.53790000000001</v>
      </c>
      <c r="EM645">
        <v>384.32909999999998</v>
      </c>
      <c r="EN645">
        <v>382.3571</v>
      </c>
      <c r="EO645">
        <v>380.31610000000001</v>
      </c>
      <c r="EP645">
        <v>376.66770000000002</v>
      </c>
      <c r="EQ645">
        <v>373.15769999999998</v>
      </c>
      <c r="ER645">
        <v>335.4905</v>
      </c>
      <c r="ES645">
        <v>242.8493</v>
      </c>
      <c r="ET645">
        <v>209.34270000000001</v>
      </c>
      <c r="EU645">
        <v>369.14120000000003</v>
      </c>
      <c r="EV645">
        <v>486.37060000000002</v>
      </c>
      <c r="EW645">
        <v>606.50869999999998</v>
      </c>
      <c r="EX645">
        <v>71.181150000000002</v>
      </c>
      <c r="EY645">
        <v>69.831919999999997</v>
      </c>
      <c r="EZ645">
        <v>68.811530000000005</v>
      </c>
      <c r="FA645">
        <v>67.576130000000006</v>
      </c>
      <c r="FB645">
        <v>66.49933</v>
      </c>
      <c r="FC645">
        <v>65.426640000000006</v>
      </c>
      <c r="FD645">
        <v>65.108239999999995</v>
      </c>
      <c r="FE645">
        <v>65.604609999999994</v>
      </c>
      <c r="FF645">
        <v>68.454859999999996</v>
      </c>
      <c r="FG645">
        <v>73.499690000000001</v>
      </c>
      <c r="FH645">
        <v>79.075850000000003</v>
      </c>
      <c r="FI645">
        <v>83.328040000000001</v>
      </c>
      <c r="FJ645">
        <v>86.796409999999995</v>
      </c>
      <c r="FK645">
        <v>89.169880000000006</v>
      </c>
      <c r="FL645">
        <v>90.677769999999995</v>
      </c>
      <c r="FM645">
        <v>90.892259999999993</v>
      </c>
      <c r="FN645">
        <v>90.320229999999995</v>
      </c>
      <c r="FO645">
        <v>89.752099999999999</v>
      </c>
      <c r="FP645">
        <v>88.058170000000004</v>
      </c>
      <c r="FQ645">
        <v>85.817660000000004</v>
      </c>
      <c r="FR645">
        <v>82.518950000000004</v>
      </c>
      <c r="FS645">
        <v>78.754050000000007</v>
      </c>
      <c r="FT645">
        <v>76.223060000000004</v>
      </c>
      <c r="FU645">
        <v>73.701160000000002</v>
      </c>
      <c r="FV645">
        <v>1</v>
      </c>
    </row>
    <row r="646" spans="1:178" x14ac:dyDescent="0.2">
      <c r="A646" t="s">
        <v>216</v>
      </c>
      <c r="B646" t="s">
        <v>231</v>
      </c>
      <c r="C646" t="s">
        <v>242</v>
      </c>
      <c r="D646" t="s">
        <v>38</v>
      </c>
      <c r="E646">
        <v>2015</v>
      </c>
      <c r="F646" t="s">
        <v>229</v>
      </c>
      <c r="G646">
        <v>338</v>
      </c>
      <c r="H646" s="59"/>
      <c r="I646">
        <v>33.27008</v>
      </c>
      <c r="J646">
        <v>466.3571</v>
      </c>
      <c r="K646">
        <v>463.8066</v>
      </c>
      <c r="L646">
        <v>463.50810000000001</v>
      </c>
      <c r="M646">
        <v>463.1105</v>
      </c>
      <c r="N646">
        <v>467.69349999999997</v>
      </c>
      <c r="O646">
        <v>480.68279999999999</v>
      </c>
      <c r="P646">
        <v>491.7715</v>
      </c>
      <c r="Q646">
        <v>496.25740000000002</v>
      </c>
      <c r="R646">
        <v>498.00970000000001</v>
      </c>
      <c r="S646">
        <v>500.53640000000001</v>
      </c>
      <c r="T646">
        <v>502.09</v>
      </c>
      <c r="U646">
        <v>501.38740000000001</v>
      </c>
      <c r="V646">
        <v>494.28190000000001</v>
      </c>
      <c r="W646">
        <v>491.50700000000001</v>
      </c>
      <c r="X646">
        <v>482.49630000000002</v>
      </c>
      <c r="Y646">
        <v>474.34210000000002</v>
      </c>
      <c r="Z646">
        <v>466.54570000000001</v>
      </c>
      <c r="AA646">
        <v>460.34100000000001</v>
      </c>
      <c r="AB646">
        <v>461.32240000000002</v>
      </c>
      <c r="AC646">
        <v>465.97809999999998</v>
      </c>
      <c r="AD646">
        <v>472.08499999999998</v>
      </c>
      <c r="AE646">
        <v>471.75749999999999</v>
      </c>
      <c r="AF646">
        <v>470.4778</v>
      </c>
      <c r="AG646">
        <v>473.14580000000001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119.7976</v>
      </c>
      <c r="AU646">
        <v>385.44580000000002</v>
      </c>
      <c r="AV646">
        <v>381.017</v>
      </c>
      <c r="AW646">
        <v>377.58370000000002</v>
      </c>
      <c r="AX646">
        <v>373.05759999999998</v>
      </c>
      <c r="AY646">
        <v>369.74639999999999</v>
      </c>
      <c r="AZ646">
        <v>329.05889999999999</v>
      </c>
      <c r="BA646">
        <v>230.8809</v>
      </c>
      <c r="BB646">
        <v>-39.509050000000002</v>
      </c>
      <c r="BC646">
        <v>-199.48580000000001</v>
      </c>
      <c r="BD646">
        <v>-340.6497</v>
      </c>
      <c r="BE646">
        <v>-444.45139999999998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129.1825</v>
      </c>
      <c r="BS646">
        <v>390.78</v>
      </c>
      <c r="BT646">
        <v>386.15480000000002</v>
      </c>
      <c r="BU646">
        <v>382.43950000000001</v>
      </c>
      <c r="BV646">
        <v>377.70710000000003</v>
      </c>
      <c r="BW646">
        <v>374.23009999999999</v>
      </c>
      <c r="BX646">
        <v>334.3682</v>
      </c>
      <c r="BY646">
        <v>236.6498</v>
      </c>
      <c r="BZ646">
        <v>73.885909999999996</v>
      </c>
      <c r="CA646">
        <v>8.8358629999999998</v>
      </c>
      <c r="CB646">
        <v>-48.368760000000002</v>
      </c>
      <c r="CC646">
        <v>-89.625979999999998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135.6825</v>
      </c>
      <c r="CQ646">
        <v>394.4744</v>
      </c>
      <c r="CR646">
        <v>389.7133</v>
      </c>
      <c r="CS646">
        <v>385.80250000000001</v>
      </c>
      <c r="CT646">
        <v>380.9273</v>
      </c>
      <c r="CU646">
        <v>377.3356</v>
      </c>
      <c r="CV646">
        <v>338.04539999999997</v>
      </c>
      <c r="CW646">
        <v>240.64529999999999</v>
      </c>
      <c r="CX646">
        <v>152.4229</v>
      </c>
      <c r="CY646">
        <v>153.11879999999999</v>
      </c>
      <c r="CZ646">
        <v>154.0641</v>
      </c>
      <c r="DA646">
        <v>156.125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142.1825</v>
      </c>
      <c r="DO646">
        <v>398.16879999999998</v>
      </c>
      <c r="DP646">
        <v>393.27170000000001</v>
      </c>
      <c r="DQ646">
        <v>389.16559999999998</v>
      </c>
      <c r="DR646">
        <v>384.14760000000001</v>
      </c>
      <c r="DS646">
        <v>380.44099999999997</v>
      </c>
      <c r="DT646">
        <v>341.72269999999997</v>
      </c>
      <c r="DU646">
        <v>244.64080000000001</v>
      </c>
      <c r="DV646">
        <v>230.9599</v>
      </c>
      <c r="DW646">
        <v>297.40179999999998</v>
      </c>
      <c r="DX646">
        <v>356.49700000000001</v>
      </c>
      <c r="DY646">
        <v>401.87599999999998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151.56739999999999</v>
      </c>
      <c r="EM646">
        <v>403.50290000000001</v>
      </c>
      <c r="EN646">
        <v>398.40949999999998</v>
      </c>
      <c r="EO646">
        <v>394.0213</v>
      </c>
      <c r="EP646">
        <v>388.7971</v>
      </c>
      <c r="EQ646">
        <v>384.9248</v>
      </c>
      <c r="ER646">
        <v>347.03199999999998</v>
      </c>
      <c r="ES646">
        <v>250.40969999999999</v>
      </c>
      <c r="ET646">
        <v>344.35489999999999</v>
      </c>
      <c r="EU646">
        <v>505.72340000000003</v>
      </c>
      <c r="EV646">
        <v>648.77800000000002</v>
      </c>
      <c r="EW646">
        <v>756.70140000000004</v>
      </c>
      <c r="EX646">
        <v>72.608180000000004</v>
      </c>
      <c r="EY646">
        <v>71.312070000000006</v>
      </c>
      <c r="EZ646">
        <v>70.391980000000004</v>
      </c>
      <c r="FA646">
        <v>69.407309999999995</v>
      </c>
      <c r="FB646">
        <v>68.36712</v>
      </c>
      <c r="FC646">
        <v>67.184619999999995</v>
      </c>
      <c r="FD646">
        <v>66.551609999999997</v>
      </c>
      <c r="FE646">
        <v>67.362229999999997</v>
      </c>
      <c r="FF646">
        <v>70.715459999999993</v>
      </c>
      <c r="FG646">
        <v>75.682130000000001</v>
      </c>
      <c r="FH646">
        <v>80.446389999999994</v>
      </c>
      <c r="FI646">
        <v>84.169330000000002</v>
      </c>
      <c r="FJ646">
        <v>86.684179999999998</v>
      </c>
      <c r="FK646">
        <v>88.839920000000006</v>
      </c>
      <c r="FL646">
        <v>90.384540000000001</v>
      </c>
      <c r="FM646">
        <v>91.047380000000004</v>
      </c>
      <c r="FN646">
        <v>91.536959999999993</v>
      </c>
      <c r="FO646">
        <v>90.721649999999997</v>
      </c>
      <c r="FP646">
        <v>89.467290000000006</v>
      </c>
      <c r="FQ646">
        <v>87.428790000000006</v>
      </c>
      <c r="FR646">
        <v>84.34272</v>
      </c>
      <c r="FS646">
        <v>80.678629999999998</v>
      </c>
      <c r="FT646">
        <v>78.375479999999996</v>
      </c>
      <c r="FU646">
        <v>76.323189999999997</v>
      </c>
      <c r="FV646">
        <v>1</v>
      </c>
    </row>
    <row r="647" spans="1:178" x14ac:dyDescent="0.2">
      <c r="A647" t="s">
        <v>216</v>
      </c>
      <c r="B647" t="s">
        <v>231</v>
      </c>
      <c r="C647" t="s">
        <v>242</v>
      </c>
      <c r="D647" t="s">
        <v>38</v>
      </c>
      <c r="E647">
        <v>2016</v>
      </c>
      <c r="F647" t="s">
        <v>229</v>
      </c>
      <c r="G647">
        <v>330</v>
      </c>
      <c r="H647" s="59"/>
      <c r="I647">
        <v>32.482619999999997</v>
      </c>
      <c r="J647">
        <v>455.31909999999999</v>
      </c>
      <c r="K647">
        <v>452.82889999999998</v>
      </c>
      <c r="L647">
        <v>452.53750000000002</v>
      </c>
      <c r="M647">
        <v>452.14940000000001</v>
      </c>
      <c r="N647">
        <v>456.62389999999999</v>
      </c>
      <c r="O647">
        <v>469.3057</v>
      </c>
      <c r="P647">
        <v>480.13189999999997</v>
      </c>
      <c r="Q647">
        <v>484.51159999999999</v>
      </c>
      <c r="R647">
        <v>486.22250000000003</v>
      </c>
      <c r="S647">
        <v>488.68939999999998</v>
      </c>
      <c r="T647">
        <v>490.20620000000002</v>
      </c>
      <c r="U647">
        <v>489.52030000000002</v>
      </c>
      <c r="V647">
        <v>482.5829</v>
      </c>
      <c r="W647">
        <v>479.87369999999999</v>
      </c>
      <c r="X647">
        <v>471.0763</v>
      </c>
      <c r="Y647">
        <v>463.11509999999998</v>
      </c>
      <c r="Z647">
        <v>455.50319999999999</v>
      </c>
      <c r="AA647">
        <v>449.44529999999997</v>
      </c>
      <c r="AB647">
        <v>450.40359999999998</v>
      </c>
      <c r="AC647">
        <v>454.94900000000001</v>
      </c>
      <c r="AD647">
        <v>460.91140000000001</v>
      </c>
      <c r="AE647">
        <v>460.59160000000003</v>
      </c>
      <c r="AF647">
        <v>459.34230000000002</v>
      </c>
      <c r="AG647">
        <v>461.94709999999998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116.7753</v>
      </c>
      <c r="AU647">
        <v>376.21660000000003</v>
      </c>
      <c r="AV647">
        <v>371.89659999999998</v>
      </c>
      <c r="AW647">
        <v>368.55020000000002</v>
      </c>
      <c r="AX647">
        <v>364.1352</v>
      </c>
      <c r="AY647">
        <v>360.90570000000002</v>
      </c>
      <c r="AZ647">
        <v>321.16480000000001</v>
      </c>
      <c r="BA647">
        <v>225.3014</v>
      </c>
      <c r="BB647">
        <v>-40.831690000000002</v>
      </c>
      <c r="BC647">
        <v>-198.91210000000001</v>
      </c>
      <c r="BD647">
        <v>-338.40649999999999</v>
      </c>
      <c r="BE647">
        <v>-440.9966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126.0485</v>
      </c>
      <c r="BS647">
        <v>381.4873</v>
      </c>
      <c r="BT647">
        <v>376.97320000000002</v>
      </c>
      <c r="BU647">
        <v>373.34809999999999</v>
      </c>
      <c r="BV647">
        <v>368.72930000000002</v>
      </c>
      <c r="BW647">
        <v>365.33609999999999</v>
      </c>
      <c r="BX647">
        <v>326.41090000000003</v>
      </c>
      <c r="BY647">
        <v>231.0016</v>
      </c>
      <c r="BZ647">
        <v>71.213269999999994</v>
      </c>
      <c r="CA647">
        <v>6.9294609999999999</v>
      </c>
      <c r="CB647">
        <v>-49.605240000000002</v>
      </c>
      <c r="CC647">
        <v>-90.395529999999994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132.47110000000001</v>
      </c>
      <c r="CQ647">
        <v>385.1377</v>
      </c>
      <c r="CR647">
        <v>380.48930000000001</v>
      </c>
      <c r="CS647">
        <v>376.67110000000002</v>
      </c>
      <c r="CT647">
        <v>371.91129999999998</v>
      </c>
      <c r="CU647">
        <v>368.40449999999998</v>
      </c>
      <c r="CV647">
        <v>330.0444</v>
      </c>
      <c r="CW647">
        <v>234.9496</v>
      </c>
      <c r="CX647">
        <v>148.81530000000001</v>
      </c>
      <c r="CY647">
        <v>149.49469999999999</v>
      </c>
      <c r="CZ647">
        <v>150.41759999999999</v>
      </c>
      <c r="DA647">
        <v>152.4297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138.8937</v>
      </c>
      <c r="DO647">
        <v>388.78809999999999</v>
      </c>
      <c r="DP647">
        <v>384.00540000000001</v>
      </c>
      <c r="DQ647">
        <v>379.9941</v>
      </c>
      <c r="DR647">
        <v>375.09320000000002</v>
      </c>
      <c r="DS647">
        <v>371.47300000000001</v>
      </c>
      <c r="DT647">
        <v>333.67779999999999</v>
      </c>
      <c r="DU647">
        <v>238.89750000000001</v>
      </c>
      <c r="DV647">
        <v>226.41730000000001</v>
      </c>
      <c r="DW647">
        <v>292.05990000000003</v>
      </c>
      <c r="DX647">
        <v>350.44049999999999</v>
      </c>
      <c r="DY647">
        <v>395.255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148.1669</v>
      </c>
      <c r="EM647">
        <v>394.05869999999999</v>
      </c>
      <c r="EN647">
        <v>389.08199999999999</v>
      </c>
      <c r="EO647">
        <v>384.79199999999997</v>
      </c>
      <c r="EP647">
        <v>379.68729999999999</v>
      </c>
      <c r="EQ647">
        <v>375.90339999999998</v>
      </c>
      <c r="ER647">
        <v>338.9239</v>
      </c>
      <c r="ES647">
        <v>244.5977</v>
      </c>
      <c r="ET647">
        <v>338.4622</v>
      </c>
      <c r="EU647">
        <v>497.9015</v>
      </c>
      <c r="EV647">
        <v>639.24180000000001</v>
      </c>
      <c r="EW647">
        <v>745.85609999999997</v>
      </c>
      <c r="EX647">
        <v>72.608180000000004</v>
      </c>
      <c r="EY647">
        <v>71.312070000000006</v>
      </c>
      <c r="EZ647">
        <v>70.391980000000004</v>
      </c>
      <c r="FA647">
        <v>69.407309999999995</v>
      </c>
      <c r="FB647">
        <v>68.36712</v>
      </c>
      <c r="FC647">
        <v>67.184619999999995</v>
      </c>
      <c r="FD647">
        <v>66.551609999999997</v>
      </c>
      <c r="FE647">
        <v>67.362229999999997</v>
      </c>
      <c r="FF647">
        <v>70.715459999999993</v>
      </c>
      <c r="FG647">
        <v>75.682130000000001</v>
      </c>
      <c r="FH647">
        <v>80.446389999999994</v>
      </c>
      <c r="FI647">
        <v>84.169330000000002</v>
      </c>
      <c r="FJ647">
        <v>86.684179999999998</v>
      </c>
      <c r="FK647">
        <v>88.839920000000006</v>
      </c>
      <c r="FL647">
        <v>90.384540000000001</v>
      </c>
      <c r="FM647">
        <v>91.047380000000004</v>
      </c>
      <c r="FN647">
        <v>91.536959999999993</v>
      </c>
      <c r="FO647">
        <v>90.721639999999994</v>
      </c>
      <c r="FP647">
        <v>89.467290000000006</v>
      </c>
      <c r="FQ647">
        <v>87.428790000000006</v>
      </c>
      <c r="FR647">
        <v>84.34272</v>
      </c>
      <c r="FS647">
        <v>80.678629999999998</v>
      </c>
      <c r="FT647">
        <v>78.375479999999996</v>
      </c>
      <c r="FU647">
        <v>76.323189999999997</v>
      </c>
      <c r="FV647">
        <v>1</v>
      </c>
    </row>
    <row r="648" spans="1:178" x14ac:dyDescent="0.2">
      <c r="A648" t="s">
        <v>216</v>
      </c>
      <c r="B648" t="s">
        <v>231</v>
      </c>
      <c r="C648" t="s">
        <v>242</v>
      </c>
      <c r="D648" t="s">
        <v>38</v>
      </c>
      <c r="E648">
        <v>2017</v>
      </c>
      <c r="F648" t="s">
        <v>229</v>
      </c>
      <c r="G648">
        <v>321</v>
      </c>
      <c r="H648" s="59"/>
      <c r="I648">
        <v>31.596730000000001</v>
      </c>
      <c r="J648">
        <v>442.90120000000002</v>
      </c>
      <c r="K648">
        <v>440.47899999999998</v>
      </c>
      <c r="L648">
        <v>440.19560000000001</v>
      </c>
      <c r="M648">
        <v>439.81799999999998</v>
      </c>
      <c r="N648">
        <v>444.1705</v>
      </c>
      <c r="O648">
        <v>456.50650000000002</v>
      </c>
      <c r="P648">
        <v>467.03739999999999</v>
      </c>
      <c r="Q648">
        <v>471.29770000000002</v>
      </c>
      <c r="R648">
        <v>472.96190000000001</v>
      </c>
      <c r="S648">
        <v>475.36149999999998</v>
      </c>
      <c r="T648">
        <v>476.83690000000001</v>
      </c>
      <c r="U648">
        <v>476.16969999999998</v>
      </c>
      <c r="V648">
        <v>469.42160000000001</v>
      </c>
      <c r="W648">
        <v>466.78629999999998</v>
      </c>
      <c r="X648">
        <v>458.22879999999998</v>
      </c>
      <c r="Y648">
        <v>450.48469999999998</v>
      </c>
      <c r="Z648">
        <v>443.0804</v>
      </c>
      <c r="AA648">
        <v>437.18770000000001</v>
      </c>
      <c r="AB648">
        <v>438.1198</v>
      </c>
      <c r="AC648">
        <v>442.54129999999998</v>
      </c>
      <c r="AD648">
        <v>448.34109999999998</v>
      </c>
      <c r="AE648">
        <v>448.03</v>
      </c>
      <c r="AF648">
        <v>446.81479999999999</v>
      </c>
      <c r="AG648">
        <v>449.3485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113.3779</v>
      </c>
      <c r="AU648">
        <v>365.83539999999999</v>
      </c>
      <c r="AV648">
        <v>361.63760000000002</v>
      </c>
      <c r="AW648">
        <v>358.3888</v>
      </c>
      <c r="AX648">
        <v>354.09890000000001</v>
      </c>
      <c r="AY648">
        <v>350.96129999999999</v>
      </c>
      <c r="AZ648">
        <v>312.28550000000001</v>
      </c>
      <c r="BA648">
        <v>219.02619999999999</v>
      </c>
      <c r="BB648">
        <v>-42.28633</v>
      </c>
      <c r="BC648">
        <v>-198.2054</v>
      </c>
      <c r="BD648">
        <v>-335.79689999999999</v>
      </c>
      <c r="BE648">
        <v>-437.00569999999999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122.52379999999999</v>
      </c>
      <c r="BS648">
        <v>371.03359999999998</v>
      </c>
      <c r="BT648">
        <v>366.64449999999999</v>
      </c>
      <c r="BU648">
        <v>363.12090000000001</v>
      </c>
      <c r="BV648">
        <v>358.63</v>
      </c>
      <c r="BW648">
        <v>355.33080000000001</v>
      </c>
      <c r="BX648">
        <v>317.45960000000002</v>
      </c>
      <c r="BY648">
        <v>224.6481</v>
      </c>
      <c r="BZ648">
        <v>68.220190000000002</v>
      </c>
      <c r="CA648">
        <v>4.8098359999999998</v>
      </c>
      <c r="CB648">
        <v>-50.961100000000002</v>
      </c>
      <c r="CC648">
        <v>-91.21857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128.85820000000001</v>
      </c>
      <c r="CQ648">
        <v>374.63389999999998</v>
      </c>
      <c r="CR648">
        <v>370.1123</v>
      </c>
      <c r="CS648">
        <v>366.39830000000001</v>
      </c>
      <c r="CT648">
        <v>361.76819999999998</v>
      </c>
      <c r="CU648">
        <v>358.3571</v>
      </c>
      <c r="CV648">
        <v>321.04320000000001</v>
      </c>
      <c r="CW648">
        <v>228.5419</v>
      </c>
      <c r="CX648">
        <v>144.7567</v>
      </c>
      <c r="CY648">
        <v>145.41759999999999</v>
      </c>
      <c r="CZ648">
        <v>146.31530000000001</v>
      </c>
      <c r="DA648">
        <v>148.27260000000001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135.1926</v>
      </c>
      <c r="DO648">
        <v>378.23430000000002</v>
      </c>
      <c r="DP648">
        <v>373.58010000000002</v>
      </c>
      <c r="DQ648">
        <v>369.67559999999997</v>
      </c>
      <c r="DR648">
        <v>364.90640000000002</v>
      </c>
      <c r="DS648">
        <v>361.38350000000003</v>
      </c>
      <c r="DT648">
        <v>324.62670000000003</v>
      </c>
      <c r="DU648">
        <v>232.43559999999999</v>
      </c>
      <c r="DV648">
        <v>221.29320000000001</v>
      </c>
      <c r="DW648">
        <v>286.02530000000002</v>
      </c>
      <c r="DX648">
        <v>343.59179999999998</v>
      </c>
      <c r="DY648">
        <v>387.76369999999997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144.33850000000001</v>
      </c>
      <c r="EM648">
        <v>383.4325</v>
      </c>
      <c r="EN648">
        <v>378.58710000000002</v>
      </c>
      <c r="EO648">
        <v>374.40769999999998</v>
      </c>
      <c r="EP648">
        <v>369.4375</v>
      </c>
      <c r="EQ648">
        <v>365.75299999999999</v>
      </c>
      <c r="ER648">
        <v>329.80079999999998</v>
      </c>
      <c r="ES648">
        <v>238.0575</v>
      </c>
      <c r="ET648">
        <v>331.79969999999997</v>
      </c>
      <c r="EU648">
        <v>489.04059999999998</v>
      </c>
      <c r="EV648">
        <v>628.42759999999998</v>
      </c>
      <c r="EW648">
        <v>733.55079999999998</v>
      </c>
      <c r="EX648">
        <v>72.608180000000004</v>
      </c>
      <c r="EY648">
        <v>71.312070000000006</v>
      </c>
      <c r="EZ648">
        <v>70.391980000000004</v>
      </c>
      <c r="FA648">
        <v>69.407309999999995</v>
      </c>
      <c r="FB648">
        <v>68.36712</v>
      </c>
      <c r="FC648">
        <v>67.184619999999995</v>
      </c>
      <c r="FD648">
        <v>66.551609999999997</v>
      </c>
      <c r="FE648">
        <v>67.362229999999997</v>
      </c>
      <c r="FF648">
        <v>70.715459999999993</v>
      </c>
      <c r="FG648">
        <v>75.682130000000001</v>
      </c>
      <c r="FH648">
        <v>80.446389999999994</v>
      </c>
      <c r="FI648">
        <v>84.169330000000002</v>
      </c>
      <c r="FJ648">
        <v>86.684179999999998</v>
      </c>
      <c r="FK648">
        <v>88.839920000000006</v>
      </c>
      <c r="FL648">
        <v>90.384540000000001</v>
      </c>
      <c r="FM648">
        <v>91.047380000000004</v>
      </c>
      <c r="FN648">
        <v>91.536959999999993</v>
      </c>
      <c r="FO648">
        <v>90.721639999999994</v>
      </c>
      <c r="FP648">
        <v>89.467290000000006</v>
      </c>
      <c r="FQ648">
        <v>87.428790000000006</v>
      </c>
      <c r="FR648">
        <v>84.34272</v>
      </c>
      <c r="FS648">
        <v>80.678629999999998</v>
      </c>
      <c r="FT648">
        <v>78.375479999999996</v>
      </c>
      <c r="FU648">
        <v>76.323189999999997</v>
      </c>
      <c r="FV648">
        <v>1</v>
      </c>
    </row>
    <row r="649" spans="1:178" x14ac:dyDescent="0.2">
      <c r="A649" t="s">
        <v>216</v>
      </c>
      <c r="B649" t="s">
        <v>231</v>
      </c>
      <c r="C649" t="s">
        <v>242</v>
      </c>
      <c r="D649" t="s">
        <v>38</v>
      </c>
      <c r="E649" t="s">
        <v>239</v>
      </c>
      <c r="F649" t="s">
        <v>229</v>
      </c>
      <c r="G649">
        <v>313</v>
      </c>
      <c r="H649" s="59"/>
      <c r="I649">
        <v>30.809270000000001</v>
      </c>
      <c r="J649">
        <v>431.86320000000001</v>
      </c>
      <c r="K649">
        <v>429.50139999999999</v>
      </c>
      <c r="L649">
        <v>429.22500000000002</v>
      </c>
      <c r="M649">
        <v>428.85680000000002</v>
      </c>
      <c r="N649">
        <v>433.10079999999999</v>
      </c>
      <c r="O649">
        <v>445.12939999999998</v>
      </c>
      <c r="P649">
        <v>455.39780000000002</v>
      </c>
      <c r="Q649">
        <v>459.55189999999999</v>
      </c>
      <c r="R649">
        <v>461.17469999999997</v>
      </c>
      <c r="S649">
        <v>463.51440000000002</v>
      </c>
      <c r="T649">
        <v>464.95319999999998</v>
      </c>
      <c r="U649">
        <v>464.30259999999998</v>
      </c>
      <c r="V649">
        <v>457.7226</v>
      </c>
      <c r="W649">
        <v>455.15300000000002</v>
      </c>
      <c r="X649">
        <v>446.80869999999999</v>
      </c>
      <c r="Y649">
        <v>439.2577</v>
      </c>
      <c r="Z649">
        <v>432.03789999999998</v>
      </c>
      <c r="AA649">
        <v>426.2921</v>
      </c>
      <c r="AB649">
        <v>427.20100000000002</v>
      </c>
      <c r="AC649">
        <v>431.51220000000001</v>
      </c>
      <c r="AD649">
        <v>437.16750000000002</v>
      </c>
      <c r="AE649">
        <v>436.86419999999998</v>
      </c>
      <c r="AF649">
        <v>435.67919999999998</v>
      </c>
      <c r="AG649">
        <v>438.14980000000003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110.36060000000001</v>
      </c>
      <c r="AU649">
        <v>356.60899999999998</v>
      </c>
      <c r="AV649">
        <v>352.51990000000001</v>
      </c>
      <c r="AW649">
        <v>349.35789999999997</v>
      </c>
      <c r="AX649">
        <v>345.17910000000001</v>
      </c>
      <c r="AY649">
        <v>342.12299999999999</v>
      </c>
      <c r="AZ649">
        <v>304.39429999999999</v>
      </c>
      <c r="BA649">
        <v>213.44980000000001</v>
      </c>
      <c r="BB649">
        <v>-43.548499999999997</v>
      </c>
      <c r="BC649">
        <v>-197.5206</v>
      </c>
      <c r="BD649">
        <v>-333.39789999999999</v>
      </c>
      <c r="BE649">
        <v>-433.36180000000002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119.3918</v>
      </c>
      <c r="BS649">
        <v>361.74209999999999</v>
      </c>
      <c r="BT649">
        <v>357.464</v>
      </c>
      <c r="BU649">
        <v>354.03050000000002</v>
      </c>
      <c r="BV649">
        <v>349.6533</v>
      </c>
      <c r="BW649">
        <v>346.43779999999998</v>
      </c>
      <c r="BX649">
        <v>309.50349999999997</v>
      </c>
      <c r="BY649">
        <v>219.00120000000001</v>
      </c>
      <c r="BZ649">
        <v>65.572299999999998</v>
      </c>
      <c r="CA649">
        <v>2.9488989999999999</v>
      </c>
      <c r="CB649">
        <v>-52.133800000000001</v>
      </c>
      <c r="CC649">
        <v>-91.910709999999995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125.6468</v>
      </c>
      <c r="CQ649">
        <v>365.29730000000001</v>
      </c>
      <c r="CR649">
        <v>360.88830000000002</v>
      </c>
      <c r="CS649">
        <v>357.26679999999999</v>
      </c>
      <c r="CT649">
        <v>352.75220000000002</v>
      </c>
      <c r="CU649">
        <v>349.42610000000002</v>
      </c>
      <c r="CV649">
        <v>313.0421</v>
      </c>
      <c r="CW649">
        <v>222.84610000000001</v>
      </c>
      <c r="CX649">
        <v>141.149</v>
      </c>
      <c r="CY649">
        <v>141.79349999999999</v>
      </c>
      <c r="CZ649">
        <v>142.66890000000001</v>
      </c>
      <c r="DA649">
        <v>144.57730000000001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131.90180000000001</v>
      </c>
      <c r="DO649">
        <v>368.85239999999999</v>
      </c>
      <c r="DP649">
        <v>364.31270000000001</v>
      </c>
      <c r="DQ649">
        <v>360.50310000000002</v>
      </c>
      <c r="DR649">
        <v>355.85109999999997</v>
      </c>
      <c r="DS649">
        <v>352.41449999999998</v>
      </c>
      <c r="DT649">
        <v>316.58069999999998</v>
      </c>
      <c r="DU649">
        <v>226.691</v>
      </c>
      <c r="DV649">
        <v>216.72579999999999</v>
      </c>
      <c r="DW649">
        <v>280.63799999999998</v>
      </c>
      <c r="DX649">
        <v>337.47149999999999</v>
      </c>
      <c r="DY649">
        <v>381.06529999999998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140.93299999999999</v>
      </c>
      <c r="EM649">
        <v>373.9855</v>
      </c>
      <c r="EN649">
        <v>369.2568</v>
      </c>
      <c r="EO649">
        <v>365.17579999999998</v>
      </c>
      <c r="EP649">
        <v>360.32530000000003</v>
      </c>
      <c r="EQ649">
        <v>356.72930000000002</v>
      </c>
      <c r="ER649">
        <v>321.68990000000002</v>
      </c>
      <c r="ES649">
        <v>232.2424</v>
      </c>
      <c r="ET649">
        <v>325.84660000000002</v>
      </c>
      <c r="EU649">
        <v>481.10750000000002</v>
      </c>
      <c r="EV649">
        <v>618.73559999999998</v>
      </c>
      <c r="EW649">
        <v>722.51639999999998</v>
      </c>
      <c r="EX649">
        <v>72.608180000000004</v>
      </c>
      <c r="EY649">
        <v>71.312070000000006</v>
      </c>
      <c r="EZ649">
        <v>70.391980000000004</v>
      </c>
      <c r="FA649">
        <v>69.407309999999995</v>
      </c>
      <c r="FB649">
        <v>68.36712</v>
      </c>
      <c r="FC649">
        <v>67.184619999999995</v>
      </c>
      <c r="FD649">
        <v>66.551609999999997</v>
      </c>
      <c r="FE649">
        <v>67.362229999999997</v>
      </c>
      <c r="FF649">
        <v>70.715459999999993</v>
      </c>
      <c r="FG649">
        <v>75.682130000000001</v>
      </c>
      <c r="FH649">
        <v>80.446389999999994</v>
      </c>
      <c r="FI649">
        <v>84.169319999999999</v>
      </c>
      <c r="FJ649">
        <v>86.684179999999998</v>
      </c>
      <c r="FK649">
        <v>88.839929999999995</v>
      </c>
      <c r="FL649">
        <v>90.384540000000001</v>
      </c>
      <c r="FM649">
        <v>91.047380000000004</v>
      </c>
      <c r="FN649">
        <v>91.536959999999993</v>
      </c>
      <c r="FO649">
        <v>90.721639999999994</v>
      </c>
      <c r="FP649">
        <v>89.467290000000006</v>
      </c>
      <c r="FQ649">
        <v>87.428780000000003</v>
      </c>
      <c r="FR649">
        <v>84.34272</v>
      </c>
      <c r="FS649">
        <v>80.678629999999998</v>
      </c>
      <c r="FT649">
        <v>78.375479999999996</v>
      </c>
      <c r="FU649">
        <v>76.323189999999997</v>
      </c>
      <c r="FV649">
        <v>1</v>
      </c>
    </row>
    <row r="650" spans="1:178" x14ac:dyDescent="0.2">
      <c r="A650" t="s">
        <v>216</v>
      </c>
      <c r="B650" t="s">
        <v>231</v>
      </c>
      <c r="C650" t="s">
        <v>242</v>
      </c>
      <c r="D650" t="s">
        <v>39</v>
      </c>
      <c r="E650">
        <v>2015</v>
      </c>
      <c r="F650" t="s">
        <v>229</v>
      </c>
      <c r="G650">
        <v>338</v>
      </c>
      <c r="H650" s="59"/>
      <c r="I650">
        <v>33.27008</v>
      </c>
      <c r="J650">
        <v>469.87630000000001</v>
      </c>
      <c r="K650">
        <v>466.5684</v>
      </c>
      <c r="L650">
        <v>465.4873</v>
      </c>
      <c r="M650">
        <v>465.42230000000001</v>
      </c>
      <c r="N650">
        <v>469.09859999999998</v>
      </c>
      <c r="O650">
        <v>481.48149999999998</v>
      </c>
      <c r="P650">
        <v>492.38839999999999</v>
      </c>
      <c r="Q650">
        <v>499.17579999999998</v>
      </c>
      <c r="R650">
        <v>502.2285</v>
      </c>
      <c r="S650">
        <v>505.52530000000002</v>
      </c>
      <c r="T650">
        <v>507.13780000000003</v>
      </c>
      <c r="U650">
        <v>506.75599999999997</v>
      </c>
      <c r="V650">
        <v>499.9821</v>
      </c>
      <c r="W650">
        <v>497.31970000000001</v>
      </c>
      <c r="X650">
        <v>487.48149999999998</v>
      </c>
      <c r="Y650">
        <v>478.99349999999998</v>
      </c>
      <c r="Z650">
        <v>471.49149999999997</v>
      </c>
      <c r="AA650">
        <v>466.06400000000002</v>
      </c>
      <c r="AB650">
        <v>467.69470000000001</v>
      </c>
      <c r="AC650">
        <v>471.56619999999998</v>
      </c>
      <c r="AD650">
        <v>477.5034</v>
      </c>
      <c r="AE650">
        <v>476.80439999999999</v>
      </c>
      <c r="AF650">
        <v>474.90269999999998</v>
      </c>
      <c r="AG650">
        <v>477.18360000000001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121.8633</v>
      </c>
      <c r="AU650">
        <v>393.9427</v>
      </c>
      <c r="AV650">
        <v>388.6216</v>
      </c>
      <c r="AW650">
        <v>384.98559999999998</v>
      </c>
      <c r="AX650">
        <v>380.49630000000002</v>
      </c>
      <c r="AY650">
        <v>377.42410000000001</v>
      </c>
      <c r="AZ650">
        <v>337.09289999999999</v>
      </c>
      <c r="BA650">
        <v>230.06180000000001</v>
      </c>
      <c r="BB650">
        <v>59.430509999999998</v>
      </c>
      <c r="BC650">
        <v>-54.559350000000002</v>
      </c>
      <c r="BD650">
        <v>-145.9545</v>
      </c>
      <c r="BE650">
        <v>-200.49209999999999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130.66499999999999</v>
      </c>
      <c r="BS650">
        <v>399.334</v>
      </c>
      <c r="BT650">
        <v>393.7115</v>
      </c>
      <c r="BU650">
        <v>389.81689999999998</v>
      </c>
      <c r="BV650">
        <v>385.16019999999997</v>
      </c>
      <c r="BW650">
        <v>381.93380000000002</v>
      </c>
      <c r="BX650">
        <v>342.2595</v>
      </c>
      <c r="BY650">
        <v>236.00460000000001</v>
      </c>
      <c r="BZ650">
        <v>112.95740000000001</v>
      </c>
      <c r="CA650">
        <v>66.325789999999998</v>
      </c>
      <c r="CB650">
        <v>29.36449</v>
      </c>
      <c r="CC650">
        <v>8.0163229999999999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136.761</v>
      </c>
      <c r="CQ650">
        <v>403.06790000000001</v>
      </c>
      <c r="CR650">
        <v>397.23669999999998</v>
      </c>
      <c r="CS650">
        <v>393.16309999999999</v>
      </c>
      <c r="CT650">
        <v>388.3904</v>
      </c>
      <c r="CU650">
        <v>385.0573</v>
      </c>
      <c r="CV650">
        <v>345.83789999999999</v>
      </c>
      <c r="CW650">
        <v>240.1206</v>
      </c>
      <c r="CX650">
        <v>150.0299</v>
      </c>
      <c r="CY650">
        <v>150.0505</v>
      </c>
      <c r="CZ650">
        <v>150.78989999999999</v>
      </c>
      <c r="DA650">
        <v>152.42859999999999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142.857</v>
      </c>
      <c r="DO650">
        <v>406.80180000000001</v>
      </c>
      <c r="DP650">
        <v>400.762</v>
      </c>
      <c r="DQ650">
        <v>396.5093</v>
      </c>
      <c r="DR650">
        <v>391.62060000000002</v>
      </c>
      <c r="DS650">
        <v>388.1807</v>
      </c>
      <c r="DT650">
        <v>349.41629999999998</v>
      </c>
      <c r="DU650">
        <v>244.23660000000001</v>
      </c>
      <c r="DV650">
        <v>187.10239999999999</v>
      </c>
      <c r="DW650">
        <v>233.77520000000001</v>
      </c>
      <c r="DX650">
        <v>272.21530000000001</v>
      </c>
      <c r="DY650">
        <v>296.84089999999998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151.65860000000001</v>
      </c>
      <c r="EM650">
        <v>412.19299999999998</v>
      </c>
      <c r="EN650">
        <v>405.85180000000003</v>
      </c>
      <c r="EO650">
        <v>401.34059999999999</v>
      </c>
      <c r="EP650">
        <v>396.28449999999998</v>
      </c>
      <c r="EQ650">
        <v>392.69040000000001</v>
      </c>
      <c r="ER650">
        <v>354.5829</v>
      </c>
      <c r="ES650">
        <v>250.17939999999999</v>
      </c>
      <c r="ET650">
        <v>240.6293</v>
      </c>
      <c r="EU650">
        <v>354.66030000000001</v>
      </c>
      <c r="EV650">
        <v>447.53440000000001</v>
      </c>
      <c r="EW650">
        <v>505.34930000000003</v>
      </c>
      <c r="EX650">
        <v>75.625900000000001</v>
      </c>
      <c r="EY650">
        <v>74.758669999999995</v>
      </c>
      <c r="EZ650">
        <v>73.865139999999997</v>
      </c>
      <c r="FA650">
        <v>73.026439999999994</v>
      </c>
      <c r="FB650">
        <v>72.237530000000007</v>
      </c>
      <c r="FC650">
        <v>71.335890000000006</v>
      </c>
      <c r="FD650">
        <v>70.719579999999993</v>
      </c>
      <c r="FE650">
        <v>71.037049999999994</v>
      </c>
      <c r="FF650">
        <v>73.801019999999994</v>
      </c>
      <c r="FG650">
        <v>78.265950000000004</v>
      </c>
      <c r="FH650">
        <v>82.757570000000001</v>
      </c>
      <c r="FI650">
        <v>85.86063</v>
      </c>
      <c r="FJ650">
        <v>88.111729999999994</v>
      </c>
      <c r="FK650">
        <v>89.924670000000006</v>
      </c>
      <c r="FL650">
        <v>91.193979999999996</v>
      </c>
      <c r="FM650">
        <v>91.558210000000003</v>
      </c>
      <c r="FN650">
        <v>91.934569999999994</v>
      </c>
      <c r="FO650">
        <v>91.186130000000006</v>
      </c>
      <c r="FP650">
        <v>89.33126</v>
      </c>
      <c r="FQ650">
        <v>87.248239999999996</v>
      </c>
      <c r="FR650">
        <v>84.762469999999993</v>
      </c>
      <c r="FS650">
        <v>82.129710000000003</v>
      </c>
      <c r="FT650">
        <v>80.186629999999994</v>
      </c>
      <c r="FU650">
        <v>78.780280000000005</v>
      </c>
      <c r="FV650">
        <v>1</v>
      </c>
    </row>
    <row r="651" spans="1:178" x14ac:dyDescent="0.2">
      <c r="A651" t="s">
        <v>216</v>
      </c>
      <c r="B651" t="s">
        <v>231</v>
      </c>
      <c r="C651" t="s">
        <v>242</v>
      </c>
      <c r="D651" t="s">
        <v>39</v>
      </c>
      <c r="E651">
        <v>2016</v>
      </c>
      <c r="F651" t="s">
        <v>229</v>
      </c>
      <c r="G651">
        <v>330</v>
      </c>
      <c r="H651" s="59"/>
      <c r="I651">
        <v>32.482619999999997</v>
      </c>
      <c r="J651">
        <v>458.755</v>
      </c>
      <c r="K651">
        <v>455.52539999999999</v>
      </c>
      <c r="L651">
        <v>454.46980000000002</v>
      </c>
      <c r="M651">
        <v>454.40640000000002</v>
      </c>
      <c r="N651">
        <v>457.9957</v>
      </c>
      <c r="O651">
        <v>470.08550000000002</v>
      </c>
      <c r="P651">
        <v>480.73419999999999</v>
      </c>
      <c r="Q651">
        <v>487.36099999999999</v>
      </c>
      <c r="R651">
        <v>490.3415</v>
      </c>
      <c r="S651">
        <v>493.56020000000001</v>
      </c>
      <c r="T651">
        <v>495.1345</v>
      </c>
      <c r="U651">
        <v>494.76179999999999</v>
      </c>
      <c r="V651">
        <v>488.14819999999997</v>
      </c>
      <c r="W651">
        <v>485.54880000000003</v>
      </c>
      <c r="X651">
        <v>475.94349999999997</v>
      </c>
      <c r="Y651">
        <v>467.65640000000002</v>
      </c>
      <c r="Z651">
        <v>460.33199999999999</v>
      </c>
      <c r="AA651">
        <v>455.03289999999998</v>
      </c>
      <c r="AB651">
        <v>456.625</v>
      </c>
      <c r="AC651">
        <v>460.4049</v>
      </c>
      <c r="AD651">
        <v>466.20150000000001</v>
      </c>
      <c r="AE651">
        <v>465.51909999999998</v>
      </c>
      <c r="AF651">
        <v>463.66239999999999</v>
      </c>
      <c r="AG651">
        <v>465.88929999999999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118.80370000000001</v>
      </c>
      <c r="AU651">
        <v>384.51130000000001</v>
      </c>
      <c r="AV651">
        <v>379.32209999999998</v>
      </c>
      <c r="AW651">
        <v>375.77730000000003</v>
      </c>
      <c r="AX651">
        <v>371.39760000000001</v>
      </c>
      <c r="AY651">
        <v>368.40120000000002</v>
      </c>
      <c r="AZ651">
        <v>329.01150000000001</v>
      </c>
      <c r="BA651">
        <v>224.4982</v>
      </c>
      <c r="BB651">
        <v>56.958109999999998</v>
      </c>
      <c r="BC651">
        <v>-55.674900000000001</v>
      </c>
      <c r="BD651">
        <v>-145.9907</v>
      </c>
      <c r="BE651">
        <v>-199.89830000000001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127.50060000000001</v>
      </c>
      <c r="BS651">
        <v>389.8383</v>
      </c>
      <c r="BT651">
        <v>384.35140000000001</v>
      </c>
      <c r="BU651">
        <v>380.55110000000002</v>
      </c>
      <c r="BV651">
        <v>376.00599999999997</v>
      </c>
      <c r="BW651">
        <v>372.85719999999998</v>
      </c>
      <c r="BX651">
        <v>334.11660000000001</v>
      </c>
      <c r="BY651">
        <v>230.37029999999999</v>
      </c>
      <c r="BZ651">
        <v>109.8477</v>
      </c>
      <c r="CA651">
        <v>63.771079999999998</v>
      </c>
      <c r="CB651">
        <v>27.24109</v>
      </c>
      <c r="CC651">
        <v>6.1277840000000001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133.524</v>
      </c>
      <c r="CQ651">
        <v>393.52780000000001</v>
      </c>
      <c r="CR651">
        <v>387.8347</v>
      </c>
      <c r="CS651">
        <v>383.85750000000002</v>
      </c>
      <c r="CT651">
        <v>379.1977</v>
      </c>
      <c r="CU651">
        <v>375.94349999999997</v>
      </c>
      <c r="CV651">
        <v>337.6524</v>
      </c>
      <c r="CW651">
        <v>234.43729999999999</v>
      </c>
      <c r="CX651">
        <v>146.47890000000001</v>
      </c>
      <c r="CY651">
        <v>146.499</v>
      </c>
      <c r="CZ651">
        <v>147.2209</v>
      </c>
      <c r="DA651">
        <v>148.82079999999999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139.54750000000001</v>
      </c>
      <c r="DO651">
        <v>397.21730000000002</v>
      </c>
      <c r="DP651">
        <v>391.31790000000001</v>
      </c>
      <c r="DQ651">
        <v>387.16379999999998</v>
      </c>
      <c r="DR651">
        <v>382.3895</v>
      </c>
      <c r="DS651">
        <v>379.02969999999999</v>
      </c>
      <c r="DT651">
        <v>341.18810000000002</v>
      </c>
      <c r="DU651">
        <v>238.5043</v>
      </c>
      <c r="DV651">
        <v>183.11009999999999</v>
      </c>
      <c r="DW651">
        <v>229.2269</v>
      </c>
      <c r="DX651">
        <v>267.20080000000002</v>
      </c>
      <c r="DY651">
        <v>291.51389999999998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148.24430000000001</v>
      </c>
      <c r="EM651">
        <v>402.54430000000002</v>
      </c>
      <c r="EN651">
        <v>396.34719999999999</v>
      </c>
      <c r="EO651">
        <v>391.93759999999997</v>
      </c>
      <c r="EP651">
        <v>386.99779999999998</v>
      </c>
      <c r="EQ651">
        <v>383.48579999999998</v>
      </c>
      <c r="ER651">
        <v>346.29320000000001</v>
      </c>
      <c r="ES651">
        <v>244.37629999999999</v>
      </c>
      <c r="ET651">
        <v>235.99959999999999</v>
      </c>
      <c r="EU651">
        <v>348.67290000000003</v>
      </c>
      <c r="EV651">
        <v>440.43259999999998</v>
      </c>
      <c r="EW651">
        <v>497.54</v>
      </c>
      <c r="EX651">
        <v>75.625900000000001</v>
      </c>
      <c r="EY651">
        <v>74.758669999999995</v>
      </c>
      <c r="EZ651">
        <v>73.865129999999994</v>
      </c>
      <c r="FA651">
        <v>73.026439999999994</v>
      </c>
      <c r="FB651">
        <v>72.237530000000007</v>
      </c>
      <c r="FC651">
        <v>71.335890000000006</v>
      </c>
      <c r="FD651">
        <v>70.719579999999993</v>
      </c>
      <c r="FE651">
        <v>71.037049999999994</v>
      </c>
      <c r="FF651">
        <v>73.801010000000005</v>
      </c>
      <c r="FG651">
        <v>78.265940000000001</v>
      </c>
      <c r="FH651">
        <v>82.757570000000001</v>
      </c>
      <c r="FI651">
        <v>85.86063</v>
      </c>
      <c r="FJ651">
        <v>88.111729999999994</v>
      </c>
      <c r="FK651">
        <v>89.924670000000006</v>
      </c>
      <c r="FL651">
        <v>91.193979999999996</v>
      </c>
      <c r="FM651">
        <v>91.558210000000003</v>
      </c>
      <c r="FN651">
        <v>91.934569999999994</v>
      </c>
      <c r="FO651">
        <v>91.186130000000006</v>
      </c>
      <c r="FP651">
        <v>89.33126</v>
      </c>
      <c r="FQ651">
        <v>87.248239999999996</v>
      </c>
      <c r="FR651">
        <v>84.762469999999993</v>
      </c>
      <c r="FS651">
        <v>82.129710000000003</v>
      </c>
      <c r="FT651">
        <v>80.186629999999994</v>
      </c>
      <c r="FU651">
        <v>78.780270000000002</v>
      </c>
      <c r="FV651">
        <v>1</v>
      </c>
    </row>
    <row r="652" spans="1:178" x14ac:dyDescent="0.2">
      <c r="A652" t="s">
        <v>216</v>
      </c>
      <c r="B652" t="s">
        <v>231</v>
      </c>
      <c r="C652" t="s">
        <v>242</v>
      </c>
      <c r="D652" t="s">
        <v>39</v>
      </c>
      <c r="E652">
        <v>2017</v>
      </c>
      <c r="F652" t="s">
        <v>229</v>
      </c>
      <c r="G652">
        <v>321</v>
      </c>
      <c r="H652" s="59"/>
      <c r="I652">
        <v>31.596730000000001</v>
      </c>
      <c r="J652">
        <v>446.24349999999998</v>
      </c>
      <c r="K652">
        <v>443.1019</v>
      </c>
      <c r="L652">
        <v>442.0752</v>
      </c>
      <c r="M652">
        <v>442.01350000000002</v>
      </c>
      <c r="N652">
        <v>445.50490000000002</v>
      </c>
      <c r="O652">
        <v>457.26499999999999</v>
      </c>
      <c r="P652">
        <v>467.62329999999997</v>
      </c>
      <c r="Q652">
        <v>474.0693</v>
      </c>
      <c r="R652">
        <v>476.96850000000001</v>
      </c>
      <c r="S652">
        <v>480.09949999999998</v>
      </c>
      <c r="T652">
        <v>481.63080000000002</v>
      </c>
      <c r="U652">
        <v>481.26830000000001</v>
      </c>
      <c r="V652">
        <v>474.83499999999998</v>
      </c>
      <c r="W652">
        <v>472.3066</v>
      </c>
      <c r="X652">
        <v>462.96319999999997</v>
      </c>
      <c r="Y652">
        <v>454.90210000000002</v>
      </c>
      <c r="Z652">
        <v>447.77749999999997</v>
      </c>
      <c r="AA652">
        <v>442.62290000000002</v>
      </c>
      <c r="AB652">
        <v>444.17160000000001</v>
      </c>
      <c r="AC652">
        <v>447.84840000000003</v>
      </c>
      <c r="AD652">
        <v>453.48689999999999</v>
      </c>
      <c r="AE652">
        <v>452.82310000000001</v>
      </c>
      <c r="AF652">
        <v>451.017</v>
      </c>
      <c r="AG652">
        <v>453.1832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115.3643</v>
      </c>
      <c r="AU652">
        <v>373.90260000000001</v>
      </c>
      <c r="AV652">
        <v>368.86169999999998</v>
      </c>
      <c r="AW652">
        <v>365.4194</v>
      </c>
      <c r="AX652">
        <v>361.16289999999998</v>
      </c>
      <c r="AY652">
        <v>358.2518</v>
      </c>
      <c r="AZ652">
        <v>319.92149999999998</v>
      </c>
      <c r="BA652">
        <v>218.24100000000001</v>
      </c>
      <c r="BB652">
        <v>54.192410000000002</v>
      </c>
      <c r="BC652">
        <v>-56.894379999999998</v>
      </c>
      <c r="BD652">
        <v>-145.97989999999999</v>
      </c>
      <c r="BE652">
        <v>-199.16890000000001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123.9417</v>
      </c>
      <c r="BS652">
        <v>379.15640000000002</v>
      </c>
      <c r="BT652">
        <v>373.82190000000003</v>
      </c>
      <c r="BU652">
        <v>370.1277</v>
      </c>
      <c r="BV652">
        <v>365.70800000000003</v>
      </c>
      <c r="BW652">
        <v>362.64659999999998</v>
      </c>
      <c r="BX652">
        <v>324.95650000000001</v>
      </c>
      <c r="BY652">
        <v>224.0324</v>
      </c>
      <c r="BZ652">
        <v>106.3558</v>
      </c>
      <c r="CA652">
        <v>60.911540000000002</v>
      </c>
      <c r="CB652">
        <v>24.873370000000001</v>
      </c>
      <c r="CC652">
        <v>4.0283059999999997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129.88249999999999</v>
      </c>
      <c r="CQ652">
        <v>382.79520000000002</v>
      </c>
      <c r="CR652">
        <v>377.25740000000002</v>
      </c>
      <c r="CS652">
        <v>373.3886</v>
      </c>
      <c r="CT652">
        <v>368.85599999999999</v>
      </c>
      <c r="CU652">
        <v>365.69049999999999</v>
      </c>
      <c r="CV652">
        <v>328.44369999999998</v>
      </c>
      <c r="CW652">
        <v>228.04349999999999</v>
      </c>
      <c r="CX652">
        <v>142.48400000000001</v>
      </c>
      <c r="CY652">
        <v>142.50360000000001</v>
      </c>
      <c r="CZ652">
        <v>143.20580000000001</v>
      </c>
      <c r="DA652">
        <v>144.7621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135.82320000000001</v>
      </c>
      <c r="DO652">
        <v>386.43400000000003</v>
      </c>
      <c r="DP652">
        <v>380.69279999999998</v>
      </c>
      <c r="DQ652">
        <v>376.64960000000002</v>
      </c>
      <c r="DR652">
        <v>372.00389999999999</v>
      </c>
      <c r="DS652">
        <v>368.73430000000002</v>
      </c>
      <c r="DT652">
        <v>331.93090000000001</v>
      </c>
      <c r="DU652">
        <v>232.0547</v>
      </c>
      <c r="DV652">
        <v>178.6122</v>
      </c>
      <c r="DW652">
        <v>224.09559999999999</v>
      </c>
      <c r="DX652">
        <v>261.53820000000002</v>
      </c>
      <c r="DY652">
        <v>285.49579999999997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144.4006</v>
      </c>
      <c r="EM652">
        <v>391.68790000000001</v>
      </c>
      <c r="EN652">
        <v>385.65300000000002</v>
      </c>
      <c r="EO652">
        <v>381.3578</v>
      </c>
      <c r="EP652">
        <v>376.54899999999998</v>
      </c>
      <c r="EQ652">
        <v>373.12920000000003</v>
      </c>
      <c r="ER652">
        <v>336.96589999999998</v>
      </c>
      <c r="ES652">
        <v>237.84610000000001</v>
      </c>
      <c r="ET652">
        <v>230.7756</v>
      </c>
      <c r="EU652">
        <v>341.9015</v>
      </c>
      <c r="EV652">
        <v>432.39150000000001</v>
      </c>
      <c r="EW652">
        <v>488.69310000000002</v>
      </c>
      <c r="EX652">
        <v>75.625900000000001</v>
      </c>
      <c r="EY652">
        <v>74.758679999999998</v>
      </c>
      <c r="EZ652">
        <v>73.865139999999997</v>
      </c>
      <c r="FA652">
        <v>73.026439999999994</v>
      </c>
      <c r="FB652">
        <v>72.237530000000007</v>
      </c>
      <c r="FC652">
        <v>71.335890000000006</v>
      </c>
      <c r="FD652">
        <v>70.719579999999993</v>
      </c>
      <c r="FE652">
        <v>71.037049999999994</v>
      </c>
      <c r="FF652">
        <v>73.801019999999994</v>
      </c>
      <c r="FG652">
        <v>78.265950000000004</v>
      </c>
      <c r="FH652">
        <v>82.757570000000001</v>
      </c>
      <c r="FI652">
        <v>85.86063</v>
      </c>
      <c r="FJ652">
        <v>88.111729999999994</v>
      </c>
      <c r="FK652">
        <v>89.924670000000006</v>
      </c>
      <c r="FL652">
        <v>91.193979999999996</v>
      </c>
      <c r="FM652">
        <v>91.558210000000003</v>
      </c>
      <c r="FN652">
        <v>91.934569999999994</v>
      </c>
      <c r="FO652">
        <v>91.186130000000006</v>
      </c>
      <c r="FP652">
        <v>89.33126</v>
      </c>
      <c r="FQ652">
        <v>87.248249999999999</v>
      </c>
      <c r="FR652">
        <v>84.762469999999993</v>
      </c>
      <c r="FS652">
        <v>82.129710000000003</v>
      </c>
      <c r="FT652">
        <v>80.186629999999994</v>
      </c>
      <c r="FU652">
        <v>78.780280000000005</v>
      </c>
      <c r="FV652">
        <v>1</v>
      </c>
    </row>
    <row r="653" spans="1:178" x14ac:dyDescent="0.2">
      <c r="A653" t="s">
        <v>216</v>
      </c>
      <c r="B653" t="s">
        <v>231</v>
      </c>
      <c r="C653" t="s">
        <v>242</v>
      </c>
      <c r="D653" t="s">
        <v>39</v>
      </c>
      <c r="E653" t="s">
        <v>239</v>
      </c>
      <c r="F653" t="s">
        <v>229</v>
      </c>
      <c r="G653">
        <v>313</v>
      </c>
      <c r="H653" s="59"/>
      <c r="I653">
        <v>30.809270000000001</v>
      </c>
      <c r="J653">
        <v>435.12220000000002</v>
      </c>
      <c r="K653">
        <v>432.05889999999999</v>
      </c>
      <c r="L653">
        <v>431.05770000000001</v>
      </c>
      <c r="M653">
        <v>430.99759999999998</v>
      </c>
      <c r="N653">
        <v>434.40199999999999</v>
      </c>
      <c r="O653">
        <v>445.86900000000003</v>
      </c>
      <c r="P653">
        <v>455.96910000000003</v>
      </c>
      <c r="Q653">
        <v>462.25450000000001</v>
      </c>
      <c r="R653">
        <v>465.08150000000001</v>
      </c>
      <c r="S653">
        <v>468.13440000000003</v>
      </c>
      <c r="T653">
        <v>469.62759999999997</v>
      </c>
      <c r="U653">
        <v>469.274</v>
      </c>
      <c r="V653">
        <v>463.00110000000001</v>
      </c>
      <c r="W653">
        <v>460.53570000000002</v>
      </c>
      <c r="X653">
        <v>451.42520000000002</v>
      </c>
      <c r="Y653">
        <v>443.565</v>
      </c>
      <c r="Z653">
        <v>436.61790000000002</v>
      </c>
      <c r="AA653">
        <v>431.59179999999998</v>
      </c>
      <c r="AB653">
        <v>433.1019</v>
      </c>
      <c r="AC653">
        <v>436.68700000000001</v>
      </c>
      <c r="AD653">
        <v>442.18509999999998</v>
      </c>
      <c r="AE653">
        <v>441.5378</v>
      </c>
      <c r="AF653">
        <v>439.77670000000001</v>
      </c>
      <c r="AG653">
        <v>441.88889999999998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112.3094</v>
      </c>
      <c r="AU653">
        <v>364.47399999999999</v>
      </c>
      <c r="AV653">
        <v>359.56490000000002</v>
      </c>
      <c r="AW653">
        <v>356.21370000000002</v>
      </c>
      <c r="AX653">
        <v>352.06670000000003</v>
      </c>
      <c r="AY653">
        <v>349.2312</v>
      </c>
      <c r="AZ653">
        <v>311.84280000000001</v>
      </c>
      <c r="BA653">
        <v>212.6806</v>
      </c>
      <c r="BB653">
        <v>51.748539999999998</v>
      </c>
      <c r="BC653">
        <v>-57.94547</v>
      </c>
      <c r="BD653">
        <v>-145.92250000000001</v>
      </c>
      <c r="BE653">
        <v>-198.4639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120.77930000000001</v>
      </c>
      <c r="BS653">
        <v>369.66199999999998</v>
      </c>
      <c r="BT653">
        <v>364.46300000000002</v>
      </c>
      <c r="BU653">
        <v>360.86290000000002</v>
      </c>
      <c r="BV653">
        <v>356.55489999999998</v>
      </c>
      <c r="BW653">
        <v>353.57100000000003</v>
      </c>
      <c r="BX653">
        <v>316.81470000000002</v>
      </c>
      <c r="BY653">
        <v>218.39940000000001</v>
      </c>
      <c r="BZ653">
        <v>103.2578</v>
      </c>
      <c r="CA653">
        <v>58.383189999999999</v>
      </c>
      <c r="CB653">
        <v>22.788239999999998</v>
      </c>
      <c r="CC653">
        <v>2.1852960000000001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126.6455</v>
      </c>
      <c r="CQ653">
        <v>373.2552</v>
      </c>
      <c r="CR653">
        <v>367.8553</v>
      </c>
      <c r="CS653">
        <v>364.08300000000003</v>
      </c>
      <c r="CT653">
        <v>359.66329999999999</v>
      </c>
      <c r="CU653">
        <v>356.57670000000002</v>
      </c>
      <c r="CV653">
        <v>320.25819999999999</v>
      </c>
      <c r="CW653">
        <v>222.36019999999999</v>
      </c>
      <c r="CX653">
        <v>138.93299999999999</v>
      </c>
      <c r="CY653">
        <v>138.9521</v>
      </c>
      <c r="CZ653">
        <v>139.63679999999999</v>
      </c>
      <c r="DA653">
        <v>141.15430000000001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132.51169999999999</v>
      </c>
      <c r="DO653">
        <v>376.84829999999999</v>
      </c>
      <c r="DP653">
        <v>371.24770000000001</v>
      </c>
      <c r="DQ653">
        <v>367.303</v>
      </c>
      <c r="DR653">
        <v>362.77170000000001</v>
      </c>
      <c r="DS653">
        <v>359.58240000000001</v>
      </c>
      <c r="DT653">
        <v>323.70170000000002</v>
      </c>
      <c r="DU653">
        <v>226.321</v>
      </c>
      <c r="DV653">
        <v>174.60820000000001</v>
      </c>
      <c r="DW653">
        <v>219.52099999999999</v>
      </c>
      <c r="DX653">
        <v>256.48540000000003</v>
      </c>
      <c r="DY653">
        <v>280.12329999999997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140.98159999999999</v>
      </c>
      <c r="EM653">
        <v>382.03629999999998</v>
      </c>
      <c r="EN653">
        <v>376.14569999999998</v>
      </c>
      <c r="EO653">
        <v>371.95229999999998</v>
      </c>
      <c r="EP653">
        <v>367.25990000000002</v>
      </c>
      <c r="EQ653">
        <v>363.9221</v>
      </c>
      <c r="ER653">
        <v>328.67349999999999</v>
      </c>
      <c r="ES653">
        <v>232.03989999999999</v>
      </c>
      <c r="ET653">
        <v>226.11750000000001</v>
      </c>
      <c r="EU653">
        <v>335.84960000000001</v>
      </c>
      <c r="EV653">
        <v>425.19619999999998</v>
      </c>
      <c r="EW653">
        <v>480.77249999999998</v>
      </c>
      <c r="EX653">
        <v>75.625900000000001</v>
      </c>
      <c r="EY653">
        <v>74.758669999999995</v>
      </c>
      <c r="EZ653">
        <v>73.865139999999997</v>
      </c>
      <c r="FA653">
        <v>73.026439999999994</v>
      </c>
      <c r="FB653">
        <v>72.237530000000007</v>
      </c>
      <c r="FC653">
        <v>71.335890000000006</v>
      </c>
      <c r="FD653">
        <v>70.719579999999993</v>
      </c>
      <c r="FE653">
        <v>71.037049999999994</v>
      </c>
      <c r="FF653">
        <v>73.801019999999994</v>
      </c>
      <c r="FG653">
        <v>78.265950000000004</v>
      </c>
      <c r="FH653">
        <v>82.757570000000001</v>
      </c>
      <c r="FI653">
        <v>85.86063</v>
      </c>
      <c r="FJ653">
        <v>88.111729999999994</v>
      </c>
      <c r="FK653">
        <v>89.924670000000006</v>
      </c>
      <c r="FL653">
        <v>91.193979999999996</v>
      </c>
      <c r="FM653">
        <v>91.558210000000003</v>
      </c>
      <c r="FN653">
        <v>91.934569999999994</v>
      </c>
      <c r="FO653">
        <v>91.186130000000006</v>
      </c>
      <c r="FP653">
        <v>89.33126</v>
      </c>
      <c r="FQ653">
        <v>87.248239999999996</v>
      </c>
      <c r="FR653">
        <v>84.762469999999993</v>
      </c>
      <c r="FS653">
        <v>82.129710000000003</v>
      </c>
      <c r="FT653">
        <v>80.186629999999994</v>
      </c>
      <c r="FU653">
        <v>78.780280000000005</v>
      </c>
      <c r="FV653">
        <v>1</v>
      </c>
    </row>
    <row r="654" spans="1:178" x14ac:dyDescent="0.2">
      <c r="A654" t="s">
        <v>216</v>
      </c>
      <c r="B654" t="s">
        <v>231</v>
      </c>
      <c r="C654" t="s">
        <v>242</v>
      </c>
      <c r="D654" t="s">
        <v>40</v>
      </c>
      <c r="E654">
        <v>2015</v>
      </c>
      <c r="F654" t="s">
        <v>229</v>
      </c>
      <c r="G654">
        <v>338</v>
      </c>
      <c r="H654" s="59"/>
      <c r="I654">
        <v>33.27008</v>
      </c>
      <c r="J654">
        <v>474.32490000000001</v>
      </c>
      <c r="K654">
        <v>470.47859999999997</v>
      </c>
      <c r="L654">
        <v>468.62549999999999</v>
      </c>
      <c r="M654">
        <v>469.12950000000001</v>
      </c>
      <c r="N654">
        <v>472.68729999999999</v>
      </c>
      <c r="O654">
        <v>484.61939999999998</v>
      </c>
      <c r="P654">
        <v>495.53710000000001</v>
      </c>
      <c r="Q654">
        <v>503.416</v>
      </c>
      <c r="R654">
        <v>506.48399999999998</v>
      </c>
      <c r="S654">
        <v>509.16129999999998</v>
      </c>
      <c r="T654">
        <v>510.9006</v>
      </c>
      <c r="U654">
        <v>510.58080000000001</v>
      </c>
      <c r="V654">
        <v>503.0949</v>
      </c>
      <c r="W654">
        <v>499.98239999999998</v>
      </c>
      <c r="X654">
        <v>490.9864</v>
      </c>
      <c r="Y654">
        <v>482.33859999999999</v>
      </c>
      <c r="Z654">
        <v>474.91090000000003</v>
      </c>
      <c r="AA654">
        <v>469.10939999999999</v>
      </c>
      <c r="AB654">
        <v>470.23860000000002</v>
      </c>
      <c r="AC654">
        <v>474.9212</v>
      </c>
      <c r="AD654">
        <v>481.70350000000002</v>
      </c>
      <c r="AE654">
        <v>481.47030000000001</v>
      </c>
      <c r="AF654">
        <v>479.76760000000002</v>
      </c>
      <c r="AG654">
        <v>482.70119999999997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123.8832</v>
      </c>
      <c r="AU654">
        <v>396.70060000000001</v>
      </c>
      <c r="AV654">
        <v>392.17579999999998</v>
      </c>
      <c r="AW654">
        <v>388.53089999999997</v>
      </c>
      <c r="AX654">
        <v>384.34309999999999</v>
      </c>
      <c r="AY654">
        <v>381.26139999999998</v>
      </c>
      <c r="AZ654">
        <v>340.9255</v>
      </c>
      <c r="BA654">
        <v>235.9554</v>
      </c>
      <c r="BB654">
        <v>19.95177</v>
      </c>
      <c r="BC654">
        <v>-138.93639999999999</v>
      </c>
      <c r="BD654">
        <v>-230.31139999999999</v>
      </c>
      <c r="BE654">
        <v>-284.47120000000001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132.81389999999999</v>
      </c>
      <c r="BS654">
        <v>402.17439999999999</v>
      </c>
      <c r="BT654">
        <v>397.36829999999998</v>
      </c>
      <c r="BU654">
        <v>393.42489999999998</v>
      </c>
      <c r="BV654">
        <v>389.08229999999998</v>
      </c>
      <c r="BW654">
        <v>385.90289999999999</v>
      </c>
      <c r="BX654">
        <v>346.13670000000002</v>
      </c>
      <c r="BY654">
        <v>240.7748</v>
      </c>
      <c r="BZ654">
        <v>100.9315</v>
      </c>
      <c r="CA654">
        <v>36.340200000000003</v>
      </c>
      <c r="CB654">
        <v>-0.59359459999999997</v>
      </c>
      <c r="CC654">
        <v>-21.562110000000001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138.9992</v>
      </c>
      <c r="CQ654">
        <v>405.96550000000002</v>
      </c>
      <c r="CR654">
        <v>400.96460000000002</v>
      </c>
      <c r="CS654">
        <v>396.81450000000001</v>
      </c>
      <c r="CT654">
        <v>392.36470000000003</v>
      </c>
      <c r="CU654">
        <v>389.11770000000001</v>
      </c>
      <c r="CV654">
        <v>349.74590000000001</v>
      </c>
      <c r="CW654">
        <v>244.11269999999999</v>
      </c>
      <c r="CX654">
        <v>157.01779999999999</v>
      </c>
      <c r="CY654">
        <v>157.7363</v>
      </c>
      <c r="CZ654">
        <v>158.50829999999999</v>
      </c>
      <c r="DA654">
        <v>160.52799999999999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145.18459999999999</v>
      </c>
      <c r="DO654">
        <v>409.75659999999999</v>
      </c>
      <c r="DP654">
        <v>404.5609</v>
      </c>
      <c r="DQ654">
        <v>400.20409999999998</v>
      </c>
      <c r="DR654">
        <v>395.64699999999999</v>
      </c>
      <c r="DS654">
        <v>392.33240000000001</v>
      </c>
      <c r="DT654">
        <v>353.35520000000002</v>
      </c>
      <c r="DU654">
        <v>247.45060000000001</v>
      </c>
      <c r="DV654">
        <v>213.10409999999999</v>
      </c>
      <c r="DW654">
        <v>279.13229999999999</v>
      </c>
      <c r="DX654">
        <v>317.61020000000002</v>
      </c>
      <c r="DY654">
        <v>342.61799999999999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154.11519999999999</v>
      </c>
      <c r="EM654">
        <v>415.2303</v>
      </c>
      <c r="EN654">
        <v>409.7534</v>
      </c>
      <c r="EO654">
        <v>405.09809999999999</v>
      </c>
      <c r="EP654">
        <v>400.38619999999997</v>
      </c>
      <c r="EQ654">
        <v>396.97399999999999</v>
      </c>
      <c r="ER654">
        <v>358.56630000000001</v>
      </c>
      <c r="ES654">
        <v>252.27</v>
      </c>
      <c r="ET654">
        <v>294.08390000000003</v>
      </c>
      <c r="EU654">
        <v>454.40899999999999</v>
      </c>
      <c r="EV654">
        <v>547.32799999999997</v>
      </c>
      <c r="EW654">
        <v>605.52719999999999</v>
      </c>
      <c r="EX654">
        <v>76.734989999999996</v>
      </c>
      <c r="EY654">
        <v>75.947890000000001</v>
      </c>
      <c r="EZ654">
        <v>74.742869999999996</v>
      </c>
      <c r="FA654">
        <v>73.772959999999998</v>
      </c>
      <c r="FB654">
        <v>72.925619999999995</v>
      </c>
      <c r="FC654">
        <v>72.119280000000003</v>
      </c>
      <c r="FD654">
        <v>71.5304</v>
      </c>
      <c r="FE654">
        <v>71.392849999999996</v>
      </c>
      <c r="FF654">
        <v>73.551439999999999</v>
      </c>
      <c r="FG654">
        <v>77.902209999999997</v>
      </c>
      <c r="FH654">
        <v>82.094530000000006</v>
      </c>
      <c r="FI654">
        <v>86.032970000000006</v>
      </c>
      <c r="FJ654">
        <v>89.047269999999997</v>
      </c>
      <c r="FK654">
        <v>91.37603</v>
      </c>
      <c r="FL654">
        <v>92.737480000000005</v>
      </c>
      <c r="FM654">
        <v>92.813050000000004</v>
      </c>
      <c r="FN654">
        <v>92.094229999999996</v>
      </c>
      <c r="FO654">
        <v>91.006900000000002</v>
      </c>
      <c r="FP654">
        <v>89.934299999999993</v>
      </c>
      <c r="FQ654">
        <v>88.04871</v>
      </c>
      <c r="FR654">
        <v>85.03049</v>
      </c>
      <c r="FS654">
        <v>82.19556</v>
      </c>
      <c r="FT654">
        <v>80.228989999999996</v>
      </c>
      <c r="FU654">
        <v>78.194339999999997</v>
      </c>
      <c r="FV654">
        <v>1</v>
      </c>
    </row>
    <row r="655" spans="1:178" x14ac:dyDescent="0.2">
      <c r="A655" t="s">
        <v>216</v>
      </c>
      <c r="B655" t="s">
        <v>231</v>
      </c>
      <c r="C655" t="s">
        <v>242</v>
      </c>
      <c r="D655" t="s">
        <v>40</v>
      </c>
      <c r="E655">
        <v>2016</v>
      </c>
      <c r="F655" t="s">
        <v>229</v>
      </c>
      <c r="G655">
        <v>330</v>
      </c>
      <c r="H655" s="59"/>
      <c r="I655">
        <v>32.482619999999997</v>
      </c>
      <c r="J655">
        <v>463.09829999999999</v>
      </c>
      <c r="K655">
        <v>459.34300000000002</v>
      </c>
      <c r="L655">
        <v>457.53379999999999</v>
      </c>
      <c r="M655">
        <v>458.0258</v>
      </c>
      <c r="N655">
        <v>461.49939999999998</v>
      </c>
      <c r="O655">
        <v>473.14909999999998</v>
      </c>
      <c r="P655">
        <v>483.80840000000001</v>
      </c>
      <c r="Q655">
        <v>491.50080000000003</v>
      </c>
      <c r="R655">
        <v>494.49619999999999</v>
      </c>
      <c r="S655">
        <v>497.11009999999999</v>
      </c>
      <c r="T655">
        <v>498.80829999999997</v>
      </c>
      <c r="U655">
        <v>498.49599999999998</v>
      </c>
      <c r="V655">
        <v>491.18740000000003</v>
      </c>
      <c r="W655">
        <v>488.14839999999998</v>
      </c>
      <c r="X655">
        <v>479.36540000000002</v>
      </c>
      <c r="Y655">
        <v>470.92230000000001</v>
      </c>
      <c r="Z655">
        <v>463.67039999999997</v>
      </c>
      <c r="AA655">
        <v>458.00619999999998</v>
      </c>
      <c r="AB655">
        <v>459.1087</v>
      </c>
      <c r="AC655">
        <v>463.68049999999999</v>
      </c>
      <c r="AD655">
        <v>470.30220000000003</v>
      </c>
      <c r="AE655">
        <v>470.07459999999998</v>
      </c>
      <c r="AF655">
        <v>468.41219999999998</v>
      </c>
      <c r="AG655">
        <v>471.27640000000002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120.7732</v>
      </c>
      <c r="AU655">
        <v>387.20229999999998</v>
      </c>
      <c r="AV655">
        <v>382.7901</v>
      </c>
      <c r="AW655">
        <v>379.23750000000001</v>
      </c>
      <c r="AX655">
        <v>375.15190000000001</v>
      </c>
      <c r="AY655">
        <v>372.14499999999998</v>
      </c>
      <c r="AZ655">
        <v>332.7525</v>
      </c>
      <c r="BA655">
        <v>230.2747</v>
      </c>
      <c r="BB655">
        <v>17.867159999999998</v>
      </c>
      <c r="BC655">
        <v>-139.1379</v>
      </c>
      <c r="BD655">
        <v>-229.4341</v>
      </c>
      <c r="BE655">
        <v>-282.97289999999998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129.5976</v>
      </c>
      <c r="BS655">
        <v>392.61090000000002</v>
      </c>
      <c r="BT655">
        <v>387.92079999999999</v>
      </c>
      <c r="BU655">
        <v>384.07319999999999</v>
      </c>
      <c r="BV655">
        <v>379.8347</v>
      </c>
      <c r="BW655">
        <v>376.73129999999998</v>
      </c>
      <c r="BX655">
        <v>337.90159999999997</v>
      </c>
      <c r="BY655">
        <v>235.0367</v>
      </c>
      <c r="BZ655">
        <v>97.882819999999995</v>
      </c>
      <c r="CA655">
        <v>34.052039999999998</v>
      </c>
      <c r="CB655">
        <v>-2.4511229999999999</v>
      </c>
      <c r="CC655">
        <v>-23.19378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135.70930000000001</v>
      </c>
      <c r="CQ655">
        <v>396.35680000000002</v>
      </c>
      <c r="CR655">
        <v>391.47430000000003</v>
      </c>
      <c r="CS655">
        <v>387.42250000000001</v>
      </c>
      <c r="CT655">
        <v>383.0779</v>
      </c>
      <c r="CU655">
        <v>379.90780000000001</v>
      </c>
      <c r="CV655">
        <v>341.46789999999999</v>
      </c>
      <c r="CW655">
        <v>238.3349</v>
      </c>
      <c r="CX655">
        <v>153.3014</v>
      </c>
      <c r="CY655">
        <v>154.00290000000001</v>
      </c>
      <c r="CZ655">
        <v>154.75659999999999</v>
      </c>
      <c r="DA655">
        <v>156.7285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141.821</v>
      </c>
      <c r="DO655">
        <v>400.1028</v>
      </c>
      <c r="DP655">
        <v>395.02780000000001</v>
      </c>
      <c r="DQ655">
        <v>390.77170000000001</v>
      </c>
      <c r="DR655">
        <v>386.32119999999998</v>
      </c>
      <c r="DS655">
        <v>383.08429999999998</v>
      </c>
      <c r="DT655">
        <v>345.0342</v>
      </c>
      <c r="DU655">
        <v>241.63300000000001</v>
      </c>
      <c r="DV655">
        <v>208.72</v>
      </c>
      <c r="DW655">
        <v>273.95370000000003</v>
      </c>
      <c r="DX655">
        <v>311.96429999999998</v>
      </c>
      <c r="DY655">
        <v>336.65069999999997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150.6454</v>
      </c>
      <c r="EM655">
        <v>405.51139999999998</v>
      </c>
      <c r="EN655">
        <v>400.1585</v>
      </c>
      <c r="EO655">
        <v>395.60750000000002</v>
      </c>
      <c r="EP655">
        <v>391.00389999999999</v>
      </c>
      <c r="EQ655">
        <v>387.67059999999998</v>
      </c>
      <c r="ER655">
        <v>350.18329999999997</v>
      </c>
      <c r="ES655">
        <v>246.39500000000001</v>
      </c>
      <c r="ET655">
        <v>288.73570000000001</v>
      </c>
      <c r="EU655">
        <v>447.14359999999999</v>
      </c>
      <c r="EV655">
        <v>538.94730000000004</v>
      </c>
      <c r="EW655">
        <v>596.42989999999998</v>
      </c>
      <c r="EX655">
        <v>76.734989999999996</v>
      </c>
      <c r="EY655">
        <v>75.947890000000001</v>
      </c>
      <c r="EZ655">
        <v>74.742869999999996</v>
      </c>
      <c r="FA655">
        <v>73.772959999999998</v>
      </c>
      <c r="FB655">
        <v>72.925629999999998</v>
      </c>
      <c r="FC655">
        <v>72.11927</v>
      </c>
      <c r="FD655">
        <v>71.5304</v>
      </c>
      <c r="FE655">
        <v>71.392849999999996</v>
      </c>
      <c r="FF655">
        <v>73.551439999999999</v>
      </c>
      <c r="FG655">
        <v>77.902209999999997</v>
      </c>
      <c r="FH655">
        <v>82.094530000000006</v>
      </c>
      <c r="FI655">
        <v>86.032970000000006</v>
      </c>
      <c r="FJ655">
        <v>89.047269999999997</v>
      </c>
      <c r="FK655">
        <v>91.37603</v>
      </c>
      <c r="FL655">
        <v>92.737480000000005</v>
      </c>
      <c r="FM655">
        <v>92.813050000000004</v>
      </c>
      <c r="FN655">
        <v>92.094229999999996</v>
      </c>
      <c r="FO655">
        <v>91.006900000000002</v>
      </c>
      <c r="FP655">
        <v>89.934299999999993</v>
      </c>
      <c r="FQ655">
        <v>88.04871</v>
      </c>
      <c r="FR655">
        <v>85.03049</v>
      </c>
      <c r="FS655">
        <v>82.19556</v>
      </c>
      <c r="FT655">
        <v>80.228989999999996</v>
      </c>
      <c r="FU655">
        <v>78.194329999999994</v>
      </c>
      <c r="FV655">
        <v>1</v>
      </c>
    </row>
    <row r="656" spans="1:178" x14ac:dyDescent="0.2">
      <c r="A656" t="s">
        <v>216</v>
      </c>
      <c r="B656" t="s">
        <v>231</v>
      </c>
      <c r="C656" t="s">
        <v>242</v>
      </c>
      <c r="D656" t="s">
        <v>40</v>
      </c>
      <c r="E656">
        <v>2017</v>
      </c>
      <c r="F656" t="s">
        <v>229</v>
      </c>
      <c r="G656">
        <v>321</v>
      </c>
      <c r="H656" s="59"/>
      <c r="I656">
        <v>31.596730000000001</v>
      </c>
      <c r="J656">
        <v>450.46839999999997</v>
      </c>
      <c r="K656">
        <v>446.81549999999999</v>
      </c>
      <c r="L656">
        <v>445.05560000000003</v>
      </c>
      <c r="M656">
        <v>445.5342</v>
      </c>
      <c r="N656">
        <v>448.91309999999999</v>
      </c>
      <c r="O656">
        <v>460.245</v>
      </c>
      <c r="P656">
        <v>470.61360000000002</v>
      </c>
      <c r="Q656">
        <v>478.09620000000001</v>
      </c>
      <c r="R656">
        <v>481.01</v>
      </c>
      <c r="S656">
        <v>483.55259999999998</v>
      </c>
      <c r="T656">
        <v>485.20440000000002</v>
      </c>
      <c r="U656">
        <v>484.90069999999997</v>
      </c>
      <c r="V656">
        <v>477.79140000000001</v>
      </c>
      <c r="W656">
        <v>474.83530000000002</v>
      </c>
      <c r="X656">
        <v>466.29180000000002</v>
      </c>
      <c r="Y656">
        <v>458.07900000000001</v>
      </c>
      <c r="Z656">
        <v>451.0249</v>
      </c>
      <c r="AA656">
        <v>445.51519999999999</v>
      </c>
      <c r="AB656">
        <v>446.58749999999998</v>
      </c>
      <c r="AC656">
        <v>451.03460000000001</v>
      </c>
      <c r="AD656">
        <v>457.47579999999999</v>
      </c>
      <c r="AE656">
        <v>457.2543</v>
      </c>
      <c r="AF656">
        <v>455.63729999999998</v>
      </c>
      <c r="AG656">
        <v>458.42340000000002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117.27719999999999</v>
      </c>
      <c r="AU656">
        <v>376.51819999999998</v>
      </c>
      <c r="AV656">
        <v>372.2328</v>
      </c>
      <c r="AW656">
        <v>368.78379999999999</v>
      </c>
      <c r="AX656">
        <v>364.81310000000002</v>
      </c>
      <c r="AY656">
        <v>361.89049999999997</v>
      </c>
      <c r="AZ656">
        <v>323.55939999999998</v>
      </c>
      <c r="BA656">
        <v>223.8853</v>
      </c>
      <c r="BB656">
        <v>15.5458</v>
      </c>
      <c r="BC656">
        <v>-139.31299999999999</v>
      </c>
      <c r="BD656">
        <v>-228.37960000000001</v>
      </c>
      <c r="BE656">
        <v>-281.20999999999998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125.9803</v>
      </c>
      <c r="BS656">
        <v>381.85250000000002</v>
      </c>
      <c r="BT656">
        <v>377.29309999999998</v>
      </c>
      <c r="BU656">
        <v>373.55309999999997</v>
      </c>
      <c r="BV656">
        <v>369.4316</v>
      </c>
      <c r="BW656">
        <v>366.41379999999998</v>
      </c>
      <c r="BX656">
        <v>328.63780000000003</v>
      </c>
      <c r="BY656">
        <v>228.58199999999999</v>
      </c>
      <c r="BZ656">
        <v>94.462800000000001</v>
      </c>
      <c r="CA656">
        <v>31.49896</v>
      </c>
      <c r="CB656">
        <v>-4.5131899999999998</v>
      </c>
      <c r="CC656">
        <v>-24.99775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132.00810000000001</v>
      </c>
      <c r="CQ656">
        <v>385.5471</v>
      </c>
      <c r="CR656">
        <v>380.7978</v>
      </c>
      <c r="CS656">
        <v>376.85640000000001</v>
      </c>
      <c r="CT656">
        <v>372.63029999999998</v>
      </c>
      <c r="CU656">
        <v>369.54669999999999</v>
      </c>
      <c r="CV656">
        <v>332.15519999999998</v>
      </c>
      <c r="CW656">
        <v>231.8348</v>
      </c>
      <c r="CX656">
        <v>149.12049999999999</v>
      </c>
      <c r="CY656">
        <v>149.80279999999999</v>
      </c>
      <c r="CZ656">
        <v>150.536</v>
      </c>
      <c r="DA656">
        <v>152.45410000000001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138.0359</v>
      </c>
      <c r="DO656">
        <v>389.24160000000001</v>
      </c>
      <c r="DP656">
        <v>384.30250000000001</v>
      </c>
      <c r="DQ656">
        <v>380.15960000000001</v>
      </c>
      <c r="DR656">
        <v>375.82909999999998</v>
      </c>
      <c r="DS656">
        <v>372.67950000000002</v>
      </c>
      <c r="DT656">
        <v>335.67250000000001</v>
      </c>
      <c r="DU656">
        <v>235.08770000000001</v>
      </c>
      <c r="DV656">
        <v>203.77809999999999</v>
      </c>
      <c r="DW656">
        <v>268.10660000000001</v>
      </c>
      <c r="DX656">
        <v>305.58510000000001</v>
      </c>
      <c r="DY656">
        <v>329.90589999999997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146.73910000000001</v>
      </c>
      <c r="EM656">
        <v>394.57600000000002</v>
      </c>
      <c r="EN656">
        <v>389.36270000000002</v>
      </c>
      <c r="EO656">
        <v>384.92899999999997</v>
      </c>
      <c r="EP656">
        <v>380.44749999999999</v>
      </c>
      <c r="EQ656">
        <v>377.2029</v>
      </c>
      <c r="ER656">
        <v>340.7509</v>
      </c>
      <c r="ES656">
        <v>239.7843</v>
      </c>
      <c r="ET656">
        <v>282.69510000000002</v>
      </c>
      <c r="EU656">
        <v>438.91860000000003</v>
      </c>
      <c r="EV656">
        <v>529.45150000000001</v>
      </c>
      <c r="EW656">
        <v>586.11810000000003</v>
      </c>
      <c r="EX656">
        <v>76.734989999999996</v>
      </c>
      <c r="EY656">
        <v>75.947890000000001</v>
      </c>
      <c r="EZ656">
        <v>74.74288</v>
      </c>
      <c r="FA656">
        <v>73.772959999999998</v>
      </c>
      <c r="FB656">
        <v>72.925629999999998</v>
      </c>
      <c r="FC656">
        <v>72.119280000000003</v>
      </c>
      <c r="FD656">
        <v>71.5304</v>
      </c>
      <c r="FE656">
        <v>71.392849999999996</v>
      </c>
      <c r="FF656">
        <v>73.551439999999999</v>
      </c>
      <c r="FG656">
        <v>77.902209999999997</v>
      </c>
      <c r="FH656">
        <v>82.094530000000006</v>
      </c>
      <c r="FI656">
        <v>86.032970000000006</v>
      </c>
      <c r="FJ656">
        <v>89.047269999999997</v>
      </c>
      <c r="FK656">
        <v>91.37603</v>
      </c>
      <c r="FL656">
        <v>92.737480000000005</v>
      </c>
      <c r="FM656">
        <v>92.813050000000004</v>
      </c>
      <c r="FN656">
        <v>92.094229999999996</v>
      </c>
      <c r="FO656">
        <v>91.006900000000002</v>
      </c>
      <c r="FP656">
        <v>89.934299999999993</v>
      </c>
      <c r="FQ656">
        <v>88.04871</v>
      </c>
      <c r="FR656">
        <v>85.03049</v>
      </c>
      <c r="FS656">
        <v>82.19556</v>
      </c>
      <c r="FT656">
        <v>80.228989999999996</v>
      </c>
      <c r="FU656">
        <v>78.194339999999997</v>
      </c>
      <c r="FV656">
        <v>1</v>
      </c>
    </row>
    <row r="657" spans="1:178" x14ac:dyDescent="0.2">
      <c r="A657" t="s">
        <v>216</v>
      </c>
      <c r="B657" t="s">
        <v>231</v>
      </c>
      <c r="C657" t="s">
        <v>242</v>
      </c>
      <c r="D657" t="s">
        <v>40</v>
      </c>
      <c r="E657" t="s">
        <v>239</v>
      </c>
      <c r="F657" t="s">
        <v>229</v>
      </c>
      <c r="G657">
        <v>313</v>
      </c>
      <c r="H657" s="59"/>
      <c r="I657">
        <v>30.809270000000001</v>
      </c>
      <c r="J657">
        <v>439.24169999999998</v>
      </c>
      <c r="K657">
        <v>435.67989999999998</v>
      </c>
      <c r="L657">
        <v>433.96379999999999</v>
      </c>
      <c r="M657">
        <v>434.43049999999999</v>
      </c>
      <c r="N657">
        <v>437.72519999999997</v>
      </c>
      <c r="O657">
        <v>448.7747</v>
      </c>
      <c r="P657">
        <v>458.88490000000002</v>
      </c>
      <c r="Q657">
        <v>466.18110000000001</v>
      </c>
      <c r="R657">
        <v>469.0222</v>
      </c>
      <c r="S657">
        <v>471.50139999999999</v>
      </c>
      <c r="T657">
        <v>473.1121</v>
      </c>
      <c r="U657">
        <v>472.8159</v>
      </c>
      <c r="V657">
        <v>465.88380000000001</v>
      </c>
      <c r="W657">
        <v>463.00139999999999</v>
      </c>
      <c r="X657">
        <v>454.67079999999999</v>
      </c>
      <c r="Y657">
        <v>446.66269999999997</v>
      </c>
      <c r="Z657">
        <v>439.78440000000001</v>
      </c>
      <c r="AA657">
        <v>434.41199999999998</v>
      </c>
      <c r="AB657">
        <v>435.45760000000001</v>
      </c>
      <c r="AC657">
        <v>439.79390000000001</v>
      </c>
      <c r="AD657">
        <v>446.07459999999998</v>
      </c>
      <c r="AE657">
        <v>445.85860000000002</v>
      </c>
      <c r="AF657">
        <v>444.28179999999998</v>
      </c>
      <c r="AG657">
        <v>446.99849999999998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114.172</v>
      </c>
      <c r="AU657">
        <v>367.02280000000002</v>
      </c>
      <c r="AV657">
        <v>362.84989999999999</v>
      </c>
      <c r="AW657">
        <v>359.49299999999999</v>
      </c>
      <c r="AX657">
        <v>355.62439999999998</v>
      </c>
      <c r="AY657">
        <v>352.77659999999997</v>
      </c>
      <c r="AZ657">
        <v>315.38920000000002</v>
      </c>
      <c r="BA657">
        <v>218.2072</v>
      </c>
      <c r="BB657">
        <v>13.504390000000001</v>
      </c>
      <c r="BC657">
        <v>-139.42099999999999</v>
      </c>
      <c r="BD657">
        <v>-227.37979999999999</v>
      </c>
      <c r="BE657">
        <v>-279.57139999999998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122.76600000000001</v>
      </c>
      <c r="BS657">
        <v>372.2903</v>
      </c>
      <c r="BT657">
        <v>367.8467</v>
      </c>
      <c r="BU657">
        <v>364.20249999999999</v>
      </c>
      <c r="BV657">
        <v>360.185</v>
      </c>
      <c r="BW657">
        <v>357.2432</v>
      </c>
      <c r="BX657">
        <v>320.40390000000002</v>
      </c>
      <c r="BY657">
        <v>222.8449</v>
      </c>
      <c r="BZ657">
        <v>91.431790000000007</v>
      </c>
      <c r="CA657">
        <v>29.249040000000001</v>
      </c>
      <c r="CB657">
        <v>-6.3206110000000004</v>
      </c>
      <c r="CC657">
        <v>-26.572030000000002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128.7182</v>
      </c>
      <c r="CQ657">
        <v>375.9384</v>
      </c>
      <c r="CR657">
        <v>371.3075</v>
      </c>
      <c r="CS657">
        <v>367.46429999999998</v>
      </c>
      <c r="CT657">
        <v>363.34359999999998</v>
      </c>
      <c r="CU657">
        <v>360.33679999999998</v>
      </c>
      <c r="CV657">
        <v>323.87709999999998</v>
      </c>
      <c r="CW657">
        <v>226.05699999999999</v>
      </c>
      <c r="CX657">
        <v>145.4041</v>
      </c>
      <c r="CY657">
        <v>146.0694</v>
      </c>
      <c r="CZ657">
        <v>146.7843</v>
      </c>
      <c r="DA657">
        <v>148.65459999999999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134.6704</v>
      </c>
      <c r="DO657">
        <v>379.58659999999998</v>
      </c>
      <c r="DP657">
        <v>374.76819999999998</v>
      </c>
      <c r="DQ657">
        <v>370.72620000000001</v>
      </c>
      <c r="DR657">
        <v>366.50220000000002</v>
      </c>
      <c r="DS657">
        <v>363.43040000000002</v>
      </c>
      <c r="DT657">
        <v>327.3503</v>
      </c>
      <c r="DU657">
        <v>229.26910000000001</v>
      </c>
      <c r="DV657">
        <v>199.37629999999999</v>
      </c>
      <c r="DW657">
        <v>262.8897</v>
      </c>
      <c r="DX657">
        <v>299.88920000000002</v>
      </c>
      <c r="DY657">
        <v>323.88119999999998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143.2645</v>
      </c>
      <c r="EM657">
        <v>384.85410000000002</v>
      </c>
      <c r="EN657">
        <v>379.76499999999999</v>
      </c>
      <c r="EO657">
        <v>375.4357</v>
      </c>
      <c r="EP657">
        <v>371.06279999999998</v>
      </c>
      <c r="EQ657">
        <v>367.89699999999999</v>
      </c>
      <c r="ER657">
        <v>332.36509999999998</v>
      </c>
      <c r="ES657">
        <v>233.9068</v>
      </c>
      <c r="ET657">
        <v>277.30369999999999</v>
      </c>
      <c r="EU657">
        <v>431.55970000000002</v>
      </c>
      <c r="EV657">
        <v>520.94839999999999</v>
      </c>
      <c r="EW657">
        <v>576.88059999999996</v>
      </c>
      <c r="EX657">
        <v>76.734989999999996</v>
      </c>
      <c r="EY657">
        <v>75.947890000000001</v>
      </c>
      <c r="EZ657">
        <v>74.742869999999996</v>
      </c>
      <c r="FA657">
        <v>73.772959999999998</v>
      </c>
      <c r="FB657">
        <v>72.925629999999998</v>
      </c>
      <c r="FC657">
        <v>72.119280000000003</v>
      </c>
      <c r="FD657">
        <v>71.5304</v>
      </c>
      <c r="FE657">
        <v>71.392849999999996</v>
      </c>
      <c r="FF657">
        <v>73.551439999999999</v>
      </c>
      <c r="FG657">
        <v>77.902209999999997</v>
      </c>
      <c r="FH657">
        <v>82.094530000000006</v>
      </c>
      <c r="FI657">
        <v>86.032970000000006</v>
      </c>
      <c r="FJ657">
        <v>89.047269999999997</v>
      </c>
      <c r="FK657">
        <v>91.37603</v>
      </c>
      <c r="FL657">
        <v>92.737480000000005</v>
      </c>
      <c r="FM657">
        <v>92.813050000000004</v>
      </c>
      <c r="FN657">
        <v>92.094229999999996</v>
      </c>
      <c r="FO657">
        <v>91.006910000000005</v>
      </c>
      <c r="FP657">
        <v>89.934299999999993</v>
      </c>
      <c r="FQ657">
        <v>88.04871</v>
      </c>
      <c r="FR657">
        <v>85.03049</v>
      </c>
      <c r="FS657">
        <v>82.19556</v>
      </c>
      <c r="FT657">
        <v>80.228989999999996</v>
      </c>
      <c r="FU657">
        <v>78.194339999999997</v>
      </c>
      <c r="FV657">
        <v>1</v>
      </c>
    </row>
    <row r="658" spans="1:178" x14ac:dyDescent="0.2">
      <c r="A658" t="s">
        <v>216</v>
      </c>
      <c r="B658" t="s">
        <v>231</v>
      </c>
      <c r="C658" t="s">
        <v>242</v>
      </c>
      <c r="D658" t="s">
        <v>41</v>
      </c>
      <c r="E658">
        <v>2015</v>
      </c>
      <c r="F658" t="s">
        <v>229</v>
      </c>
      <c r="G658">
        <v>338</v>
      </c>
      <c r="H658" s="59"/>
      <c r="I658">
        <v>33.27008</v>
      </c>
      <c r="J658">
        <v>455.04390000000001</v>
      </c>
      <c r="K658">
        <v>450.44</v>
      </c>
      <c r="L658">
        <v>447.9864</v>
      </c>
      <c r="M658">
        <v>447.70310000000001</v>
      </c>
      <c r="N658">
        <v>452.10849999999999</v>
      </c>
      <c r="O658">
        <v>463.8723</v>
      </c>
      <c r="P658">
        <v>476.07760000000002</v>
      </c>
      <c r="Q658">
        <v>483.96039999999999</v>
      </c>
      <c r="R658">
        <v>487.49959999999999</v>
      </c>
      <c r="S658">
        <v>490.01659999999998</v>
      </c>
      <c r="T658">
        <v>491.70299999999997</v>
      </c>
      <c r="U658">
        <v>490.08769999999998</v>
      </c>
      <c r="V658">
        <v>482.20890000000003</v>
      </c>
      <c r="W658">
        <v>478.22989999999999</v>
      </c>
      <c r="X658">
        <v>469.51150000000001</v>
      </c>
      <c r="Y658">
        <v>462.17079999999999</v>
      </c>
      <c r="Z658">
        <v>455.31130000000002</v>
      </c>
      <c r="AA658">
        <v>448.67770000000002</v>
      </c>
      <c r="AB658">
        <v>450.16070000000002</v>
      </c>
      <c r="AC658">
        <v>455.65030000000002</v>
      </c>
      <c r="AD658">
        <v>461.36160000000001</v>
      </c>
      <c r="AE658">
        <v>460.39240000000001</v>
      </c>
      <c r="AF658">
        <v>460.1191</v>
      </c>
      <c r="AG658">
        <v>462.41829999999999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114.9776</v>
      </c>
      <c r="AU658">
        <v>373.55410000000001</v>
      </c>
      <c r="AV658">
        <v>369.40570000000002</v>
      </c>
      <c r="AW658">
        <v>366.44830000000002</v>
      </c>
      <c r="AX658">
        <v>362.85759999999999</v>
      </c>
      <c r="AY658">
        <v>359.28660000000002</v>
      </c>
      <c r="AZ658">
        <v>322.86829999999998</v>
      </c>
      <c r="BA658">
        <v>218.5778</v>
      </c>
      <c r="BB658">
        <v>30.76548</v>
      </c>
      <c r="BC658">
        <v>-80.852500000000006</v>
      </c>
      <c r="BD658">
        <v>-166.5933</v>
      </c>
      <c r="BE658">
        <v>-266.61829999999998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124.1865</v>
      </c>
      <c r="BS658">
        <v>378.61579999999998</v>
      </c>
      <c r="BT658">
        <v>374.22500000000002</v>
      </c>
      <c r="BU658">
        <v>370.99329999999998</v>
      </c>
      <c r="BV658">
        <v>367.23989999999998</v>
      </c>
      <c r="BW658">
        <v>363.51240000000001</v>
      </c>
      <c r="BX658">
        <v>327.86329999999998</v>
      </c>
      <c r="BY658">
        <v>223.60499999999999</v>
      </c>
      <c r="BZ658">
        <v>97.389709999999994</v>
      </c>
      <c r="CA658">
        <v>51.91836</v>
      </c>
      <c r="CB658">
        <v>17.557169999999999</v>
      </c>
      <c r="CC658">
        <v>-22.315719999999999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130.56460000000001</v>
      </c>
      <c r="CQ658">
        <v>382.12150000000003</v>
      </c>
      <c r="CR658">
        <v>377.56290000000001</v>
      </c>
      <c r="CS658">
        <v>374.14109999999999</v>
      </c>
      <c r="CT658">
        <v>370.27499999999998</v>
      </c>
      <c r="CU658">
        <v>366.4391</v>
      </c>
      <c r="CV658">
        <v>331.3229</v>
      </c>
      <c r="CW658">
        <v>227.08690000000001</v>
      </c>
      <c r="CX658">
        <v>143.5334</v>
      </c>
      <c r="CY658">
        <v>143.8751</v>
      </c>
      <c r="CZ658">
        <v>145.0992</v>
      </c>
      <c r="DA658">
        <v>146.88749999999999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136.9426</v>
      </c>
      <c r="DO658">
        <v>385.62709999999998</v>
      </c>
      <c r="DP658">
        <v>380.90069999999997</v>
      </c>
      <c r="DQ658">
        <v>377.28890000000001</v>
      </c>
      <c r="DR658">
        <v>373.31020000000001</v>
      </c>
      <c r="DS658">
        <v>369.36590000000001</v>
      </c>
      <c r="DT658">
        <v>334.78250000000003</v>
      </c>
      <c r="DU658">
        <v>230.56870000000001</v>
      </c>
      <c r="DV658">
        <v>189.6772</v>
      </c>
      <c r="DW658">
        <v>235.83179999999999</v>
      </c>
      <c r="DX658">
        <v>272.6413</v>
      </c>
      <c r="DY658">
        <v>316.09070000000003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146.1515</v>
      </c>
      <c r="EM658">
        <v>390.68880000000001</v>
      </c>
      <c r="EN658">
        <v>385.72</v>
      </c>
      <c r="EO658">
        <v>381.8338</v>
      </c>
      <c r="EP658">
        <v>377.6925</v>
      </c>
      <c r="EQ658">
        <v>373.5917</v>
      </c>
      <c r="ER658">
        <v>339.77760000000001</v>
      </c>
      <c r="ES658">
        <v>235.5959</v>
      </c>
      <c r="ET658">
        <v>256.3014</v>
      </c>
      <c r="EU658">
        <v>368.6026</v>
      </c>
      <c r="EV658">
        <v>456.79180000000002</v>
      </c>
      <c r="EW658">
        <v>560.39319999999998</v>
      </c>
      <c r="EX658">
        <v>77.100769999999997</v>
      </c>
      <c r="EY658">
        <v>76.189189999999996</v>
      </c>
      <c r="EZ658">
        <v>75.066900000000004</v>
      </c>
      <c r="FA658">
        <v>74.24248</v>
      </c>
      <c r="FB658">
        <v>73.168999999999997</v>
      </c>
      <c r="FC658">
        <v>72.222790000000003</v>
      </c>
      <c r="FD658">
        <v>71.780460000000005</v>
      </c>
      <c r="FE658">
        <v>71.686350000000004</v>
      </c>
      <c r="FF658">
        <v>73.921270000000007</v>
      </c>
      <c r="FG658">
        <v>78.152850000000001</v>
      </c>
      <c r="FH658">
        <v>83.200140000000005</v>
      </c>
      <c r="FI658">
        <v>87.743549999999999</v>
      </c>
      <c r="FJ658">
        <v>91.591260000000005</v>
      </c>
      <c r="FK658">
        <v>94.445650000000001</v>
      </c>
      <c r="FL658">
        <v>95.497069999999994</v>
      </c>
      <c r="FM658">
        <v>95.951070000000001</v>
      </c>
      <c r="FN658">
        <v>95.564210000000003</v>
      </c>
      <c r="FO658">
        <v>94.306190000000001</v>
      </c>
      <c r="FP658">
        <v>92.721080000000001</v>
      </c>
      <c r="FQ658">
        <v>90.068430000000006</v>
      </c>
      <c r="FR658">
        <v>85.854669999999999</v>
      </c>
      <c r="FS658">
        <v>83.117130000000003</v>
      </c>
      <c r="FT658">
        <v>80.787679999999995</v>
      </c>
      <c r="FU658">
        <v>79.115179999999995</v>
      </c>
      <c r="FV658">
        <v>1</v>
      </c>
    </row>
    <row r="659" spans="1:178" x14ac:dyDescent="0.2">
      <c r="A659" t="s">
        <v>216</v>
      </c>
      <c r="B659" t="s">
        <v>231</v>
      </c>
      <c r="C659" t="s">
        <v>242</v>
      </c>
      <c r="D659" t="s">
        <v>41</v>
      </c>
      <c r="E659">
        <v>2016</v>
      </c>
      <c r="F659" t="s">
        <v>229</v>
      </c>
      <c r="G659">
        <v>330</v>
      </c>
      <c r="H659" s="59"/>
      <c r="I659">
        <v>32.482619999999997</v>
      </c>
      <c r="J659">
        <v>444.27359999999999</v>
      </c>
      <c r="K659">
        <v>439.77870000000001</v>
      </c>
      <c r="L659">
        <v>437.38310000000001</v>
      </c>
      <c r="M659">
        <v>437.10660000000001</v>
      </c>
      <c r="N659">
        <v>441.40769999999998</v>
      </c>
      <c r="O659">
        <v>452.89299999999997</v>
      </c>
      <c r="P659">
        <v>464.80950000000001</v>
      </c>
      <c r="Q659">
        <v>472.50569999999999</v>
      </c>
      <c r="R659">
        <v>475.96120000000002</v>
      </c>
      <c r="S659">
        <v>478.41860000000003</v>
      </c>
      <c r="T659">
        <v>480.06509999999997</v>
      </c>
      <c r="U659">
        <v>478.488</v>
      </c>
      <c r="V659">
        <v>470.79570000000001</v>
      </c>
      <c r="W659">
        <v>466.91090000000003</v>
      </c>
      <c r="X659">
        <v>458.39879999999999</v>
      </c>
      <c r="Y659">
        <v>451.23180000000002</v>
      </c>
      <c r="Z659">
        <v>444.53469999999999</v>
      </c>
      <c r="AA659">
        <v>438.05810000000002</v>
      </c>
      <c r="AB659">
        <v>439.50599999999997</v>
      </c>
      <c r="AC659">
        <v>444.8657</v>
      </c>
      <c r="AD659">
        <v>450.4418</v>
      </c>
      <c r="AE659">
        <v>449.49560000000002</v>
      </c>
      <c r="AF659">
        <v>449.2287</v>
      </c>
      <c r="AG659">
        <v>451.4735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112.0729</v>
      </c>
      <c r="AU659">
        <v>364.61180000000002</v>
      </c>
      <c r="AV659">
        <v>360.56639999999999</v>
      </c>
      <c r="AW659">
        <v>357.68450000000001</v>
      </c>
      <c r="AX659">
        <v>354.18200000000002</v>
      </c>
      <c r="AY659">
        <v>350.6986</v>
      </c>
      <c r="AZ659">
        <v>315.12689999999998</v>
      </c>
      <c r="BA659">
        <v>213.30430000000001</v>
      </c>
      <c r="BB659">
        <v>28.710789999999999</v>
      </c>
      <c r="BC659">
        <v>-81.582409999999996</v>
      </c>
      <c r="BD659">
        <v>-166.3169</v>
      </c>
      <c r="BE659">
        <v>-265.17200000000003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121.1722</v>
      </c>
      <c r="BS659">
        <v>369.61320000000001</v>
      </c>
      <c r="BT659">
        <v>365.32839999999999</v>
      </c>
      <c r="BU659">
        <v>362.17529999999999</v>
      </c>
      <c r="BV659">
        <v>358.51209999999998</v>
      </c>
      <c r="BW659">
        <v>354.8741</v>
      </c>
      <c r="BX659">
        <v>320.0625</v>
      </c>
      <c r="BY659">
        <v>218.27160000000001</v>
      </c>
      <c r="BZ659">
        <v>94.541830000000004</v>
      </c>
      <c r="CA659">
        <v>49.607790000000001</v>
      </c>
      <c r="CB659">
        <v>15.64127</v>
      </c>
      <c r="CC659">
        <v>-23.77796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127.4743</v>
      </c>
      <c r="CQ659">
        <v>373.07709999999997</v>
      </c>
      <c r="CR659">
        <v>368.62650000000002</v>
      </c>
      <c r="CS659">
        <v>365.28570000000002</v>
      </c>
      <c r="CT659">
        <v>361.5111</v>
      </c>
      <c r="CU659">
        <v>357.76600000000002</v>
      </c>
      <c r="CV659">
        <v>323.48090000000002</v>
      </c>
      <c r="CW659">
        <v>221.71199999999999</v>
      </c>
      <c r="CX659">
        <v>140.1362</v>
      </c>
      <c r="CY659">
        <v>140.46969999999999</v>
      </c>
      <c r="CZ659">
        <v>141.66489999999999</v>
      </c>
      <c r="DA659">
        <v>143.41079999999999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133.7764</v>
      </c>
      <c r="DO659">
        <v>376.54109999999997</v>
      </c>
      <c r="DP659">
        <v>371.9246</v>
      </c>
      <c r="DQ659">
        <v>368.39600000000002</v>
      </c>
      <c r="DR659">
        <v>364.51010000000002</v>
      </c>
      <c r="DS659">
        <v>360.65789999999998</v>
      </c>
      <c r="DT659">
        <v>326.89929999999998</v>
      </c>
      <c r="DU659">
        <v>225.1524</v>
      </c>
      <c r="DV659">
        <v>185.73060000000001</v>
      </c>
      <c r="DW659">
        <v>231.33170000000001</v>
      </c>
      <c r="DX659">
        <v>267.68860000000001</v>
      </c>
      <c r="DY659">
        <v>310.59960000000001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142.87569999999999</v>
      </c>
      <c r="EM659">
        <v>381.54250000000002</v>
      </c>
      <c r="EN659">
        <v>376.68650000000002</v>
      </c>
      <c r="EO659">
        <v>372.88679999999999</v>
      </c>
      <c r="EP659">
        <v>368.84019999999998</v>
      </c>
      <c r="EQ659">
        <v>364.83339999999998</v>
      </c>
      <c r="ER659">
        <v>331.8349</v>
      </c>
      <c r="ES659">
        <v>230.1198</v>
      </c>
      <c r="ET659">
        <v>251.5616</v>
      </c>
      <c r="EU659">
        <v>362.52190000000002</v>
      </c>
      <c r="EV659">
        <v>449.64679999999998</v>
      </c>
      <c r="EW659">
        <v>551.99369999999999</v>
      </c>
      <c r="EX659">
        <v>77.100769999999997</v>
      </c>
      <c r="EY659">
        <v>76.189189999999996</v>
      </c>
      <c r="EZ659">
        <v>75.066890000000001</v>
      </c>
      <c r="FA659">
        <v>74.24248</v>
      </c>
      <c r="FB659">
        <v>73.168999999999997</v>
      </c>
      <c r="FC659">
        <v>72.222790000000003</v>
      </c>
      <c r="FD659">
        <v>71.780460000000005</v>
      </c>
      <c r="FE659">
        <v>71.686350000000004</v>
      </c>
      <c r="FF659">
        <v>73.921270000000007</v>
      </c>
      <c r="FG659">
        <v>78.152850000000001</v>
      </c>
      <c r="FH659">
        <v>83.200140000000005</v>
      </c>
      <c r="FI659">
        <v>87.743549999999999</v>
      </c>
      <c r="FJ659">
        <v>91.591260000000005</v>
      </c>
      <c r="FK659">
        <v>94.445650000000001</v>
      </c>
      <c r="FL659">
        <v>95.497069999999994</v>
      </c>
      <c r="FM659">
        <v>95.951070000000001</v>
      </c>
      <c r="FN659">
        <v>95.564210000000003</v>
      </c>
      <c r="FO659">
        <v>94.306190000000001</v>
      </c>
      <c r="FP659">
        <v>92.721080000000001</v>
      </c>
      <c r="FQ659">
        <v>90.068430000000006</v>
      </c>
      <c r="FR659">
        <v>85.854669999999999</v>
      </c>
      <c r="FS659">
        <v>83.117130000000003</v>
      </c>
      <c r="FT659">
        <v>80.787679999999995</v>
      </c>
      <c r="FU659">
        <v>79.115179999999995</v>
      </c>
      <c r="FV659">
        <v>1</v>
      </c>
    </row>
    <row r="660" spans="1:178" x14ac:dyDescent="0.2">
      <c r="A660" t="s">
        <v>216</v>
      </c>
      <c r="B660" t="s">
        <v>231</v>
      </c>
      <c r="C660" t="s">
        <v>242</v>
      </c>
      <c r="D660" t="s">
        <v>41</v>
      </c>
      <c r="E660">
        <v>2017</v>
      </c>
      <c r="F660" t="s">
        <v>229</v>
      </c>
      <c r="G660">
        <v>321</v>
      </c>
      <c r="H660" s="59"/>
      <c r="I660">
        <v>31.596730000000001</v>
      </c>
      <c r="J660">
        <v>432.15699999999998</v>
      </c>
      <c r="K660">
        <v>427.78480000000002</v>
      </c>
      <c r="L660">
        <v>425.4545</v>
      </c>
      <c r="M660">
        <v>425.18549999999999</v>
      </c>
      <c r="N660">
        <v>429.36930000000001</v>
      </c>
      <c r="O660">
        <v>440.54140000000001</v>
      </c>
      <c r="P660">
        <v>452.13290000000001</v>
      </c>
      <c r="Q660">
        <v>459.61919999999998</v>
      </c>
      <c r="R660">
        <v>462.98039999999997</v>
      </c>
      <c r="S660">
        <v>465.37079999999997</v>
      </c>
      <c r="T660">
        <v>466.97239999999999</v>
      </c>
      <c r="U660">
        <v>465.43830000000003</v>
      </c>
      <c r="V660">
        <v>457.95580000000001</v>
      </c>
      <c r="W660">
        <v>454.17689999999999</v>
      </c>
      <c r="X660">
        <v>445.89699999999999</v>
      </c>
      <c r="Y660">
        <v>438.9255</v>
      </c>
      <c r="Z660">
        <v>432.41109999999998</v>
      </c>
      <c r="AA660">
        <v>426.11110000000002</v>
      </c>
      <c r="AB660">
        <v>427.51940000000002</v>
      </c>
      <c r="AC660">
        <v>432.733</v>
      </c>
      <c r="AD660">
        <v>438.15699999999998</v>
      </c>
      <c r="AE660">
        <v>437.23660000000001</v>
      </c>
      <c r="AF660">
        <v>436.97699999999998</v>
      </c>
      <c r="AG660">
        <v>439.16059999999999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108.8078</v>
      </c>
      <c r="AU660">
        <v>354.5532</v>
      </c>
      <c r="AV660">
        <v>350.62369999999999</v>
      </c>
      <c r="AW660">
        <v>347.82650000000001</v>
      </c>
      <c r="AX660">
        <v>344.42320000000001</v>
      </c>
      <c r="AY660">
        <v>341.03840000000002</v>
      </c>
      <c r="AZ660">
        <v>306.4194</v>
      </c>
      <c r="BA660">
        <v>207.37299999999999</v>
      </c>
      <c r="BB660">
        <v>26.41883</v>
      </c>
      <c r="BC660">
        <v>-82.364500000000007</v>
      </c>
      <c r="BD660">
        <v>-165.95169999999999</v>
      </c>
      <c r="BE660">
        <v>-263.47309999999999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117.7821</v>
      </c>
      <c r="BS660">
        <v>359.48590000000002</v>
      </c>
      <c r="BT660">
        <v>355.3202</v>
      </c>
      <c r="BU660">
        <v>352.25569999999999</v>
      </c>
      <c r="BV660">
        <v>348.69380000000001</v>
      </c>
      <c r="BW660">
        <v>345.15660000000003</v>
      </c>
      <c r="BX660">
        <v>311.28730000000002</v>
      </c>
      <c r="BY660">
        <v>212.2722</v>
      </c>
      <c r="BZ660">
        <v>91.345969999999994</v>
      </c>
      <c r="CA660">
        <v>47.024389999999997</v>
      </c>
      <c r="CB660">
        <v>13.50806</v>
      </c>
      <c r="CC660">
        <v>-25.393550000000001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123.99769999999999</v>
      </c>
      <c r="CQ660">
        <v>362.90230000000003</v>
      </c>
      <c r="CR660">
        <v>358.57299999999998</v>
      </c>
      <c r="CS660">
        <v>355.32330000000002</v>
      </c>
      <c r="CT660">
        <v>351.65170000000001</v>
      </c>
      <c r="CU660">
        <v>348.00880000000001</v>
      </c>
      <c r="CV660">
        <v>314.65870000000001</v>
      </c>
      <c r="CW660">
        <v>215.6653</v>
      </c>
      <c r="CX660">
        <v>136.3143</v>
      </c>
      <c r="CY660">
        <v>136.6387</v>
      </c>
      <c r="CZ660">
        <v>137.8013</v>
      </c>
      <c r="DA660">
        <v>139.49959999999999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130.2133</v>
      </c>
      <c r="DO660">
        <v>366.31869999999998</v>
      </c>
      <c r="DP660">
        <v>361.82580000000002</v>
      </c>
      <c r="DQ660">
        <v>358.39100000000002</v>
      </c>
      <c r="DR660">
        <v>354.6096</v>
      </c>
      <c r="DS660">
        <v>350.86099999999999</v>
      </c>
      <c r="DT660">
        <v>318.03019999999998</v>
      </c>
      <c r="DU660">
        <v>219.05850000000001</v>
      </c>
      <c r="DV660">
        <v>181.28270000000001</v>
      </c>
      <c r="DW660">
        <v>226.25309999999999</v>
      </c>
      <c r="DX660">
        <v>262.09460000000001</v>
      </c>
      <c r="DY660">
        <v>304.3929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139.1876</v>
      </c>
      <c r="EM660">
        <v>371.25139999999999</v>
      </c>
      <c r="EN660">
        <v>366.5224</v>
      </c>
      <c r="EO660">
        <v>362.82010000000002</v>
      </c>
      <c r="EP660">
        <v>358.8802</v>
      </c>
      <c r="EQ660">
        <v>354.97910000000002</v>
      </c>
      <c r="ER660">
        <v>322.89800000000002</v>
      </c>
      <c r="ES660">
        <v>223.95769999999999</v>
      </c>
      <c r="ET660">
        <v>246.2098</v>
      </c>
      <c r="EU660">
        <v>355.642</v>
      </c>
      <c r="EV660">
        <v>441.55439999999999</v>
      </c>
      <c r="EW660">
        <v>542.47249999999997</v>
      </c>
      <c r="EX660">
        <v>77.100769999999997</v>
      </c>
      <c r="EY660">
        <v>76.189189999999996</v>
      </c>
      <c r="EZ660">
        <v>75.066900000000004</v>
      </c>
      <c r="FA660">
        <v>74.24248</v>
      </c>
      <c r="FB660">
        <v>73.168999999999997</v>
      </c>
      <c r="FC660">
        <v>72.222790000000003</v>
      </c>
      <c r="FD660">
        <v>71.780460000000005</v>
      </c>
      <c r="FE660">
        <v>71.686350000000004</v>
      </c>
      <c r="FF660">
        <v>73.921270000000007</v>
      </c>
      <c r="FG660">
        <v>78.152850000000001</v>
      </c>
      <c r="FH660">
        <v>83.200140000000005</v>
      </c>
      <c r="FI660">
        <v>87.743549999999999</v>
      </c>
      <c r="FJ660">
        <v>91.591260000000005</v>
      </c>
      <c r="FK660">
        <v>94.445650000000001</v>
      </c>
      <c r="FL660">
        <v>95.497069999999994</v>
      </c>
      <c r="FM660">
        <v>95.951070000000001</v>
      </c>
      <c r="FN660">
        <v>95.564210000000003</v>
      </c>
      <c r="FO660">
        <v>94.306190000000001</v>
      </c>
      <c r="FP660">
        <v>92.721080000000001</v>
      </c>
      <c r="FQ660">
        <v>90.068430000000006</v>
      </c>
      <c r="FR660">
        <v>85.854669999999999</v>
      </c>
      <c r="FS660">
        <v>83.117130000000003</v>
      </c>
      <c r="FT660">
        <v>80.787679999999995</v>
      </c>
      <c r="FU660">
        <v>79.115170000000006</v>
      </c>
      <c r="FV660">
        <v>1</v>
      </c>
    </row>
    <row r="661" spans="1:178" x14ac:dyDescent="0.2">
      <c r="A661" t="s">
        <v>216</v>
      </c>
      <c r="B661" t="s">
        <v>231</v>
      </c>
      <c r="C661" t="s">
        <v>242</v>
      </c>
      <c r="D661" t="s">
        <v>41</v>
      </c>
      <c r="E661" t="s">
        <v>239</v>
      </c>
      <c r="F661" t="s">
        <v>229</v>
      </c>
      <c r="G661">
        <v>313</v>
      </c>
      <c r="H661" s="59"/>
      <c r="I661">
        <v>30.809270000000001</v>
      </c>
      <c r="J661">
        <v>421.38670000000002</v>
      </c>
      <c r="K661">
        <v>417.12349999999998</v>
      </c>
      <c r="L661">
        <v>414.85129999999998</v>
      </c>
      <c r="M661">
        <v>414.589</v>
      </c>
      <c r="N661">
        <v>418.66849999999999</v>
      </c>
      <c r="O661">
        <v>429.56220000000002</v>
      </c>
      <c r="P661">
        <v>440.8648</v>
      </c>
      <c r="Q661">
        <v>448.16460000000001</v>
      </c>
      <c r="R661">
        <v>451.44200000000001</v>
      </c>
      <c r="S661">
        <v>453.77280000000002</v>
      </c>
      <c r="T661">
        <v>455.33440000000002</v>
      </c>
      <c r="U661">
        <v>453.83859999999999</v>
      </c>
      <c r="V661">
        <v>446.54259999999999</v>
      </c>
      <c r="W661">
        <v>442.85789999999997</v>
      </c>
      <c r="X661">
        <v>434.78429999999997</v>
      </c>
      <c r="Y661">
        <v>427.98649999999998</v>
      </c>
      <c r="Z661">
        <v>421.6345</v>
      </c>
      <c r="AA661">
        <v>415.49149999999997</v>
      </c>
      <c r="AB661">
        <v>416.86470000000003</v>
      </c>
      <c r="AC661">
        <v>421.94830000000002</v>
      </c>
      <c r="AD661">
        <v>427.23719999999997</v>
      </c>
      <c r="AE661">
        <v>426.33980000000003</v>
      </c>
      <c r="AF661">
        <v>426.08659999999998</v>
      </c>
      <c r="AG661">
        <v>428.2158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105.908</v>
      </c>
      <c r="AU661">
        <v>345.61360000000002</v>
      </c>
      <c r="AV661">
        <v>341.78699999999998</v>
      </c>
      <c r="AW661">
        <v>339.06509999999997</v>
      </c>
      <c r="AX661">
        <v>335.75</v>
      </c>
      <c r="AY661">
        <v>332.45269999999999</v>
      </c>
      <c r="AZ661">
        <v>298.68079999999998</v>
      </c>
      <c r="BA661">
        <v>202.10210000000001</v>
      </c>
      <c r="BB661">
        <v>24.399629999999998</v>
      </c>
      <c r="BC661">
        <v>-83.023579999999995</v>
      </c>
      <c r="BD661">
        <v>-165.577</v>
      </c>
      <c r="BE661">
        <v>-261.89659999999998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114.7698</v>
      </c>
      <c r="BS661">
        <v>350.48450000000003</v>
      </c>
      <c r="BT661">
        <v>346.4246</v>
      </c>
      <c r="BU661">
        <v>343.43880000000001</v>
      </c>
      <c r="BV661">
        <v>339.96710000000002</v>
      </c>
      <c r="BW661">
        <v>336.51920000000001</v>
      </c>
      <c r="BX661">
        <v>303.48759999999999</v>
      </c>
      <c r="BY661">
        <v>206.93989999999999</v>
      </c>
      <c r="BZ661">
        <v>88.512609999999995</v>
      </c>
      <c r="CA661">
        <v>44.742809999999999</v>
      </c>
      <c r="CB661">
        <v>11.63237</v>
      </c>
      <c r="CC661">
        <v>-26.802479999999999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120.9074</v>
      </c>
      <c r="CQ661">
        <v>353.858</v>
      </c>
      <c r="CR661">
        <v>349.63659999999999</v>
      </c>
      <c r="CS661">
        <v>346.46789999999999</v>
      </c>
      <c r="CT661">
        <v>342.88780000000003</v>
      </c>
      <c r="CU661">
        <v>339.33569999999997</v>
      </c>
      <c r="CV661">
        <v>306.8168</v>
      </c>
      <c r="CW661">
        <v>210.29050000000001</v>
      </c>
      <c r="CX661">
        <v>132.9171</v>
      </c>
      <c r="CY661">
        <v>133.23339999999999</v>
      </c>
      <c r="CZ661">
        <v>134.36709999999999</v>
      </c>
      <c r="DA661">
        <v>136.023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127.04510000000001</v>
      </c>
      <c r="DO661">
        <v>357.23160000000001</v>
      </c>
      <c r="DP661">
        <v>352.84870000000001</v>
      </c>
      <c r="DQ661">
        <v>349.49709999999999</v>
      </c>
      <c r="DR661">
        <v>345.80860000000001</v>
      </c>
      <c r="DS661">
        <v>342.15210000000002</v>
      </c>
      <c r="DT661">
        <v>310.14600000000002</v>
      </c>
      <c r="DU661">
        <v>213.64109999999999</v>
      </c>
      <c r="DV661">
        <v>177.32149999999999</v>
      </c>
      <c r="DW661">
        <v>221.72399999999999</v>
      </c>
      <c r="DX661">
        <v>257.10169999999999</v>
      </c>
      <c r="DY661">
        <v>298.8485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135.90690000000001</v>
      </c>
      <c r="EM661">
        <v>362.10239999999999</v>
      </c>
      <c r="EN661">
        <v>357.48630000000003</v>
      </c>
      <c r="EO661">
        <v>353.8707</v>
      </c>
      <c r="EP661">
        <v>350.02569999999997</v>
      </c>
      <c r="EQ661">
        <v>346.21859999999998</v>
      </c>
      <c r="ER661">
        <v>314.95280000000002</v>
      </c>
      <c r="ES661">
        <v>218.47890000000001</v>
      </c>
      <c r="ET661">
        <v>241.43450000000001</v>
      </c>
      <c r="EU661">
        <v>349.49040000000002</v>
      </c>
      <c r="EV661">
        <v>434.31110000000001</v>
      </c>
      <c r="EW661">
        <v>533.94269999999995</v>
      </c>
      <c r="EX661">
        <v>77.100769999999997</v>
      </c>
      <c r="EY661">
        <v>76.189189999999996</v>
      </c>
      <c r="EZ661">
        <v>75.066900000000004</v>
      </c>
      <c r="FA661">
        <v>74.24248</v>
      </c>
      <c r="FB661">
        <v>73.168999999999997</v>
      </c>
      <c r="FC661">
        <v>72.222790000000003</v>
      </c>
      <c r="FD661">
        <v>71.780460000000005</v>
      </c>
      <c r="FE661">
        <v>71.686350000000004</v>
      </c>
      <c r="FF661">
        <v>73.921260000000004</v>
      </c>
      <c r="FG661">
        <v>78.152850000000001</v>
      </c>
      <c r="FH661">
        <v>83.200140000000005</v>
      </c>
      <c r="FI661">
        <v>87.743549999999999</v>
      </c>
      <c r="FJ661">
        <v>91.591260000000005</v>
      </c>
      <c r="FK661">
        <v>94.445650000000001</v>
      </c>
      <c r="FL661">
        <v>95.497069999999994</v>
      </c>
      <c r="FM661">
        <v>95.951070000000001</v>
      </c>
      <c r="FN661">
        <v>95.564210000000003</v>
      </c>
      <c r="FO661">
        <v>94.306190000000001</v>
      </c>
      <c r="FP661">
        <v>92.721080000000001</v>
      </c>
      <c r="FQ661">
        <v>90.068430000000006</v>
      </c>
      <c r="FR661">
        <v>85.854669999999999</v>
      </c>
      <c r="FS661">
        <v>83.117130000000003</v>
      </c>
      <c r="FT661">
        <v>80.787679999999995</v>
      </c>
      <c r="FU661">
        <v>79.115179999999995</v>
      </c>
      <c r="FV661">
        <v>1</v>
      </c>
    </row>
    <row r="662" spans="1:178" x14ac:dyDescent="0.2">
      <c r="A662" t="s">
        <v>216</v>
      </c>
      <c r="B662" t="s">
        <v>231</v>
      </c>
      <c r="C662" t="s">
        <v>242</v>
      </c>
      <c r="D662" t="s">
        <v>42</v>
      </c>
      <c r="E662">
        <v>2015</v>
      </c>
      <c r="F662" t="s">
        <v>229</v>
      </c>
      <c r="G662">
        <v>338</v>
      </c>
      <c r="H662" s="59"/>
      <c r="I662">
        <v>33.27008</v>
      </c>
      <c r="J662">
        <v>444.18189999999998</v>
      </c>
      <c r="K662">
        <v>437.95549999999997</v>
      </c>
      <c r="L662">
        <v>433.52030000000002</v>
      </c>
      <c r="M662">
        <v>434.87779999999998</v>
      </c>
      <c r="N662">
        <v>439.2002</v>
      </c>
      <c r="O662">
        <v>452.78059999999999</v>
      </c>
      <c r="P662">
        <v>463.05489999999998</v>
      </c>
      <c r="Q662">
        <v>470.65890000000002</v>
      </c>
      <c r="R662">
        <v>471.98719999999997</v>
      </c>
      <c r="S662">
        <v>473.51339999999999</v>
      </c>
      <c r="T662">
        <v>476.24529999999999</v>
      </c>
      <c r="U662">
        <v>473.59219999999999</v>
      </c>
      <c r="V662">
        <v>472.79590000000002</v>
      </c>
      <c r="W662">
        <v>473.17160000000001</v>
      </c>
      <c r="X662">
        <v>468.01440000000002</v>
      </c>
      <c r="Y662">
        <v>462.02659999999997</v>
      </c>
      <c r="Z662">
        <v>456.19099999999997</v>
      </c>
      <c r="AA662">
        <v>451.61939999999998</v>
      </c>
      <c r="AB662">
        <v>450.81319999999999</v>
      </c>
      <c r="AC662">
        <v>454.45080000000002</v>
      </c>
      <c r="AD662">
        <v>455.26960000000003</v>
      </c>
      <c r="AE662">
        <v>456.5102</v>
      </c>
      <c r="AF662">
        <v>455.77809999999999</v>
      </c>
      <c r="AG662">
        <v>452.14389999999997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113.7026</v>
      </c>
      <c r="AU662">
        <v>368.4237</v>
      </c>
      <c r="AV662">
        <v>368.05540000000002</v>
      </c>
      <c r="AW662">
        <v>367.61009999999999</v>
      </c>
      <c r="AX662">
        <v>364.53379999999999</v>
      </c>
      <c r="AY662">
        <v>362.94260000000003</v>
      </c>
      <c r="AZ662">
        <v>323.60489999999999</v>
      </c>
      <c r="BA662">
        <v>222.77629999999999</v>
      </c>
      <c r="BB662">
        <v>140.64340000000001</v>
      </c>
      <c r="BC662">
        <v>142.59</v>
      </c>
      <c r="BD662">
        <v>143.0257</v>
      </c>
      <c r="BE662">
        <v>141.358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121.1587</v>
      </c>
      <c r="BS662">
        <v>373.68079999999998</v>
      </c>
      <c r="BT662">
        <v>372.9221</v>
      </c>
      <c r="BU662">
        <v>372.21030000000002</v>
      </c>
      <c r="BV662">
        <v>368.93490000000003</v>
      </c>
      <c r="BW662">
        <v>367.2731</v>
      </c>
      <c r="BX662">
        <v>328.54599999999999</v>
      </c>
      <c r="BY662">
        <v>228.3768</v>
      </c>
      <c r="BZ662">
        <v>143.9023</v>
      </c>
      <c r="CA662">
        <v>145.886</v>
      </c>
      <c r="CB662">
        <v>146.36660000000001</v>
      </c>
      <c r="CC662">
        <v>144.6781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126.3228</v>
      </c>
      <c r="CQ662">
        <v>377.3218</v>
      </c>
      <c r="CR662">
        <v>376.2928</v>
      </c>
      <c r="CS662">
        <v>375.39640000000003</v>
      </c>
      <c r="CT662">
        <v>371.983</v>
      </c>
      <c r="CU662">
        <v>370.2724</v>
      </c>
      <c r="CV662">
        <v>331.96820000000002</v>
      </c>
      <c r="CW662">
        <v>232.25569999999999</v>
      </c>
      <c r="CX662">
        <v>146.15940000000001</v>
      </c>
      <c r="CY662">
        <v>148.1688</v>
      </c>
      <c r="CZ662">
        <v>148.68049999999999</v>
      </c>
      <c r="DA662">
        <v>146.9776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131.48689999999999</v>
      </c>
      <c r="DO662">
        <v>380.96280000000002</v>
      </c>
      <c r="DP662">
        <v>379.6635</v>
      </c>
      <c r="DQ662">
        <v>378.58240000000001</v>
      </c>
      <c r="DR662">
        <v>375.03120000000001</v>
      </c>
      <c r="DS662">
        <v>373.27170000000001</v>
      </c>
      <c r="DT662">
        <v>335.3904</v>
      </c>
      <c r="DU662">
        <v>236.13460000000001</v>
      </c>
      <c r="DV662">
        <v>148.41650000000001</v>
      </c>
      <c r="DW662">
        <v>150.45160000000001</v>
      </c>
      <c r="DX662">
        <v>150.99440000000001</v>
      </c>
      <c r="DY662">
        <v>149.27699999999999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138.94300000000001</v>
      </c>
      <c r="EM662">
        <v>386.21980000000002</v>
      </c>
      <c r="EN662">
        <v>384.53030000000001</v>
      </c>
      <c r="EO662">
        <v>383.18259999999998</v>
      </c>
      <c r="EP662">
        <v>379.43220000000002</v>
      </c>
      <c r="EQ662">
        <v>377.60219999999998</v>
      </c>
      <c r="ER662">
        <v>340.33150000000001</v>
      </c>
      <c r="ES662">
        <v>241.73519999999999</v>
      </c>
      <c r="ET662">
        <v>151.6754</v>
      </c>
      <c r="EU662">
        <v>153.74760000000001</v>
      </c>
      <c r="EV662">
        <v>154.33529999999999</v>
      </c>
      <c r="EW662">
        <v>152.59710000000001</v>
      </c>
      <c r="EX662">
        <v>72.842749999999995</v>
      </c>
      <c r="EY662">
        <v>71.964039999999997</v>
      </c>
      <c r="EZ662">
        <v>70.954729999999998</v>
      </c>
      <c r="FA662">
        <v>69.91704</v>
      </c>
      <c r="FB662">
        <v>68.835369999999998</v>
      </c>
      <c r="FC662">
        <v>67.7393</v>
      </c>
      <c r="FD662">
        <v>67.31232</v>
      </c>
      <c r="FE662">
        <v>67.07732</v>
      </c>
      <c r="FF662">
        <v>67.910769999999999</v>
      </c>
      <c r="FG662">
        <v>71.891080000000002</v>
      </c>
      <c r="FH662">
        <v>76.710049999999995</v>
      </c>
      <c r="FI662">
        <v>81.562029999999993</v>
      </c>
      <c r="FJ662">
        <v>85.484020000000001</v>
      </c>
      <c r="FK662">
        <v>87.836979999999997</v>
      </c>
      <c r="FL662">
        <v>88.624309999999994</v>
      </c>
      <c r="FM662">
        <v>88.502790000000005</v>
      </c>
      <c r="FN662">
        <v>87.381420000000006</v>
      </c>
      <c r="FO662">
        <v>85.883030000000005</v>
      </c>
      <c r="FP662">
        <v>83.57929</v>
      </c>
      <c r="FQ662">
        <v>80.478089999999995</v>
      </c>
      <c r="FR662">
        <v>77.566659999999999</v>
      </c>
      <c r="FS662">
        <v>75.742649999999998</v>
      </c>
      <c r="FT662">
        <v>74.274870000000007</v>
      </c>
      <c r="FU662">
        <v>72.787130000000005</v>
      </c>
      <c r="FV662">
        <v>1</v>
      </c>
    </row>
    <row r="663" spans="1:178" x14ac:dyDescent="0.2">
      <c r="A663" t="s">
        <v>216</v>
      </c>
      <c r="B663" t="s">
        <v>231</v>
      </c>
      <c r="C663" t="s">
        <v>242</v>
      </c>
      <c r="D663" t="s">
        <v>42</v>
      </c>
      <c r="E663">
        <v>2016</v>
      </c>
      <c r="F663" t="s">
        <v>229</v>
      </c>
      <c r="G663">
        <v>330</v>
      </c>
      <c r="H663" s="59"/>
      <c r="I663">
        <v>32.482619999999997</v>
      </c>
      <c r="J663">
        <v>433.6687</v>
      </c>
      <c r="K663">
        <v>427.58969999999999</v>
      </c>
      <c r="L663">
        <v>423.25940000000003</v>
      </c>
      <c r="M663">
        <v>424.5849</v>
      </c>
      <c r="N663">
        <v>428.80489999999998</v>
      </c>
      <c r="O663">
        <v>442.06389999999999</v>
      </c>
      <c r="P663">
        <v>452.09500000000003</v>
      </c>
      <c r="Q663">
        <v>459.51909999999998</v>
      </c>
      <c r="R663">
        <v>460.8159</v>
      </c>
      <c r="S663">
        <v>462.30599999999998</v>
      </c>
      <c r="T663">
        <v>464.97329999999999</v>
      </c>
      <c r="U663">
        <v>462.38290000000001</v>
      </c>
      <c r="V663">
        <v>461.60539999999997</v>
      </c>
      <c r="W663">
        <v>461.97230000000002</v>
      </c>
      <c r="X663">
        <v>456.93720000000002</v>
      </c>
      <c r="Y663">
        <v>451.09100000000001</v>
      </c>
      <c r="Z663">
        <v>445.39359999999999</v>
      </c>
      <c r="AA663">
        <v>440.93009999999998</v>
      </c>
      <c r="AB663">
        <v>440.1431</v>
      </c>
      <c r="AC663">
        <v>443.69459999999998</v>
      </c>
      <c r="AD663">
        <v>444.49400000000003</v>
      </c>
      <c r="AE663">
        <v>445.70519999999999</v>
      </c>
      <c r="AF663">
        <v>444.99040000000002</v>
      </c>
      <c r="AG663">
        <v>441.44220000000001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110.8629</v>
      </c>
      <c r="AU663">
        <v>359.59899999999999</v>
      </c>
      <c r="AV663">
        <v>359.24709999999999</v>
      </c>
      <c r="AW663">
        <v>358.8177</v>
      </c>
      <c r="AX663">
        <v>355.81819999999999</v>
      </c>
      <c r="AY663">
        <v>354.26600000000002</v>
      </c>
      <c r="AZ663">
        <v>315.84730000000002</v>
      </c>
      <c r="BA663">
        <v>217.392</v>
      </c>
      <c r="BB663">
        <v>137.24959999999999</v>
      </c>
      <c r="BC663">
        <v>139.14949999999999</v>
      </c>
      <c r="BD663">
        <v>139.57390000000001</v>
      </c>
      <c r="BE663">
        <v>137.9462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118.2303</v>
      </c>
      <c r="BS663">
        <v>364.79340000000002</v>
      </c>
      <c r="BT663">
        <v>364.05590000000001</v>
      </c>
      <c r="BU663">
        <v>363.36309999999997</v>
      </c>
      <c r="BV663">
        <v>360.1669</v>
      </c>
      <c r="BW663">
        <v>358.54489999999998</v>
      </c>
      <c r="BX663">
        <v>320.72949999999997</v>
      </c>
      <c r="BY663">
        <v>222.92580000000001</v>
      </c>
      <c r="BZ663">
        <v>140.46979999999999</v>
      </c>
      <c r="CA663">
        <v>142.40620000000001</v>
      </c>
      <c r="CB663">
        <v>142.875</v>
      </c>
      <c r="CC663">
        <v>141.22669999999999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123.3329</v>
      </c>
      <c r="CQ663">
        <v>368.39109999999999</v>
      </c>
      <c r="CR663">
        <v>367.38650000000001</v>
      </c>
      <c r="CS663">
        <v>366.51119999999997</v>
      </c>
      <c r="CT663">
        <v>363.17869999999999</v>
      </c>
      <c r="CU663">
        <v>361.50850000000003</v>
      </c>
      <c r="CV663">
        <v>324.11099999999999</v>
      </c>
      <c r="CW663">
        <v>226.7585</v>
      </c>
      <c r="CX663">
        <v>142.69999999999999</v>
      </c>
      <c r="CY663">
        <v>144.6618</v>
      </c>
      <c r="CZ663">
        <v>145.16139999999999</v>
      </c>
      <c r="DA663">
        <v>143.49879999999999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128.43549999999999</v>
      </c>
      <c r="DO663">
        <v>371.98869999999999</v>
      </c>
      <c r="DP663">
        <v>370.71710000000002</v>
      </c>
      <c r="DQ663">
        <v>369.65940000000001</v>
      </c>
      <c r="DR663">
        <v>366.19060000000002</v>
      </c>
      <c r="DS663">
        <v>364.47210000000001</v>
      </c>
      <c r="DT663">
        <v>327.49239999999998</v>
      </c>
      <c r="DU663">
        <v>230.59129999999999</v>
      </c>
      <c r="DV663">
        <v>144.93020000000001</v>
      </c>
      <c r="DW663">
        <v>146.91739999999999</v>
      </c>
      <c r="DX663">
        <v>147.4477</v>
      </c>
      <c r="DY663">
        <v>145.77090000000001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135.80289999999999</v>
      </c>
      <c r="EM663">
        <v>377.1832</v>
      </c>
      <c r="EN663">
        <v>375.52589999999998</v>
      </c>
      <c r="EO663">
        <v>374.20479999999998</v>
      </c>
      <c r="EP663">
        <v>370.53919999999999</v>
      </c>
      <c r="EQ663">
        <v>368.75110000000001</v>
      </c>
      <c r="ER663">
        <v>332.37470000000002</v>
      </c>
      <c r="ES663">
        <v>236.1251</v>
      </c>
      <c r="ET663">
        <v>148.15039999999999</v>
      </c>
      <c r="EU663">
        <v>150.17420000000001</v>
      </c>
      <c r="EV663">
        <v>150.74889999999999</v>
      </c>
      <c r="EW663">
        <v>149.0514</v>
      </c>
      <c r="EX663">
        <v>72.842749999999995</v>
      </c>
      <c r="EY663">
        <v>71.964039999999997</v>
      </c>
      <c r="EZ663">
        <v>70.954729999999998</v>
      </c>
      <c r="FA663">
        <v>69.91704</v>
      </c>
      <c r="FB663">
        <v>68.835369999999998</v>
      </c>
      <c r="FC663">
        <v>67.7393</v>
      </c>
      <c r="FD663">
        <v>67.31232</v>
      </c>
      <c r="FE663">
        <v>67.07732</v>
      </c>
      <c r="FF663">
        <v>67.910769999999999</v>
      </c>
      <c r="FG663">
        <v>71.891080000000002</v>
      </c>
      <c r="FH663">
        <v>76.710049999999995</v>
      </c>
      <c r="FI663">
        <v>81.562029999999993</v>
      </c>
      <c r="FJ663">
        <v>85.484020000000001</v>
      </c>
      <c r="FK663">
        <v>87.836979999999997</v>
      </c>
      <c r="FL663">
        <v>88.624309999999994</v>
      </c>
      <c r="FM663">
        <v>88.502790000000005</v>
      </c>
      <c r="FN663">
        <v>87.381420000000006</v>
      </c>
      <c r="FO663">
        <v>85.883030000000005</v>
      </c>
      <c r="FP663">
        <v>83.57929</v>
      </c>
      <c r="FQ663">
        <v>80.478089999999995</v>
      </c>
      <c r="FR663">
        <v>77.566659999999999</v>
      </c>
      <c r="FS663">
        <v>75.742649999999998</v>
      </c>
      <c r="FT663">
        <v>74.274870000000007</v>
      </c>
      <c r="FU663">
        <v>72.787130000000005</v>
      </c>
      <c r="FV663">
        <v>1</v>
      </c>
    </row>
    <row r="664" spans="1:178" x14ac:dyDescent="0.2">
      <c r="A664" t="s">
        <v>216</v>
      </c>
      <c r="B664" t="s">
        <v>231</v>
      </c>
      <c r="C664" t="s">
        <v>242</v>
      </c>
      <c r="D664" t="s">
        <v>42</v>
      </c>
      <c r="E664">
        <v>2017</v>
      </c>
      <c r="F664" t="s">
        <v>229</v>
      </c>
      <c r="G664">
        <v>321</v>
      </c>
      <c r="H664" s="59"/>
      <c r="I664">
        <v>31.596730000000001</v>
      </c>
      <c r="J664">
        <v>421.84140000000002</v>
      </c>
      <c r="K664">
        <v>415.9282</v>
      </c>
      <c r="L664">
        <v>411.71600000000001</v>
      </c>
      <c r="M664">
        <v>413.00529999999998</v>
      </c>
      <c r="N664">
        <v>417.11020000000002</v>
      </c>
      <c r="O664">
        <v>430.0077</v>
      </c>
      <c r="P664">
        <v>439.76519999999999</v>
      </c>
      <c r="Q664">
        <v>446.98669999999998</v>
      </c>
      <c r="R664">
        <v>448.2482</v>
      </c>
      <c r="S664">
        <v>449.69760000000002</v>
      </c>
      <c r="T664">
        <v>452.29219999999998</v>
      </c>
      <c r="U664">
        <v>449.77249999999998</v>
      </c>
      <c r="V664">
        <v>449.01620000000003</v>
      </c>
      <c r="W664">
        <v>449.37310000000002</v>
      </c>
      <c r="X664">
        <v>444.4753</v>
      </c>
      <c r="Y664">
        <v>438.7885</v>
      </c>
      <c r="Z664">
        <v>433.24650000000003</v>
      </c>
      <c r="AA664">
        <v>428.90480000000002</v>
      </c>
      <c r="AB664">
        <v>428.13920000000002</v>
      </c>
      <c r="AC664">
        <v>431.59379999999999</v>
      </c>
      <c r="AD664">
        <v>432.37139999999999</v>
      </c>
      <c r="AE664">
        <v>433.5496</v>
      </c>
      <c r="AF664">
        <v>432.85430000000002</v>
      </c>
      <c r="AG664">
        <v>429.40289999999999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107.6705</v>
      </c>
      <c r="AU664">
        <v>349.67270000000002</v>
      </c>
      <c r="AV664">
        <v>349.33920000000001</v>
      </c>
      <c r="AW664">
        <v>348.92759999999998</v>
      </c>
      <c r="AX664">
        <v>346.01440000000002</v>
      </c>
      <c r="AY664">
        <v>344.5061</v>
      </c>
      <c r="AZ664">
        <v>307.12130000000002</v>
      </c>
      <c r="BA664">
        <v>211.33619999999999</v>
      </c>
      <c r="BB664">
        <v>133.43270000000001</v>
      </c>
      <c r="BC664">
        <v>135.2799</v>
      </c>
      <c r="BD664">
        <v>135.6917</v>
      </c>
      <c r="BE664">
        <v>134.1088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114.9367</v>
      </c>
      <c r="BS664">
        <v>354.79579999999999</v>
      </c>
      <c r="BT664">
        <v>354.08199999999999</v>
      </c>
      <c r="BU664">
        <v>353.41059999999999</v>
      </c>
      <c r="BV664">
        <v>350.30329999999998</v>
      </c>
      <c r="BW664">
        <v>348.72629999999998</v>
      </c>
      <c r="BX664">
        <v>311.9366</v>
      </c>
      <c r="BY664">
        <v>216.79409999999999</v>
      </c>
      <c r="BZ664">
        <v>136.6086</v>
      </c>
      <c r="CA664">
        <v>138.49189999999999</v>
      </c>
      <c r="CB664">
        <v>138.94749999999999</v>
      </c>
      <c r="CC664">
        <v>137.3443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119.9693</v>
      </c>
      <c r="CQ664">
        <v>358.34410000000003</v>
      </c>
      <c r="CR664">
        <v>357.36689999999999</v>
      </c>
      <c r="CS664">
        <v>356.51549999999997</v>
      </c>
      <c r="CT664">
        <v>353.27379999999999</v>
      </c>
      <c r="CU664">
        <v>351.64920000000001</v>
      </c>
      <c r="CV664">
        <v>315.27159999999998</v>
      </c>
      <c r="CW664">
        <v>220.57419999999999</v>
      </c>
      <c r="CX664">
        <v>138.8082</v>
      </c>
      <c r="CY664">
        <v>140.7165</v>
      </c>
      <c r="CZ664">
        <v>141.20249999999999</v>
      </c>
      <c r="DA664">
        <v>139.58519999999999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125.0018</v>
      </c>
      <c r="DO664">
        <v>361.89229999999998</v>
      </c>
      <c r="DP664">
        <v>360.65170000000001</v>
      </c>
      <c r="DQ664">
        <v>359.62040000000002</v>
      </c>
      <c r="DR664">
        <v>356.24430000000001</v>
      </c>
      <c r="DS664">
        <v>354.57209999999998</v>
      </c>
      <c r="DT664">
        <v>318.60660000000001</v>
      </c>
      <c r="DU664">
        <v>224.35429999999999</v>
      </c>
      <c r="DV664">
        <v>141.0078</v>
      </c>
      <c r="DW664">
        <v>142.94120000000001</v>
      </c>
      <c r="DX664">
        <v>143.45740000000001</v>
      </c>
      <c r="DY664">
        <v>141.8261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132.268</v>
      </c>
      <c r="EM664">
        <v>367.0154</v>
      </c>
      <c r="EN664">
        <v>365.39449999999999</v>
      </c>
      <c r="EO664">
        <v>364.10340000000002</v>
      </c>
      <c r="EP664">
        <v>360.5333</v>
      </c>
      <c r="EQ664">
        <v>358.79230000000001</v>
      </c>
      <c r="ER664">
        <v>323.42180000000002</v>
      </c>
      <c r="ES664">
        <v>229.81219999999999</v>
      </c>
      <c r="ET664">
        <v>144.18369999999999</v>
      </c>
      <c r="EU664">
        <v>146.1532</v>
      </c>
      <c r="EV664">
        <v>146.7132</v>
      </c>
      <c r="EW664">
        <v>145.0616</v>
      </c>
      <c r="EX664">
        <v>72.842749999999995</v>
      </c>
      <c r="EY664">
        <v>71.964039999999997</v>
      </c>
      <c r="EZ664">
        <v>70.954729999999998</v>
      </c>
      <c r="FA664">
        <v>69.91704</v>
      </c>
      <c r="FB664">
        <v>68.835369999999998</v>
      </c>
      <c r="FC664">
        <v>67.7393</v>
      </c>
      <c r="FD664">
        <v>67.31232</v>
      </c>
      <c r="FE664">
        <v>67.07732</v>
      </c>
      <c r="FF664">
        <v>67.910769999999999</v>
      </c>
      <c r="FG664">
        <v>71.891080000000002</v>
      </c>
      <c r="FH664">
        <v>76.710049999999995</v>
      </c>
      <c r="FI664">
        <v>81.562029999999993</v>
      </c>
      <c r="FJ664">
        <v>85.484020000000001</v>
      </c>
      <c r="FK664">
        <v>87.836979999999997</v>
      </c>
      <c r="FL664">
        <v>88.624309999999994</v>
      </c>
      <c r="FM664">
        <v>88.502790000000005</v>
      </c>
      <c r="FN664">
        <v>87.381420000000006</v>
      </c>
      <c r="FO664">
        <v>85.883030000000005</v>
      </c>
      <c r="FP664">
        <v>83.57929</v>
      </c>
      <c r="FQ664">
        <v>80.478089999999995</v>
      </c>
      <c r="FR664">
        <v>77.566659999999999</v>
      </c>
      <c r="FS664">
        <v>75.742649999999998</v>
      </c>
      <c r="FT664">
        <v>74.274870000000007</v>
      </c>
      <c r="FU664">
        <v>72.787130000000005</v>
      </c>
      <c r="FV664">
        <v>1</v>
      </c>
    </row>
    <row r="665" spans="1:178" x14ac:dyDescent="0.2">
      <c r="A665" t="s">
        <v>216</v>
      </c>
      <c r="B665" t="s">
        <v>231</v>
      </c>
      <c r="C665" t="s">
        <v>242</v>
      </c>
      <c r="D665" t="s">
        <v>42</v>
      </c>
      <c r="E665" t="s">
        <v>239</v>
      </c>
      <c r="F665" t="s">
        <v>229</v>
      </c>
      <c r="G665">
        <v>313</v>
      </c>
      <c r="H665" s="59"/>
      <c r="I665">
        <v>30.809270000000001</v>
      </c>
      <c r="J665">
        <v>411.32819999999998</v>
      </c>
      <c r="K665">
        <v>405.56240000000003</v>
      </c>
      <c r="L665">
        <v>401.45510000000002</v>
      </c>
      <c r="M665">
        <v>402.71230000000003</v>
      </c>
      <c r="N665">
        <v>406.7149</v>
      </c>
      <c r="O665">
        <v>419.291</v>
      </c>
      <c r="P665">
        <v>428.80529999999999</v>
      </c>
      <c r="Q665">
        <v>435.84690000000001</v>
      </c>
      <c r="R665">
        <v>437.07690000000002</v>
      </c>
      <c r="S665">
        <v>438.49020000000002</v>
      </c>
      <c r="T665">
        <v>441.02010000000001</v>
      </c>
      <c r="U665">
        <v>438.56319999999999</v>
      </c>
      <c r="V665">
        <v>437.82580000000002</v>
      </c>
      <c r="W665">
        <v>438.1737</v>
      </c>
      <c r="X665">
        <v>433.39800000000002</v>
      </c>
      <c r="Y665">
        <v>427.85300000000001</v>
      </c>
      <c r="Z665">
        <v>422.44909999999999</v>
      </c>
      <c r="AA665">
        <v>418.21550000000002</v>
      </c>
      <c r="AB665">
        <v>417.46910000000003</v>
      </c>
      <c r="AC665">
        <v>420.83760000000001</v>
      </c>
      <c r="AD665">
        <v>421.5958</v>
      </c>
      <c r="AE665">
        <v>422.74470000000002</v>
      </c>
      <c r="AF665">
        <v>422.06670000000003</v>
      </c>
      <c r="AG665">
        <v>418.7013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104.8349</v>
      </c>
      <c r="AU665">
        <v>340.85070000000002</v>
      </c>
      <c r="AV665">
        <v>340.53359999999998</v>
      </c>
      <c r="AW665">
        <v>340.13760000000002</v>
      </c>
      <c r="AX665">
        <v>337.30110000000002</v>
      </c>
      <c r="AY665">
        <v>335.83179999999999</v>
      </c>
      <c r="AZ665">
        <v>299.36630000000002</v>
      </c>
      <c r="BA665">
        <v>205.95490000000001</v>
      </c>
      <c r="BB665">
        <v>130.04069999999999</v>
      </c>
      <c r="BC665">
        <v>131.84110000000001</v>
      </c>
      <c r="BD665">
        <v>132.24170000000001</v>
      </c>
      <c r="BE665">
        <v>130.6987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112.0099</v>
      </c>
      <c r="BS665">
        <v>345.90960000000001</v>
      </c>
      <c r="BT665">
        <v>345.21690000000001</v>
      </c>
      <c r="BU665">
        <v>344.56439999999998</v>
      </c>
      <c r="BV665">
        <v>341.53629999999998</v>
      </c>
      <c r="BW665">
        <v>339.9991</v>
      </c>
      <c r="BX665">
        <v>304.12119999999999</v>
      </c>
      <c r="BY665">
        <v>211.3443</v>
      </c>
      <c r="BZ665">
        <v>133.17670000000001</v>
      </c>
      <c r="CA665">
        <v>135.0128</v>
      </c>
      <c r="CB665">
        <v>135.45670000000001</v>
      </c>
      <c r="CC665">
        <v>133.8937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116.9794</v>
      </c>
      <c r="CQ665">
        <v>349.41340000000002</v>
      </c>
      <c r="CR665">
        <v>348.46050000000002</v>
      </c>
      <c r="CS665">
        <v>347.63029999999998</v>
      </c>
      <c r="CT665">
        <v>344.46949999999998</v>
      </c>
      <c r="CU665">
        <v>342.88529999999997</v>
      </c>
      <c r="CV665">
        <v>307.41430000000003</v>
      </c>
      <c r="CW665">
        <v>215.077</v>
      </c>
      <c r="CX665">
        <v>135.34880000000001</v>
      </c>
      <c r="CY665">
        <v>137.20959999999999</v>
      </c>
      <c r="CZ665">
        <v>137.68340000000001</v>
      </c>
      <c r="DA665">
        <v>136.10640000000001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121.94880000000001</v>
      </c>
      <c r="DO665">
        <v>352.9171</v>
      </c>
      <c r="DP665">
        <v>351.70420000000001</v>
      </c>
      <c r="DQ665">
        <v>350.69630000000001</v>
      </c>
      <c r="DR665">
        <v>347.40280000000001</v>
      </c>
      <c r="DS665">
        <v>345.77159999999998</v>
      </c>
      <c r="DT665">
        <v>310.70749999999998</v>
      </c>
      <c r="DU665">
        <v>218.8098</v>
      </c>
      <c r="DV665">
        <v>137.52080000000001</v>
      </c>
      <c r="DW665">
        <v>139.40629999999999</v>
      </c>
      <c r="DX665">
        <v>139.9101</v>
      </c>
      <c r="DY665">
        <v>138.3192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129.12389999999999</v>
      </c>
      <c r="EM665">
        <v>357.976</v>
      </c>
      <c r="EN665">
        <v>356.38749999999999</v>
      </c>
      <c r="EO665">
        <v>355.12310000000002</v>
      </c>
      <c r="EP665">
        <v>351.6379</v>
      </c>
      <c r="EQ665">
        <v>349.93889999999999</v>
      </c>
      <c r="ER665">
        <v>315.4624</v>
      </c>
      <c r="ES665">
        <v>224.19919999999999</v>
      </c>
      <c r="ET665">
        <v>140.65690000000001</v>
      </c>
      <c r="EU665">
        <v>142.578</v>
      </c>
      <c r="EV665">
        <v>143.125</v>
      </c>
      <c r="EW665">
        <v>141.51410000000001</v>
      </c>
      <c r="EX665">
        <v>72.842749999999995</v>
      </c>
      <c r="EY665">
        <v>71.964039999999997</v>
      </c>
      <c r="EZ665">
        <v>70.954729999999998</v>
      </c>
      <c r="FA665">
        <v>69.91704</v>
      </c>
      <c r="FB665">
        <v>68.835369999999998</v>
      </c>
      <c r="FC665">
        <v>67.7393</v>
      </c>
      <c r="FD665">
        <v>67.31232</v>
      </c>
      <c r="FE665">
        <v>67.07732</v>
      </c>
      <c r="FF665">
        <v>67.910769999999999</v>
      </c>
      <c r="FG665">
        <v>71.891080000000002</v>
      </c>
      <c r="FH665">
        <v>76.710049999999995</v>
      </c>
      <c r="FI665">
        <v>81.562029999999993</v>
      </c>
      <c r="FJ665">
        <v>85.484020000000001</v>
      </c>
      <c r="FK665">
        <v>87.836979999999997</v>
      </c>
      <c r="FL665">
        <v>88.624309999999994</v>
      </c>
      <c r="FM665">
        <v>88.502790000000005</v>
      </c>
      <c r="FN665">
        <v>87.381420000000006</v>
      </c>
      <c r="FO665">
        <v>85.883030000000005</v>
      </c>
      <c r="FP665">
        <v>83.57929</v>
      </c>
      <c r="FQ665">
        <v>80.478089999999995</v>
      </c>
      <c r="FR665">
        <v>77.566659999999999</v>
      </c>
      <c r="FS665">
        <v>75.742649999999998</v>
      </c>
      <c r="FT665">
        <v>74.274870000000007</v>
      </c>
      <c r="FU665">
        <v>72.787130000000005</v>
      </c>
      <c r="FV665">
        <v>1</v>
      </c>
    </row>
    <row r="666" spans="1:178" x14ac:dyDescent="0.2">
      <c r="A666" t="s">
        <v>216</v>
      </c>
      <c r="B666" t="s">
        <v>231</v>
      </c>
      <c r="C666" t="s">
        <v>242</v>
      </c>
      <c r="D666" t="s">
        <v>43</v>
      </c>
      <c r="E666">
        <v>2015</v>
      </c>
      <c r="F666" t="s">
        <v>229</v>
      </c>
      <c r="G666">
        <v>334</v>
      </c>
      <c r="H666" s="59"/>
      <c r="I666">
        <v>32.876350000000002</v>
      </c>
      <c r="J666">
        <v>416.9074</v>
      </c>
      <c r="K666">
        <v>413.92009999999999</v>
      </c>
      <c r="L666">
        <v>411.00580000000002</v>
      </c>
      <c r="M666">
        <v>412.20119999999997</v>
      </c>
      <c r="N666">
        <v>419.15100000000001</v>
      </c>
      <c r="O666">
        <v>435.91649999999998</v>
      </c>
      <c r="P666">
        <v>447.39210000000003</v>
      </c>
      <c r="Q666">
        <v>453.57530000000003</v>
      </c>
      <c r="R666">
        <v>456.64260000000002</v>
      </c>
      <c r="S666">
        <v>454.48169999999999</v>
      </c>
      <c r="T666">
        <v>454.85210000000001</v>
      </c>
      <c r="U666">
        <v>456.58449999999999</v>
      </c>
      <c r="V666">
        <v>454.05650000000003</v>
      </c>
      <c r="W666">
        <v>453.36680000000001</v>
      </c>
      <c r="X666">
        <v>447.88240000000002</v>
      </c>
      <c r="Y666">
        <v>444.29520000000002</v>
      </c>
      <c r="Z666">
        <v>439.44720000000001</v>
      </c>
      <c r="AA666">
        <v>435.26960000000003</v>
      </c>
      <c r="AB666">
        <v>435.58690000000001</v>
      </c>
      <c r="AC666">
        <v>432.10149999999999</v>
      </c>
      <c r="AD666">
        <v>430.47829999999999</v>
      </c>
      <c r="AE666">
        <v>430.19650000000001</v>
      </c>
      <c r="AF666">
        <v>425.77379999999999</v>
      </c>
      <c r="AG666">
        <v>424.30770000000001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117.5698</v>
      </c>
      <c r="AX666">
        <v>355.98779999999999</v>
      </c>
      <c r="AY666">
        <v>354.40519999999998</v>
      </c>
      <c r="AZ666">
        <v>352.79149999999998</v>
      </c>
      <c r="BA666">
        <v>350.07530000000003</v>
      </c>
      <c r="BB666">
        <v>349.10599999999999</v>
      </c>
      <c r="BC666">
        <v>310.12150000000003</v>
      </c>
      <c r="BD666">
        <v>211.76220000000001</v>
      </c>
      <c r="BE666">
        <v>-41.981769999999997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121.24550000000001</v>
      </c>
      <c r="BV666">
        <v>360.18619999999999</v>
      </c>
      <c r="BW666">
        <v>358.83440000000002</v>
      </c>
      <c r="BX666">
        <v>357.32159999999999</v>
      </c>
      <c r="BY666">
        <v>354.45830000000001</v>
      </c>
      <c r="BZ666">
        <v>353.53789999999998</v>
      </c>
      <c r="CA666">
        <v>316.13400000000001</v>
      </c>
      <c r="CB666">
        <v>216.8828</v>
      </c>
      <c r="CC666">
        <v>64.120260000000002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123.79130000000001</v>
      </c>
      <c r="CT666">
        <v>363.09399999999999</v>
      </c>
      <c r="CU666">
        <v>361.90199999999999</v>
      </c>
      <c r="CV666">
        <v>360.45920000000001</v>
      </c>
      <c r="CW666">
        <v>357.49400000000003</v>
      </c>
      <c r="CX666">
        <v>356.60750000000002</v>
      </c>
      <c r="CY666">
        <v>320.29829999999998</v>
      </c>
      <c r="CZ666">
        <v>220.42930000000001</v>
      </c>
      <c r="DA666">
        <v>137.6062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126.337</v>
      </c>
      <c r="DR666">
        <v>366.0018</v>
      </c>
      <c r="DS666">
        <v>364.96960000000001</v>
      </c>
      <c r="DT666">
        <v>363.5967</v>
      </c>
      <c r="DU666">
        <v>360.52960000000002</v>
      </c>
      <c r="DV666">
        <v>359.67700000000002</v>
      </c>
      <c r="DW666">
        <v>324.46249999999998</v>
      </c>
      <c r="DX666">
        <v>223.97579999999999</v>
      </c>
      <c r="DY666">
        <v>211.09209999999999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130.0127</v>
      </c>
      <c r="EP666">
        <v>370.2002</v>
      </c>
      <c r="EQ666">
        <v>369.39879999999999</v>
      </c>
      <c r="ER666">
        <v>368.1268</v>
      </c>
      <c r="ES666">
        <v>364.9126</v>
      </c>
      <c r="ET666">
        <v>364.10899999999998</v>
      </c>
      <c r="EU666">
        <v>330.4751</v>
      </c>
      <c r="EV666">
        <v>229.09649999999999</v>
      </c>
      <c r="EW666">
        <v>317.19420000000002</v>
      </c>
      <c r="EX666">
        <v>60.433199999999999</v>
      </c>
      <c r="EY666">
        <v>58.998350000000002</v>
      </c>
      <c r="EZ666">
        <v>57.884599999999999</v>
      </c>
      <c r="FA666">
        <v>56.922280000000001</v>
      </c>
      <c r="FB666">
        <v>56.693959999999997</v>
      </c>
      <c r="FC666">
        <v>56.064700000000002</v>
      </c>
      <c r="FD666">
        <v>55.350769999999997</v>
      </c>
      <c r="FE666">
        <v>55.213740000000001</v>
      </c>
      <c r="FF666">
        <v>57.268729999999998</v>
      </c>
      <c r="FG666">
        <v>61.550539999999998</v>
      </c>
      <c r="FH666">
        <v>66.756280000000004</v>
      </c>
      <c r="FI666">
        <v>71.138639999999995</v>
      </c>
      <c r="FJ666">
        <v>74.347819999999999</v>
      </c>
      <c r="FK666">
        <v>75.979969999999994</v>
      </c>
      <c r="FL666">
        <v>77.139359999999996</v>
      </c>
      <c r="FM666">
        <v>77.422240000000002</v>
      </c>
      <c r="FN666">
        <v>76.147149999999996</v>
      </c>
      <c r="FO666">
        <v>73.877979999999994</v>
      </c>
      <c r="FP666">
        <v>71.377359999999996</v>
      </c>
      <c r="FQ666">
        <v>68.524240000000006</v>
      </c>
      <c r="FR666">
        <v>66.303780000000003</v>
      </c>
      <c r="FS666">
        <v>64.238209999999995</v>
      </c>
      <c r="FT666">
        <v>62.706380000000003</v>
      </c>
      <c r="FU666">
        <v>61.820630000000001</v>
      </c>
      <c r="FV666">
        <v>1</v>
      </c>
    </row>
    <row r="667" spans="1:178" x14ac:dyDescent="0.2">
      <c r="A667" t="s">
        <v>216</v>
      </c>
      <c r="B667" t="s">
        <v>231</v>
      </c>
      <c r="C667" t="s">
        <v>242</v>
      </c>
      <c r="D667" t="s">
        <v>43</v>
      </c>
      <c r="E667">
        <v>2016</v>
      </c>
      <c r="F667" t="s">
        <v>229</v>
      </c>
      <c r="G667">
        <v>326</v>
      </c>
      <c r="H667" s="59"/>
      <c r="I667">
        <v>32.088889999999999</v>
      </c>
      <c r="J667">
        <v>406.92160000000001</v>
      </c>
      <c r="K667">
        <v>404.0059</v>
      </c>
      <c r="L667">
        <v>401.16129999999998</v>
      </c>
      <c r="M667">
        <v>402.32810000000001</v>
      </c>
      <c r="N667">
        <v>409.11149999999998</v>
      </c>
      <c r="O667">
        <v>425.47539999999998</v>
      </c>
      <c r="P667">
        <v>436.67610000000002</v>
      </c>
      <c r="Q667">
        <v>442.71120000000002</v>
      </c>
      <c r="R667">
        <v>445.70499999999998</v>
      </c>
      <c r="S667">
        <v>443.59589999999997</v>
      </c>
      <c r="T667">
        <v>443.95749999999998</v>
      </c>
      <c r="U667">
        <v>445.64830000000001</v>
      </c>
      <c r="V667">
        <v>443.18090000000001</v>
      </c>
      <c r="W667">
        <v>442.5077</v>
      </c>
      <c r="X667">
        <v>437.15469999999999</v>
      </c>
      <c r="Y667">
        <v>433.65339999999998</v>
      </c>
      <c r="Z667">
        <v>428.92149999999998</v>
      </c>
      <c r="AA667">
        <v>424.84399999999999</v>
      </c>
      <c r="AB667">
        <v>425.15370000000001</v>
      </c>
      <c r="AC667">
        <v>421.7518</v>
      </c>
      <c r="AD667">
        <v>420.16750000000002</v>
      </c>
      <c r="AE667">
        <v>419.89240000000001</v>
      </c>
      <c r="AF667">
        <v>415.57560000000001</v>
      </c>
      <c r="AG667">
        <v>414.1447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114.6797</v>
      </c>
      <c r="AX667">
        <v>347.3766</v>
      </c>
      <c r="AY667">
        <v>345.8272</v>
      </c>
      <c r="AZ667">
        <v>344.25009999999997</v>
      </c>
      <c r="BA667">
        <v>341.60199999999998</v>
      </c>
      <c r="BB667">
        <v>340.6549</v>
      </c>
      <c r="BC667">
        <v>302.57229999999998</v>
      </c>
      <c r="BD667">
        <v>206.58690000000001</v>
      </c>
      <c r="BE667">
        <v>-43.113959999999999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118.3111</v>
      </c>
      <c r="BV667">
        <v>351.52440000000001</v>
      </c>
      <c r="BW667">
        <v>350.20299999999997</v>
      </c>
      <c r="BX667">
        <v>348.72559999999999</v>
      </c>
      <c r="BY667">
        <v>345.93220000000002</v>
      </c>
      <c r="BZ667">
        <v>345.03339999999997</v>
      </c>
      <c r="CA667">
        <v>308.51240000000001</v>
      </c>
      <c r="CB667">
        <v>211.64580000000001</v>
      </c>
      <c r="CC667">
        <v>61.709699999999998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120.8262</v>
      </c>
      <c r="CT667">
        <v>354.39710000000002</v>
      </c>
      <c r="CU667">
        <v>353.2337</v>
      </c>
      <c r="CV667">
        <v>351.8254</v>
      </c>
      <c r="CW667">
        <v>348.93119999999999</v>
      </c>
      <c r="CX667">
        <v>348.06599999999997</v>
      </c>
      <c r="CY667">
        <v>312.62650000000002</v>
      </c>
      <c r="CZ667">
        <v>215.14959999999999</v>
      </c>
      <c r="DA667">
        <v>134.31020000000001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123.3413</v>
      </c>
      <c r="DR667">
        <v>357.26990000000001</v>
      </c>
      <c r="DS667">
        <v>356.26429999999999</v>
      </c>
      <c r="DT667">
        <v>354.92520000000002</v>
      </c>
      <c r="DU667">
        <v>351.93029999999999</v>
      </c>
      <c r="DV667">
        <v>351.0985</v>
      </c>
      <c r="DW667">
        <v>316.7405</v>
      </c>
      <c r="DX667">
        <v>218.6534</v>
      </c>
      <c r="DY667">
        <v>206.91079999999999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126.9727</v>
      </c>
      <c r="EP667">
        <v>361.41770000000002</v>
      </c>
      <c r="EQ667">
        <v>360.64010000000002</v>
      </c>
      <c r="ER667">
        <v>359.40069999999997</v>
      </c>
      <c r="ES667">
        <v>356.26049999999998</v>
      </c>
      <c r="ET667">
        <v>355.47710000000001</v>
      </c>
      <c r="EU667">
        <v>322.68060000000003</v>
      </c>
      <c r="EV667">
        <v>223.7123</v>
      </c>
      <c r="EW667">
        <v>311.73439999999999</v>
      </c>
      <c r="EX667">
        <v>60.433199999999999</v>
      </c>
      <c r="EY667">
        <v>58.998350000000002</v>
      </c>
      <c r="EZ667">
        <v>57.884599999999999</v>
      </c>
      <c r="FA667">
        <v>56.922280000000001</v>
      </c>
      <c r="FB667">
        <v>56.693959999999997</v>
      </c>
      <c r="FC667">
        <v>56.064700000000002</v>
      </c>
      <c r="FD667">
        <v>55.350769999999997</v>
      </c>
      <c r="FE667">
        <v>55.213740000000001</v>
      </c>
      <c r="FF667">
        <v>57.268729999999998</v>
      </c>
      <c r="FG667">
        <v>61.550539999999998</v>
      </c>
      <c r="FH667">
        <v>66.756280000000004</v>
      </c>
      <c r="FI667">
        <v>71.138639999999995</v>
      </c>
      <c r="FJ667">
        <v>74.347819999999999</v>
      </c>
      <c r="FK667">
        <v>75.979969999999994</v>
      </c>
      <c r="FL667">
        <v>77.139359999999996</v>
      </c>
      <c r="FM667">
        <v>77.422240000000002</v>
      </c>
      <c r="FN667">
        <v>76.147149999999996</v>
      </c>
      <c r="FO667">
        <v>73.877979999999994</v>
      </c>
      <c r="FP667">
        <v>71.377359999999996</v>
      </c>
      <c r="FQ667">
        <v>68.524240000000006</v>
      </c>
      <c r="FR667">
        <v>66.303780000000003</v>
      </c>
      <c r="FS667">
        <v>64.238209999999995</v>
      </c>
      <c r="FT667">
        <v>62.706380000000003</v>
      </c>
      <c r="FU667">
        <v>61.820630000000001</v>
      </c>
      <c r="FV667">
        <v>1</v>
      </c>
    </row>
    <row r="668" spans="1:178" x14ac:dyDescent="0.2">
      <c r="A668" t="s">
        <v>216</v>
      </c>
      <c r="B668" t="s">
        <v>231</v>
      </c>
      <c r="C668" t="s">
        <v>242</v>
      </c>
      <c r="D668" t="s">
        <v>43</v>
      </c>
      <c r="E668">
        <v>2017</v>
      </c>
      <c r="F668" t="s">
        <v>229</v>
      </c>
      <c r="G668">
        <v>316</v>
      </c>
      <c r="H668" s="59"/>
      <c r="I668">
        <v>31.104569999999999</v>
      </c>
      <c r="J668">
        <v>394.4393</v>
      </c>
      <c r="K668">
        <v>391.613</v>
      </c>
      <c r="L668">
        <v>388.85579999999999</v>
      </c>
      <c r="M668">
        <v>389.98680000000002</v>
      </c>
      <c r="N668">
        <v>396.56200000000001</v>
      </c>
      <c r="O668">
        <v>412.42399999999998</v>
      </c>
      <c r="P668">
        <v>423.28109999999998</v>
      </c>
      <c r="Q668">
        <v>429.1311</v>
      </c>
      <c r="R668">
        <v>432.03309999999999</v>
      </c>
      <c r="S668">
        <v>429.98860000000002</v>
      </c>
      <c r="T668">
        <v>430.33909999999997</v>
      </c>
      <c r="U668">
        <v>431.97809999999998</v>
      </c>
      <c r="V668">
        <v>429.58640000000003</v>
      </c>
      <c r="W668">
        <v>428.93380000000002</v>
      </c>
      <c r="X668">
        <v>423.74509999999998</v>
      </c>
      <c r="Y668">
        <v>420.35120000000001</v>
      </c>
      <c r="Z668">
        <v>415.76440000000002</v>
      </c>
      <c r="AA668">
        <v>411.81200000000001</v>
      </c>
      <c r="AB668">
        <v>412.11219999999997</v>
      </c>
      <c r="AC668">
        <v>408.81459999999998</v>
      </c>
      <c r="AD668">
        <v>407.27890000000002</v>
      </c>
      <c r="AE668">
        <v>407.01220000000001</v>
      </c>
      <c r="AF668">
        <v>402.8279</v>
      </c>
      <c r="AG668">
        <v>401.4409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111.0684</v>
      </c>
      <c r="AX668">
        <v>336.61399999999998</v>
      </c>
      <c r="AY668">
        <v>335.10629999999998</v>
      </c>
      <c r="AZ668">
        <v>333.57499999999999</v>
      </c>
      <c r="BA668">
        <v>331.01179999999999</v>
      </c>
      <c r="BB668">
        <v>330.0926</v>
      </c>
      <c r="BC668">
        <v>293.13799999999998</v>
      </c>
      <c r="BD668">
        <v>200.11959999999999</v>
      </c>
      <c r="BE668">
        <v>-44.49147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114.6437</v>
      </c>
      <c r="BV668">
        <v>340.6977</v>
      </c>
      <c r="BW668">
        <v>339.41449999999998</v>
      </c>
      <c r="BX668">
        <v>337.98140000000001</v>
      </c>
      <c r="BY668">
        <v>335.27510000000001</v>
      </c>
      <c r="BZ668">
        <v>334.40339999999998</v>
      </c>
      <c r="CA668">
        <v>298.9862</v>
      </c>
      <c r="CB668">
        <v>205.1003</v>
      </c>
      <c r="CC668">
        <v>58.711930000000002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117.1199</v>
      </c>
      <c r="CT668">
        <v>343.52609999999999</v>
      </c>
      <c r="CU668">
        <v>342.39830000000001</v>
      </c>
      <c r="CV668">
        <v>341.03320000000002</v>
      </c>
      <c r="CW668">
        <v>338.2278</v>
      </c>
      <c r="CX668">
        <v>337.38909999999998</v>
      </c>
      <c r="CY668">
        <v>303.0367</v>
      </c>
      <c r="CZ668">
        <v>208.54990000000001</v>
      </c>
      <c r="DA668">
        <v>130.19030000000001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119.59610000000001</v>
      </c>
      <c r="DR668">
        <v>346.3544</v>
      </c>
      <c r="DS668">
        <v>345.38209999999998</v>
      </c>
      <c r="DT668">
        <v>344.08510000000001</v>
      </c>
      <c r="DU668">
        <v>341.18049999999999</v>
      </c>
      <c r="DV668">
        <v>340.37479999999999</v>
      </c>
      <c r="DW668">
        <v>307.0872</v>
      </c>
      <c r="DX668">
        <v>211.99950000000001</v>
      </c>
      <c r="DY668">
        <v>201.6687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123.17140000000001</v>
      </c>
      <c r="EP668">
        <v>350.43810000000002</v>
      </c>
      <c r="EQ668">
        <v>349.69029999999998</v>
      </c>
      <c r="ER668">
        <v>348.4914</v>
      </c>
      <c r="ES668">
        <v>345.44380000000001</v>
      </c>
      <c r="ET668">
        <v>344.6857</v>
      </c>
      <c r="EU668">
        <v>312.93549999999999</v>
      </c>
      <c r="EV668">
        <v>216.9803</v>
      </c>
      <c r="EW668">
        <v>304.87200000000001</v>
      </c>
      <c r="EX668">
        <v>60.433199999999999</v>
      </c>
      <c r="EY668">
        <v>58.998339999999999</v>
      </c>
      <c r="EZ668">
        <v>57.884599999999999</v>
      </c>
      <c r="FA668">
        <v>56.922280000000001</v>
      </c>
      <c r="FB668">
        <v>56.693959999999997</v>
      </c>
      <c r="FC668">
        <v>56.064709999999998</v>
      </c>
      <c r="FD668">
        <v>55.350769999999997</v>
      </c>
      <c r="FE668">
        <v>55.213740000000001</v>
      </c>
      <c r="FF668">
        <v>57.268740000000001</v>
      </c>
      <c r="FG668">
        <v>61.550530000000002</v>
      </c>
      <c r="FH668">
        <v>66.756280000000004</v>
      </c>
      <c r="FI668">
        <v>71.138639999999995</v>
      </c>
      <c r="FJ668">
        <v>74.347819999999999</v>
      </c>
      <c r="FK668">
        <v>75.979969999999994</v>
      </c>
      <c r="FL668">
        <v>77.139359999999996</v>
      </c>
      <c r="FM668">
        <v>77.422240000000002</v>
      </c>
      <c r="FN668">
        <v>76.147149999999996</v>
      </c>
      <c r="FO668">
        <v>73.877979999999994</v>
      </c>
      <c r="FP668">
        <v>71.377359999999996</v>
      </c>
      <c r="FQ668">
        <v>68.524240000000006</v>
      </c>
      <c r="FR668">
        <v>66.303780000000003</v>
      </c>
      <c r="FS668">
        <v>64.238209999999995</v>
      </c>
      <c r="FT668">
        <v>62.706380000000003</v>
      </c>
      <c r="FU668">
        <v>61.820630000000001</v>
      </c>
      <c r="FV668">
        <v>1</v>
      </c>
    </row>
    <row r="669" spans="1:178" x14ac:dyDescent="0.2">
      <c r="A669" t="s">
        <v>216</v>
      </c>
      <c r="B669" t="s">
        <v>231</v>
      </c>
      <c r="C669" t="s">
        <v>242</v>
      </c>
      <c r="D669" t="s">
        <v>43</v>
      </c>
      <c r="E669" t="s">
        <v>239</v>
      </c>
      <c r="F669" t="s">
        <v>229</v>
      </c>
      <c r="G669">
        <v>313</v>
      </c>
      <c r="H669" s="59"/>
      <c r="I669">
        <v>30.809270000000001</v>
      </c>
      <c r="J669">
        <v>390.69470000000001</v>
      </c>
      <c r="K669">
        <v>387.89519999999999</v>
      </c>
      <c r="L669">
        <v>385.16410000000002</v>
      </c>
      <c r="M669">
        <v>386.28440000000001</v>
      </c>
      <c r="N669">
        <v>392.79719999999998</v>
      </c>
      <c r="O669">
        <v>408.5086</v>
      </c>
      <c r="P669">
        <v>419.26260000000002</v>
      </c>
      <c r="Q669">
        <v>425.05709999999999</v>
      </c>
      <c r="R669">
        <v>427.93150000000003</v>
      </c>
      <c r="S669">
        <v>425.90649999999999</v>
      </c>
      <c r="T669">
        <v>426.25369999999998</v>
      </c>
      <c r="U669">
        <v>427.87709999999998</v>
      </c>
      <c r="V669">
        <v>425.50810000000001</v>
      </c>
      <c r="W669">
        <v>424.86169999999998</v>
      </c>
      <c r="X669">
        <v>419.72219999999999</v>
      </c>
      <c r="Y669">
        <v>416.3605</v>
      </c>
      <c r="Z669">
        <v>411.81729999999999</v>
      </c>
      <c r="AA669">
        <v>407.90230000000003</v>
      </c>
      <c r="AB669">
        <v>408.19970000000001</v>
      </c>
      <c r="AC669">
        <v>404.93340000000001</v>
      </c>
      <c r="AD669">
        <v>403.41239999999999</v>
      </c>
      <c r="AE669">
        <v>403.14819999999997</v>
      </c>
      <c r="AF669">
        <v>399.00360000000001</v>
      </c>
      <c r="AG669">
        <v>397.62970000000001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109.9853</v>
      </c>
      <c r="AX669">
        <v>333.38560000000001</v>
      </c>
      <c r="AY669">
        <v>331.8904</v>
      </c>
      <c r="AZ669">
        <v>330.37279999999998</v>
      </c>
      <c r="BA669">
        <v>327.83519999999999</v>
      </c>
      <c r="BB669">
        <v>326.92419999999998</v>
      </c>
      <c r="BC669">
        <v>290.30810000000002</v>
      </c>
      <c r="BD669">
        <v>198.1798</v>
      </c>
      <c r="BE669">
        <v>-44.896279999999997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113.5436</v>
      </c>
      <c r="BV669">
        <v>337.44979999999998</v>
      </c>
      <c r="BW669">
        <v>336.178</v>
      </c>
      <c r="BX669">
        <v>334.75819999999999</v>
      </c>
      <c r="BY669">
        <v>332.07810000000001</v>
      </c>
      <c r="BZ669">
        <v>331.21460000000002</v>
      </c>
      <c r="CA669">
        <v>296.12849999999997</v>
      </c>
      <c r="CB669">
        <v>203.13679999999999</v>
      </c>
      <c r="CC669">
        <v>57.81606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116.008</v>
      </c>
      <c r="CT669">
        <v>340.2647</v>
      </c>
      <c r="CU669">
        <v>339.14769999999999</v>
      </c>
      <c r="CV669">
        <v>337.79559999999998</v>
      </c>
      <c r="CW669">
        <v>335.01679999999999</v>
      </c>
      <c r="CX669">
        <v>334.18610000000001</v>
      </c>
      <c r="CY669">
        <v>300.15980000000002</v>
      </c>
      <c r="CZ669">
        <v>206.57</v>
      </c>
      <c r="DA669">
        <v>128.95429999999999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118.47239999999999</v>
      </c>
      <c r="DR669">
        <v>343.0797</v>
      </c>
      <c r="DS669">
        <v>342.1173</v>
      </c>
      <c r="DT669">
        <v>340.8329</v>
      </c>
      <c r="DU669">
        <v>337.9554</v>
      </c>
      <c r="DV669">
        <v>337.1576</v>
      </c>
      <c r="DW669">
        <v>304.19099999999997</v>
      </c>
      <c r="DX669">
        <v>210.00319999999999</v>
      </c>
      <c r="DY669">
        <v>200.0926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122.0307</v>
      </c>
      <c r="EP669">
        <v>347.14389999999997</v>
      </c>
      <c r="EQ669">
        <v>346.40499999999997</v>
      </c>
      <c r="ER669">
        <v>345.2183</v>
      </c>
      <c r="ES669">
        <v>342.19839999999999</v>
      </c>
      <c r="ET669">
        <v>341.4479</v>
      </c>
      <c r="EU669">
        <v>310.01139999999998</v>
      </c>
      <c r="EV669">
        <v>214.96019999999999</v>
      </c>
      <c r="EW669">
        <v>302.80489999999998</v>
      </c>
      <c r="EX669">
        <v>60.433199999999999</v>
      </c>
      <c r="EY669">
        <v>58.998350000000002</v>
      </c>
      <c r="EZ669">
        <v>57.884599999999999</v>
      </c>
      <c r="FA669">
        <v>56.922280000000001</v>
      </c>
      <c r="FB669">
        <v>56.693959999999997</v>
      </c>
      <c r="FC669">
        <v>56.064700000000002</v>
      </c>
      <c r="FD669">
        <v>55.35078</v>
      </c>
      <c r="FE669">
        <v>55.213740000000001</v>
      </c>
      <c r="FF669">
        <v>57.268729999999998</v>
      </c>
      <c r="FG669">
        <v>61.550539999999998</v>
      </c>
      <c r="FH669">
        <v>66.756280000000004</v>
      </c>
      <c r="FI669">
        <v>71.138639999999995</v>
      </c>
      <c r="FJ669">
        <v>74.347819999999999</v>
      </c>
      <c r="FK669">
        <v>75.979969999999994</v>
      </c>
      <c r="FL669">
        <v>77.139359999999996</v>
      </c>
      <c r="FM669">
        <v>77.422240000000002</v>
      </c>
      <c r="FN669">
        <v>76.147149999999996</v>
      </c>
      <c r="FO669">
        <v>73.877979999999994</v>
      </c>
      <c r="FP669">
        <v>71.377359999999996</v>
      </c>
      <c r="FQ669">
        <v>68.524240000000006</v>
      </c>
      <c r="FR669">
        <v>66.303780000000003</v>
      </c>
      <c r="FS669">
        <v>64.238209999999995</v>
      </c>
      <c r="FT669">
        <v>62.706380000000003</v>
      </c>
      <c r="FU669">
        <v>61.820630000000001</v>
      </c>
      <c r="FV669">
        <v>1</v>
      </c>
    </row>
    <row r="670" spans="1:178" x14ac:dyDescent="0.2">
      <c r="A670" t="s">
        <v>216</v>
      </c>
      <c r="B670" t="s">
        <v>231</v>
      </c>
      <c r="C670" t="s">
        <v>242</v>
      </c>
      <c r="D670" t="s">
        <v>44</v>
      </c>
      <c r="E670">
        <v>2015</v>
      </c>
      <c r="F670" t="s">
        <v>229</v>
      </c>
      <c r="G670">
        <v>330</v>
      </c>
      <c r="H670" s="59"/>
      <c r="I670">
        <v>32.482619999999997</v>
      </c>
      <c r="J670">
        <v>402.16059999999999</v>
      </c>
      <c r="K670">
        <v>397.21519999999998</v>
      </c>
      <c r="L670">
        <v>390.62920000000003</v>
      </c>
      <c r="M670">
        <v>391.88569999999999</v>
      </c>
      <c r="N670">
        <v>399.58010000000002</v>
      </c>
      <c r="O670">
        <v>416.50209999999998</v>
      </c>
      <c r="P670">
        <v>426.69319999999999</v>
      </c>
      <c r="Q670">
        <v>427.96030000000002</v>
      </c>
      <c r="R670">
        <v>432.26920000000001</v>
      </c>
      <c r="S670">
        <v>418.99849999999998</v>
      </c>
      <c r="T670">
        <v>414.3288</v>
      </c>
      <c r="U670">
        <v>425.50740000000002</v>
      </c>
      <c r="V670">
        <v>431.94889999999998</v>
      </c>
      <c r="W670">
        <v>427.34769999999997</v>
      </c>
      <c r="X670">
        <v>421.87990000000002</v>
      </c>
      <c r="Y670">
        <v>419.68439999999998</v>
      </c>
      <c r="Z670">
        <v>419.85090000000002</v>
      </c>
      <c r="AA670">
        <v>424.93509999999998</v>
      </c>
      <c r="AB670">
        <v>425.86200000000002</v>
      </c>
      <c r="AC670">
        <v>422.49299999999999</v>
      </c>
      <c r="AD670">
        <v>421.17500000000001</v>
      </c>
      <c r="AE670">
        <v>420.11840000000001</v>
      </c>
      <c r="AF670">
        <v>417.56240000000003</v>
      </c>
      <c r="AG670">
        <v>414.55540000000002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114.3908</v>
      </c>
      <c r="AX670">
        <v>343.05270000000002</v>
      </c>
      <c r="AY670">
        <v>349.21499999999997</v>
      </c>
      <c r="AZ670">
        <v>348.26960000000003</v>
      </c>
      <c r="BA670">
        <v>345.72399999999999</v>
      </c>
      <c r="BB670">
        <v>345.36579999999998</v>
      </c>
      <c r="BC670">
        <v>306.40129999999999</v>
      </c>
      <c r="BD670">
        <v>211.65960000000001</v>
      </c>
      <c r="BE670">
        <v>-43.672159999999998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118.0391</v>
      </c>
      <c r="BV670">
        <v>347.19349999999997</v>
      </c>
      <c r="BW670">
        <v>353.75790000000001</v>
      </c>
      <c r="BX670">
        <v>352.78590000000003</v>
      </c>
      <c r="BY670">
        <v>350.12490000000003</v>
      </c>
      <c r="BZ670">
        <v>349.67970000000003</v>
      </c>
      <c r="CA670">
        <v>311.68900000000002</v>
      </c>
      <c r="CB670">
        <v>217.40280000000001</v>
      </c>
      <c r="CC670">
        <v>61.77675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120.5659</v>
      </c>
      <c r="CT670">
        <v>350.06150000000002</v>
      </c>
      <c r="CU670">
        <v>356.90429999999998</v>
      </c>
      <c r="CV670">
        <v>355.91379999999998</v>
      </c>
      <c r="CW670">
        <v>353.173</v>
      </c>
      <c r="CX670">
        <v>352.66759999999999</v>
      </c>
      <c r="CY670">
        <v>315.35129999999998</v>
      </c>
      <c r="CZ670">
        <v>221.38050000000001</v>
      </c>
      <c r="DA670">
        <v>134.81030000000001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123.0928</v>
      </c>
      <c r="DR670">
        <v>352.92939999999999</v>
      </c>
      <c r="DS670">
        <v>360.05079999999998</v>
      </c>
      <c r="DT670">
        <v>359.04169999999999</v>
      </c>
      <c r="DU670">
        <v>356.22109999999998</v>
      </c>
      <c r="DV670">
        <v>355.65550000000002</v>
      </c>
      <c r="DW670">
        <v>319.01350000000002</v>
      </c>
      <c r="DX670">
        <v>225.35830000000001</v>
      </c>
      <c r="DY670">
        <v>207.84389999999999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126.7411</v>
      </c>
      <c r="EP670">
        <v>357.07029999999997</v>
      </c>
      <c r="EQ670">
        <v>364.59370000000001</v>
      </c>
      <c r="ER670">
        <v>363.55799999999999</v>
      </c>
      <c r="ES670">
        <v>360.62200000000001</v>
      </c>
      <c r="ET670">
        <v>359.96940000000001</v>
      </c>
      <c r="EU670">
        <v>324.30130000000003</v>
      </c>
      <c r="EV670">
        <v>231.10149999999999</v>
      </c>
      <c r="EW670">
        <v>313.2928</v>
      </c>
      <c r="EX670">
        <v>43.66113</v>
      </c>
      <c r="EY670">
        <v>42.594119999999997</v>
      </c>
      <c r="EZ670">
        <v>42.177819999999997</v>
      </c>
      <c r="FA670">
        <v>41.415730000000003</v>
      </c>
      <c r="FB670">
        <v>40.868569999999998</v>
      </c>
      <c r="FC670">
        <v>40.421390000000002</v>
      </c>
      <c r="FD670">
        <v>40.128459999999997</v>
      </c>
      <c r="FE670">
        <v>40.193460000000002</v>
      </c>
      <c r="FF670">
        <v>40.860289999999999</v>
      </c>
      <c r="FG670">
        <v>43.153239999999997</v>
      </c>
      <c r="FH670">
        <v>45.705150000000003</v>
      </c>
      <c r="FI670">
        <v>48.06832</v>
      </c>
      <c r="FJ670">
        <v>49.851509999999998</v>
      </c>
      <c r="FK670">
        <v>50.438369999999999</v>
      </c>
      <c r="FL670">
        <v>50.797089999999997</v>
      </c>
      <c r="FM670">
        <v>50.757260000000002</v>
      </c>
      <c r="FN670">
        <v>50.023400000000002</v>
      </c>
      <c r="FO670">
        <v>48.496949999999998</v>
      </c>
      <c r="FP670">
        <v>46.994990000000001</v>
      </c>
      <c r="FQ670">
        <v>46.041150000000002</v>
      </c>
      <c r="FR670">
        <v>45.046520000000001</v>
      </c>
      <c r="FS670">
        <v>44.067619999999998</v>
      </c>
      <c r="FT670">
        <v>43.596200000000003</v>
      </c>
      <c r="FU670">
        <v>43.244450000000001</v>
      </c>
      <c r="FV670">
        <v>1</v>
      </c>
    </row>
    <row r="671" spans="1:178" x14ac:dyDescent="0.2">
      <c r="A671" t="s">
        <v>216</v>
      </c>
      <c r="B671" t="s">
        <v>231</v>
      </c>
      <c r="C671" t="s">
        <v>242</v>
      </c>
      <c r="D671" t="s">
        <v>44</v>
      </c>
      <c r="E671">
        <v>2016</v>
      </c>
      <c r="F671" t="s">
        <v>229</v>
      </c>
      <c r="G671">
        <v>321</v>
      </c>
      <c r="H671" s="59"/>
      <c r="I671">
        <v>31.596730000000001</v>
      </c>
      <c r="J671">
        <v>391.19260000000003</v>
      </c>
      <c r="K671">
        <v>386.38209999999998</v>
      </c>
      <c r="L671">
        <v>379.97559999999999</v>
      </c>
      <c r="M671">
        <v>381.1979</v>
      </c>
      <c r="N671">
        <v>388.6825</v>
      </c>
      <c r="O671">
        <v>405.1429</v>
      </c>
      <c r="P671">
        <v>415.05610000000001</v>
      </c>
      <c r="Q671">
        <v>416.28859999999997</v>
      </c>
      <c r="R671">
        <v>420.48009999999999</v>
      </c>
      <c r="S671">
        <v>407.57119999999998</v>
      </c>
      <c r="T671">
        <v>403.02890000000002</v>
      </c>
      <c r="U671">
        <v>413.90260000000001</v>
      </c>
      <c r="V671">
        <v>420.16849999999999</v>
      </c>
      <c r="W671">
        <v>415.69279999999998</v>
      </c>
      <c r="X671">
        <v>410.3741</v>
      </c>
      <c r="Y671">
        <v>408.23840000000001</v>
      </c>
      <c r="Z671">
        <v>408.40039999999999</v>
      </c>
      <c r="AA671">
        <v>413.346</v>
      </c>
      <c r="AB671">
        <v>414.24759999999998</v>
      </c>
      <c r="AC671">
        <v>410.97050000000002</v>
      </c>
      <c r="AD671">
        <v>409.6884</v>
      </c>
      <c r="AE671">
        <v>408.66059999999999</v>
      </c>
      <c r="AF671">
        <v>406.17430000000002</v>
      </c>
      <c r="AG671">
        <v>403.24930000000001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111.1874</v>
      </c>
      <c r="AX671">
        <v>333.60180000000003</v>
      </c>
      <c r="AY671">
        <v>339.58679999999998</v>
      </c>
      <c r="AZ671">
        <v>338.6678</v>
      </c>
      <c r="BA671">
        <v>336.1943</v>
      </c>
      <c r="BB671">
        <v>335.84780000000001</v>
      </c>
      <c r="BC671">
        <v>297.9237</v>
      </c>
      <c r="BD671">
        <v>205.75540000000001</v>
      </c>
      <c r="BE671">
        <v>-44.898130000000002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114.78570000000001</v>
      </c>
      <c r="BV671">
        <v>337.68579999999997</v>
      </c>
      <c r="BW671">
        <v>344.06740000000002</v>
      </c>
      <c r="BX671">
        <v>343.12200000000001</v>
      </c>
      <c r="BY671">
        <v>340.53480000000002</v>
      </c>
      <c r="BZ671">
        <v>340.1026</v>
      </c>
      <c r="CA671">
        <v>303.1388</v>
      </c>
      <c r="CB671">
        <v>211.41980000000001</v>
      </c>
      <c r="CC671">
        <v>59.102899999999998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117.2778</v>
      </c>
      <c r="CT671">
        <v>340.51429999999999</v>
      </c>
      <c r="CU671">
        <v>347.17059999999998</v>
      </c>
      <c r="CV671">
        <v>346.20699999999999</v>
      </c>
      <c r="CW671">
        <v>343.541</v>
      </c>
      <c r="CX671">
        <v>343.04939999999999</v>
      </c>
      <c r="CY671">
        <v>306.75080000000003</v>
      </c>
      <c r="CZ671">
        <v>215.34289999999999</v>
      </c>
      <c r="DA671">
        <v>131.1337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119.76990000000001</v>
      </c>
      <c r="DR671">
        <v>343.34289999999999</v>
      </c>
      <c r="DS671">
        <v>350.27379999999999</v>
      </c>
      <c r="DT671">
        <v>349.29199999999997</v>
      </c>
      <c r="DU671">
        <v>346.54719999999998</v>
      </c>
      <c r="DV671">
        <v>345.99619999999999</v>
      </c>
      <c r="DW671">
        <v>310.36279999999999</v>
      </c>
      <c r="DX671">
        <v>219.26599999999999</v>
      </c>
      <c r="DY671">
        <v>203.1645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123.3682</v>
      </c>
      <c r="EP671">
        <v>347.42689999999999</v>
      </c>
      <c r="EQ671">
        <v>354.7543</v>
      </c>
      <c r="ER671">
        <v>353.74619999999999</v>
      </c>
      <c r="ES671">
        <v>350.8877</v>
      </c>
      <c r="ET671">
        <v>350.2509</v>
      </c>
      <c r="EU671">
        <v>315.5779</v>
      </c>
      <c r="EV671">
        <v>224.93029999999999</v>
      </c>
      <c r="EW671">
        <v>307.16550000000001</v>
      </c>
      <c r="EX671">
        <v>43.66113</v>
      </c>
      <c r="EY671">
        <v>42.594119999999997</v>
      </c>
      <c r="EZ671">
        <v>42.177819999999997</v>
      </c>
      <c r="FA671">
        <v>41.415730000000003</v>
      </c>
      <c r="FB671">
        <v>40.868569999999998</v>
      </c>
      <c r="FC671">
        <v>40.421390000000002</v>
      </c>
      <c r="FD671">
        <v>40.128450000000001</v>
      </c>
      <c r="FE671">
        <v>40.193460000000002</v>
      </c>
      <c r="FF671">
        <v>40.860289999999999</v>
      </c>
      <c r="FG671">
        <v>43.153239999999997</v>
      </c>
      <c r="FH671">
        <v>45.705150000000003</v>
      </c>
      <c r="FI671">
        <v>48.06832</v>
      </c>
      <c r="FJ671">
        <v>49.851509999999998</v>
      </c>
      <c r="FK671">
        <v>50.438369999999999</v>
      </c>
      <c r="FL671">
        <v>50.797089999999997</v>
      </c>
      <c r="FM671">
        <v>50.757249999999999</v>
      </c>
      <c r="FN671">
        <v>50.023400000000002</v>
      </c>
      <c r="FO671">
        <v>48.496940000000002</v>
      </c>
      <c r="FP671">
        <v>46.994990000000001</v>
      </c>
      <c r="FQ671">
        <v>46.041150000000002</v>
      </c>
      <c r="FR671">
        <v>45.046520000000001</v>
      </c>
      <c r="FS671">
        <v>44.067610000000002</v>
      </c>
      <c r="FT671">
        <v>43.596209999999999</v>
      </c>
      <c r="FU671">
        <v>43.244450000000001</v>
      </c>
      <c r="FV671">
        <v>1</v>
      </c>
    </row>
    <row r="672" spans="1:178" x14ac:dyDescent="0.2">
      <c r="A672" t="s">
        <v>216</v>
      </c>
      <c r="B672" t="s">
        <v>231</v>
      </c>
      <c r="C672" t="s">
        <v>242</v>
      </c>
      <c r="D672" t="s">
        <v>44</v>
      </c>
      <c r="E672">
        <v>2017</v>
      </c>
      <c r="F672" t="s">
        <v>229</v>
      </c>
      <c r="G672">
        <v>313</v>
      </c>
      <c r="H672" s="59"/>
      <c r="I672">
        <v>30.809270000000001</v>
      </c>
      <c r="J672">
        <v>381.44319999999999</v>
      </c>
      <c r="K672">
        <v>376.75259999999997</v>
      </c>
      <c r="L672">
        <v>370.50580000000002</v>
      </c>
      <c r="M672">
        <v>371.69760000000002</v>
      </c>
      <c r="N672">
        <v>378.9957</v>
      </c>
      <c r="O672">
        <v>395.04590000000002</v>
      </c>
      <c r="P672">
        <v>404.71199999999999</v>
      </c>
      <c r="Q672">
        <v>405.91379999999998</v>
      </c>
      <c r="R672">
        <v>410.00080000000003</v>
      </c>
      <c r="S672">
        <v>397.41370000000001</v>
      </c>
      <c r="T672">
        <v>392.9846</v>
      </c>
      <c r="U672">
        <v>403.58730000000003</v>
      </c>
      <c r="V672">
        <v>409.697</v>
      </c>
      <c r="W672">
        <v>405.3329</v>
      </c>
      <c r="X672">
        <v>400.14670000000001</v>
      </c>
      <c r="Y672">
        <v>398.06420000000003</v>
      </c>
      <c r="Z672">
        <v>398.22219999999999</v>
      </c>
      <c r="AA672">
        <v>403.04450000000003</v>
      </c>
      <c r="AB672">
        <v>403.92360000000002</v>
      </c>
      <c r="AC672">
        <v>400.72820000000002</v>
      </c>
      <c r="AD672">
        <v>399.47809999999998</v>
      </c>
      <c r="AE672">
        <v>398.476</v>
      </c>
      <c r="AF672">
        <v>396.05160000000001</v>
      </c>
      <c r="AG672">
        <v>393.1995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108.34099999999999</v>
      </c>
      <c r="AX672">
        <v>325.20209999999997</v>
      </c>
      <c r="AY672">
        <v>331.02969999999999</v>
      </c>
      <c r="AZ672">
        <v>330.13420000000002</v>
      </c>
      <c r="BA672">
        <v>327.72469999999998</v>
      </c>
      <c r="BB672">
        <v>327.3886</v>
      </c>
      <c r="BC672">
        <v>290.3895</v>
      </c>
      <c r="BD672">
        <v>200.50880000000001</v>
      </c>
      <c r="BE672">
        <v>-45.958880000000001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111.89409999999999</v>
      </c>
      <c r="BV672">
        <v>329.23489999999998</v>
      </c>
      <c r="BW672">
        <v>335.45400000000001</v>
      </c>
      <c r="BX672">
        <v>334.53250000000003</v>
      </c>
      <c r="BY672">
        <v>332.01069999999999</v>
      </c>
      <c r="BZ672">
        <v>331.59</v>
      </c>
      <c r="CA672">
        <v>295.53919999999999</v>
      </c>
      <c r="CB672">
        <v>206.10220000000001</v>
      </c>
      <c r="CC672">
        <v>56.738010000000003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114.355</v>
      </c>
      <c r="CT672">
        <v>332.02800000000002</v>
      </c>
      <c r="CU672">
        <v>338.51830000000001</v>
      </c>
      <c r="CV672">
        <v>337.5788</v>
      </c>
      <c r="CW672">
        <v>334.97919999999999</v>
      </c>
      <c r="CX672">
        <v>334.49990000000003</v>
      </c>
      <c r="CY672">
        <v>299.10590000000002</v>
      </c>
      <c r="CZ672">
        <v>209.9761</v>
      </c>
      <c r="DA672">
        <v>127.8656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116.8159</v>
      </c>
      <c r="DR672">
        <v>334.8211</v>
      </c>
      <c r="DS672">
        <v>341.58260000000001</v>
      </c>
      <c r="DT672">
        <v>340.62509999999997</v>
      </c>
      <c r="DU672">
        <v>337.94779999999997</v>
      </c>
      <c r="DV672">
        <v>337.40980000000002</v>
      </c>
      <c r="DW672">
        <v>302.67259999999999</v>
      </c>
      <c r="DX672">
        <v>213.85</v>
      </c>
      <c r="DY672">
        <v>198.9931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120.369</v>
      </c>
      <c r="EP672">
        <v>338.85390000000001</v>
      </c>
      <c r="EQ672">
        <v>346.00700000000001</v>
      </c>
      <c r="ER672">
        <v>345.02350000000001</v>
      </c>
      <c r="ES672">
        <v>342.23379999999997</v>
      </c>
      <c r="ET672">
        <v>341.61110000000002</v>
      </c>
      <c r="EU672">
        <v>307.82240000000002</v>
      </c>
      <c r="EV672">
        <v>219.44329999999999</v>
      </c>
      <c r="EW672">
        <v>301.69</v>
      </c>
      <c r="EX672">
        <v>43.66113</v>
      </c>
      <c r="EY672">
        <v>42.594119999999997</v>
      </c>
      <c r="EZ672">
        <v>42.177819999999997</v>
      </c>
      <c r="FA672">
        <v>41.415730000000003</v>
      </c>
      <c r="FB672">
        <v>40.868569999999998</v>
      </c>
      <c r="FC672">
        <v>40.421390000000002</v>
      </c>
      <c r="FD672">
        <v>40.128459999999997</v>
      </c>
      <c r="FE672">
        <v>40.193460000000002</v>
      </c>
      <c r="FF672">
        <v>40.860289999999999</v>
      </c>
      <c r="FG672">
        <v>43.153239999999997</v>
      </c>
      <c r="FH672">
        <v>45.705150000000003</v>
      </c>
      <c r="FI672">
        <v>48.06832</v>
      </c>
      <c r="FJ672">
        <v>49.851509999999998</v>
      </c>
      <c r="FK672">
        <v>50.438369999999999</v>
      </c>
      <c r="FL672">
        <v>50.797089999999997</v>
      </c>
      <c r="FM672">
        <v>50.757249999999999</v>
      </c>
      <c r="FN672">
        <v>50.023400000000002</v>
      </c>
      <c r="FO672">
        <v>48.496949999999998</v>
      </c>
      <c r="FP672">
        <v>46.994990000000001</v>
      </c>
      <c r="FQ672">
        <v>46.041150000000002</v>
      </c>
      <c r="FR672">
        <v>45.046520000000001</v>
      </c>
      <c r="FS672">
        <v>44.067619999999998</v>
      </c>
      <c r="FT672">
        <v>43.596209999999999</v>
      </c>
      <c r="FU672">
        <v>43.244439999999997</v>
      </c>
      <c r="FV672">
        <v>1</v>
      </c>
    </row>
    <row r="673" spans="1:178" x14ac:dyDescent="0.2">
      <c r="A673" t="s">
        <v>216</v>
      </c>
      <c r="B673" t="s">
        <v>231</v>
      </c>
      <c r="C673" t="s">
        <v>242</v>
      </c>
      <c r="D673" t="s">
        <v>44</v>
      </c>
      <c r="E673" t="s">
        <v>239</v>
      </c>
      <c r="F673" t="s">
        <v>229</v>
      </c>
      <c r="G673">
        <v>313</v>
      </c>
      <c r="H673" s="59"/>
      <c r="I673">
        <v>30.809270000000001</v>
      </c>
      <c r="J673">
        <v>381.44319999999999</v>
      </c>
      <c r="K673">
        <v>376.75259999999997</v>
      </c>
      <c r="L673">
        <v>370.50580000000002</v>
      </c>
      <c r="M673">
        <v>371.69760000000002</v>
      </c>
      <c r="N673">
        <v>378.9957</v>
      </c>
      <c r="O673">
        <v>395.04590000000002</v>
      </c>
      <c r="P673">
        <v>404.71199999999999</v>
      </c>
      <c r="Q673">
        <v>405.91379999999998</v>
      </c>
      <c r="R673">
        <v>410.00080000000003</v>
      </c>
      <c r="S673">
        <v>397.41370000000001</v>
      </c>
      <c r="T673">
        <v>392.9846</v>
      </c>
      <c r="U673">
        <v>403.58730000000003</v>
      </c>
      <c r="V673">
        <v>409.697</v>
      </c>
      <c r="W673">
        <v>405.3329</v>
      </c>
      <c r="X673">
        <v>400.14670000000001</v>
      </c>
      <c r="Y673">
        <v>398.06420000000003</v>
      </c>
      <c r="Z673">
        <v>398.22219999999999</v>
      </c>
      <c r="AA673">
        <v>403.04450000000003</v>
      </c>
      <c r="AB673">
        <v>403.92360000000002</v>
      </c>
      <c r="AC673">
        <v>400.72820000000002</v>
      </c>
      <c r="AD673">
        <v>399.47809999999998</v>
      </c>
      <c r="AE673">
        <v>398.476</v>
      </c>
      <c r="AF673">
        <v>396.05160000000001</v>
      </c>
      <c r="AG673">
        <v>393.1995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108.34099999999999</v>
      </c>
      <c r="AX673">
        <v>325.20209999999997</v>
      </c>
      <c r="AY673">
        <v>331.02969999999999</v>
      </c>
      <c r="AZ673">
        <v>330.13420000000002</v>
      </c>
      <c r="BA673">
        <v>327.72469999999998</v>
      </c>
      <c r="BB673">
        <v>327.3886</v>
      </c>
      <c r="BC673">
        <v>290.3895</v>
      </c>
      <c r="BD673">
        <v>200.50880000000001</v>
      </c>
      <c r="BE673">
        <v>-45.958880000000001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111.89409999999999</v>
      </c>
      <c r="BV673">
        <v>329.23489999999998</v>
      </c>
      <c r="BW673">
        <v>335.45400000000001</v>
      </c>
      <c r="BX673">
        <v>334.53250000000003</v>
      </c>
      <c r="BY673">
        <v>332.01069999999999</v>
      </c>
      <c r="BZ673">
        <v>331.59</v>
      </c>
      <c r="CA673">
        <v>295.53919999999999</v>
      </c>
      <c r="CB673">
        <v>206.10220000000001</v>
      </c>
      <c r="CC673">
        <v>56.738010000000003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114.355</v>
      </c>
      <c r="CT673">
        <v>332.02800000000002</v>
      </c>
      <c r="CU673">
        <v>338.51830000000001</v>
      </c>
      <c r="CV673">
        <v>337.5788</v>
      </c>
      <c r="CW673">
        <v>334.97919999999999</v>
      </c>
      <c r="CX673">
        <v>334.49990000000003</v>
      </c>
      <c r="CY673">
        <v>299.10590000000002</v>
      </c>
      <c r="CZ673">
        <v>209.9761</v>
      </c>
      <c r="DA673">
        <v>127.8656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116.8159</v>
      </c>
      <c r="DR673">
        <v>334.8211</v>
      </c>
      <c r="DS673">
        <v>341.58260000000001</v>
      </c>
      <c r="DT673">
        <v>340.62509999999997</v>
      </c>
      <c r="DU673">
        <v>337.94779999999997</v>
      </c>
      <c r="DV673">
        <v>337.40980000000002</v>
      </c>
      <c r="DW673">
        <v>302.67259999999999</v>
      </c>
      <c r="DX673">
        <v>213.85</v>
      </c>
      <c r="DY673">
        <v>198.9931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120.369</v>
      </c>
      <c r="EP673">
        <v>338.85390000000001</v>
      </c>
      <c r="EQ673">
        <v>346.00700000000001</v>
      </c>
      <c r="ER673">
        <v>345.02350000000001</v>
      </c>
      <c r="ES673">
        <v>342.23379999999997</v>
      </c>
      <c r="ET673">
        <v>341.61110000000002</v>
      </c>
      <c r="EU673">
        <v>307.82240000000002</v>
      </c>
      <c r="EV673">
        <v>219.44329999999999</v>
      </c>
      <c r="EW673">
        <v>301.69</v>
      </c>
      <c r="EX673">
        <v>43.66113</v>
      </c>
      <c r="EY673">
        <v>42.594119999999997</v>
      </c>
      <c r="EZ673">
        <v>42.177819999999997</v>
      </c>
      <c r="FA673">
        <v>41.415730000000003</v>
      </c>
      <c r="FB673">
        <v>40.868569999999998</v>
      </c>
      <c r="FC673">
        <v>40.421390000000002</v>
      </c>
      <c r="FD673">
        <v>40.128459999999997</v>
      </c>
      <c r="FE673">
        <v>40.193460000000002</v>
      </c>
      <c r="FF673">
        <v>40.860289999999999</v>
      </c>
      <c r="FG673">
        <v>43.153239999999997</v>
      </c>
      <c r="FH673">
        <v>45.705150000000003</v>
      </c>
      <c r="FI673">
        <v>48.06832</v>
      </c>
      <c r="FJ673">
        <v>49.851509999999998</v>
      </c>
      <c r="FK673">
        <v>50.438369999999999</v>
      </c>
      <c r="FL673">
        <v>50.797089999999997</v>
      </c>
      <c r="FM673">
        <v>50.757249999999999</v>
      </c>
      <c r="FN673">
        <v>50.023400000000002</v>
      </c>
      <c r="FO673">
        <v>48.496949999999998</v>
      </c>
      <c r="FP673">
        <v>46.994990000000001</v>
      </c>
      <c r="FQ673">
        <v>46.041150000000002</v>
      </c>
      <c r="FR673">
        <v>45.046520000000001</v>
      </c>
      <c r="FS673">
        <v>44.067619999999998</v>
      </c>
      <c r="FT673">
        <v>43.596209999999999</v>
      </c>
      <c r="FU673">
        <v>43.244439999999997</v>
      </c>
      <c r="FV673">
        <v>1</v>
      </c>
    </row>
    <row r="674" spans="1:178" x14ac:dyDescent="0.2">
      <c r="A674" t="s">
        <v>216</v>
      </c>
      <c r="B674" t="s">
        <v>231</v>
      </c>
      <c r="C674" t="s">
        <v>242</v>
      </c>
      <c r="D674" t="s">
        <v>10</v>
      </c>
      <c r="E674">
        <v>2015</v>
      </c>
      <c r="F674" t="s">
        <v>229</v>
      </c>
      <c r="G674">
        <v>338</v>
      </c>
      <c r="H674" s="59"/>
      <c r="I674">
        <v>33.27008</v>
      </c>
      <c r="J674">
        <v>474.24290000000002</v>
      </c>
      <c r="K674">
        <v>470.37700000000001</v>
      </c>
      <c r="L674">
        <v>469.15140000000002</v>
      </c>
      <c r="M674">
        <v>469.02379999999999</v>
      </c>
      <c r="N674">
        <v>472.89659999999998</v>
      </c>
      <c r="O674">
        <v>485.75740000000002</v>
      </c>
      <c r="P674">
        <v>496.99200000000002</v>
      </c>
      <c r="Q674">
        <v>503.70609999999999</v>
      </c>
      <c r="R674">
        <v>506.4391</v>
      </c>
      <c r="S674">
        <v>509.05610000000001</v>
      </c>
      <c r="T674">
        <v>510.78750000000002</v>
      </c>
      <c r="U674">
        <v>510.06150000000002</v>
      </c>
      <c r="V674">
        <v>502.58859999999999</v>
      </c>
      <c r="W674">
        <v>499.38780000000003</v>
      </c>
      <c r="X674">
        <v>490.29829999999998</v>
      </c>
      <c r="Y674">
        <v>482.03230000000002</v>
      </c>
      <c r="Z674">
        <v>474.69220000000001</v>
      </c>
      <c r="AA674">
        <v>468.56939999999997</v>
      </c>
      <c r="AB674">
        <v>470.11689999999999</v>
      </c>
      <c r="AC674">
        <v>474.85050000000001</v>
      </c>
      <c r="AD674">
        <v>480.70639999999997</v>
      </c>
      <c r="AE674">
        <v>480.51299999999998</v>
      </c>
      <c r="AF674">
        <v>479.12880000000001</v>
      </c>
      <c r="AG674">
        <v>481.6934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123.83710000000001</v>
      </c>
      <c r="AU674">
        <v>396.21550000000002</v>
      </c>
      <c r="AV674">
        <v>391.65170000000001</v>
      </c>
      <c r="AW674">
        <v>388.17590000000001</v>
      </c>
      <c r="AX674">
        <v>384.04</v>
      </c>
      <c r="AY674">
        <v>380.7758</v>
      </c>
      <c r="AZ674">
        <v>341.05529999999999</v>
      </c>
      <c r="BA674">
        <v>235.85939999999999</v>
      </c>
      <c r="BB674">
        <v>19.504860000000001</v>
      </c>
      <c r="BC674">
        <v>-93.511340000000004</v>
      </c>
      <c r="BD674">
        <v>-230.71199999999999</v>
      </c>
      <c r="BE674">
        <v>-285.05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132.7647</v>
      </c>
      <c r="BS674">
        <v>401.68720000000002</v>
      </c>
      <c r="BT674">
        <v>396.84129999999999</v>
      </c>
      <c r="BU674">
        <v>393.07069999999999</v>
      </c>
      <c r="BV674">
        <v>388.76729999999998</v>
      </c>
      <c r="BW674">
        <v>385.35919999999999</v>
      </c>
      <c r="BX674">
        <v>346.17129999999997</v>
      </c>
      <c r="BY674">
        <v>240.6797</v>
      </c>
      <c r="BZ674">
        <v>100.48390000000001</v>
      </c>
      <c r="CA674">
        <v>54.54654</v>
      </c>
      <c r="CB674">
        <v>-0.99434619999999996</v>
      </c>
      <c r="CC674">
        <v>-22.141200000000001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138.9479</v>
      </c>
      <c r="CQ674">
        <v>405.47680000000003</v>
      </c>
      <c r="CR674">
        <v>400.43560000000002</v>
      </c>
      <c r="CS674">
        <v>396.46080000000001</v>
      </c>
      <c r="CT674">
        <v>392.04140000000001</v>
      </c>
      <c r="CU674">
        <v>388.53359999999998</v>
      </c>
      <c r="CV674">
        <v>349.71449999999999</v>
      </c>
      <c r="CW674">
        <v>244.01830000000001</v>
      </c>
      <c r="CX674">
        <v>156.56979999999999</v>
      </c>
      <c r="CY674">
        <v>157.09100000000001</v>
      </c>
      <c r="CZ674">
        <v>158.10740000000001</v>
      </c>
      <c r="DA674">
        <v>159.9487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145.1311</v>
      </c>
      <c r="DO674">
        <v>409.26639999999998</v>
      </c>
      <c r="DP674">
        <v>404.03</v>
      </c>
      <c r="DQ674">
        <v>399.85079999999999</v>
      </c>
      <c r="DR674">
        <v>395.31549999999999</v>
      </c>
      <c r="DS674">
        <v>391.7081</v>
      </c>
      <c r="DT674">
        <v>353.25779999999997</v>
      </c>
      <c r="DU674">
        <v>247.3569</v>
      </c>
      <c r="DV674">
        <v>212.6557</v>
      </c>
      <c r="DW674">
        <v>259.6354</v>
      </c>
      <c r="DX674">
        <v>317.20920000000001</v>
      </c>
      <c r="DY674">
        <v>342.0385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154.05869999999999</v>
      </c>
      <c r="EM674">
        <v>414.73809999999997</v>
      </c>
      <c r="EN674">
        <v>409.21960000000001</v>
      </c>
      <c r="EO674">
        <v>404.74560000000002</v>
      </c>
      <c r="EP674">
        <v>400.04270000000002</v>
      </c>
      <c r="EQ674">
        <v>396.29149999999998</v>
      </c>
      <c r="ER674">
        <v>358.37369999999999</v>
      </c>
      <c r="ES674">
        <v>252.1773</v>
      </c>
      <c r="ET674">
        <v>293.63470000000001</v>
      </c>
      <c r="EU674">
        <v>407.69330000000002</v>
      </c>
      <c r="EV674">
        <v>546.92690000000005</v>
      </c>
      <c r="EW674">
        <v>604.94740000000002</v>
      </c>
      <c r="EX674">
        <v>75.674099999999996</v>
      </c>
      <c r="EY674">
        <v>74.708259999999996</v>
      </c>
      <c r="EZ674">
        <v>73.660510000000002</v>
      </c>
      <c r="FA674">
        <v>72.746589999999998</v>
      </c>
      <c r="FB674">
        <v>71.816969999999998</v>
      </c>
      <c r="FC674">
        <v>70.847769999999997</v>
      </c>
      <c r="FD674">
        <v>70.263069999999999</v>
      </c>
      <c r="FE674">
        <v>70.463229999999996</v>
      </c>
      <c r="FF674">
        <v>73.080219999999997</v>
      </c>
      <c r="FG674">
        <v>77.56335</v>
      </c>
      <c r="FH674">
        <v>82.172060000000002</v>
      </c>
      <c r="FI674">
        <v>86.001810000000006</v>
      </c>
      <c r="FJ674">
        <v>88.924639999999997</v>
      </c>
      <c r="FK674">
        <v>91.222279999999998</v>
      </c>
      <c r="FL674">
        <v>92.529910000000001</v>
      </c>
      <c r="FM674">
        <v>92.935779999999994</v>
      </c>
      <c r="FN674">
        <v>92.88579</v>
      </c>
      <c r="FO674">
        <v>91.921679999999995</v>
      </c>
      <c r="FP674">
        <v>90.48536</v>
      </c>
      <c r="FQ674">
        <v>88.327579999999998</v>
      </c>
      <c r="FR674">
        <v>85.12997</v>
      </c>
      <c r="FS674">
        <v>82.171750000000003</v>
      </c>
      <c r="FT674">
        <v>80.041730000000001</v>
      </c>
      <c r="FU674">
        <v>78.244169999999997</v>
      </c>
      <c r="FV674">
        <v>1</v>
      </c>
    </row>
    <row r="675" spans="1:178" x14ac:dyDescent="0.2">
      <c r="A675" t="s">
        <v>216</v>
      </c>
      <c r="B675" t="s">
        <v>231</v>
      </c>
      <c r="C675" t="s">
        <v>242</v>
      </c>
      <c r="D675" t="s">
        <v>10</v>
      </c>
      <c r="E675">
        <v>2016</v>
      </c>
      <c r="F675" t="s">
        <v>229</v>
      </c>
      <c r="G675">
        <v>330</v>
      </c>
      <c r="H675" s="59"/>
      <c r="I675">
        <v>32.482619999999997</v>
      </c>
      <c r="J675">
        <v>463.01819999999998</v>
      </c>
      <c r="K675">
        <v>459.24380000000002</v>
      </c>
      <c r="L675">
        <v>458.04719999999998</v>
      </c>
      <c r="M675">
        <v>457.92259999999999</v>
      </c>
      <c r="N675">
        <v>461.7038</v>
      </c>
      <c r="O675">
        <v>474.2602</v>
      </c>
      <c r="P675">
        <v>485.22890000000001</v>
      </c>
      <c r="Q675">
        <v>491.78410000000002</v>
      </c>
      <c r="R675">
        <v>494.45240000000001</v>
      </c>
      <c r="S675">
        <v>497.00740000000002</v>
      </c>
      <c r="T675">
        <v>498.6979</v>
      </c>
      <c r="U675">
        <v>497.98899999999998</v>
      </c>
      <c r="V675">
        <v>490.69299999999998</v>
      </c>
      <c r="W675">
        <v>487.56799999999998</v>
      </c>
      <c r="X675">
        <v>478.6936</v>
      </c>
      <c r="Y675">
        <v>470.62329999999997</v>
      </c>
      <c r="Z675">
        <v>463.45690000000002</v>
      </c>
      <c r="AA675">
        <v>457.47899999999998</v>
      </c>
      <c r="AB675">
        <v>458.98989999999998</v>
      </c>
      <c r="AC675">
        <v>463.61149999999998</v>
      </c>
      <c r="AD675">
        <v>469.3288</v>
      </c>
      <c r="AE675">
        <v>469.14</v>
      </c>
      <c r="AF675">
        <v>467.7885</v>
      </c>
      <c r="AG675">
        <v>470.29239999999999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120.7283</v>
      </c>
      <c r="AU675">
        <v>386.7287</v>
      </c>
      <c r="AV675">
        <v>382.27850000000001</v>
      </c>
      <c r="AW675">
        <v>378.89089999999999</v>
      </c>
      <c r="AX675">
        <v>374.8562</v>
      </c>
      <c r="AY675">
        <v>371.6721</v>
      </c>
      <c r="AZ675">
        <v>332.8811</v>
      </c>
      <c r="BA675">
        <v>230.18090000000001</v>
      </c>
      <c r="BB675">
        <v>17.43085</v>
      </c>
      <c r="BC675">
        <v>-94.245999999999995</v>
      </c>
      <c r="BD675">
        <v>-229.8253</v>
      </c>
      <c r="BE675">
        <v>-283.53800000000001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129.5496</v>
      </c>
      <c r="BS675">
        <v>392.1352</v>
      </c>
      <c r="BT675">
        <v>387.40629999999999</v>
      </c>
      <c r="BU675">
        <v>383.72739999999999</v>
      </c>
      <c r="BV675">
        <v>379.52719999999999</v>
      </c>
      <c r="BW675">
        <v>376.20089999999999</v>
      </c>
      <c r="BX675">
        <v>337.93619999999999</v>
      </c>
      <c r="BY675">
        <v>234.94390000000001</v>
      </c>
      <c r="BZ675">
        <v>97.445849999999993</v>
      </c>
      <c r="CA675">
        <v>52.049210000000002</v>
      </c>
      <c r="CB675">
        <v>-2.8423989999999999</v>
      </c>
      <c r="CC675">
        <v>-23.759160000000001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135.6592</v>
      </c>
      <c r="CQ675">
        <v>395.87970000000001</v>
      </c>
      <c r="CR675">
        <v>390.9579</v>
      </c>
      <c r="CS675">
        <v>387.07709999999997</v>
      </c>
      <c r="CT675">
        <v>382.76229999999998</v>
      </c>
      <c r="CU675">
        <v>379.33760000000001</v>
      </c>
      <c r="CV675">
        <v>341.43729999999999</v>
      </c>
      <c r="CW675">
        <v>238.24270000000001</v>
      </c>
      <c r="CX675">
        <v>152.864</v>
      </c>
      <c r="CY675">
        <v>153.37280000000001</v>
      </c>
      <c r="CZ675">
        <v>154.36519999999999</v>
      </c>
      <c r="DA675">
        <v>156.16290000000001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141.7688</v>
      </c>
      <c r="DO675">
        <v>399.62430000000001</v>
      </c>
      <c r="DP675">
        <v>394.50940000000003</v>
      </c>
      <c r="DQ675">
        <v>390.42680000000001</v>
      </c>
      <c r="DR675">
        <v>385.99740000000003</v>
      </c>
      <c r="DS675">
        <v>382.4742</v>
      </c>
      <c r="DT675">
        <v>344.9384</v>
      </c>
      <c r="DU675">
        <v>241.54159999999999</v>
      </c>
      <c r="DV675">
        <v>208.28219999999999</v>
      </c>
      <c r="DW675">
        <v>254.69649999999999</v>
      </c>
      <c r="DX675">
        <v>311.5729</v>
      </c>
      <c r="DY675">
        <v>336.08499999999998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150.59</v>
      </c>
      <c r="EM675">
        <v>405.0308</v>
      </c>
      <c r="EN675">
        <v>399.63720000000001</v>
      </c>
      <c r="EO675">
        <v>395.26330000000002</v>
      </c>
      <c r="EP675">
        <v>390.66840000000002</v>
      </c>
      <c r="EQ675">
        <v>387.00310000000002</v>
      </c>
      <c r="ER675">
        <v>349.99340000000001</v>
      </c>
      <c r="ES675">
        <v>246.30459999999999</v>
      </c>
      <c r="ET675">
        <v>288.2971</v>
      </c>
      <c r="EU675">
        <v>400.99169999999998</v>
      </c>
      <c r="EV675">
        <v>538.5557</v>
      </c>
      <c r="EW675">
        <v>595.86379999999997</v>
      </c>
      <c r="EX675">
        <v>75.674099999999996</v>
      </c>
      <c r="EY675">
        <v>74.708259999999996</v>
      </c>
      <c r="EZ675">
        <v>73.660510000000002</v>
      </c>
      <c r="FA675">
        <v>72.746589999999998</v>
      </c>
      <c r="FB675">
        <v>71.816959999999995</v>
      </c>
      <c r="FC675">
        <v>70.847769999999997</v>
      </c>
      <c r="FD675">
        <v>70.263069999999999</v>
      </c>
      <c r="FE675">
        <v>70.463229999999996</v>
      </c>
      <c r="FF675">
        <v>73.08023</v>
      </c>
      <c r="FG675">
        <v>77.56335</v>
      </c>
      <c r="FH675">
        <v>82.172060000000002</v>
      </c>
      <c r="FI675">
        <v>86.001810000000006</v>
      </c>
      <c r="FJ675">
        <v>88.924639999999997</v>
      </c>
      <c r="FK675">
        <v>91.222279999999998</v>
      </c>
      <c r="FL675">
        <v>92.529910000000001</v>
      </c>
      <c r="FM675">
        <v>92.935779999999994</v>
      </c>
      <c r="FN675">
        <v>92.88579</v>
      </c>
      <c r="FO675">
        <v>91.921679999999995</v>
      </c>
      <c r="FP675">
        <v>90.48536</v>
      </c>
      <c r="FQ675">
        <v>88.327579999999998</v>
      </c>
      <c r="FR675">
        <v>85.12997</v>
      </c>
      <c r="FS675">
        <v>82.171750000000003</v>
      </c>
      <c r="FT675">
        <v>80.041730000000001</v>
      </c>
      <c r="FU675">
        <v>78.244169999999997</v>
      </c>
      <c r="FV675">
        <v>1</v>
      </c>
    </row>
    <row r="676" spans="1:178" x14ac:dyDescent="0.2">
      <c r="A676" t="s">
        <v>216</v>
      </c>
      <c r="B676" t="s">
        <v>231</v>
      </c>
      <c r="C676" t="s">
        <v>242</v>
      </c>
      <c r="D676" t="s">
        <v>10</v>
      </c>
      <c r="E676">
        <v>2017</v>
      </c>
      <c r="F676" t="s">
        <v>229</v>
      </c>
      <c r="G676">
        <v>321</v>
      </c>
      <c r="H676" s="59"/>
      <c r="I676">
        <v>31.596730000000001</v>
      </c>
      <c r="J676">
        <v>450.3904</v>
      </c>
      <c r="K676">
        <v>446.71890000000002</v>
      </c>
      <c r="L676">
        <v>445.55500000000001</v>
      </c>
      <c r="M676">
        <v>445.43380000000002</v>
      </c>
      <c r="N676">
        <v>449.11180000000002</v>
      </c>
      <c r="O676">
        <v>461.32589999999999</v>
      </c>
      <c r="P676">
        <v>471.99540000000002</v>
      </c>
      <c r="Q676">
        <v>478.37180000000001</v>
      </c>
      <c r="R676">
        <v>480.9674</v>
      </c>
      <c r="S676">
        <v>483.45269999999999</v>
      </c>
      <c r="T676">
        <v>485.09699999999998</v>
      </c>
      <c r="U676">
        <v>484.40750000000003</v>
      </c>
      <c r="V676">
        <v>477.31049999999999</v>
      </c>
      <c r="W676">
        <v>474.27069999999998</v>
      </c>
      <c r="X676">
        <v>465.63830000000002</v>
      </c>
      <c r="Y676">
        <v>457.78809999999999</v>
      </c>
      <c r="Z676">
        <v>450.81720000000001</v>
      </c>
      <c r="AA676">
        <v>445.00229999999999</v>
      </c>
      <c r="AB676">
        <v>446.47199999999998</v>
      </c>
      <c r="AC676">
        <v>450.96749999999997</v>
      </c>
      <c r="AD676">
        <v>456.52890000000002</v>
      </c>
      <c r="AE676">
        <v>456.34519999999998</v>
      </c>
      <c r="AF676">
        <v>455.03059999999999</v>
      </c>
      <c r="AG676">
        <v>457.46620000000001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117.23350000000001</v>
      </c>
      <c r="AU676">
        <v>376.05759999999998</v>
      </c>
      <c r="AV676">
        <v>371.73520000000002</v>
      </c>
      <c r="AW676">
        <v>368.44670000000002</v>
      </c>
      <c r="AX676">
        <v>364.5258</v>
      </c>
      <c r="AY676">
        <v>361.43169999999998</v>
      </c>
      <c r="AZ676">
        <v>323.68669999999997</v>
      </c>
      <c r="BA676">
        <v>223.79409999999999</v>
      </c>
      <c r="BB676">
        <v>15.1214</v>
      </c>
      <c r="BC676">
        <v>-95.028949999999995</v>
      </c>
      <c r="BD676">
        <v>-228.76</v>
      </c>
      <c r="BE676">
        <v>-281.75959999999998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125.9337</v>
      </c>
      <c r="BS676">
        <v>381.38990000000001</v>
      </c>
      <c r="BT676">
        <v>376.79259999999999</v>
      </c>
      <c r="BU676">
        <v>373.2167</v>
      </c>
      <c r="BV676">
        <v>369.1327</v>
      </c>
      <c r="BW676">
        <v>365.89839999999998</v>
      </c>
      <c r="BX676">
        <v>328.67230000000001</v>
      </c>
      <c r="BY676">
        <v>228.49170000000001</v>
      </c>
      <c r="BZ676">
        <v>94.037750000000003</v>
      </c>
      <c r="CA676">
        <v>49.257550000000002</v>
      </c>
      <c r="CB676">
        <v>-4.8938009999999998</v>
      </c>
      <c r="CC676">
        <v>-25.547689999999999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131.95939999999999</v>
      </c>
      <c r="CQ676">
        <v>385.08300000000003</v>
      </c>
      <c r="CR676">
        <v>380.29539999999997</v>
      </c>
      <c r="CS676">
        <v>376.5204</v>
      </c>
      <c r="CT676">
        <v>372.32330000000002</v>
      </c>
      <c r="CU676">
        <v>368.99200000000002</v>
      </c>
      <c r="CV676">
        <v>332.12529999999998</v>
      </c>
      <c r="CW676">
        <v>231.74520000000001</v>
      </c>
      <c r="CX676">
        <v>148.69499999999999</v>
      </c>
      <c r="CY676">
        <v>149.18989999999999</v>
      </c>
      <c r="CZ676">
        <v>150.15530000000001</v>
      </c>
      <c r="DA676">
        <v>151.90389999999999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137.98509999999999</v>
      </c>
      <c r="DO676">
        <v>388.77609999999999</v>
      </c>
      <c r="DP676">
        <v>383.79820000000001</v>
      </c>
      <c r="DQ676">
        <v>379.82420000000002</v>
      </c>
      <c r="DR676">
        <v>375.51400000000001</v>
      </c>
      <c r="DS676">
        <v>372.0856</v>
      </c>
      <c r="DT676">
        <v>335.57839999999999</v>
      </c>
      <c r="DU676">
        <v>234.99870000000001</v>
      </c>
      <c r="DV676">
        <v>203.35220000000001</v>
      </c>
      <c r="DW676">
        <v>249.1223</v>
      </c>
      <c r="DX676">
        <v>305.20429999999999</v>
      </c>
      <c r="DY676">
        <v>329.35550000000001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146.68520000000001</v>
      </c>
      <c r="EM676">
        <v>394.10840000000002</v>
      </c>
      <c r="EN676">
        <v>388.85559999999998</v>
      </c>
      <c r="EO676">
        <v>384.5942</v>
      </c>
      <c r="EP676">
        <v>380.12079999999997</v>
      </c>
      <c r="EQ676">
        <v>376.5523</v>
      </c>
      <c r="ER676">
        <v>340.56400000000002</v>
      </c>
      <c r="ES676">
        <v>239.69630000000001</v>
      </c>
      <c r="ET676">
        <v>282.26859999999999</v>
      </c>
      <c r="EU676">
        <v>393.40879999999999</v>
      </c>
      <c r="EV676">
        <v>529.07060000000001</v>
      </c>
      <c r="EW676">
        <v>585.56740000000002</v>
      </c>
      <c r="EX676">
        <v>75.674099999999996</v>
      </c>
      <c r="EY676">
        <v>74.708259999999996</v>
      </c>
      <c r="EZ676">
        <v>73.660510000000002</v>
      </c>
      <c r="FA676">
        <v>72.746589999999998</v>
      </c>
      <c r="FB676">
        <v>71.816969999999998</v>
      </c>
      <c r="FC676">
        <v>70.847769999999997</v>
      </c>
      <c r="FD676">
        <v>70.263069999999999</v>
      </c>
      <c r="FE676">
        <v>70.463229999999996</v>
      </c>
      <c r="FF676">
        <v>73.080219999999997</v>
      </c>
      <c r="FG676">
        <v>77.563360000000003</v>
      </c>
      <c r="FH676">
        <v>82.172060000000002</v>
      </c>
      <c r="FI676">
        <v>86.001810000000006</v>
      </c>
      <c r="FJ676">
        <v>88.924639999999997</v>
      </c>
      <c r="FK676">
        <v>91.222279999999998</v>
      </c>
      <c r="FL676">
        <v>92.529910000000001</v>
      </c>
      <c r="FM676">
        <v>92.935779999999994</v>
      </c>
      <c r="FN676">
        <v>92.88579</v>
      </c>
      <c r="FO676">
        <v>91.921679999999995</v>
      </c>
      <c r="FP676">
        <v>90.485370000000003</v>
      </c>
      <c r="FQ676">
        <v>88.327590000000001</v>
      </c>
      <c r="FR676">
        <v>85.12997</v>
      </c>
      <c r="FS676">
        <v>82.171750000000003</v>
      </c>
      <c r="FT676">
        <v>80.041730000000001</v>
      </c>
      <c r="FU676">
        <v>78.244169999999997</v>
      </c>
      <c r="FV676">
        <v>1</v>
      </c>
    </row>
    <row r="677" spans="1:178" x14ac:dyDescent="0.2">
      <c r="A677" t="s">
        <v>216</v>
      </c>
      <c r="B677" t="s">
        <v>231</v>
      </c>
      <c r="C677" t="s">
        <v>242</v>
      </c>
      <c r="D677" t="s">
        <v>10</v>
      </c>
      <c r="E677" t="s">
        <v>239</v>
      </c>
      <c r="F677" t="s">
        <v>229</v>
      </c>
      <c r="G677">
        <v>313</v>
      </c>
      <c r="H677" s="59"/>
      <c r="I677">
        <v>30.809270000000001</v>
      </c>
      <c r="J677">
        <v>439.16570000000002</v>
      </c>
      <c r="K677">
        <v>435.58580000000001</v>
      </c>
      <c r="L677">
        <v>434.45080000000002</v>
      </c>
      <c r="M677">
        <v>434.33269999999999</v>
      </c>
      <c r="N677">
        <v>437.91899999999998</v>
      </c>
      <c r="O677">
        <v>449.82859999999999</v>
      </c>
      <c r="P677">
        <v>460.23230000000001</v>
      </c>
      <c r="Q677">
        <v>466.44979999999998</v>
      </c>
      <c r="R677">
        <v>468.98070000000001</v>
      </c>
      <c r="S677">
        <v>471.404</v>
      </c>
      <c r="T677">
        <v>473.00740000000002</v>
      </c>
      <c r="U677">
        <v>472.33510000000001</v>
      </c>
      <c r="V677">
        <v>465.41489999999999</v>
      </c>
      <c r="W677">
        <v>462.45089999999999</v>
      </c>
      <c r="X677">
        <v>454.03359999999998</v>
      </c>
      <c r="Y677">
        <v>446.37909999999999</v>
      </c>
      <c r="Z677">
        <v>439.58179999999999</v>
      </c>
      <c r="AA677">
        <v>433.9119</v>
      </c>
      <c r="AB677">
        <v>435.3449</v>
      </c>
      <c r="AC677">
        <v>439.7285</v>
      </c>
      <c r="AD677">
        <v>445.15120000000002</v>
      </c>
      <c r="AE677">
        <v>444.97210000000001</v>
      </c>
      <c r="AF677">
        <v>443.69029999999998</v>
      </c>
      <c r="AG677">
        <v>446.0652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114.12949999999999</v>
      </c>
      <c r="AU677">
        <v>366.57369999999997</v>
      </c>
      <c r="AV677">
        <v>362.36470000000003</v>
      </c>
      <c r="AW677">
        <v>359.16419999999999</v>
      </c>
      <c r="AX677">
        <v>355.34449999999998</v>
      </c>
      <c r="AY677">
        <v>352.3304</v>
      </c>
      <c r="AZ677">
        <v>315.51530000000002</v>
      </c>
      <c r="BA677">
        <v>218.1182</v>
      </c>
      <c r="BB677">
        <v>13.090579999999999</v>
      </c>
      <c r="BC677">
        <v>-95.684640000000002</v>
      </c>
      <c r="BD677">
        <v>-227.75069999999999</v>
      </c>
      <c r="BE677">
        <v>-280.10739999999998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122.7205</v>
      </c>
      <c r="BS677">
        <v>371.83909999999997</v>
      </c>
      <c r="BT677">
        <v>367.35879999999997</v>
      </c>
      <c r="BU677">
        <v>363.87450000000001</v>
      </c>
      <c r="BV677">
        <v>359.89359999999999</v>
      </c>
      <c r="BW677">
        <v>356.74110000000002</v>
      </c>
      <c r="BX677">
        <v>320.4384</v>
      </c>
      <c r="BY677">
        <v>222.7569</v>
      </c>
      <c r="BZ677">
        <v>91.017340000000004</v>
      </c>
      <c r="CA677">
        <v>46.792549999999999</v>
      </c>
      <c r="CB677">
        <v>-6.6917150000000003</v>
      </c>
      <c r="CC677">
        <v>-27.108280000000001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128.67070000000001</v>
      </c>
      <c r="CQ677">
        <v>375.48590000000002</v>
      </c>
      <c r="CR677">
        <v>370.81760000000003</v>
      </c>
      <c r="CS677">
        <v>367.13670000000002</v>
      </c>
      <c r="CT677">
        <v>363.04430000000002</v>
      </c>
      <c r="CU677">
        <v>359.79590000000002</v>
      </c>
      <c r="CV677">
        <v>323.84809999999999</v>
      </c>
      <c r="CW677">
        <v>225.96960000000001</v>
      </c>
      <c r="CX677">
        <v>144.98920000000001</v>
      </c>
      <c r="CY677">
        <v>145.4718</v>
      </c>
      <c r="CZ677">
        <v>146.41309999999999</v>
      </c>
      <c r="DA677">
        <v>148.1181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134.6208</v>
      </c>
      <c r="DO677">
        <v>379.1327</v>
      </c>
      <c r="DP677">
        <v>374.27640000000002</v>
      </c>
      <c r="DQ677">
        <v>370.399</v>
      </c>
      <c r="DR677">
        <v>366.19490000000002</v>
      </c>
      <c r="DS677">
        <v>362.85070000000002</v>
      </c>
      <c r="DT677">
        <v>327.25779999999997</v>
      </c>
      <c r="DU677">
        <v>229.1824</v>
      </c>
      <c r="DV677">
        <v>198.96100000000001</v>
      </c>
      <c r="DW677">
        <v>244.15110000000001</v>
      </c>
      <c r="DX677">
        <v>299.5179</v>
      </c>
      <c r="DY677">
        <v>323.34460000000001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143.21190000000001</v>
      </c>
      <c r="EM677">
        <v>384.3981</v>
      </c>
      <c r="EN677">
        <v>379.2704</v>
      </c>
      <c r="EO677">
        <v>375.10930000000002</v>
      </c>
      <c r="EP677">
        <v>370.74400000000003</v>
      </c>
      <c r="EQ677">
        <v>367.26139999999998</v>
      </c>
      <c r="ER677">
        <v>332.18090000000001</v>
      </c>
      <c r="ES677">
        <v>233.8211</v>
      </c>
      <c r="ET677">
        <v>276.88780000000003</v>
      </c>
      <c r="EU677">
        <v>386.62830000000002</v>
      </c>
      <c r="EV677">
        <v>520.57690000000002</v>
      </c>
      <c r="EW677">
        <v>576.34370000000001</v>
      </c>
      <c r="EX677">
        <v>75.674099999999996</v>
      </c>
      <c r="EY677">
        <v>74.708259999999996</v>
      </c>
      <c r="EZ677">
        <v>73.660510000000002</v>
      </c>
      <c r="FA677">
        <v>72.746589999999998</v>
      </c>
      <c r="FB677">
        <v>71.816969999999998</v>
      </c>
      <c r="FC677">
        <v>70.847769999999997</v>
      </c>
      <c r="FD677">
        <v>70.263069999999999</v>
      </c>
      <c r="FE677">
        <v>70.463229999999996</v>
      </c>
      <c r="FF677">
        <v>73.080219999999997</v>
      </c>
      <c r="FG677">
        <v>77.56335</v>
      </c>
      <c r="FH677">
        <v>82.172070000000005</v>
      </c>
      <c r="FI677">
        <v>86.001810000000006</v>
      </c>
      <c r="FJ677">
        <v>88.924639999999997</v>
      </c>
      <c r="FK677">
        <v>91.222279999999998</v>
      </c>
      <c r="FL677">
        <v>92.529910000000001</v>
      </c>
      <c r="FM677">
        <v>92.935779999999994</v>
      </c>
      <c r="FN677">
        <v>92.88579</v>
      </c>
      <c r="FO677">
        <v>91.921679999999995</v>
      </c>
      <c r="FP677">
        <v>90.48536</v>
      </c>
      <c r="FQ677">
        <v>88.327579999999998</v>
      </c>
      <c r="FR677">
        <v>85.12997</v>
      </c>
      <c r="FS677">
        <v>82.171750000000003</v>
      </c>
      <c r="FT677">
        <v>80.041730000000001</v>
      </c>
      <c r="FU677">
        <v>78.244169999999997</v>
      </c>
      <c r="FV677">
        <v>1</v>
      </c>
    </row>
    <row r="678" spans="1:178" x14ac:dyDescent="0.2">
      <c r="A678" t="s">
        <v>216</v>
      </c>
      <c r="B678" t="s">
        <v>231</v>
      </c>
      <c r="C678" t="s">
        <v>242</v>
      </c>
      <c r="D678" t="s">
        <v>33</v>
      </c>
      <c r="E678">
        <v>2015</v>
      </c>
      <c r="F678" t="s">
        <v>230</v>
      </c>
      <c r="G678">
        <v>338</v>
      </c>
      <c r="H678" s="59"/>
      <c r="I678">
        <v>33.27008</v>
      </c>
      <c r="J678">
        <v>430.77269999999999</v>
      </c>
      <c r="K678">
        <v>426.35079999999999</v>
      </c>
      <c r="L678">
        <v>419.44170000000003</v>
      </c>
      <c r="M678">
        <v>419.97579999999999</v>
      </c>
      <c r="N678">
        <v>426.65679999999998</v>
      </c>
      <c r="O678">
        <v>443.54629999999997</v>
      </c>
      <c r="P678">
        <v>453.62490000000003</v>
      </c>
      <c r="Q678">
        <v>454.34719999999999</v>
      </c>
      <c r="R678">
        <v>455.5453</v>
      </c>
      <c r="S678">
        <v>442.30189999999999</v>
      </c>
      <c r="T678">
        <v>441.18270000000001</v>
      </c>
      <c r="U678">
        <v>455.66149999999999</v>
      </c>
      <c r="V678">
        <v>460.11489999999998</v>
      </c>
      <c r="W678">
        <v>456.05090000000001</v>
      </c>
      <c r="X678">
        <v>450.95609999999999</v>
      </c>
      <c r="Y678">
        <v>450.0881</v>
      </c>
      <c r="Z678">
        <v>448.18700000000001</v>
      </c>
      <c r="AA678">
        <v>445.06740000000002</v>
      </c>
      <c r="AB678">
        <v>442.88690000000003</v>
      </c>
      <c r="AC678">
        <v>443.036</v>
      </c>
      <c r="AD678">
        <v>444.82249999999999</v>
      </c>
      <c r="AE678">
        <v>446.38319999999999</v>
      </c>
      <c r="AF678">
        <v>443.82389999999998</v>
      </c>
      <c r="AG678">
        <v>440.58890000000002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125.7936</v>
      </c>
      <c r="AX678">
        <v>369.17090000000002</v>
      </c>
      <c r="AY678">
        <v>368.11610000000002</v>
      </c>
      <c r="AZ678">
        <v>365.06549999999999</v>
      </c>
      <c r="BA678">
        <v>365.27890000000002</v>
      </c>
      <c r="BB678">
        <v>368.22359999999998</v>
      </c>
      <c r="BC678">
        <v>326.48540000000003</v>
      </c>
      <c r="BD678">
        <v>225.17750000000001</v>
      </c>
      <c r="BE678">
        <v>-38.065249999999999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129.36619999999999</v>
      </c>
      <c r="BV678">
        <v>373.95240000000001</v>
      </c>
      <c r="BW678">
        <v>372.9588</v>
      </c>
      <c r="BX678">
        <v>369.63049999999998</v>
      </c>
      <c r="BY678">
        <v>369.88350000000003</v>
      </c>
      <c r="BZ678">
        <v>372.76620000000003</v>
      </c>
      <c r="CA678">
        <v>332.12689999999998</v>
      </c>
      <c r="CB678">
        <v>231.05719999999999</v>
      </c>
      <c r="CC678">
        <v>68.655690000000007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131.84049999999999</v>
      </c>
      <c r="CT678">
        <v>377.26409999999998</v>
      </c>
      <c r="CU678">
        <v>376.31279999999998</v>
      </c>
      <c r="CV678">
        <v>372.79219999999998</v>
      </c>
      <c r="CW678">
        <v>373.07260000000002</v>
      </c>
      <c r="CX678">
        <v>375.91230000000002</v>
      </c>
      <c r="CY678">
        <v>336.0342</v>
      </c>
      <c r="CZ678">
        <v>235.1294</v>
      </c>
      <c r="DA678">
        <v>142.5703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134.31489999999999</v>
      </c>
      <c r="DR678">
        <v>380.57569999999998</v>
      </c>
      <c r="DS678">
        <v>379.6669</v>
      </c>
      <c r="DT678">
        <v>375.95389999999998</v>
      </c>
      <c r="DU678">
        <v>376.26170000000002</v>
      </c>
      <c r="DV678">
        <v>379.05849999999998</v>
      </c>
      <c r="DW678">
        <v>339.94150000000002</v>
      </c>
      <c r="DX678">
        <v>239.20169999999999</v>
      </c>
      <c r="DY678">
        <v>216.48490000000001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137.88749999999999</v>
      </c>
      <c r="EP678">
        <v>385.35719999999998</v>
      </c>
      <c r="EQ678">
        <v>384.5095</v>
      </c>
      <c r="ER678">
        <v>380.51889999999997</v>
      </c>
      <c r="ES678">
        <v>380.86619999999999</v>
      </c>
      <c r="ET678">
        <v>383.601</v>
      </c>
      <c r="EU678">
        <v>345.58300000000003</v>
      </c>
      <c r="EV678">
        <v>245.0814</v>
      </c>
      <c r="EW678">
        <v>323.20580000000001</v>
      </c>
      <c r="EX678">
        <v>43.674100000000003</v>
      </c>
      <c r="EY678">
        <v>42.95966</v>
      </c>
      <c r="EZ678">
        <v>42.504600000000003</v>
      </c>
      <c r="FA678">
        <v>42.042960000000001</v>
      </c>
      <c r="FB678">
        <v>41.495220000000003</v>
      </c>
      <c r="FC678">
        <v>41.144179999999999</v>
      </c>
      <c r="FD678">
        <v>41.270159999999997</v>
      </c>
      <c r="FE678">
        <v>41.13514</v>
      </c>
      <c r="FF678">
        <v>41.771700000000003</v>
      </c>
      <c r="FG678">
        <v>43.727490000000003</v>
      </c>
      <c r="FH678">
        <v>46.591459999999998</v>
      </c>
      <c r="FI678">
        <v>49.688670000000002</v>
      </c>
      <c r="FJ678">
        <v>51.698009999999996</v>
      </c>
      <c r="FK678">
        <v>53.415370000000003</v>
      </c>
      <c r="FL678">
        <v>54.386009999999999</v>
      </c>
      <c r="FM678">
        <v>54.913649999999997</v>
      </c>
      <c r="FN678">
        <v>54.789470000000001</v>
      </c>
      <c r="FO678">
        <v>53.366869999999999</v>
      </c>
      <c r="FP678">
        <v>51.259920000000001</v>
      </c>
      <c r="FQ678">
        <v>49.778210000000001</v>
      </c>
      <c r="FR678">
        <v>48.487960000000001</v>
      </c>
      <c r="FS678">
        <v>47.342379999999999</v>
      </c>
      <c r="FT678">
        <v>46.415550000000003</v>
      </c>
      <c r="FU678">
        <v>45.589100000000002</v>
      </c>
      <c r="FV678">
        <v>1</v>
      </c>
    </row>
    <row r="679" spans="1:178" x14ac:dyDescent="0.2">
      <c r="A679" t="s">
        <v>216</v>
      </c>
      <c r="B679" t="s">
        <v>231</v>
      </c>
      <c r="C679" t="s">
        <v>242</v>
      </c>
      <c r="D679" t="s">
        <v>33</v>
      </c>
      <c r="E679">
        <v>2016</v>
      </c>
      <c r="F679" t="s">
        <v>230</v>
      </c>
      <c r="G679">
        <v>330</v>
      </c>
      <c r="H679" s="59"/>
      <c r="I679">
        <v>32.482619999999997</v>
      </c>
      <c r="J679">
        <v>420.57690000000002</v>
      </c>
      <c r="K679">
        <v>416.25959999999998</v>
      </c>
      <c r="L679">
        <v>409.51409999999998</v>
      </c>
      <c r="M679">
        <v>410.03559999999999</v>
      </c>
      <c r="N679">
        <v>416.55840000000001</v>
      </c>
      <c r="O679">
        <v>433.04809999999998</v>
      </c>
      <c r="P679">
        <v>442.88819999999998</v>
      </c>
      <c r="Q679">
        <v>443.59339999999997</v>
      </c>
      <c r="R679">
        <v>444.76319999999998</v>
      </c>
      <c r="S679">
        <v>431.83319999999998</v>
      </c>
      <c r="T679">
        <v>430.7405</v>
      </c>
      <c r="U679">
        <v>444.8766</v>
      </c>
      <c r="V679">
        <v>449.22460000000001</v>
      </c>
      <c r="W679">
        <v>445.2568</v>
      </c>
      <c r="X679">
        <v>440.28250000000003</v>
      </c>
      <c r="Y679">
        <v>439.43509999999998</v>
      </c>
      <c r="Z679">
        <v>437.57900000000001</v>
      </c>
      <c r="AA679">
        <v>434.5333</v>
      </c>
      <c r="AB679">
        <v>432.40440000000001</v>
      </c>
      <c r="AC679">
        <v>432.55</v>
      </c>
      <c r="AD679">
        <v>434.29419999999999</v>
      </c>
      <c r="AE679">
        <v>435.81790000000001</v>
      </c>
      <c r="AF679">
        <v>433.31920000000002</v>
      </c>
      <c r="AG679">
        <v>430.16079999999999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122.74509999999999</v>
      </c>
      <c r="AX679">
        <v>360.33789999999999</v>
      </c>
      <c r="AY679">
        <v>359.30689999999998</v>
      </c>
      <c r="AZ679">
        <v>356.334</v>
      </c>
      <c r="BA679">
        <v>356.54160000000002</v>
      </c>
      <c r="BB679">
        <v>359.4178</v>
      </c>
      <c r="BC679">
        <v>318.6456</v>
      </c>
      <c r="BD679">
        <v>219.73079999999999</v>
      </c>
      <c r="BE679">
        <v>-39.289189999999998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126.2752</v>
      </c>
      <c r="BV679">
        <v>365.0625</v>
      </c>
      <c r="BW679">
        <v>364.09190000000001</v>
      </c>
      <c r="BX679">
        <v>360.84469999999999</v>
      </c>
      <c r="BY679">
        <v>361.09129999999999</v>
      </c>
      <c r="BZ679">
        <v>363.90629999999999</v>
      </c>
      <c r="CA679">
        <v>324.2199</v>
      </c>
      <c r="CB679">
        <v>225.54050000000001</v>
      </c>
      <c r="CC679">
        <v>66.16122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128.72</v>
      </c>
      <c r="CT679">
        <v>368.3347</v>
      </c>
      <c r="CU679">
        <v>367.40600000000001</v>
      </c>
      <c r="CV679">
        <v>363.96870000000001</v>
      </c>
      <c r="CW679">
        <v>364.24250000000001</v>
      </c>
      <c r="CX679">
        <v>367.01499999999999</v>
      </c>
      <c r="CY679">
        <v>328.08069999999998</v>
      </c>
      <c r="CZ679">
        <v>229.5642</v>
      </c>
      <c r="DA679">
        <v>139.19589999999999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131.16489999999999</v>
      </c>
      <c r="DR679">
        <v>371.60700000000003</v>
      </c>
      <c r="DS679">
        <v>370.7201</v>
      </c>
      <c r="DT679">
        <v>367.09280000000001</v>
      </c>
      <c r="DU679">
        <v>367.39359999999999</v>
      </c>
      <c r="DV679">
        <v>370.12369999999999</v>
      </c>
      <c r="DW679">
        <v>331.94150000000002</v>
      </c>
      <c r="DX679">
        <v>233.58799999999999</v>
      </c>
      <c r="DY679">
        <v>212.23050000000001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134.69499999999999</v>
      </c>
      <c r="EP679">
        <v>376.33159999999998</v>
      </c>
      <c r="EQ679">
        <v>375.5052</v>
      </c>
      <c r="ER679">
        <v>371.60340000000002</v>
      </c>
      <c r="ES679">
        <v>371.94330000000002</v>
      </c>
      <c r="ET679">
        <v>374.61219999999997</v>
      </c>
      <c r="EU679">
        <v>337.51589999999999</v>
      </c>
      <c r="EV679">
        <v>239.39769999999999</v>
      </c>
      <c r="EW679">
        <v>317.68090000000001</v>
      </c>
      <c r="EX679">
        <v>43.674100000000003</v>
      </c>
      <c r="EY679">
        <v>42.959670000000003</v>
      </c>
      <c r="EZ679">
        <v>42.504600000000003</v>
      </c>
      <c r="FA679">
        <v>42.042960000000001</v>
      </c>
      <c r="FB679">
        <v>41.49521</v>
      </c>
      <c r="FC679">
        <v>41.144179999999999</v>
      </c>
      <c r="FD679">
        <v>41.27017</v>
      </c>
      <c r="FE679">
        <v>41.13514</v>
      </c>
      <c r="FF679">
        <v>41.771700000000003</v>
      </c>
      <c r="FG679">
        <v>43.727490000000003</v>
      </c>
      <c r="FH679">
        <v>46.591459999999998</v>
      </c>
      <c r="FI679">
        <v>49.688670000000002</v>
      </c>
      <c r="FJ679">
        <v>51.698009999999996</v>
      </c>
      <c r="FK679">
        <v>53.415370000000003</v>
      </c>
      <c r="FL679">
        <v>54.386009999999999</v>
      </c>
      <c r="FM679">
        <v>54.913649999999997</v>
      </c>
      <c r="FN679">
        <v>54.789470000000001</v>
      </c>
      <c r="FO679">
        <v>53.366869999999999</v>
      </c>
      <c r="FP679">
        <v>51.259920000000001</v>
      </c>
      <c r="FQ679">
        <v>49.778210000000001</v>
      </c>
      <c r="FR679">
        <v>48.487960000000001</v>
      </c>
      <c r="FS679">
        <v>47.342379999999999</v>
      </c>
      <c r="FT679">
        <v>46.415550000000003</v>
      </c>
      <c r="FU679">
        <v>45.589100000000002</v>
      </c>
      <c r="FV679">
        <v>1</v>
      </c>
    </row>
    <row r="680" spans="1:178" x14ac:dyDescent="0.2">
      <c r="A680" t="s">
        <v>216</v>
      </c>
      <c r="B680" t="s">
        <v>231</v>
      </c>
      <c r="C680" t="s">
        <v>242</v>
      </c>
      <c r="D680" t="s">
        <v>33</v>
      </c>
      <c r="E680">
        <v>2017</v>
      </c>
      <c r="F680" t="s">
        <v>230</v>
      </c>
      <c r="G680">
        <v>321</v>
      </c>
      <c r="H680" s="59"/>
      <c r="I680">
        <v>31.596730000000001</v>
      </c>
      <c r="J680">
        <v>409.10669999999999</v>
      </c>
      <c r="K680">
        <v>404.90710000000001</v>
      </c>
      <c r="L680">
        <v>398.34550000000002</v>
      </c>
      <c r="M680">
        <v>398.8528</v>
      </c>
      <c r="N680">
        <v>405.19779999999997</v>
      </c>
      <c r="O680">
        <v>421.23770000000002</v>
      </c>
      <c r="P680">
        <v>430.80939999999998</v>
      </c>
      <c r="Q680">
        <v>431.49540000000002</v>
      </c>
      <c r="R680">
        <v>432.63330000000002</v>
      </c>
      <c r="S680">
        <v>420.05599999999998</v>
      </c>
      <c r="T680">
        <v>418.99310000000003</v>
      </c>
      <c r="U680">
        <v>432.74360000000001</v>
      </c>
      <c r="V680">
        <v>436.97300000000001</v>
      </c>
      <c r="W680">
        <v>433.11349999999999</v>
      </c>
      <c r="X680">
        <v>428.27480000000003</v>
      </c>
      <c r="Y680">
        <v>427.45049999999998</v>
      </c>
      <c r="Z680">
        <v>425.64510000000001</v>
      </c>
      <c r="AA680">
        <v>422.68239999999997</v>
      </c>
      <c r="AB680">
        <v>420.61149999999998</v>
      </c>
      <c r="AC680">
        <v>420.75310000000002</v>
      </c>
      <c r="AD680">
        <v>422.44979999999998</v>
      </c>
      <c r="AE680">
        <v>423.93189999999998</v>
      </c>
      <c r="AF680">
        <v>421.50139999999999</v>
      </c>
      <c r="AG680">
        <v>418.42910000000001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119.31659999999999</v>
      </c>
      <c r="AX680">
        <v>350.40219999999999</v>
      </c>
      <c r="AY680">
        <v>349.39789999999999</v>
      </c>
      <c r="AZ680">
        <v>346.51240000000001</v>
      </c>
      <c r="BA680">
        <v>346.71339999999998</v>
      </c>
      <c r="BB680">
        <v>349.51260000000002</v>
      </c>
      <c r="BC680">
        <v>309.82749999999999</v>
      </c>
      <c r="BD680">
        <v>213.60499999999999</v>
      </c>
      <c r="BE680">
        <v>-40.634720000000002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122.79819999999999</v>
      </c>
      <c r="BV680">
        <v>355.06200000000001</v>
      </c>
      <c r="BW680">
        <v>354.1173</v>
      </c>
      <c r="BX680">
        <v>350.96109999999999</v>
      </c>
      <c r="BY680">
        <v>351.20069999999998</v>
      </c>
      <c r="BZ680">
        <v>353.93950000000001</v>
      </c>
      <c r="CA680">
        <v>315.32530000000003</v>
      </c>
      <c r="CB680">
        <v>219.3349</v>
      </c>
      <c r="CC680">
        <v>63.367789999999999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125.20950000000001</v>
      </c>
      <c r="CT680">
        <v>358.28919999999999</v>
      </c>
      <c r="CU680">
        <v>357.38589999999999</v>
      </c>
      <c r="CV680">
        <v>354.04230000000001</v>
      </c>
      <c r="CW680">
        <v>354.30860000000001</v>
      </c>
      <c r="CX680">
        <v>357.00549999999998</v>
      </c>
      <c r="CY680">
        <v>319.13310000000001</v>
      </c>
      <c r="CZ680">
        <v>223.30340000000001</v>
      </c>
      <c r="DA680">
        <v>135.39959999999999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127.6208</v>
      </c>
      <c r="DR680">
        <v>361.51650000000001</v>
      </c>
      <c r="DS680">
        <v>360.65440000000001</v>
      </c>
      <c r="DT680">
        <v>357.12349999999998</v>
      </c>
      <c r="DU680">
        <v>357.41640000000001</v>
      </c>
      <c r="DV680">
        <v>360.07150000000001</v>
      </c>
      <c r="DW680">
        <v>322.94080000000002</v>
      </c>
      <c r="DX680">
        <v>227.27189999999999</v>
      </c>
      <c r="DY680">
        <v>207.4314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131.10239999999999</v>
      </c>
      <c r="EP680">
        <v>366.17630000000003</v>
      </c>
      <c r="EQ680">
        <v>365.37380000000002</v>
      </c>
      <c r="ER680">
        <v>361.57220000000001</v>
      </c>
      <c r="ES680">
        <v>361.90370000000001</v>
      </c>
      <c r="ET680">
        <v>364.4984</v>
      </c>
      <c r="EU680">
        <v>328.43869999999998</v>
      </c>
      <c r="EV680">
        <v>233.0018</v>
      </c>
      <c r="EW680">
        <v>311.43400000000003</v>
      </c>
      <c r="EX680">
        <v>43.674100000000003</v>
      </c>
      <c r="EY680">
        <v>42.959670000000003</v>
      </c>
      <c r="EZ680">
        <v>42.50461</v>
      </c>
      <c r="FA680">
        <v>42.042960000000001</v>
      </c>
      <c r="FB680">
        <v>41.49521</v>
      </c>
      <c r="FC680">
        <v>41.144190000000002</v>
      </c>
      <c r="FD680">
        <v>41.270159999999997</v>
      </c>
      <c r="FE680">
        <v>41.13514</v>
      </c>
      <c r="FF680">
        <v>41.771700000000003</v>
      </c>
      <c r="FG680">
        <v>43.727490000000003</v>
      </c>
      <c r="FH680">
        <v>46.591459999999998</v>
      </c>
      <c r="FI680">
        <v>49.688670000000002</v>
      </c>
      <c r="FJ680">
        <v>51.698009999999996</v>
      </c>
      <c r="FK680">
        <v>53.415370000000003</v>
      </c>
      <c r="FL680">
        <v>54.386009999999999</v>
      </c>
      <c r="FM680">
        <v>54.913649999999997</v>
      </c>
      <c r="FN680">
        <v>54.789470000000001</v>
      </c>
      <c r="FO680">
        <v>53.366869999999999</v>
      </c>
      <c r="FP680">
        <v>51.259920000000001</v>
      </c>
      <c r="FQ680">
        <v>49.778210000000001</v>
      </c>
      <c r="FR680">
        <v>48.487960000000001</v>
      </c>
      <c r="FS680">
        <v>47.342379999999999</v>
      </c>
      <c r="FT680">
        <v>46.415550000000003</v>
      </c>
      <c r="FU680">
        <v>45.589100000000002</v>
      </c>
      <c r="FV680">
        <v>1</v>
      </c>
    </row>
    <row r="681" spans="1:178" x14ac:dyDescent="0.2">
      <c r="A681" t="s">
        <v>216</v>
      </c>
      <c r="B681" t="s">
        <v>231</v>
      </c>
      <c r="C681" t="s">
        <v>242</v>
      </c>
      <c r="D681" t="s">
        <v>33</v>
      </c>
      <c r="E681" t="s">
        <v>239</v>
      </c>
      <c r="F681" t="s">
        <v>230</v>
      </c>
      <c r="G681">
        <v>313</v>
      </c>
      <c r="H681" s="59"/>
      <c r="I681">
        <v>30.809270000000001</v>
      </c>
      <c r="J681">
        <v>398.91090000000003</v>
      </c>
      <c r="K681">
        <v>394.8159</v>
      </c>
      <c r="L681">
        <v>388.41789999999997</v>
      </c>
      <c r="M681">
        <v>388.91250000000002</v>
      </c>
      <c r="N681">
        <v>395.0994</v>
      </c>
      <c r="O681">
        <v>410.7396</v>
      </c>
      <c r="P681">
        <v>420.07279999999997</v>
      </c>
      <c r="Q681">
        <v>420.74160000000001</v>
      </c>
      <c r="R681">
        <v>421.85109999999997</v>
      </c>
      <c r="S681">
        <v>409.58730000000003</v>
      </c>
      <c r="T681">
        <v>408.55090000000001</v>
      </c>
      <c r="U681">
        <v>421.95870000000002</v>
      </c>
      <c r="V681">
        <v>426.08269999999999</v>
      </c>
      <c r="W681">
        <v>422.31939999999997</v>
      </c>
      <c r="X681">
        <v>417.60129999999998</v>
      </c>
      <c r="Y681">
        <v>416.79759999999999</v>
      </c>
      <c r="Z681">
        <v>415.03699999999998</v>
      </c>
      <c r="AA681">
        <v>412.14830000000001</v>
      </c>
      <c r="AB681">
        <v>410.12900000000002</v>
      </c>
      <c r="AC681">
        <v>410.26710000000003</v>
      </c>
      <c r="AD681">
        <v>411.92149999999998</v>
      </c>
      <c r="AE681">
        <v>413.36669999999998</v>
      </c>
      <c r="AF681">
        <v>410.99669999999998</v>
      </c>
      <c r="AG681">
        <v>408.00099999999998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116.27</v>
      </c>
      <c r="AX681">
        <v>341.5718</v>
      </c>
      <c r="AY681">
        <v>340.59129999999999</v>
      </c>
      <c r="AZ681">
        <v>337.78339999999997</v>
      </c>
      <c r="BA681">
        <v>337.97859999999997</v>
      </c>
      <c r="BB681">
        <v>340.70920000000001</v>
      </c>
      <c r="BC681">
        <v>301.9907</v>
      </c>
      <c r="BD681">
        <v>208.16139999999999</v>
      </c>
      <c r="BE681">
        <v>-41.801769999999998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119.7079</v>
      </c>
      <c r="BV681">
        <v>346.17309999999998</v>
      </c>
      <c r="BW681">
        <v>345.25150000000002</v>
      </c>
      <c r="BX681">
        <v>342.17630000000003</v>
      </c>
      <c r="BY681">
        <v>342.40949999999998</v>
      </c>
      <c r="BZ681">
        <v>345.0806</v>
      </c>
      <c r="CA681">
        <v>307.4196</v>
      </c>
      <c r="CB681">
        <v>213.81950000000001</v>
      </c>
      <c r="CC681">
        <v>60.896590000000003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122.089</v>
      </c>
      <c r="CT681">
        <v>349.35989999999998</v>
      </c>
      <c r="CU681">
        <v>348.47910000000002</v>
      </c>
      <c r="CV681">
        <v>345.21879999999999</v>
      </c>
      <c r="CW681">
        <v>345.4785</v>
      </c>
      <c r="CX681">
        <v>348.10820000000001</v>
      </c>
      <c r="CY681">
        <v>311.17959999999999</v>
      </c>
      <c r="CZ681">
        <v>217.73820000000001</v>
      </c>
      <c r="DA681">
        <v>132.02520000000001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124.4701</v>
      </c>
      <c r="DR681">
        <v>352.54680000000002</v>
      </c>
      <c r="DS681">
        <v>351.70670000000001</v>
      </c>
      <c r="DT681">
        <v>348.26139999999998</v>
      </c>
      <c r="DU681">
        <v>348.54739999999998</v>
      </c>
      <c r="DV681">
        <v>351.13569999999999</v>
      </c>
      <c r="DW681">
        <v>314.93959999999998</v>
      </c>
      <c r="DX681">
        <v>221.65700000000001</v>
      </c>
      <c r="DY681">
        <v>203.15369999999999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127.908</v>
      </c>
      <c r="EP681">
        <v>357.14800000000002</v>
      </c>
      <c r="EQ681">
        <v>356.36680000000001</v>
      </c>
      <c r="ER681">
        <v>352.65429999999998</v>
      </c>
      <c r="ES681">
        <v>352.97829999999999</v>
      </c>
      <c r="ET681">
        <v>355.50709999999998</v>
      </c>
      <c r="EU681">
        <v>320.36849999999998</v>
      </c>
      <c r="EV681">
        <v>227.315</v>
      </c>
      <c r="EW681">
        <v>305.85210000000001</v>
      </c>
      <c r="EX681">
        <v>43.674100000000003</v>
      </c>
      <c r="EY681">
        <v>42.95966</v>
      </c>
      <c r="EZ681">
        <v>42.504600000000003</v>
      </c>
      <c r="FA681">
        <v>42.042960000000001</v>
      </c>
      <c r="FB681">
        <v>41.49521</v>
      </c>
      <c r="FC681">
        <v>41.144179999999999</v>
      </c>
      <c r="FD681">
        <v>41.270159999999997</v>
      </c>
      <c r="FE681">
        <v>41.13514</v>
      </c>
      <c r="FF681">
        <v>41.771700000000003</v>
      </c>
      <c r="FG681">
        <v>43.727490000000003</v>
      </c>
      <c r="FH681">
        <v>46.591459999999998</v>
      </c>
      <c r="FI681">
        <v>49.688670000000002</v>
      </c>
      <c r="FJ681">
        <v>51.698009999999996</v>
      </c>
      <c r="FK681">
        <v>53.415370000000003</v>
      </c>
      <c r="FL681">
        <v>54.386009999999999</v>
      </c>
      <c r="FM681">
        <v>54.913649999999997</v>
      </c>
      <c r="FN681">
        <v>54.789470000000001</v>
      </c>
      <c r="FO681">
        <v>53.366869999999999</v>
      </c>
      <c r="FP681">
        <v>51.259920000000001</v>
      </c>
      <c r="FQ681">
        <v>49.778210000000001</v>
      </c>
      <c r="FR681">
        <v>48.487960000000001</v>
      </c>
      <c r="FS681">
        <v>47.342379999999999</v>
      </c>
      <c r="FT681">
        <v>46.415550000000003</v>
      </c>
      <c r="FU681">
        <v>45.589100000000002</v>
      </c>
      <c r="FV681">
        <v>1</v>
      </c>
    </row>
    <row r="682" spans="1:178" x14ac:dyDescent="0.2">
      <c r="A682" t="s">
        <v>216</v>
      </c>
      <c r="B682" t="s">
        <v>231</v>
      </c>
      <c r="C682" t="s">
        <v>242</v>
      </c>
      <c r="D682" t="s">
        <v>34</v>
      </c>
      <c r="E682">
        <v>2015</v>
      </c>
      <c r="F682" t="s">
        <v>230</v>
      </c>
      <c r="G682">
        <v>338</v>
      </c>
      <c r="H682" s="59"/>
      <c r="I682">
        <v>33.27008</v>
      </c>
      <c r="J682">
        <v>421.0181</v>
      </c>
      <c r="K682">
        <v>416.8818</v>
      </c>
      <c r="L682">
        <v>412.30250000000001</v>
      </c>
      <c r="M682">
        <v>414.05599999999998</v>
      </c>
      <c r="N682">
        <v>421.92970000000003</v>
      </c>
      <c r="O682">
        <v>438.43369999999999</v>
      </c>
      <c r="P682">
        <v>447.23970000000003</v>
      </c>
      <c r="Q682">
        <v>451.23750000000001</v>
      </c>
      <c r="R682">
        <v>455.20729999999998</v>
      </c>
      <c r="S682">
        <v>449.33969999999999</v>
      </c>
      <c r="T682">
        <v>446.00009999999997</v>
      </c>
      <c r="U682">
        <v>451.7629</v>
      </c>
      <c r="V682">
        <v>453.04759999999999</v>
      </c>
      <c r="W682">
        <v>450.29320000000001</v>
      </c>
      <c r="X682">
        <v>444.53989999999999</v>
      </c>
      <c r="Y682">
        <v>439.7885</v>
      </c>
      <c r="Z682">
        <v>439.1259</v>
      </c>
      <c r="AA682">
        <v>442.52609999999999</v>
      </c>
      <c r="AB682">
        <v>443.67779999999999</v>
      </c>
      <c r="AC682">
        <v>443.55610000000001</v>
      </c>
      <c r="AD682">
        <v>441.27670000000001</v>
      </c>
      <c r="AE682">
        <v>439.06110000000001</v>
      </c>
      <c r="AF682">
        <v>435.9359</v>
      </c>
      <c r="AG682">
        <v>433.64620000000002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121.8719</v>
      </c>
      <c r="AX682">
        <v>360.5917</v>
      </c>
      <c r="AY682">
        <v>365.46199999999999</v>
      </c>
      <c r="AZ682">
        <v>365.25670000000002</v>
      </c>
      <c r="BA682">
        <v>365.90629999999999</v>
      </c>
      <c r="BB682">
        <v>365.03480000000002</v>
      </c>
      <c r="BC682">
        <v>315.73669999999998</v>
      </c>
      <c r="BD682">
        <v>213.24639999999999</v>
      </c>
      <c r="BE682">
        <v>-48.333979999999997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124.9622</v>
      </c>
      <c r="BV682">
        <v>364.84789999999998</v>
      </c>
      <c r="BW682">
        <v>370.04829999999998</v>
      </c>
      <c r="BX682">
        <v>369.81900000000002</v>
      </c>
      <c r="BY682">
        <v>370.45479999999998</v>
      </c>
      <c r="BZ682">
        <v>369.49029999999999</v>
      </c>
      <c r="CA682">
        <v>321.3503</v>
      </c>
      <c r="CB682">
        <v>219.07849999999999</v>
      </c>
      <c r="CC682">
        <v>58.389560000000003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127.1026</v>
      </c>
      <c r="CT682">
        <v>367.79579999999999</v>
      </c>
      <c r="CU682">
        <v>373.22480000000002</v>
      </c>
      <c r="CV682">
        <v>372.97890000000001</v>
      </c>
      <c r="CW682">
        <v>373.60500000000002</v>
      </c>
      <c r="CX682">
        <v>372.57619999999997</v>
      </c>
      <c r="CY682">
        <v>325.23820000000001</v>
      </c>
      <c r="CZ682">
        <v>223.11789999999999</v>
      </c>
      <c r="DA682">
        <v>132.30600000000001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129.24299999999999</v>
      </c>
      <c r="DR682">
        <v>370.74360000000001</v>
      </c>
      <c r="DS682">
        <v>376.40120000000002</v>
      </c>
      <c r="DT682">
        <v>376.1388</v>
      </c>
      <c r="DU682">
        <v>376.75529999999998</v>
      </c>
      <c r="DV682">
        <v>375.66210000000001</v>
      </c>
      <c r="DW682">
        <v>329.12610000000001</v>
      </c>
      <c r="DX682">
        <v>227.15719999999999</v>
      </c>
      <c r="DY682">
        <v>206.22239999999999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132.33330000000001</v>
      </c>
      <c r="EP682">
        <v>374.99979999999999</v>
      </c>
      <c r="EQ682">
        <v>380.98750000000001</v>
      </c>
      <c r="ER682">
        <v>380.7011</v>
      </c>
      <c r="ES682">
        <v>381.30369999999999</v>
      </c>
      <c r="ET682">
        <v>380.11770000000001</v>
      </c>
      <c r="EU682">
        <v>334.7396</v>
      </c>
      <c r="EV682">
        <v>232.98929999999999</v>
      </c>
      <c r="EW682">
        <v>312.94589999999999</v>
      </c>
      <c r="EX682">
        <v>49.284179999999999</v>
      </c>
      <c r="EY682">
        <v>48.799579999999999</v>
      </c>
      <c r="EZ682">
        <v>48.50132</v>
      </c>
      <c r="FA682">
        <v>48.101179999999999</v>
      </c>
      <c r="FB682">
        <v>47.720910000000003</v>
      </c>
      <c r="FC682">
        <v>47.65813</v>
      </c>
      <c r="FD682">
        <v>47.564869999999999</v>
      </c>
      <c r="FE682">
        <v>47.332349999999998</v>
      </c>
      <c r="FF682">
        <v>47.720849999999999</v>
      </c>
      <c r="FG682">
        <v>49.393360000000001</v>
      </c>
      <c r="FH682">
        <v>51.382849999999998</v>
      </c>
      <c r="FI682">
        <v>53.187609999999999</v>
      </c>
      <c r="FJ682">
        <v>53.966880000000003</v>
      </c>
      <c r="FK682">
        <v>53.98565</v>
      </c>
      <c r="FL682">
        <v>53.958159999999999</v>
      </c>
      <c r="FM682">
        <v>53.391979999999997</v>
      </c>
      <c r="FN682">
        <v>52.950189999999999</v>
      </c>
      <c r="FO682">
        <v>52.064570000000003</v>
      </c>
      <c r="FP682">
        <v>50.937420000000003</v>
      </c>
      <c r="FQ682">
        <v>49.480289999999997</v>
      </c>
      <c r="FR682">
        <v>48.369070000000001</v>
      </c>
      <c r="FS682">
        <v>47.518999999999998</v>
      </c>
      <c r="FT682">
        <v>46.218980000000002</v>
      </c>
      <c r="FU682">
        <v>45.494799999999998</v>
      </c>
      <c r="FV682">
        <v>1</v>
      </c>
    </row>
    <row r="683" spans="1:178" x14ac:dyDescent="0.2">
      <c r="A683" t="s">
        <v>216</v>
      </c>
      <c r="B683" t="s">
        <v>231</v>
      </c>
      <c r="C683" t="s">
        <v>242</v>
      </c>
      <c r="D683" t="s">
        <v>34</v>
      </c>
      <c r="E683">
        <v>2016</v>
      </c>
      <c r="F683" t="s">
        <v>230</v>
      </c>
      <c r="G683">
        <v>330</v>
      </c>
      <c r="H683" s="59"/>
      <c r="I683">
        <v>32.482619999999997</v>
      </c>
      <c r="J683">
        <v>411.05309999999997</v>
      </c>
      <c r="K683">
        <v>407.01479999999998</v>
      </c>
      <c r="L683">
        <v>402.54390000000001</v>
      </c>
      <c r="M683">
        <v>404.25580000000002</v>
      </c>
      <c r="N683">
        <v>411.94319999999999</v>
      </c>
      <c r="O683">
        <v>428.05650000000003</v>
      </c>
      <c r="P683">
        <v>436.65410000000003</v>
      </c>
      <c r="Q683">
        <v>440.5573</v>
      </c>
      <c r="R683">
        <v>444.43310000000002</v>
      </c>
      <c r="S683">
        <v>438.70440000000002</v>
      </c>
      <c r="T683">
        <v>435.44389999999999</v>
      </c>
      <c r="U683">
        <v>441.07029999999997</v>
      </c>
      <c r="V683">
        <v>442.32459999999998</v>
      </c>
      <c r="W683">
        <v>439.6354</v>
      </c>
      <c r="X683">
        <v>434.01819999999998</v>
      </c>
      <c r="Y683">
        <v>429.3793</v>
      </c>
      <c r="Z683">
        <v>428.73239999999998</v>
      </c>
      <c r="AA683">
        <v>432.0521</v>
      </c>
      <c r="AB683">
        <v>433.17660000000001</v>
      </c>
      <c r="AC683">
        <v>433.05770000000001</v>
      </c>
      <c r="AD683">
        <v>430.83229999999998</v>
      </c>
      <c r="AE683">
        <v>428.66910000000001</v>
      </c>
      <c r="AF683">
        <v>425.61799999999999</v>
      </c>
      <c r="AG683">
        <v>423.38240000000002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118.9258</v>
      </c>
      <c r="AX683">
        <v>351.97219999999999</v>
      </c>
      <c r="AY683">
        <v>356.72070000000002</v>
      </c>
      <c r="AZ683">
        <v>356.52069999999998</v>
      </c>
      <c r="BA683">
        <v>357.15530000000001</v>
      </c>
      <c r="BB683">
        <v>356.30619999999999</v>
      </c>
      <c r="BC683">
        <v>308.15190000000001</v>
      </c>
      <c r="BD683">
        <v>208.083</v>
      </c>
      <c r="BE683">
        <v>-49.314920000000001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121.9794</v>
      </c>
      <c r="BV683">
        <v>356.17779999999999</v>
      </c>
      <c r="BW683">
        <v>361.25240000000002</v>
      </c>
      <c r="BX683">
        <v>361.02870000000001</v>
      </c>
      <c r="BY683">
        <v>361.64960000000002</v>
      </c>
      <c r="BZ683">
        <v>360.70870000000002</v>
      </c>
      <c r="CA683">
        <v>313.6986</v>
      </c>
      <c r="CB683">
        <v>213.84569999999999</v>
      </c>
      <c r="CC683">
        <v>56.13805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124.0943</v>
      </c>
      <c r="CT683">
        <v>359.09050000000002</v>
      </c>
      <c r="CU683">
        <v>364.39100000000002</v>
      </c>
      <c r="CV683">
        <v>364.15100000000001</v>
      </c>
      <c r="CW683">
        <v>364.76229999999998</v>
      </c>
      <c r="CX683">
        <v>363.75779999999997</v>
      </c>
      <c r="CY683">
        <v>317.54020000000003</v>
      </c>
      <c r="CZ683">
        <v>217.83699999999999</v>
      </c>
      <c r="DA683">
        <v>129.17449999999999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126.20910000000001</v>
      </c>
      <c r="DR683">
        <v>362.00330000000002</v>
      </c>
      <c r="DS683">
        <v>367.52969999999999</v>
      </c>
      <c r="DT683">
        <v>367.27330000000001</v>
      </c>
      <c r="DU683">
        <v>367.87509999999997</v>
      </c>
      <c r="DV683">
        <v>366.80700000000002</v>
      </c>
      <c r="DW683">
        <v>321.3818</v>
      </c>
      <c r="DX683">
        <v>221.82820000000001</v>
      </c>
      <c r="DY683">
        <v>202.21090000000001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129.2627</v>
      </c>
      <c r="EP683">
        <v>366.20890000000003</v>
      </c>
      <c r="EQ683">
        <v>372.06139999999999</v>
      </c>
      <c r="ER683">
        <v>371.78129999999999</v>
      </c>
      <c r="ES683">
        <v>372.36939999999998</v>
      </c>
      <c r="ET683">
        <v>371.20949999999999</v>
      </c>
      <c r="EU683">
        <v>326.92849999999999</v>
      </c>
      <c r="EV683">
        <v>227.5909</v>
      </c>
      <c r="EW683">
        <v>307.66379999999998</v>
      </c>
      <c r="EX683">
        <v>49.284179999999999</v>
      </c>
      <c r="EY683">
        <v>48.799579999999999</v>
      </c>
      <c r="EZ683">
        <v>48.50132</v>
      </c>
      <c r="FA683">
        <v>48.101179999999999</v>
      </c>
      <c r="FB683">
        <v>47.720910000000003</v>
      </c>
      <c r="FC683">
        <v>47.65813</v>
      </c>
      <c r="FD683">
        <v>47.564869999999999</v>
      </c>
      <c r="FE683">
        <v>47.332349999999998</v>
      </c>
      <c r="FF683">
        <v>47.720849999999999</v>
      </c>
      <c r="FG683">
        <v>49.393360000000001</v>
      </c>
      <c r="FH683">
        <v>51.382849999999998</v>
      </c>
      <c r="FI683">
        <v>53.187609999999999</v>
      </c>
      <c r="FJ683">
        <v>53.966880000000003</v>
      </c>
      <c r="FK683">
        <v>53.98565</v>
      </c>
      <c r="FL683">
        <v>53.958159999999999</v>
      </c>
      <c r="FM683">
        <v>53.391979999999997</v>
      </c>
      <c r="FN683">
        <v>52.950200000000002</v>
      </c>
      <c r="FO683">
        <v>52.064570000000003</v>
      </c>
      <c r="FP683">
        <v>50.937420000000003</v>
      </c>
      <c r="FQ683">
        <v>49.480289999999997</v>
      </c>
      <c r="FR683">
        <v>48.369070000000001</v>
      </c>
      <c r="FS683">
        <v>47.518999999999998</v>
      </c>
      <c r="FT683">
        <v>46.218969999999999</v>
      </c>
      <c r="FU683">
        <v>45.494799999999998</v>
      </c>
      <c r="FV683">
        <v>1</v>
      </c>
    </row>
    <row r="684" spans="1:178" x14ac:dyDescent="0.2">
      <c r="A684" t="s">
        <v>216</v>
      </c>
      <c r="B684" t="s">
        <v>231</v>
      </c>
      <c r="C684" t="s">
        <v>242</v>
      </c>
      <c r="D684" t="s">
        <v>34</v>
      </c>
      <c r="E684">
        <v>2017</v>
      </c>
      <c r="F684" t="s">
        <v>230</v>
      </c>
      <c r="G684">
        <v>321</v>
      </c>
      <c r="H684" s="59"/>
      <c r="I684">
        <v>31.596730000000001</v>
      </c>
      <c r="J684">
        <v>399.8426</v>
      </c>
      <c r="K684">
        <v>395.9144</v>
      </c>
      <c r="L684">
        <v>391.56540000000001</v>
      </c>
      <c r="M684">
        <v>393.23070000000001</v>
      </c>
      <c r="N684">
        <v>400.70839999999998</v>
      </c>
      <c r="O684">
        <v>416.38220000000001</v>
      </c>
      <c r="P684">
        <v>424.74540000000002</v>
      </c>
      <c r="Q684">
        <v>428.5421</v>
      </c>
      <c r="R684">
        <v>432.31220000000002</v>
      </c>
      <c r="S684">
        <v>426.73970000000003</v>
      </c>
      <c r="T684">
        <v>423.56819999999999</v>
      </c>
      <c r="U684">
        <v>429.04109999999997</v>
      </c>
      <c r="V684">
        <v>430.26119999999997</v>
      </c>
      <c r="W684">
        <v>427.64530000000002</v>
      </c>
      <c r="X684">
        <v>422.18130000000002</v>
      </c>
      <c r="Y684">
        <v>417.66899999999998</v>
      </c>
      <c r="Z684">
        <v>417.03960000000001</v>
      </c>
      <c r="AA684">
        <v>420.26889999999997</v>
      </c>
      <c r="AB684">
        <v>421.36270000000002</v>
      </c>
      <c r="AC684">
        <v>421.24700000000001</v>
      </c>
      <c r="AD684">
        <v>419.08229999999998</v>
      </c>
      <c r="AE684">
        <v>416.97809999999998</v>
      </c>
      <c r="AF684">
        <v>414.0102</v>
      </c>
      <c r="AG684">
        <v>411.8356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115.61239999999999</v>
      </c>
      <c r="AX684">
        <v>342.27659999999997</v>
      </c>
      <c r="AY684">
        <v>346.88810000000001</v>
      </c>
      <c r="AZ684">
        <v>346.69409999999999</v>
      </c>
      <c r="BA684">
        <v>347.31169999999997</v>
      </c>
      <c r="BB684">
        <v>346.48779999999999</v>
      </c>
      <c r="BC684">
        <v>299.62060000000002</v>
      </c>
      <c r="BD684">
        <v>202.27590000000001</v>
      </c>
      <c r="BE684">
        <v>-50.387099999999997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118.624</v>
      </c>
      <c r="BV684">
        <v>346.42439999999999</v>
      </c>
      <c r="BW684">
        <v>351.35750000000002</v>
      </c>
      <c r="BX684">
        <v>351.14019999999999</v>
      </c>
      <c r="BY684">
        <v>351.74430000000001</v>
      </c>
      <c r="BZ684">
        <v>350.82990000000001</v>
      </c>
      <c r="CA684">
        <v>305.09109999999998</v>
      </c>
      <c r="CB684">
        <v>207.95949999999999</v>
      </c>
      <c r="CC684">
        <v>53.617939999999997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120.7099</v>
      </c>
      <c r="CT684">
        <v>349.2971</v>
      </c>
      <c r="CU684">
        <v>354.45310000000001</v>
      </c>
      <c r="CV684">
        <v>354.21960000000001</v>
      </c>
      <c r="CW684">
        <v>354.8143</v>
      </c>
      <c r="CX684">
        <v>353.8372</v>
      </c>
      <c r="CY684">
        <v>308.88</v>
      </c>
      <c r="CZ684">
        <v>211.89599999999999</v>
      </c>
      <c r="DA684">
        <v>125.6515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122.7957</v>
      </c>
      <c r="DR684">
        <v>352.16989999999998</v>
      </c>
      <c r="DS684">
        <v>357.54860000000002</v>
      </c>
      <c r="DT684">
        <v>357.29899999999998</v>
      </c>
      <c r="DU684">
        <v>357.8843</v>
      </c>
      <c r="DV684">
        <v>356.84449999999998</v>
      </c>
      <c r="DW684">
        <v>312.66890000000001</v>
      </c>
      <c r="DX684">
        <v>215.83240000000001</v>
      </c>
      <c r="DY684">
        <v>197.68510000000001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125.8073</v>
      </c>
      <c r="EP684">
        <v>356.3177</v>
      </c>
      <c r="EQ684">
        <v>362.0181</v>
      </c>
      <c r="ER684">
        <v>361.74509999999998</v>
      </c>
      <c r="ES684">
        <v>362.31689999999998</v>
      </c>
      <c r="ET684">
        <v>361.1866</v>
      </c>
      <c r="EU684">
        <v>318.13940000000002</v>
      </c>
      <c r="EV684">
        <v>221.51599999999999</v>
      </c>
      <c r="EW684">
        <v>301.69009999999997</v>
      </c>
      <c r="EX684">
        <v>49.284179999999999</v>
      </c>
      <c r="EY684">
        <v>48.799579999999999</v>
      </c>
      <c r="EZ684">
        <v>48.50132</v>
      </c>
      <c r="FA684">
        <v>48.101179999999999</v>
      </c>
      <c r="FB684">
        <v>47.720910000000003</v>
      </c>
      <c r="FC684">
        <v>47.65813</v>
      </c>
      <c r="FD684">
        <v>47.564869999999999</v>
      </c>
      <c r="FE684">
        <v>47.332349999999998</v>
      </c>
      <c r="FF684">
        <v>47.720860000000002</v>
      </c>
      <c r="FG684">
        <v>49.393360000000001</v>
      </c>
      <c r="FH684">
        <v>51.382849999999998</v>
      </c>
      <c r="FI684">
        <v>53.187609999999999</v>
      </c>
      <c r="FJ684">
        <v>53.966880000000003</v>
      </c>
      <c r="FK684">
        <v>53.985660000000003</v>
      </c>
      <c r="FL684">
        <v>53.958159999999999</v>
      </c>
      <c r="FM684">
        <v>53.391979999999997</v>
      </c>
      <c r="FN684">
        <v>52.950200000000002</v>
      </c>
      <c r="FO684">
        <v>52.06456</v>
      </c>
      <c r="FP684">
        <v>50.937420000000003</v>
      </c>
      <c r="FQ684">
        <v>49.480289999999997</v>
      </c>
      <c r="FR684">
        <v>48.369070000000001</v>
      </c>
      <c r="FS684">
        <v>47.519010000000002</v>
      </c>
      <c r="FT684">
        <v>46.218969999999999</v>
      </c>
      <c r="FU684">
        <v>45.494799999999998</v>
      </c>
      <c r="FV684">
        <v>1</v>
      </c>
    </row>
    <row r="685" spans="1:178" x14ac:dyDescent="0.2">
      <c r="A685" t="s">
        <v>216</v>
      </c>
      <c r="B685" t="s">
        <v>231</v>
      </c>
      <c r="C685" t="s">
        <v>242</v>
      </c>
      <c r="D685" t="s">
        <v>34</v>
      </c>
      <c r="E685" t="s">
        <v>239</v>
      </c>
      <c r="F685" t="s">
        <v>230</v>
      </c>
      <c r="G685">
        <v>313</v>
      </c>
      <c r="H685" s="59"/>
      <c r="I685">
        <v>30.809270000000001</v>
      </c>
      <c r="J685">
        <v>389.8777</v>
      </c>
      <c r="K685">
        <v>386.04739999999998</v>
      </c>
      <c r="L685">
        <v>381.80680000000001</v>
      </c>
      <c r="M685">
        <v>383.43049999999999</v>
      </c>
      <c r="N685">
        <v>390.72190000000001</v>
      </c>
      <c r="O685">
        <v>406.00510000000003</v>
      </c>
      <c r="P685">
        <v>414.15980000000002</v>
      </c>
      <c r="Q685">
        <v>417.86189999999999</v>
      </c>
      <c r="R685">
        <v>421.53809999999999</v>
      </c>
      <c r="S685">
        <v>416.10449999999997</v>
      </c>
      <c r="T685">
        <v>413.012</v>
      </c>
      <c r="U685">
        <v>418.3485</v>
      </c>
      <c r="V685">
        <v>419.53809999999999</v>
      </c>
      <c r="W685">
        <v>416.98750000000001</v>
      </c>
      <c r="X685">
        <v>411.65969999999999</v>
      </c>
      <c r="Y685">
        <v>407.25979999999998</v>
      </c>
      <c r="Z685">
        <v>406.64609999999999</v>
      </c>
      <c r="AA685">
        <v>409.79489999999998</v>
      </c>
      <c r="AB685">
        <v>410.8614</v>
      </c>
      <c r="AC685">
        <v>410.74869999999999</v>
      </c>
      <c r="AD685">
        <v>408.6379</v>
      </c>
      <c r="AE685">
        <v>406.58609999999999</v>
      </c>
      <c r="AF685">
        <v>403.69220000000001</v>
      </c>
      <c r="AG685">
        <v>401.5718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112.66800000000001</v>
      </c>
      <c r="AX685">
        <v>333.65940000000001</v>
      </c>
      <c r="AY685">
        <v>338.14920000000001</v>
      </c>
      <c r="AZ685">
        <v>337.96050000000002</v>
      </c>
      <c r="BA685">
        <v>338.56299999999999</v>
      </c>
      <c r="BB685">
        <v>337.76159999999999</v>
      </c>
      <c r="BC685">
        <v>292.03879999999998</v>
      </c>
      <c r="BD685">
        <v>197.1156</v>
      </c>
      <c r="BE685">
        <v>-51.311129999999999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115.6418</v>
      </c>
      <c r="BV685">
        <v>337.7552</v>
      </c>
      <c r="BW685">
        <v>342.56259999999997</v>
      </c>
      <c r="BX685">
        <v>342.35090000000002</v>
      </c>
      <c r="BY685">
        <v>342.94009999999997</v>
      </c>
      <c r="BZ685">
        <v>342.04919999999998</v>
      </c>
      <c r="CA685">
        <v>297.44069999999999</v>
      </c>
      <c r="CB685">
        <v>202.72800000000001</v>
      </c>
      <c r="CC685">
        <v>51.389710000000001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117.7015</v>
      </c>
      <c r="CT685">
        <v>340.59190000000001</v>
      </c>
      <c r="CU685">
        <v>345.61939999999998</v>
      </c>
      <c r="CV685">
        <v>345.39170000000001</v>
      </c>
      <c r="CW685">
        <v>345.97160000000002</v>
      </c>
      <c r="CX685">
        <v>345.0188</v>
      </c>
      <c r="CY685">
        <v>301.18209999999999</v>
      </c>
      <c r="CZ685">
        <v>206.61510000000001</v>
      </c>
      <c r="DA685">
        <v>122.52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119.7612</v>
      </c>
      <c r="DR685">
        <v>343.42869999999999</v>
      </c>
      <c r="DS685">
        <v>348.67610000000002</v>
      </c>
      <c r="DT685">
        <v>348.4325</v>
      </c>
      <c r="DU685">
        <v>349.00310000000002</v>
      </c>
      <c r="DV685">
        <v>347.98840000000001</v>
      </c>
      <c r="DW685">
        <v>304.92340000000002</v>
      </c>
      <c r="DX685">
        <v>210.50210000000001</v>
      </c>
      <c r="DY685">
        <v>193.65029999999999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122.7351</v>
      </c>
      <c r="EP685">
        <v>347.52449999999999</v>
      </c>
      <c r="EQ685">
        <v>353.08949999999999</v>
      </c>
      <c r="ER685">
        <v>352.82279999999997</v>
      </c>
      <c r="ES685">
        <v>353.38010000000003</v>
      </c>
      <c r="ET685">
        <v>352.27600000000001</v>
      </c>
      <c r="EU685">
        <v>310.32530000000003</v>
      </c>
      <c r="EV685">
        <v>216.11449999999999</v>
      </c>
      <c r="EW685">
        <v>296.35109999999997</v>
      </c>
      <c r="EX685">
        <v>49.284179999999999</v>
      </c>
      <c r="EY685">
        <v>48.799579999999999</v>
      </c>
      <c r="EZ685">
        <v>48.50132</v>
      </c>
      <c r="FA685">
        <v>48.101179999999999</v>
      </c>
      <c r="FB685">
        <v>47.720910000000003</v>
      </c>
      <c r="FC685">
        <v>47.65813</v>
      </c>
      <c r="FD685">
        <v>47.564860000000003</v>
      </c>
      <c r="FE685">
        <v>47.332349999999998</v>
      </c>
      <c r="FF685">
        <v>47.720849999999999</v>
      </c>
      <c r="FG685">
        <v>49.393360000000001</v>
      </c>
      <c r="FH685">
        <v>51.382860000000001</v>
      </c>
      <c r="FI685">
        <v>53.187609999999999</v>
      </c>
      <c r="FJ685">
        <v>53.966880000000003</v>
      </c>
      <c r="FK685">
        <v>53.98565</v>
      </c>
      <c r="FL685">
        <v>53.958159999999999</v>
      </c>
      <c r="FM685">
        <v>53.391979999999997</v>
      </c>
      <c r="FN685">
        <v>52.950189999999999</v>
      </c>
      <c r="FO685">
        <v>52.06456</v>
      </c>
      <c r="FP685">
        <v>50.937420000000003</v>
      </c>
      <c r="FQ685">
        <v>49.480289999999997</v>
      </c>
      <c r="FR685">
        <v>48.369070000000001</v>
      </c>
      <c r="FS685">
        <v>47.518999999999998</v>
      </c>
      <c r="FT685">
        <v>46.218969999999999</v>
      </c>
      <c r="FU685">
        <v>45.494799999999998</v>
      </c>
      <c r="FV685">
        <v>1</v>
      </c>
    </row>
    <row r="686" spans="1:178" x14ac:dyDescent="0.2">
      <c r="A686" t="s">
        <v>216</v>
      </c>
      <c r="B686" t="s">
        <v>231</v>
      </c>
      <c r="C686" t="s">
        <v>242</v>
      </c>
      <c r="D686" t="s">
        <v>35</v>
      </c>
      <c r="E686">
        <v>2015</v>
      </c>
      <c r="F686" t="s">
        <v>230</v>
      </c>
      <c r="G686">
        <v>338</v>
      </c>
      <c r="H686" s="59"/>
      <c r="I686">
        <v>33.27008</v>
      </c>
      <c r="J686">
        <v>458.5043</v>
      </c>
      <c r="K686">
        <v>453.50650000000002</v>
      </c>
      <c r="L686">
        <v>447.58679999999998</v>
      </c>
      <c r="M686">
        <v>449.0521</v>
      </c>
      <c r="N686">
        <v>455.77289999999999</v>
      </c>
      <c r="O686">
        <v>471.56670000000003</v>
      </c>
      <c r="P686">
        <v>482.23450000000003</v>
      </c>
      <c r="Q686">
        <v>485.29759999999999</v>
      </c>
      <c r="R686">
        <v>488.70179999999999</v>
      </c>
      <c r="S686">
        <v>481.12</v>
      </c>
      <c r="T686">
        <v>480.5573</v>
      </c>
      <c r="U686">
        <v>488.03559999999999</v>
      </c>
      <c r="V686">
        <v>487.00369999999998</v>
      </c>
      <c r="W686">
        <v>485.15559999999999</v>
      </c>
      <c r="X686">
        <v>479.26080000000002</v>
      </c>
      <c r="Y686">
        <v>476.67020000000002</v>
      </c>
      <c r="Z686">
        <v>472.68549999999999</v>
      </c>
      <c r="AA686">
        <v>471.05990000000003</v>
      </c>
      <c r="AB686">
        <v>470.30849999999998</v>
      </c>
      <c r="AC686">
        <v>470.65159999999997</v>
      </c>
      <c r="AD686">
        <v>471.84980000000002</v>
      </c>
      <c r="AE686">
        <v>472.90010000000001</v>
      </c>
      <c r="AF686">
        <v>468.98700000000002</v>
      </c>
      <c r="AG686">
        <v>466.38830000000002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124.8712</v>
      </c>
      <c r="AX686">
        <v>381.64359999999999</v>
      </c>
      <c r="AY686">
        <v>382.5686</v>
      </c>
      <c r="AZ686">
        <v>380.78570000000002</v>
      </c>
      <c r="BA686">
        <v>380.35410000000002</v>
      </c>
      <c r="BB686">
        <v>382.6148</v>
      </c>
      <c r="BC686">
        <v>330.22089999999997</v>
      </c>
      <c r="BD686">
        <v>238.38489999999999</v>
      </c>
      <c r="BE686">
        <v>-21.93507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133.9452</v>
      </c>
      <c r="BV686">
        <v>389.00009999999997</v>
      </c>
      <c r="BW686">
        <v>389.90219999999999</v>
      </c>
      <c r="BX686">
        <v>387.96449999999999</v>
      </c>
      <c r="BY686">
        <v>387.78789999999998</v>
      </c>
      <c r="BZ686">
        <v>389.99220000000003</v>
      </c>
      <c r="CA686">
        <v>344.28769999999997</v>
      </c>
      <c r="CB686">
        <v>247.92670000000001</v>
      </c>
      <c r="CC686">
        <v>84.788229999999999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140.22980000000001</v>
      </c>
      <c r="CT686">
        <v>394.09519999999998</v>
      </c>
      <c r="CU686">
        <v>394.98140000000001</v>
      </c>
      <c r="CV686">
        <v>392.93650000000002</v>
      </c>
      <c r="CW686">
        <v>392.9366</v>
      </c>
      <c r="CX686">
        <v>395.10169999999999</v>
      </c>
      <c r="CY686">
        <v>354.03039999999999</v>
      </c>
      <c r="CZ686">
        <v>254.53530000000001</v>
      </c>
      <c r="DA686">
        <v>158.7045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146.51439999999999</v>
      </c>
      <c r="DR686">
        <v>399.19029999999998</v>
      </c>
      <c r="DS686">
        <v>400.06060000000002</v>
      </c>
      <c r="DT686">
        <v>397.9085</v>
      </c>
      <c r="DU686">
        <v>398.08530000000002</v>
      </c>
      <c r="DV686">
        <v>400.21129999999999</v>
      </c>
      <c r="DW686">
        <v>363.77300000000002</v>
      </c>
      <c r="DX686">
        <v>261.14389999999997</v>
      </c>
      <c r="DY686">
        <v>232.6207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155.5883</v>
      </c>
      <c r="EP686">
        <v>406.54680000000002</v>
      </c>
      <c r="EQ686">
        <v>407.39420000000001</v>
      </c>
      <c r="ER686">
        <v>405.08730000000003</v>
      </c>
      <c r="ES686">
        <v>405.51920000000001</v>
      </c>
      <c r="ET686">
        <v>407.58859999999999</v>
      </c>
      <c r="EU686">
        <v>377.83980000000003</v>
      </c>
      <c r="EV686">
        <v>270.6857</v>
      </c>
      <c r="EW686">
        <v>339.34399999999999</v>
      </c>
      <c r="EX686">
        <v>48.286160000000002</v>
      </c>
      <c r="EY686">
        <v>47.490279999999998</v>
      </c>
      <c r="EZ686">
        <v>46.982149999999997</v>
      </c>
      <c r="FA686">
        <v>46.509619999999998</v>
      </c>
      <c r="FB686">
        <v>46.11477</v>
      </c>
      <c r="FC686">
        <v>45.743819999999999</v>
      </c>
      <c r="FD686">
        <v>45.466639999999998</v>
      </c>
      <c r="FE686">
        <v>45.33473</v>
      </c>
      <c r="FF686">
        <v>47.294499999999999</v>
      </c>
      <c r="FG686">
        <v>49.645240000000001</v>
      </c>
      <c r="FH686">
        <v>51.986609999999999</v>
      </c>
      <c r="FI686">
        <v>53.911709999999999</v>
      </c>
      <c r="FJ686">
        <v>55.18891</v>
      </c>
      <c r="FK686">
        <v>56.032690000000002</v>
      </c>
      <c r="FL686">
        <v>56.205469999999998</v>
      </c>
      <c r="FM686">
        <v>56.510750000000002</v>
      </c>
      <c r="FN686">
        <v>56.308030000000002</v>
      </c>
      <c r="FO686">
        <v>55.63843</v>
      </c>
      <c r="FP686">
        <v>54.169829999999997</v>
      </c>
      <c r="FQ686">
        <v>52.279400000000003</v>
      </c>
      <c r="FR686">
        <v>50.930340000000001</v>
      </c>
      <c r="FS686">
        <v>49.81888</v>
      </c>
      <c r="FT686">
        <v>49.113</v>
      </c>
      <c r="FU686">
        <v>48.258240000000001</v>
      </c>
      <c r="FV686">
        <v>1</v>
      </c>
    </row>
    <row r="687" spans="1:178" x14ac:dyDescent="0.2">
      <c r="A687" t="s">
        <v>216</v>
      </c>
      <c r="B687" t="s">
        <v>231</v>
      </c>
      <c r="C687" t="s">
        <v>242</v>
      </c>
      <c r="D687" t="s">
        <v>35</v>
      </c>
      <c r="E687">
        <v>2016</v>
      </c>
      <c r="F687" t="s">
        <v>230</v>
      </c>
      <c r="G687">
        <v>330</v>
      </c>
      <c r="H687" s="59"/>
      <c r="I687">
        <v>32.482619999999997</v>
      </c>
      <c r="J687">
        <v>447.65210000000002</v>
      </c>
      <c r="K687">
        <v>442.77260000000001</v>
      </c>
      <c r="L687">
        <v>436.99299999999999</v>
      </c>
      <c r="M687">
        <v>438.42360000000002</v>
      </c>
      <c r="N687">
        <v>444.98540000000003</v>
      </c>
      <c r="O687">
        <v>460.40539999999999</v>
      </c>
      <c r="P687">
        <v>470.82069999999999</v>
      </c>
      <c r="Q687">
        <v>473.81130000000002</v>
      </c>
      <c r="R687">
        <v>477.13490000000002</v>
      </c>
      <c r="S687">
        <v>469.73259999999999</v>
      </c>
      <c r="T687">
        <v>469.18310000000002</v>
      </c>
      <c r="U687">
        <v>476.48450000000003</v>
      </c>
      <c r="V687">
        <v>475.47699999999998</v>
      </c>
      <c r="W687">
        <v>473.67270000000002</v>
      </c>
      <c r="X687">
        <v>467.91739999999999</v>
      </c>
      <c r="Y687">
        <v>465.38810000000001</v>
      </c>
      <c r="Z687">
        <v>461.49770000000001</v>
      </c>
      <c r="AA687">
        <v>459.91059999999999</v>
      </c>
      <c r="AB687">
        <v>459.17700000000002</v>
      </c>
      <c r="AC687">
        <v>459.51190000000003</v>
      </c>
      <c r="AD687">
        <v>460.68180000000001</v>
      </c>
      <c r="AE687">
        <v>461.7072</v>
      </c>
      <c r="AF687">
        <v>457.88670000000002</v>
      </c>
      <c r="AG687">
        <v>455.34949999999998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121.735</v>
      </c>
      <c r="AX687">
        <v>372.46409999999997</v>
      </c>
      <c r="AY687">
        <v>373.36770000000001</v>
      </c>
      <c r="AZ687">
        <v>371.63</v>
      </c>
      <c r="BA687">
        <v>371.20359999999999</v>
      </c>
      <c r="BB687">
        <v>373.41199999999998</v>
      </c>
      <c r="BC687">
        <v>322.125</v>
      </c>
      <c r="BD687">
        <v>232.55260000000001</v>
      </c>
      <c r="BE687">
        <v>-23.54083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130.70099999999999</v>
      </c>
      <c r="BV687">
        <v>379.73309999999998</v>
      </c>
      <c r="BW687">
        <v>380.61399999999998</v>
      </c>
      <c r="BX687">
        <v>378.72340000000003</v>
      </c>
      <c r="BY687">
        <v>378.54899999999998</v>
      </c>
      <c r="BZ687">
        <v>380.70150000000001</v>
      </c>
      <c r="CA687">
        <v>336.02429999999998</v>
      </c>
      <c r="CB687">
        <v>241.98079999999999</v>
      </c>
      <c r="CC687">
        <v>81.911900000000003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136.91069999999999</v>
      </c>
      <c r="CT687">
        <v>384.76749999999998</v>
      </c>
      <c r="CU687">
        <v>385.6327</v>
      </c>
      <c r="CV687">
        <v>383.63619999999997</v>
      </c>
      <c r="CW687">
        <v>383.63639999999998</v>
      </c>
      <c r="CX687">
        <v>385.75020000000001</v>
      </c>
      <c r="CY687">
        <v>345.65100000000001</v>
      </c>
      <c r="CZ687">
        <v>248.51079999999999</v>
      </c>
      <c r="DA687">
        <v>154.94820000000001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143.12049999999999</v>
      </c>
      <c r="DR687">
        <v>389.80189999999999</v>
      </c>
      <c r="DS687">
        <v>390.6515</v>
      </c>
      <c r="DT687">
        <v>388.54899999999998</v>
      </c>
      <c r="DU687">
        <v>388.72370000000001</v>
      </c>
      <c r="DV687">
        <v>390.7989</v>
      </c>
      <c r="DW687">
        <v>355.27760000000001</v>
      </c>
      <c r="DX687">
        <v>255.04069999999999</v>
      </c>
      <c r="DY687">
        <v>227.98439999999999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0</v>
      </c>
      <c r="EO687">
        <v>152.0864</v>
      </c>
      <c r="EP687">
        <v>397.07080000000002</v>
      </c>
      <c r="EQ687">
        <v>397.89769999999999</v>
      </c>
      <c r="ER687">
        <v>395.64240000000001</v>
      </c>
      <c r="ES687">
        <v>396.06909999999999</v>
      </c>
      <c r="ET687">
        <v>398.08850000000001</v>
      </c>
      <c r="EU687">
        <v>369.17700000000002</v>
      </c>
      <c r="EV687">
        <v>264.46890000000002</v>
      </c>
      <c r="EW687">
        <v>333.43709999999999</v>
      </c>
      <c r="EX687">
        <v>48.286160000000002</v>
      </c>
      <c r="EY687">
        <v>47.490279999999998</v>
      </c>
      <c r="EZ687">
        <v>46.982149999999997</v>
      </c>
      <c r="FA687">
        <v>46.509619999999998</v>
      </c>
      <c r="FB687">
        <v>46.11477</v>
      </c>
      <c r="FC687">
        <v>45.743819999999999</v>
      </c>
      <c r="FD687">
        <v>45.466639999999998</v>
      </c>
      <c r="FE687">
        <v>45.33473</v>
      </c>
      <c r="FF687">
        <v>47.294499999999999</v>
      </c>
      <c r="FG687">
        <v>49.645240000000001</v>
      </c>
      <c r="FH687">
        <v>51.986609999999999</v>
      </c>
      <c r="FI687">
        <v>53.911709999999999</v>
      </c>
      <c r="FJ687">
        <v>55.18891</v>
      </c>
      <c r="FK687">
        <v>56.032690000000002</v>
      </c>
      <c r="FL687">
        <v>56.205469999999998</v>
      </c>
      <c r="FM687">
        <v>56.510750000000002</v>
      </c>
      <c r="FN687">
        <v>56.308030000000002</v>
      </c>
      <c r="FO687">
        <v>55.638440000000003</v>
      </c>
      <c r="FP687">
        <v>54.169829999999997</v>
      </c>
      <c r="FQ687">
        <v>52.279400000000003</v>
      </c>
      <c r="FR687">
        <v>50.930340000000001</v>
      </c>
      <c r="FS687">
        <v>49.81888</v>
      </c>
      <c r="FT687">
        <v>49.113</v>
      </c>
      <c r="FU687">
        <v>48.258240000000001</v>
      </c>
      <c r="FV687">
        <v>1</v>
      </c>
    </row>
    <row r="688" spans="1:178" x14ac:dyDescent="0.2">
      <c r="A688" t="s">
        <v>216</v>
      </c>
      <c r="B688" t="s">
        <v>231</v>
      </c>
      <c r="C688" t="s">
        <v>242</v>
      </c>
      <c r="D688" t="s">
        <v>35</v>
      </c>
      <c r="E688">
        <v>2017</v>
      </c>
      <c r="F688" t="s">
        <v>230</v>
      </c>
      <c r="G688">
        <v>321</v>
      </c>
      <c r="H688" s="59"/>
      <c r="I688">
        <v>31.596730000000001</v>
      </c>
      <c r="J688">
        <v>435.4434</v>
      </c>
      <c r="K688">
        <v>430.697</v>
      </c>
      <c r="L688">
        <v>425.07499999999999</v>
      </c>
      <c r="M688">
        <v>426.46660000000003</v>
      </c>
      <c r="N688">
        <v>432.84949999999998</v>
      </c>
      <c r="O688">
        <v>447.84890000000001</v>
      </c>
      <c r="P688">
        <v>457.98009999999999</v>
      </c>
      <c r="Q688">
        <v>460.88920000000002</v>
      </c>
      <c r="R688">
        <v>464.12209999999999</v>
      </c>
      <c r="S688">
        <v>456.92169999999999</v>
      </c>
      <c r="T688">
        <v>456.38720000000001</v>
      </c>
      <c r="U688">
        <v>463.48950000000002</v>
      </c>
      <c r="V688">
        <v>462.50940000000003</v>
      </c>
      <c r="W688">
        <v>460.7543</v>
      </c>
      <c r="X688">
        <v>455.15600000000001</v>
      </c>
      <c r="Y688">
        <v>452.69569999999999</v>
      </c>
      <c r="Z688">
        <v>448.91140000000001</v>
      </c>
      <c r="AA688">
        <v>447.36759999999998</v>
      </c>
      <c r="AB688">
        <v>446.654</v>
      </c>
      <c r="AC688">
        <v>446.97969999999998</v>
      </c>
      <c r="AD688">
        <v>448.11770000000001</v>
      </c>
      <c r="AE688">
        <v>449.11520000000002</v>
      </c>
      <c r="AF688">
        <v>445.39890000000003</v>
      </c>
      <c r="AG688">
        <v>442.93090000000001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118.20950000000001</v>
      </c>
      <c r="AX688">
        <v>362.13940000000002</v>
      </c>
      <c r="AY688">
        <v>363.01889999999997</v>
      </c>
      <c r="AZ688">
        <v>361.33210000000003</v>
      </c>
      <c r="BA688">
        <v>360.91149999999999</v>
      </c>
      <c r="BB688">
        <v>363.0609</v>
      </c>
      <c r="BC688">
        <v>313.02109999999999</v>
      </c>
      <c r="BD688">
        <v>225.99420000000001</v>
      </c>
      <c r="BE688">
        <v>-25.315919999999998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127.0523</v>
      </c>
      <c r="BV688">
        <v>369.30849999999998</v>
      </c>
      <c r="BW688">
        <v>370.16559999999998</v>
      </c>
      <c r="BX688">
        <v>368.32799999999997</v>
      </c>
      <c r="BY688">
        <v>368.15600000000001</v>
      </c>
      <c r="BZ688">
        <v>370.25029999999998</v>
      </c>
      <c r="CA688">
        <v>326.7296</v>
      </c>
      <c r="CB688">
        <v>235.2929</v>
      </c>
      <c r="CC688">
        <v>78.688879999999997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133.17679999999999</v>
      </c>
      <c r="CT688">
        <v>374.27379999999999</v>
      </c>
      <c r="CU688">
        <v>375.1155</v>
      </c>
      <c r="CV688">
        <v>373.17340000000002</v>
      </c>
      <c r="CW688">
        <v>373.17360000000002</v>
      </c>
      <c r="CX688">
        <v>375.22969999999998</v>
      </c>
      <c r="CY688">
        <v>336.22410000000002</v>
      </c>
      <c r="CZ688">
        <v>241.73320000000001</v>
      </c>
      <c r="DA688">
        <v>150.72229999999999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139.3013</v>
      </c>
      <c r="DR688">
        <v>379.23910000000001</v>
      </c>
      <c r="DS688">
        <v>380.06529999999998</v>
      </c>
      <c r="DT688">
        <v>378.0188</v>
      </c>
      <c r="DU688">
        <v>378.19110000000001</v>
      </c>
      <c r="DV688">
        <v>380.20909999999998</v>
      </c>
      <c r="DW688">
        <v>345.71859999999998</v>
      </c>
      <c r="DX688">
        <v>248.17349999999999</v>
      </c>
      <c r="DY688">
        <v>222.75569999999999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148.14410000000001</v>
      </c>
      <c r="EP688">
        <v>386.4083</v>
      </c>
      <c r="EQ688">
        <v>387.21210000000002</v>
      </c>
      <c r="ER688">
        <v>385.0147</v>
      </c>
      <c r="ES688">
        <v>385.43560000000002</v>
      </c>
      <c r="ET688">
        <v>387.39859999999999</v>
      </c>
      <c r="EU688">
        <v>359.4271</v>
      </c>
      <c r="EV688">
        <v>257.47219999999999</v>
      </c>
      <c r="EW688">
        <v>326.76049999999998</v>
      </c>
      <c r="EX688">
        <v>48.286160000000002</v>
      </c>
      <c r="EY688">
        <v>47.490279999999998</v>
      </c>
      <c r="EZ688">
        <v>46.982149999999997</v>
      </c>
      <c r="FA688">
        <v>46.509619999999998</v>
      </c>
      <c r="FB688">
        <v>46.11477</v>
      </c>
      <c r="FC688">
        <v>45.743819999999999</v>
      </c>
      <c r="FD688">
        <v>45.466639999999998</v>
      </c>
      <c r="FE688">
        <v>45.33473</v>
      </c>
      <c r="FF688">
        <v>47.294499999999999</v>
      </c>
      <c r="FG688">
        <v>49.645240000000001</v>
      </c>
      <c r="FH688">
        <v>51.986609999999999</v>
      </c>
      <c r="FI688">
        <v>53.911709999999999</v>
      </c>
      <c r="FJ688">
        <v>55.18891</v>
      </c>
      <c r="FK688">
        <v>56.032690000000002</v>
      </c>
      <c r="FL688">
        <v>56.205469999999998</v>
      </c>
      <c r="FM688">
        <v>56.510750000000002</v>
      </c>
      <c r="FN688">
        <v>56.308030000000002</v>
      </c>
      <c r="FO688">
        <v>55.638440000000003</v>
      </c>
      <c r="FP688">
        <v>54.169840000000001</v>
      </c>
      <c r="FQ688">
        <v>52.279400000000003</v>
      </c>
      <c r="FR688">
        <v>50.930340000000001</v>
      </c>
      <c r="FS688">
        <v>49.81888</v>
      </c>
      <c r="FT688">
        <v>49.113</v>
      </c>
      <c r="FU688">
        <v>48.258240000000001</v>
      </c>
      <c r="FV688">
        <v>1</v>
      </c>
    </row>
    <row r="689" spans="1:178" x14ac:dyDescent="0.2">
      <c r="A689" t="s">
        <v>216</v>
      </c>
      <c r="B689" t="s">
        <v>231</v>
      </c>
      <c r="C689" t="s">
        <v>242</v>
      </c>
      <c r="D689" t="s">
        <v>35</v>
      </c>
      <c r="E689" t="s">
        <v>239</v>
      </c>
      <c r="F689" t="s">
        <v>230</v>
      </c>
      <c r="G689">
        <v>313</v>
      </c>
      <c r="H689" s="59"/>
      <c r="I689">
        <v>30.809270000000001</v>
      </c>
      <c r="J689">
        <v>424.59120000000001</v>
      </c>
      <c r="K689">
        <v>419.9631</v>
      </c>
      <c r="L689">
        <v>414.48129999999998</v>
      </c>
      <c r="M689">
        <v>415.83819999999997</v>
      </c>
      <c r="N689">
        <v>422.06200000000001</v>
      </c>
      <c r="O689">
        <v>436.6875</v>
      </c>
      <c r="P689">
        <v>446.56630000000001</v>
      </c>
      <c r="Q689">
        <v>449.40280000000001</v>
      </c>
      <c r="R689">
        <v>452.55520000000001</v>
      </c>
      <c r="S689">
        <v>445.5342</v>
      </c>
      <c r="T689">
        <v>445.01310000000001</v>
      </c>
      <c r="U689">
        <v>451.93830000000003</v>
      </c>
      <c r="V689">
        <v>450.98270000000002</v>
      </c>
      <c r="W689">
        <v>449.27140000000003</v>
      </c>
      <c r="X689">
        <v>443.8125</v>
      </c>
      <c r="Y689">
        <v>441.41359999999997</v>
      </c>
      <c r="Z689">
        <v>437.72359999999998</v>
      </c>
      <c r="AA689">
        <v>436.21820000000002</v>
      </c>
      <c r="AB689">
        <v>435.5224</v>
      </c>
      <c r="AC689">
        <v>435.84010000000001</v>
      </c>
      <c r="AD689">
        <v>436.94970000000001</v>
      </c>
      <c r="AE689">
        <v>437.92230000000001</v>
      </c>
      <c r="AF689">
        <v>434.29860000000002</v>
      </c>
      <c r="AG689">
        <v>431.8922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115.07810000000001</v>
      </c>
      <c r="AX689">
        <v>352.96390000000002</v>
      </c>
      <c r="AY689">
        <v>353.82190000000003</v>
      </c>
      <c r="AZ689">
        <v>352.18029999999999</v>
      </c>
      <c r="BA689">
        <v>351.76499999999999</v>
      </c>
      <c r="BB689">
        <v>353.86200000000002</v>
      </c>
      <c r="BC689">
        <v>304.93270000000001</v>
      </c>
      <c r="BD689">
        <v>220.1671</v>
      </c>
      <c r="BE689">
        <v>-26.86478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123.81</v>
      </c>
      <c r="BV689">
        <v>360.04309999999998</v>
      </c>
      <c r="BW689">
        <v>360.87909999999999</v>
      </c>
      <c r="BX689">
        <v>359.08850000000001</v>
      </c>
      <c r="BY689">
        <v>358.91860000000003</v>
      </c>
      <c r="BZ689">
        <v>360.96129999999999</v>
      </c>
      <c r="CA689">
        <v>318.46929999999998</v>
      </c>
      <c r="CB689">
        <v>229.3492</v>
      </c>
      <c r="CC689">
        <v>75.835840000000005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129.85769999999999</v>
      </c>
      <c r="CT689">
        <v>364.9461</v>
      </c>
      <c r="CU689">
        <v>365.76679999999999</v>
      </c>
      <c r="CV689">
        <v>363.87310000000002</v>
      </c>
      <c r="CW689">
        <v>363.87329999999997</v>
      </c>
      <c r="CX689">
        <v>365.87819999999999</v>
      </c>
      <c r="CY689">
        <v>327.84469999999999</v>
      </c>
      <c r="CZ689">
        <v>235.70869999999999</v>
      </c>
      <c r="DA689">
        <v>146.96600000000001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135.90539999999999</v>
      </c>
      <c r="DR689">
        <v>369.8492</v>
      </c>
      <c r="DS689">
        <v>370.65460000000002</v>
      </c>
      <c r="DT689">
        <v>368.65769999999998</v>
      </c>
      <c r="DU689">
        <v>368.8279</v>
      </c>
      <c r="DV689">
        <v>370.79520000000002</v>
      </c>
      <c r="DW689">
        <v>337.2201</v>
      </c>
      <c r="DX689">
        <v>242.06819999999999</v>
      </c>
      <c r="DY689">
        <v>218.09610000000001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0</v>
      </c>
      <c r="EN689">
        <v>0</v>
      </c>
      <c r="EO689">
        <v>144.63740000000001</v>
      </c>
      <c r="EP689">
        <v>376.92840000000001</v>
      </c>
      <c r="EQ689">
        <v>377.71170000000001</v>
      </c>
      <c r="ER689">
        <v>375.5659</v>
      </c>
      <c r="ES689">
        <v>375.98149999999998</v>
      </c>
      <c r="ET689">
        <v>377.89449999999999</v>
      </c>
      <c r="EU689">
        <v>350.75670000000002</v>
      </c>
      <c r="EV689">
        <v>251.25040000000001</v>
      </c>
      <c r="EW689">
        <v>320.79669999999999</v>
      </c>
      <c r="EX689">
        <v>48.286160000000002</v>
      </c>
      <c r="EY689">
        <v>47.490279999999998</v>
      </c>
      <c r="EZ689">
        <v>46.982149999999997</v>
      </c>
      <c r="FA689">
        <v>46.509619999999998</v>
      </c>
      <c r="FB689">
        <v>46.11477</v>
      </c>
      <c r="FC689">
        <v>45.743819999999999</v>
      </c>
      <c r="FD689">
        <v>45.466639999999998</v>
      </c>
      <c r="FE689">
        <v>45.33473</v>
      </c>
      <c r="FF689">
        <v>47.294499999999999</v>
      </c>
      <c r="FG689">
        <v>49.645240000000001</v>
      </c>
      <c r="FH689">
        <v>51.986609999999999</v>
      </c>
      <c r="FI689">
        <v>53.911709999999999</v>
      </c>
      <c r="FJ689">
        <v>55.18891</v>
      </c>
      <c r="FK689">
        <v>56.032690000000002</v>
      </c>
      <c r="FL689">
        <v>56.205469999999998</v>
      </c>
      <c r="FM689">
        <v>56.510750000000002</v>
      </c>
      <c r="FN689">
        <v>56.308030000000002</v>
      </c>
      <c r="FO689">
        <v>55.638440000000003</v>
      </c>
      <c r="FP689">
        <v>54.169829999999997</v>
      </c>
      <c r="FQ689">
        <v>52.279400000000003</v>
      </c>
      <c r="FR689">
        <v>50.930340000000001</v>
      </c>
      <c r="FS689">
        <v>49.81888</v>
      </c>
      <c r="FT689">
        <v>49.113</v>
      </c>
      <c r="FU689">
        <v>48.258240000000001</v>
      </c>
      <c r="FV689">
        <v>1</v>
      </c>
    </row>
    <row r="690" spans="1:178" x14ac:dyDescent="0.2">
      <c r="A690" t="s">
        <v>216</v>
      </c>
      <c r="B690" t="s">
        <v>231</v>
      </c>
      <c r="C690" t="s">
        <v>242</v>
      </c>
      <c r="D690" t="s">
        <v>36</v>
      </c>
      <c r="E690">
        <v>2015</v>
      </c>
      <c r="F690" t="s">
        <v>230</v>
      </c>
      <c r="G690">
        <v>338</v>
      </c>
      <c r="H690" s="59"/>
      <c r="I690">
        <v>33.27008</v>
      </c>
      <c r="J690">
        <v>441.66980000000001</v>
      </c>
      <c r="K690">
        <v>441.9452</v>
      </c>
      <c r="L690">
        <v>440.37360000000001</v>
      </c>
      <c r="M690">
        <v>440.3245</v>
      </c>
      <c r="N690">
        <v>442.5</v>
      </c>
      <c r="O690">
        <v>458.3263</v>
      </c>
      <c r="P690">
        <v>470.05540000000002</v>
      </c>
      <c r="Q690">
        <v>474.67829999999998</v>
      </c>
      <c r="R690">
        <v>484.13240000000002</v>
      </c>
      <c r="S690">
        <v>489.88010000000003</v>
      </c>
      <c r="T690">
        <v>484.69490000000002</v>
      </c>
      <c r="U690">
        <v>487.17090000000002</v>
      </c>
      <c r="V690">
        <v>481.88260000000002</v>
      </c>
      <c r="W690">
        <v>477.94830000000002</v>
      </c>
      <c r="X690">
        <v>471.13069999999999</v>
      </c>
      <c r="Y690">
        <v>464.2106</v>
      </c>
      <c r="Z690">
        <v>456.07859999999999</v>
      </c>
      <c r="AA690">
        <v>448.88819999999998</v>
      </c>
      <c r="AB690">
        <v>455.95620000000002</v>
      </c>
      <c r="AC690">
        <v>456.6352</v>
      </c>
      <c r="AD690">
        <v>454.79939999999999</v>
      </c>
      <c r="AE690">
        <v>448.04849999999999</v>
      </c>
      <c r="AF690">
        <v>448.18189999999998</v>
      </c>
      <c r="AG690">
        <v>447.51429999999999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117.91200000000001</v>
      </c>
      <c r="AU690">
        <v>375.51220000000001</v>
      </c>
      <c r="AV690">
        <v>372.92099999999999</v>
      </c>
      <c r="AW690">
        <v>370.95350000000002</v>
      </c>
      <c r="AX690">
        <v>365.7115</v>
      </c>
      <c r="AY690">
        <v>361.13159999999999</v>
      </c>
      <c r="AZ690">
        <v>312.78620000000001</v>
      </c>
      <c r="BA690">
        <v>222.69239999999999</v>
      </c>
      <c r="BB690">
        <v>-966.13260000000002</v>
      </c>
      <c r="BC690">
        <v>-897.32939999999996</v>
      </c>
      <c r="BD690">
        <v>-763.03290000000004</v>
      </c>
      <c r="BE690">
        <v>-667.77729999999997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126.2296</v>
      </c>
      <c r="BS690">
        <v>381.83190000000002</v>
      </c>
      <c r="BT690">
        <v>378.55900000000003</v>
      </c>
      <c r="BU690">
        <v>376.30250000000001</v>
      </c>
      <c r="BV690">
        <v>370.93470000000002</v>
      </c>
      <c r="BW690">
        <v>366.7054</v>
      </c>
      <c r="BX690">
        <v>325.0068</v>
      </c>
      <c r="BY690">
        <v>232.45590000000001</v>
      </c>
      <c r="BZ690">
        <v>-309.18290000000002</v>
      </c>
      <c r="CA690">
        <v>-282.30430000000001</v>
      </c>
      <c r="CB690">
        <v>-225.67490000000001</v>
      </c>
      <c r="CC690">
        <v>-187.6035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131.99039999999999</v>
      </c>
      <c r="CQ690">
        <v>386.209</v>
      </c>
      <c r="CR690">
        <v>382.46379999999999</v>
      </c>
      <c r="CS690">
        <v>380.00729999999999</v>
      </c>
      <c r="CT690">
        <v>374.55220000000003</v>
      </c>
      <c r="CU690">
        <v>370.56580000000002</v>
      </c>
      <c r="CV690">
        <v>333.47070000000002</v>
      </c>
      <c r="CW690">
        <v>239.21799999999999</v>
      </c>
      <c r="CX690">
        <v>145.8184</v>
      </c>
      <c r="CY690">
        <v>143.6602</v>
      </c>
      <c r="CZ690">
        <v>146.49770000000001</v>
      </c>
      <c r="DA690">
        <v>144.96340000000001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137.75110000000001</v>
      </c>
      <c r="DO690">
        <v>390.58600000000001</v>
      </c>
      <c r="DP690">
        <v>386.36860000000001</v>
      </c>
      <c r="DQ690">
        <v>383.71199999999999</v>
      </c>
      <c r="DR690">
        <v>378.16980000000001</v>
      </c>
      <c r="DS690">
        <v>374.42610000000002</v>
      </c>
      <c r="DT690">
        <v>341.93459999999999</v>
      </c>
      <c r="DU690">
        <v>245.98009999999999</v>
      </c>
      <c r="DV690">
        <v>600.81979999999999</v>
      </c>
      <c r="DW690">
        <v>569.62459999999999</v>
      </c>
      <c r="DX690">
        <v>518.67020000000002</v>
      </c>
      <c r="DY690">
        <v>477.53039999999999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146.06870000000001</v>
      </c>
      <c r="EM690">
        <v>396.90570000000002</v>
      </c>
      <c r="EN690">
        <v>392.00650000000002</v>
      </c>
      <c r="EO690">
        <v>389.06110000000001</v>
      </c>
      <c r="EP690">
        <v>383.39299999999997</v>
      </c>
      <c r="EQ690">
        <v>379.99990000000003</v>
      </c>
      <c r="ER690">
        <v>354.15519999999998</v>
      </c>
      <c r="ES690">
        <v>255.74359999999999</v>
      </c>
      <c r="ET690">
        <v>1257.769</v>
      </c>
      <c r="EU690">
        <v>1184.6500000000001</v>
      </c>
      <c r="EV690">
        <v>1056.028</v>
      </c>
      <c r="EW690">
        <v>957.70420000000001</v>
      </c>
      <c r="EX690">
        <v>62.574660000000002</v>
      </c>
      <c r="EY690">
        <v>61.331960000000002</v>
      </c>
      <c r="EZ690">
        <v>60.184260000000002</v>
      </c>
      <c r="FA690">
        <v>59.220149999999997</v>
      </c>
      <c r="FB690">
        <v>58.481819999999999</v>
      </c>
      <c r="FC690">
        <v>57.877200000000002</v>
      </c>
      <c r="FD690">
        <v>57.184469999999997</v>
      </c>
      <c r="FE690">
        <v>57.220239999999997</v>
      </c>
      <c r="FF690">
        <v>59.565109999999997</v>
      </c>
      <c r="FG690">
        <v>63.173310000000001</v>
      </c>
      <c r="FH690">
        <v>67.411000000000001</v>
      </c>
      <c r="FI690">
        <v>71.522409999999994</v>
      </c>
      <c r="FJ690">
        <v>75.105500000000006</v>
      </c>
      <c r="FK690">
        <v>77.313379999999995</v>
      </c>
      <c r="FL690">
        <v>78.670289999999994</v>
      </c>
      <c r="FM690">
        <v>79.349159999999998</v>
      </c>
      <c r="FN690">
        <v>79.291470000000004</v>
      </c>
      <c r="FO690">
        <v>79.436639999999997</v>
      </c>
      <c r="FP690">
        <v>78.216030000000003</v>
      </c>
      <c r="FQ690">
        <v>75.531300000000002</v>
      </c>
      <c r="FR690">
        <v>71.728099999999998</v>
      </c>
      <c r="FS690">
        <v>69.048810000000003</v>
      </c>
      <c r="FT690">
        <v>67.327190000000002</v>
      </c>
      <c r="FU690">
        <v>65.314769999999996</v>
      </c>
      <c r="FV690">
        <v>1</v>
      </c>
    </row>
    <row r="691" spans="1:178" x14ac:dyDescent="0.2">
      <c r="A691" t="s">
        <v>216</v>
      </c>
      <c r="B691" t="s">
        <v>231</v>
      </c>
      <c r="C691" t="s">
        <v>242</v>
      </c>
      <c r="D691" t="s">
        <v>36</v>
      </c>
      <c r="E691">
        <v>2016</v>
      </c>
      <c r="F691" t="s">
        <v>230</v>
      </c>
      <c r="G691">
        <v>330</v>
      </c>
      <c r="H691" s="59"/>
      <c r="I691">
        <v>32.482619999999997</v>
      </c>
      <c r="J691">
        <v>431.21609999999998</v>
      </c>
      <c r="K691">
        <v>431.48489999999998</v>
      </c>
      <c r="L691">
        <v>429.95060000000001</v>
      </c>
      <c r="M691">
        <v>429.90260000000001</v>
      </c>
      <c r="N691">
        <v>432.02659999999997</v>
      </c>
      <c r="O691">
        <v>447.47829999999999</v>
      </c>
      <c r="P691">
        <v>458.9298</v>
      </c>
      <c r="Q691">
        <v>463.4434</v>
      </c>
      <c r="R691">
        <v>472.67360000000002</v>
      </c>
      <c r="S691">
        <v>478.28530000000001</v>
      </c>
      <c r="T691">
        <v>473.22289999999998</v>
      </c>
      <c r="U691">
        <v>475.64019999999999</v>
      </c>
      <c r="V691">
        <v>470.47710000000001</v>
      </c>
      <c r="W691">
        <v>466.63589999999999</v>
      </c>
      <c r="X691">
        <v>459.9796</v>
      </c>
      <c r="Y691">
        <v>453.22340000000003</v>
      </c>
      <c r="Z691">
        <v>445.28379999999999</v>
      </c>
      <c r="AA691">
        <v>438.26369999999997</v>
      </c>
      <c r="AB691">
        <v>445.1644</v>
      </c>
      <c r="AC691">
        <v>445.82729999999998</v>
      </c>
      <c r="AD691">
        <v>444.03489999999999</v>
      </c>
      <c r="AE691">
        <v>437.44380000000001</v>
      </c>
      <c r="AF691">
        <v>437.57409999999999</v>
      </c>
      <c r="AG691">
        <v>436.92219999999998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114.9556</v>
      </c>
      <c r="AU691">
        <v>366.49849999999998</v>
      </c>
      <c r="AV691">
        <v>363.98219999999998</v>
      </c>
      <c r="AW691">
        <v>362.06700000000001</v>
      </c>
      <c r="AX691">
        <v>356.95159999999998</v>
      </c>
      <c r="AY691">
        <v>352.47309999999999</v>
      </c>
      <c r="AZ691">
        <v>305.1397</v>
      </c>
      <c r="BA691">
        <v>217.22720000000001</v>
      </c>
      <c r="BB691">
        <v>-956.34590000000003</v>
      </c>
      <c r="BC691">
        <v>-888.3365</v>
      </c>
      <c r="BD691">
        <v>-755.6721</v>
      </c>
      <c r="BE691">
        <v>-661.53269999999998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123.1742</v>
      </c>
      <c r="BS691">
        <v>372.74299999999999</v>
      </c>
      <c r="BT691">
        <v>369.553</v>
      </c>
      <c r="BU691">
        <v>367.35239999999999</v>
      </c>
      <c r="BV691">
        <v>362.11259999999999</v>
      </c>
      <c r="BW691">
        <v>357.98059999999998</v>
      </c>
      <c r="BX691">
        <v>317.21480000000003</v>
      </c>
      <c r="BY691">
        <v>226.87440000000001</v>
      </c>
      <c r="BZ691">
        <v>-307.21730000000002</v>
      </c>
      <c r="CA691">
        <v>-280.63339999999999</v>
      </c>
      <c r="CB691">
        <v>-224.7115</v>
      </c>
      <c r="CC691">
        <v>-187.0753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128.8663</v>
      </c>
      <c r="CQ691">
        <v>377.06790000000001</v>
      </c>
      <c r="CR691">
        <v>373.41140000000001</v>
      </c>
      <c r="CS691">
        <v>371.01299999999998</v>
      </c>
      <c r="CT691">
        <v>365.68709999999999</v>
      </c>
      <c r="CU691">
        <v>361.79500000000002</v>
      </c>
      <c r="CV691">
        <v>325.5779</v>
      </c>
      <c r="CW691">
        <v>233.55600000000001</v>
      </c>
      <c r="CX691">
        <v>142.36709999999999</v>
      </c>
      <c r="CY691">
        <v>140.25989999999999</v>
      </c>
      <c r="CZ691">
        <v>143.03030000000001</v>
      </c>
      <c r="DA691">
        <v>141.5324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134.55850000000001</v>
      </c>
      <c r="DO691">
        <v>381.3929</v>
      </c>
      <c r="DP691">
        <v>377.2697</v>
      </c>
      <c r="DQ691">
        <v>374.67360000000002</v>
      </c>
      <c r="DR691">
        <v>369.26159999999999</v>
      </c>
      <c r="DS691">
        <v>365.60939999999999</v>
      </c>
      <c r="DT691">
        <v>333.94110000000001</v>
      </c>
      <c r="DU691">
        <v>240.23769999999999</v>
      </c>
      <c r="DV691">
        <v>591.95159999999998</v>
      </c>
      <c r="DW691">
        <v>561.15329999999994</v>
      </c>
      <c r="DX691">
        <v>510.77199999999999</v>
      </c>
      <c r="DY691">
        <v>470.14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142.77709999999999</v>
      </c>
      <c r="EM691">
        <v>387.63729999999998</v>
      </c>
      <c r="EN691">
        <v>382.84050000000002</v>
      </c>
      <c r="EO691">
        <v>379.959</v>
      </c>
      <c r="EP691">
        <v>374.42259999999999</v>
      </c>
      <c r="EQ691">
        <v>371.11680000000001</v>
      </c>
      <c r="ER691">
        <v>346.01609999999999</v>
      </c>
      <c r="ES691">
        <v>249.88489999999999</v>
      </c>
      <c r="ET691">
        <v>1241.08</v>
      </c>
      <c r="EU691">
        <v>1168.856</v>
      </c>
      <c r="EV691">
        <v>1041.7329999999999</v>
      </c>
      <c r="EW691">
        <v>944.59739999999999</v>
      </c>
      <c r="EX691">
        <v>62.574660000000002</v>
      </c>
      <c r="EY691">
        <v>61.331960000000002</v>
      </c>
      <c r="EZ691">
        <v>60.184260000000002</v>
      </c>
      <c r="FA691">
        <v>59.220149999999997</v>
      </c>
      <c r="FB691">
        <v>58.481819999999999</v>
      </c>
      <c r="FC691">
        <v>57.877200000000002</v>
      </c>
      <c r="FD691">
        <v>57.184469999999997</v>
      </c>
      <c r="FE691">
        <v>57.220239999999997</v>
      </c>
      <c r="FF691">
        <v>59.565109999999997</v>
      </c>
      <c r="FG691">
        <v>63.173310000000001</v>
      </c>
      <c r="FH691">
        <v>67.411000000000001</v>
      </c>
      <c r="FI691">
        <v>71.522409999999994</v>
      </c>
      <c r="FJ691">
        <v>75.105509999999995</v>
      </c>
      <c r="FK691">
        <v>77.313389999999998</v>
      </c>
      <c r="FL691">
        <v>78.670289999999994</v>
      </c>
      <c r="FM691">
        <v>79.349170000000001</v>
      </c>
      <c r="FN691">
        <v>79.291470000000004</v>
      </c>
      <c r="FO691">
        <v>79.436639999999997</v>
      </c>
      <c r="FP691">
        <v>78.216030000000003</v>
      </c>
      <c r="FQ691">
        <v>75.531300000000002</v>
      </c>
      <c r="FR691">
        <v>71.728099999999998</v>
      </c>
      <c r="FS691">
        <v>69.048810000000003</v>
      </c>
      <c r="FT691">
        <v>67.327190000000002</v>
      </c>
      <c r="FU691">
        <v>65.314769999999996</v>
      </c>
      <c r="FV691">
        <v>1</v>
      </c>
    </row>
    <row r="692" spans="1:178" x14ac:dyDescent="0.2">
      <c r="A692" t="s">
        <v>216</v>
      </c>
      <c r="B692" t="s">
        <v>231</v>
      </c>
      <c r="C692" t="s">
        <v>242</v>
      </c>
      <c r="D692" t="s">
        <v>36</v>
      </c>
      <c r="E692">
        <v>2017</v>
      </c>
      <c r="F692" t="s">
        <v>230</v>
      </c>
      <c r="G692">
        <v>321</v>
      </c>
      <c r="H692" s="59"/>
      <c r="I692">
        <v>31.596730000000001</v>
      </c>
      <c r="J692">
        <v>419.45569999999998</v>
      </c>
      <c r="K692">
        <v>419.71710000000002</v>
      </c>
      <c r="L692">
        <v>418.22460000000001</v>
      </c>
      <c r="M692">
        <v>418.178</v>
      </c>
      <c r="N692">
        <v>420.2441</v>
      </c>
      <c r="O692">
        <v>435.27440000000001</v>
      </c>
      <c r="P692">
        <v>446.41359999999997</v>
      </c>
      <c r="Q692">
        <v>450.80399999999997</v>
      </c>
      <c r="R692">
        <v>459.78250000000003</v>
      </c>
      <c r="S692">
        <v>465.24110000000002</v>
      </c>
      <c r="T692">
        <v>460.3168</v>
      </c>
      <c r="U692">
        <v>462.66820000000001</v>
      </c>
      <c r="V692">
        <v>457.64589999999998</v>
      </c>
      <c r="W692">
        <v>453.90949999999998</v>
      </c>
      <c r="X692">
        <v>447.4348</v>
      </c>
      <c r="Y692">
        <v>440.86270000000002</v>
      </c>
      <c r="Z692">
        <v>433.1397</v>
      </c>
      <c r="AA692">
        <v>426.31099999999998</v>
      </c>
      <c r="AB692">
        <v>433.02350000000001</v>
      </c>
      <c r="AC692">
        <v>433.66829999999999</v>
      </c>
      <c r="AD692">
        <v>431.92489999999998</v>
      </c>
      <c r="AE692">
        <v>425.51350000000002</v>
      </c>
      <c r="AF692">
        <v>425.64019999999999</v>
      </c>
      <c r="AG692">
        <v>425.00619999999998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111.63209999999999</v>
      </c>
      <c r="AU692">
        <v>356.36</v>
      </c>
      <c r="AV692">
        <v>353.92779999999999</v>
      </c>
      <c r="AW692">
        <v>352.07130000000001</v>
      </c>
      <c r="AX692">
        <v>347.09829999999999</v>
      </c>
      <c r="AY692">
        <v>342.73399999999998</v>
      </c>
      <c r="AZ692">
        <v>296.54090000000002</v>
      </c>
      <c r="BA692">
        <v>211.08170000000001</v>
      </c>
      <c r="BB692">
        <v>-945.14260000000002</v>
      </c>
      <c r="BC692">
        <v>-878.03840000000002</v>
      </c>
      <c r="BD692">
        <v>-747.23329999999999</v>
      </c>
      <c r="BE692">
        <v>-654.36599999999999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119.73779999999999</v>
      </c>
      <c r="BS692">
        <v>362.51870000000002</v>
      </c>
      <c r="BT692">
        <v>359.4221</v>
      </c>
      <c r="BU692">
        <v>357.28410000000002</v>
      </c>
      <c r="BV692">
        <v>352.1884</v>
      </c>
      <c r="BW692">
        <v>348.16579999999999</v>
      </c>
      <c r="BX692">
        <v>308.4502</v>
      </c>
      <c r="BY692">
        <v>220.59649999999999</v>
      </c>
      <c r="BZ692">
        <v>-304.92700000000002</v>
      </c>
      <c r="CA692">
        <v>-278.67950000000002</v>
      </c>
      <c r="CB692">
        <v>-223.56299999999999</v>
      </c>
      <c r="CC692">
        <v>-186.42330000000001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125.3518</v>
      </c>
      <c r="CQ692">
        <v>366.7842</v>
      </c>
      <c r="CR692">
        <v>363.22739999999999</v>
      </c>
      <c r="CS692">
        <v>360.89449999999999</v>
      </c>
      <c r="CT692">
        <v>355.71379999999999</v>
      </c>
      <c r="CU692">
        <v>351.92779999999999</v>
      </c>
      <c r="CV692">
        <v>316.69850000000002</v>
      </c>
      <c r="CW692">
        <v>227.18629999999999</v>
      </c>
      <c r="CX692">
        <v>138.48439999999999</v>
      </c>
      <c r="CY692">
        <v>136.43459999999999</v>
      </c>
      <c r="CZ692">
        <v>139.12950000000001</v>
      </c>
      <c r="DA692">
        <v>137.67240000000001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130.9658</v>
      </c>
      <c r="DO692">
        <v>371.0498</v>
      </c>
      <c r="DP692">
        <v>367.03280000000001</v>
      </c>
      <c r="DQ692">
        <v>364.50490000000002</v>
      </c>
      <c r="DR692">
        <v>359.23930000000001</v>
      </c>
      <c r="DS692">
        <v>355.68990000000002</v>
      </c>
      <c r="DT692">
        <v>324.9468</v>
      </c>
      <c r="DU692">
        <v>233.77619999999999</v>
      </c>
      <c r="DV692">
        <v>581.89580000000001</v>
      </c>
      <c r="DW692">
        <v>551.54880000000003</v>
      </c>
      <c r="DX692">
        <v>501.82190000000003</v>
      </c>
      <c r="DY692">
        <v>461.7681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139.07149999999999</v>
      </c>
      <c r="EM692">
        <v>377.20850000000002</v>
      </c>
      <c r="EN692">
        <v>372.52710000000002</v>
      </c>
      <c r="EO692">
        <v>369.71769999999998</v>
      </c>
      <c r="EP692">
        <v>364.32940000000002</v>
      </c>
      <c r="EQ692">
        <v>361.12169999999998</v>
      </c>
      <c r="ER692">
        <v>336.85610000000003</v>
      </c>
      <c r="ES692">
        <v>243.291</v>
      </c>
      <c r="ET692">
        <v>1222.1110000000001</v>
      </c>
      <c r="EU692">
        <v>1150.9079999999999</v>
      </c>
      <c r="EV692">
        <v>1025.492</v>
      </c>
      <c r="EW692">
        <v>929.71079999999995</v>
      </c>
      <c r="EX692">
        <v>62.574660000000002</v>
      </c>
      <c r="EY692">
        <v>61.331960000000002</v>
      </c>
      <c r="EZ692">
        <v>60.184260000000002</v>
      </c>
      <c r="FA692">
        <v>59.220149999999997</v>
      </c>
      <c r="FB692">
        <v>58.481819999999999</v>
      </c>
      <c r="FC692">
        <v>57.877200000000002</v>
      </c>
      <c r="FD692">
        <v>57.184469999999997</v>
      </c>
      <c r="FE692">
        <v>57.220239999999997</v>
      </c>
      <c r="FF692">
        <v>59.565109999999997</v>
      </c>
      <c r="FG692">
        <v>63.173310000000001</v>
      </c>
      <c r="FH692">
        <v>67.411000000000001</v>
      </c>
      <c r="FI692">
        <v>71.522409999999994</v>
      </c>
      <c r="FJ692">
        <v>75.105500000000006</v>
      </c>
      <c r="FK692">
        <v>77.313389999999998</v>
      </c>
      <c r="FL692">
        <v>78.670289999999994</v>
      </c>
      <c r="FM692">
        <v>79.349170000000001</v>
      </c>
      <c r="FN692">
        <v>79.291470000000004</v>
      </c>
      <c r="FO692">
        <v>79.43665</v>
      </c>
      <c r="FP692">
        <v>78.216030000000003</v>
      </c>
      <c r="FQ692">
        <v>75.531300000000002</v>
      </c>
      <c r="FR692">
        <v>71.728099999999998</v>
      </c>
      <c r="FS692">
        <v>69.048810000000003</v>
      </c>
      <c r="FT692">
        <v>67.327190000000002</v>
      </c>
      <c r="FU692">
        <v>65.314769999999996</v>
      </c>
      <c r="FV692">
        <v>1</v>
      </c>
    </row>
    <row r="693" spans="1:178" x14ac:dyDescent="0.2">
      <c r="A693" t="s">
        <v>216</v>
      </c>
      <c r="B693" t="s">
        <v>231</v>
      </c>
      <c r="C693" t="s">
        <v>242</v>
      </c>
      <c r="D693" t="s">
        <v>36</v>
      </c>
      <c r="E693" t="s">
        <v>239</v>
      </c>
      <c r="F693" t="s">
        <v>230</v>
      </c>
      <c r="G693">
        <v>313</v>
      </c>
      <c r="H693" s="59"/>
      <c r="I693">
        <v>30.809270000000001</v>
      </c>
      <c r="J693">
        <v>409.00200000000001</v>
      </c>
      <c r="K693">
        <v>409.25689999999997</v>
      </c>
      <c r="L693">
        <v>407.80160000000001</v>
      </c>
      <c r="M693">
        <v>407.7561</v>
      </c>
      <c r="N693">
        <v>409.77069999999998</v>
      </c>
      <c r="O693">
        <v>424.4264</v>
      </c>
      <c r="P693">
        <v>435.28800000000001</v>
      </c>
      <c r="Q693">
        <v>439.56900000000002</v>
      </c>
      <c r="R693">
        <v>448.32380000000001</v>
      </c>
      <c r="S693">
        <v>453.64640000000003</v>
      </c>
      <c r="T693">
        <v>448.84469999999999</v>
      </c>
      <c r="U693">
        <v>451.13749999999999</v>
      </c>
      <c r="V693">
        <v>446.24040000000002</v>
      </c>
      <c r="W693">
        <v>442.59710000000001</v>
      </c>
      <c r="X693">
        <v>436.28370000000001</v>
      </c>
      <c r="Y693">
        <v>429.87549999999999</v>
      </c>
      <c r="Z693">
        <v>422.3449</v>
      </c>
      <c r="AA693">
        <v>415.68639999999999</v>
      </c>
      <c r="AB693">
        <v>422.23169999999999</v>
      </c>
      <c r="AC693">
        <v>422.86040000000003</v>
      </c>
      <c r="AD693">
        <v>421.16039999999998</v>
      </c>
      <c r="AE693">
        <v>414.90879999999999</v>
      </c>
      <c r="AF693">
        <v>415.0324</v>
      </c>
      <c r="AG693">
        <v>414.41410000000002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108.6801</v>
      </c>
      <c r="AU693">
        <v>347.34960000000001</v>
      </c>
      <c r="AV693">
        <v>344.99200000000002</v>
      </c>
      <c r="AW693">
        <v>343.18770000000001</v>
      </c>
      <c r="AX693">
        <v>338.34120000000001</v>
      </c>
      <c r="AY693">
        <v>334.07850000000002</v>
      </c>
      <c r="AZ693">
        <v>288.90089999999998</v>
      </c>
      <c r="BA693">
        <v>205.6217</v>
      </c>
      <c r="BB693">
        <v>-935.00570000000005</v>
      </c>
      <c r="BC693">
        <v>-868.71749999999997</v>
      </c>
      <c r="BD693">
        <v>-739.58590000000004</v>
      </c>
      <c r="BE693">
        <v>-647.86519999999996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116.6842</v>
      </c>
      <c r="BS693">
        <v>353.43119999999999</v>
      </c>
      <c r="BT693">
        <v>350.41739999999999</v>
      </c>
      <c r="BU693">
        <v>348.33510000000001</v>
      </c>
      <c r="BV693">
        <v>343.36750000000001</v>
      </c>
      <c r="BW693">
        <v>339.44220000000001</v>
      </c>
      <c r="BX693">
        <v>300.66079999999999</v>
      </c>
      <c r="BY693">
        <v>215.0171</v>
      </c>
      <c r="BZ693">
        <v>-302.81810000000002</v>
      </c>
      <c r="CA693">
        <v>-276.87439999999998</v>
      </c>
      <c r="CB693">
        <v>-222.48230000000001</v>
      </c>
      <c r="CC693">
        <v>-185.7903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122.2278</v>
      </c>
      <c r="CQ693">
        <v>357.64319999999998</v>
      </c>
      <c r="CR693">
        <v>354.17500000000001</v>
      </c>
      <c r="CS693">
        <v>351.90019999999998</v>
      </c>
      <c r="CT693">
        <v>346.84870000000001</v>
      </c>
      <c r="CU693">
        <v>343.15699999999998</v>
      </c>
      <c r="CV693">
        <v>308.8057</v>
      </c>
      <c r="CW693">
        <v>221.52440000000001</v>
      </c>
      <c r="CX693">
        <v>135.03299999999999</v>
      </c>
      <c r="CY693">
        <v>133.03440000000001</v>
      </c>
      <c r="CZ693">
        <v>135.66210000000001</v>
      </c>
      <c r="DA693">
        <v>134.2413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127.7714</v>
      </c>
      <c r="DO693">
        <v>361.8553</v>
      </c>
      <c r="DP693">
        <v>357.93270000000001</v>
      </c>
      <c r="DQ693">
        <v>355.46530000000001</v>
      </c>
      <c r="DR693">
        <v>350.32990000000001</v>
      </c>
      <c r="DS693">
        <v>346.87189999999998</v>
      </c>
      <c r="DT693">
        <v>316.95060000000001</v>
      </c>
      <c r="DU693">
        <v>228.0316</v>
      </c>
      <c r="DV693">
        <v>572.88419999999996</v>
      </c>
      <c r="DW693">
        <v>542.94309999999996</v>
      </c>
      <c r="DX693">
        <v>493.80650000000003</v>
      </c>
      <c r="DY693">
        <v>454.27289999999999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135.77549999999999</v>
      </c>
      <c r="EM693">
        <v>367.93680000000001</v>
      </c>
      <c r="EN693">
        <v>363.35809999999998</v>
      </c>
      <c r="EO693">
        <v>360.61270000000002</v>
      </c>
      <c r="EP693">
        <v>355.3562</v>
      </c>
      <c r="EQ693">
        <v>352.23559999999998</v>
      </c>
      <c r="ER693">
        <v>328.7106</v>
      </c>
      <c r="ES693">
        <v>237.4271</v>
      </c>
      <c r="ET693">
        <v>1205.0719999999999</v>
      </c>
      <c r="EU693">
        <v>1134.7860000000001</v>
      </c>
      <c r="EV693">
        <v>1010.91</v>
      </c>
      <c r="EW693">
        <v>916.34780000000001</v>
      </c>
      <c r="EX693">
        <v>62.574660000000002</v>
      </c>
      <c r="EY693">
        <v>61.331960000000002</v>
      </c>
      <c r="EZ693">
        <v>60.184260000000002</v>
      </c>
      <c r="FA693">
        <v>59.220149999999997</v>
      </c>
      <c r="FB693">
        <v>58.481819999999999</v>
      </c>
      <c r="FC693">
        <v>57.877200000000002</v>
      </c>
      <c r="FD693">
        <v>57.184469999999997</v>
      </c>
      <c r="FE693">
        <v>57.220239999999997</v>
      </c>
      <c r="FF693">
        <v>59.565109999999997</v>
      </c>
      <c r="FG693">
        <v>63.173310000000001</v>
      </c>
      <c r="FH693">
        <v>67.411000000000001</v>
      </c>
      <c r="FI693">
        <v>71.522409999999994</v>
      </c>
      <c r="FJ693">
        <v>75.105500000000006</v>
      </c>
      <c r="FK693">
        <v>77.313389999999998</v>
      </c>
      <c r="FL693">
        <v>78.670289999999994</v>
      </c>
      <c r="FM693">
        <v>79.349170000000001</v>
      </c>
      <c r="FN693">
        <v>79.291470000000004</v>
      </c>
      <c r="FO693">
        <v>79.43665</v>
      </c>
      <c r="FP693">
        <v>78.216030000000003</v>
      </c>
      <c r="FQ693">
        <v>75.531300000000002</v>
      </c>
      <c r="FR693">
        <v>71.728099999999998</v>
      </c>
      <c r="FS693">
        <v>69.048810000000003</v>
      </c>
      <c r="FT693">
        <v>67.327190000000002</v>
      </c>
      <c r="FU693">
        <v>65.314769999999996</v>
      </c>
      <c r="FV693">
        <v>1</v>
      </c>
    </row>
    <row r="694" spans="1:178" x14ac:dyDescent="0.2">
      <c r="A694" t="s">
        <v>216</v>
      </c>
      <c r="B694" t="s">
        <v>231</v>
      </c>
      <c r="C694" t="s">
        <v>242</v>
      </c>
      <c r="D694" t="s">
        <v>37</v>
      </c>
      <c r="E694">
        <v>2015</v>
      </c>
      <c r="F694" t="s">
        <v>230</v>
      </c>
      <c r="G694">
        <v>338</v>
      </c>
      <c r="H694" s="59"/>
      <c r="I694">
        <v>33.27008</v>
      </c>
      <c r="J694">
        <v>474.6234</v>
      </c>
      <c r="K694">
        <v>470.0754</v>
      </c>
      <c r="L694">
        <v>467.77050000000003</v>
      </c>
      <c r="M694">
        <v>467.66879999999998</v>
      </c>
      <c r="N694">
        <v>471.87990000000002</v>
      </c>
      <c r="O694">
        <v>486.33409999999998</v>
      </c>
      <c r="P694">
        <v>495.76650000000001</v>
      </c>
      <c r="Q694">
        <v>502.15710000000001</v>
      </c>
      <c r="R694">
        <v>502.78989999999999</v>
      </c>
      <c r="S694">
        <v>504.77699999999999</v>
      </c>
      <c r="T694">
        <v>507.81259999999997</v>
      </c>
      <c r="U694">
        <v>506.75970000000001</v>
      </c>
      <c r="V694">
        <v>506.18860000000001</v>
      </c>
      <c r="W694">
        <v>506.8535</v>
      </c>
      <c r="X694">
        <v>500.98559999999998</v>
      </c>
      <c r="Y694">
        <v>493.1687</v>
      </c>
      <c r="Z694">
        <v>486.15559999999999</v>
      </c>
      <c r="AA694">
        <v>482.82870000000003</v>
      </c>
      <c r="AB694">
        <v>482.4391</v>
      </c>
      <c r="AC694">
        <v>484.71269999999998</v>
      </c>
      <c r="AD694">
        <v>486.11450000000002</v>
      </c>
      <c r="AE694">
        <v>488.38499999999999</v>
      </c>
      <c r="AF694">
        <v>487.21780000000001</v>
      </c>
      <c r="AG694">
        <v>483.87700000000001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126.39109999999999</v>
      </c>
      <c r="AU694">
        <v>401.476</v>
      </c>
      <c r="AV694">
        <v>400.1712</v>
      </c>
      <c r="AW694">
        <v>398.23129999999998</v>
      </c>
      <c r="AX694">
        <v>393.8295</v>
      </c>
      <c r="AY694">
        <v>392.95400000000001</v>
      </c>
      <c r="AZ694">
        <v>343.86070000000001</v>
      </c>
      <c r="BA694">
        <v>246.7741</v>
      </c>
      <c r="BB694">
        <v>-587.94640000000004</v>
      </c>
      <c r="BC694">
        <v>-755.21900000000005</v>
      </c>
      <c r="BD694">
        <v>-847.63959999999997</v>
      </c>
      <c r="BE694">
        <v>-887.35720000000003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136.12889999999999</v>
      </c>
      <c r="BS694">
        <v>408.27229999999997</v>
      </c>
      <c r="BT694">
        <v>406.57940000000002</v>
      </c>
      <c r="BU694">
        <v>404.29809999999998</v>
      </c>
      <c r="BV694">
        <v>399.56569999999999</v>
      </c>
      <c r="BW694">
        <v>398.59210000000002</v>
      </c>
      <c r="BX694">
        <v>352.47730000000001</v>
      </c>
      <c r="BY694">
        <v>254.01609999999999</v>
      </c>
      <c r="BZ694">
        <v>-144.66380000000001</v>
      </c>
      <c r="CA694">
        <v>-211.22200000000001</v>
      </c>
      <c r="CB694">
        <v>-248.8</v>
      </c>
      <c r="CC694">
        <v>-266.01179999999999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142.8732</v>
      </c>
      <c r="CQ694">
        <v>412.9794</v>
      </c>
      <c r="CR694">
        <v>411.01760000000002</v>
      </c>
      <c r="CS694">
        <v>408.5</v>
      </c>
      <c r="CT694">
        <v>403.53859999999997</v>
      </c>
      <c r="CU694">
        <v>402.49700000000001</v>
      </c>
      <c r="CV694">
        <v>358.44510000000002</v>
      </c>
      <c r="CW694">
        <v>259.03190000000001</v>
      </c>
      <c r="CX694">
        <v>162.35239999999999</v>
      </c>
      <c r="CY694">
        <v>165.54859999999999</v>
      </c>
      <c r="CZ694">
        <v>165.9545</v>
      </c>
      <c r="DA694">
        <v>164.33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149.61760000000001</v>
      </c>
      <c r="DO694">
        <v>417.6866</v>
      </c>
      <c r="DP694">
        <v>415.45589999999999</v>
      </c>
      <c r="DQ694">
        <v>412.70190000000002</v>
      </c>
      <c r="DR694">
        <v>407.51139999999998</v>
      </c>
      <c r="DS694">
        <v>406.40190000000001</v>
      </c>
      <c r="DT694">
        <v>364.41289999999998</v>
      </c>
      <c r="DU694">
        <v>264.04770000000002</v>
      </c>
      <c r="DV694">
        <v>469.36860000000001</v>
      </c>
      <c r="DW694">
        <v>542.31920000000002</v>
      </c>
      <c r="DX694">
        <v>580.70899999999995</v>
      </c>
      <c r="DY694">
        <v>594.67190000000005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159.3554</v>
      </c>
      <c r="EM694">
        <v>424.4828</v>
      </c>
      <c r="EN694">
        <v>421.86410000000001</v>
      </c>
      <c r="EO694">
        <v>418.7688</v>
      </c>
      <c r="EP694">
        <v>413.24770000000001</v>
      </c>
      <c r="EQ694">
        <v>412.03989999999999</v>
      </c>
      <c r="ER694">
        <v>373.02949999999998</v>
      </c>
      <c r="ES694">
        <v>271.28969999999998</v>
      </c>
      <c r="ET694">
        <v>912.65120000000002</v>
      </c>
      <c r="EU694">
        <v>1086.316</v>
      </c>
      <c r="EV694">
        <v>1179.549</v>
      </c>
      <c r="EW694">
        <v>1216.0170000000001</v>
      </c>
      <c r="EX694">
        <v>65.888440000000003</v>
      </c>
      <c r="EY694">
        <v>64.99982</v>
      </c>
      <c r="EZ694">
        <v>64.423519999999996</v>
      </c>
      <c r="FA694">
        <v>63.801650000000002</v>
      </c>
      <c r="FB694">
        <v>63.191940000000002</v>
      </c>
      <c r="FC694">
        <v>62.394919999999999</v>
      </c>
      <c r="FD694">
        <v>61.803400000000003</v>
      </c>
      <c r="FE694">
        <v>62.150829999999999</v>
      </c>
      <c r="FF694">
        <v>63.578159999999997</v>
      </c>
      <c r="FG694">
        <v>66.389279999999999</v>
      </c>
      <c r="FH694">
        <v>69.629450000000006</v>
      </c>
      <c r="FI694">
        <v>72.829539999999994</v>
      </c>
      <c r="FJ694">
        <v>75.972530000000006</v>
      </c>
      <c r="FK694">
        <v>78.297169999999994</v>
      </c>
      <c r="FL694">
        <v>79.564760000000007</v>
      </c>
      <c r="FM694">
        <v>80.005809999999997</v>
      </c>
      <c r="FN694">
        <v>80.032979999999995</v>
      </c>
      <c r="FO694">
        <v>79.595709999999997</v>
      </c>
      <c r="FP694">
        <v>78.163960000000003</v>
      </c>
      <c r="FQ694">
        <v>75.495859999999993</v>
      </c>
      <c r="FR694">
        <v>72.125489999999999</v>
      </c>
      <c r="FS694">
        <v>69.742419999999996</v>
      </c>
      <c r="FT694">
        <v>68.027789999999996</v>
      </c>
      <c r="FU694">
        <v>66.874600000000001</v>
      </c>
      <c r="FV694">
        <v>1</v>
      </c>
    </row>
    <row r="695" spans="1:178" x14ac:dyDescent="0.2">
      <c r="A695" t="s">
        <v>216</v>
      </c>
      <c r="B695" t="s">
        <v>231</v>
      </c>
      <c r="C695" t="s">
        <v>242</v>
      </c>
      <c r="D695" t="s">
        <v>37</v>
      </c>
      <c r="E695">
        <v>2016</v>
      </c>
      <c r="F695" t="s">
        <v>230</v>
      </c>
      <c r="G695">
        <v>330</v>
      </c>
      <c r="H695" s="59"/>
      <c r="I695">
        <v>32.482619999999997</v>
      </c>
      <c r="J695">
        <v>463.3897</v>
      </c>
      <c r="K695">
        <v>458.94929999999999</v>
      </c>
      <c r="L695">
        <v>456.69900000000001</v>
      </c>
      <c r="M695">
        <v>456.59969999999998</v>
      </c>
      <c r="N695">
        <v>460.71120000000002</v>
      </c>
      <c r="O695">
        <v>474.82330000000002</v>
      </c>
      <c r="P695">
        <v>484.0324</v>
      </c>
      <c r="Q695">
        <v>490.27170000000001</v>
      </c>
      <c r="R695">
        <v>490.8895</v>
      </c>
      <c r="S695">
        <v>492.82960000000003</v>
      </c>
      <c r="T695">
        <v>495.79329999999999</v>
      </c>
      <c r="U695">
        <v>494.7654</v>
      </c>
      <c r="V695">
        <v>494.20780000000002</v>
      </c>
      <c r="W695">
        <v>494.85700000000003</v>
      </c>
      <c r="X695">
        <v>489.12790000000001</v>
      </c>
      <c r="Y695">
        <v>481.49610000000001</v>
      </c>
      <c r="Z695">
        <v>474.64890000000003</v>
      </c>
      <c r="AA695">
        <v>471.4008</v>
      </c>
      <c r="AB695">
        <v>471.0204</v>
      </c>
      <c r="AC695">
        <v>473.24020000000002</v>
      </c>
      <c r="AD695">
        <v>474.60879999999997</v>
      </c>
      <c r="AE695">
        <v>476.82560000000001</v>
      </c>
      <c r="AF695">
        <v>475.68599999999998</v>
      </c>
      <c r="AG695">
        <v>472.42430000000002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123.20569999999999</v>
      </c>
      <c r="AU695">
        <v>391.8383</v>
      </c>
      <c r="AV695">
        <v>390.57209999999998</v>
      </c>
      <c r="AW695">
        <v>388.68490000000003</v>
      </c>
      <c r="AX695">
        <v>384.39389999999997</v>
      </c>
      <c r="AY695">
        <v>383.54109999999997</v>
      </c>
      <c r="AZ695">
        <v>335.5505</v>
      </c>
      <c r="BA695">
        <v>240.78909999999999</v>
      </c>
      <c r="BB695">
        <v>-582.85659999999996</v>
      </c>
      <c r="BC695">
        <v>-748.17539999999997</v>
      </c>
      <c r="BD695">
        <v>-839.50049999999999</v>
      </c>
      <c r="BE695">
        <v>-878.72609999999997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132.82749999999999</v>
      </c>
      <c r="BS695">
        <v>398.55369999999999</v>
      </c>
      <c r="BT695">
        <v>396.904</v>
      </c>
      <c r="BU695">
        <v>394.67950000000002</v>
      </c>
      <c r="BV695">
        <v>390.06180000000001</v>
      </c>
      <c r="BW695">
        <v>389.11200000000002</v>
      </c>
      <c r="BX695">
        <v>344.06450000000001</v>
      </c>
      <c r="BY695">
        <v>247.94489999999999</v>
      </c>
      <c r="BZ695">
        <v>-144.85130000000001</v>
      </c>
      <c r="CA695">
        <v>-210.65479999999999</v>
      </c>
      <c r="CB695">
        <v>-247.7902</v>
      </c>
      <c r="CC695">
        <v>-264.77800000000002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139.49160000000001</v>
      </c>
      <c r="CQ695">
        <v>403.20479999999998</v>
      </c>
      <c r="CR695">
        <v>401.2894</v>
      </c>
      <c r="CS695">
        <v>398.83139999999997</v>
      </c>
      <c r="CT695">
        <v>393.98739999999998</v>
      </c>
      <c r="CU695">
        <v>392.97039999999998</v>
      </c>
      <c r="CV695">
        <v>349.96120000000002</v>
      </c>
      <c r="CW695">
        <v>252.90100000000001</v>
      </c>
      <c r="CX695">
        <v>158.50970000000001</v>
      </c>
      <c r="CY695">
        <v>161.63030000000001</v>
      </c>
      <c r="CZ695">
        <v>162.0266</v>
      </c>
      <c r="DA695">
        <v>160.44059999999999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146.1557</v>
      </c>
      <c r="DO695">
        <v>407.85579999999999</v>
      </c>
      <c r="DP695">
        <v>405.6748</v>
      </c>
      <c r="DQ695">
        <v>402.98320000000001</v>
      </c>
      <c r="DR695">
        <v>397.91300000000001</v>
      </c>
      <c r="DS695">
        <v>396.8288</v>
      </c>
      <c r="DT695">
        <v>355.858</v>
      </c>
      <c r="DU695">
        <v>257.8571</v>
      </c>
      <c r="DV695">
        <v>461.87079999999997</v>
      </c>
      <c r="DW695">
        <v>533.9153</v>
      </c>
      <c r="DX695">
        <v>571.8433</v>
      </c>
      <c r="DY695">
        <v>585.65920000000006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155.7775</v>
      </c>
      <c r="EM695">
        <v>414.57130000000001</v>
      </c>
      <c r="EN695">
        <v>412.00670000000002</v>
      </c>
      <c r="EO695">
        <v>408.97789999999998</v>
      </c>
      <c r="EP695">
        <v>403.58089999999999</v>
      </c>
      <c r="EQ695">
        <v>402.3997</v>
      </c>
      <c r="ER695">
        <v>364.37189999999998</v>
      </c>
      <c r="ES695">
        <v>265.01280000000003</v>
      </c>
      <c r="ET695">
        <v>899.87599999999998</v>
      </c>
      <c r="EU695">
        <v>1071.4359999999999</v>
      </c>
      <c r="EV695">
        <v>1163.5540000000001</v>
      </c>
      <c r="EW695">
        <v>1199.607</v>
      </c>
      <c r="EX695">
        <v>65.888440000000003</v>
      </c>
      <c r="EY695">
        <v>64.99982</v>
      </c>
      <c r="EZ695">
        <v>64.423519999999996</v>
      </c>
      <c r="FA695">
        <v>63.801650000000002</v>
      </c>
      <c r="FB695">
        <v>63.191940000000002</v>
      </c>
      <c r="FC695">
        <v>62.394919999999999</v>
      </c>
      <c r="FD695">
        <v>61.803400000000003</v>
      </c>
      <c r="FE695">
        <v>62.150829999999999</v>
      </c>
      <c r="FF695">
        <v>63.578159999999997</v>
      </c>
      <c r="FG695">
        <v>66.389290000000003</v>
      </c>
      <c r="FH695">
        <v>69.629450000000006</v>
      </c>
      <c r="FI695">
        <v>72.829539999999994</v>
      </c>
      <c r="FJ695">
        <v>75.972530000000006</v>
      </c>
      <c r="FK695">
        <v>78.297169999999994</v>
      </c>
      <c r="FL695">
        <v>79.564760000000007</v>
      </c>
      <c r="FM695">
        <v>80.005809999999997</v>
      </c>
      <c r="FN695">
        <v>80.032979999999995</v>
      </c>
      <c r="FO695">
        <v>79.595709999999997</v>
      </c>
      <c r="FP695">
        <v>78.163960000000003</v>
      </c>
      <c r="FQ695">
        <v>75.495859999999993</v>
      </c>
      <c r="FR695">
        <v>72.125489999999999</v>
      </c>
      <c r="FS695">
        <v>69.742419999999996</v>
      </c>
      <c r="FT695">
        <v>68.027789999999996</v>
      </c>
      <c r="FU695">
        <v>66.874600000000001</v>
      </c>
      <c r="FV695">
        <v>1</v>
      </c>
    </row>
    <row r="696" spans="1:178" x14ac:dyDescent="0.2">
      <c r="A696" t="s">
        <v>216</v>
      </c>
      <c r="B696" t="s">
        <v>231</v>
      </c>
      <c r="C696" t="s">
        <v>242</v>
      </c>
      <c r="D696" t="s">
        <v>37</v>
      </c>
      <c r="E696">
        <v>2017</v>
      </c>
      <c r="F696" t="s">
        <v>230</v>
      </c>
      <c r="G696">
        <v>321</v>
      </c>
      <c r="H696" s="59"/>
      <c r="I696">
        <v>31.596730000000001</v>
      </c>
      <c r="J696">
        <v>450.7518</v>
      </c>
      <c r="K696">
        <v>446.43259999999998</v>
      </c>
      <c r="L696">
        <v>444.24360000000001</v>
      </c>
      <c r="M696">
        <v>444.14699999999999</v>
      </c>
      <c r="N696">
        <v>448.1463</v>
      </c>
      <c r="O696">
        <v>461.87349999999998</v>
      </c>
      <c r="P696">
        <v>470.83150000000001</v>
      </c>
      <c r="Q696">
        <v>476.90069999999997</v>
      </c>
      <c r="R696">
        <v>477.5016</v>
      </c>
      <c r="S696">
        <v>479.3888</v>
      </c>
      <c r="T696">
        <v>482.27170000000001</v>
      </c>
      <c r="U696">
        <v>481.27179999999998</v>
      </c>
      <c r="V696">
        <v>480.7294</v>
      </c>
      <c r="W696">
        <v>481.36090000000002</v>
      </c>
      <c r="X696">
        <v>475.78809999999999</v>
      </c>
      <c r="Y696">
        <v>468.36430000000001</v>
      </c>
      <c r="Z696">
        <v>461.70389999999998</v>
      </c>
      <c r="AA696">
        <v>458.5444</v>
      </c>
      <c r="AB696">
        <v>458.17439999999999</v>
      </c>
      <c r="AC696">
        <v>460.33359999999999</v>
      </c>
      <c r="AD696">
        <v>461.66489999999999</v>
      </c>
      <c r="AE696">
        <v>463.82130000000001</v>
      </c>
      <c r="AF696">
        <v>462.71280000000002</v>
      </c>
      <c r="AG696">
        <v>459.54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119.625</v>
      </c>
      <c r="AU696">
        <v>380.99790000000002</v>
      </c>
      <c r="AV696">
        <v>379.77499999999998</v>
      </c>
      <c r="AW696">
        <v>377.947</v>
      </c>
      <c r="AX696">
        <v>373.78050000000002</v>
      </c>
      <c r="AY696">
        <v>372.95319999999998</v>
      </c>
      <c r="AZ696">
        <v>326.20389999999998</v>
      </c>
      <c r="BA696">
        <v>234.0581</v>
      </c>
      <c r="BB696">
        <v>-577.00009999999997</v>
      </c>
      <c r="BC696">
        <v>-740.09119999999996</v>
      </c>
      <c r="BD696">
        <v>-830.16769999999997</v>
      </c>
      <c r="BE696">
        <v>-868.83330000000001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129.1147</v>
      </c>
      <c r="BS696">
        <v>387.62110000000001</v>
      </c>
      <c r="BT696">
        <v>386.01990000000001</v>
      </c>
      <c r="BU696">
        <v>383.85930000000002</v>
      </c>
      <c r="BV696">
        <v>379.37060000000002</v>
      </c>
      <c r="BW696">
        <v>378.44760000000002</v>
      </c>
      <c r="BX696">
        <v>334.601</v>
      </c>
      <c r="BY696">
        <v>241.1156</v>
      </c>
      <c r="BZ696">
        <v>-145.00899999999999</v>
      </c>
      <c r="CA696">
        <v>-209.9512</v>
      </c>
      <c r="CB696">
        <v>-246.58199999999999</v>
      </c>
      <c r="CC696">
        <v>-263.31509999999997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135.68729999999999</v>
      </c>
      <c r="CQ696">
        <v>392.20830000000001</v>
      </c>
      <c r="CR696">
        <v>390.34519999999998</v>
      </c>
      <c r="CS696">
        <v>387.95420000000001</v>
      </c>
      <c r="CT696">
        <v>383.2423</v>
      </c>
      <c r="CU696">
        <v>382.25310000000002</v>
      </c>
      <c r="CV696">
        <v>340.41680000000002</v>
      </c>
      <c r="CW696">
        <v>246.00370000000001</v>
      </c>
      <c r="CX696">
        <v>154.1867</v>
      </c>
      <c r="CY696">
        <v>157.22219999999999</v>
      </c>
      <c r="CZ696">
        <v>157.60769999999999</v>
      </c>
      <c r="DA696">
        <v>156.06489999999999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142.25989999999999</v>
      </c>
      <c r="DO696">
        <v>396.7955</v>
      </c>
      <c r="DP696">
        <v>394.67039999999997</v>
      </c>
      <c r="DQ696">
        <v>392.04899999999998</v>
      </c>
      <c r="DR696">
        <v>387.11399999999998</v>
      </c>
      <c r="DS696">
        <v>386.05849999999998</v>
      </c>
      <c r="DT696">
        <v>346.23259999999999</v>
      </c>
      <c r="DU696">
        <v>250.89169999999999</v>
      </c>
      <c r="DV696">
        <v>453.38249999999999</v>
      </c>
      <c r="DW696">
        <v>524.39559999999994</v>
      </c>
      <c r="DX696">
        <v>561.79740000000004</v>
      </c>
      <c r="DY696">
        <v>575.44500000000005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151.74959999999999</v>
      </c>
      <c r="EM696">
        <v>403.4187</v>
      </c>
      <c r="EN696">
        <v>400.9153</v>
      </c>
      <c r="EO696">
        <v>397.96140000000003</v>
      </c>
      <c r="EP696">
        <v>392.70409999999998</v>
      </c>
      <c r="EQ696">
        <v>391.55290000000002</v>
      </c>
      <c r="ER696">
        <v>354.62970000000001</v>
      </c>
      <c r="ES696">
        <v>257.94920000000002</v>
      </c>
      <c r="ET696">
        <v>885.37360000000001</v>
      </c>
      <c r="EU696">
        <v>1054.5360000000001</v>
      </c>
      <c r="EV696">
        <v>1145.383</v>
      </c>
      <c r="EW696">
        <v>1180.963</v>
      </c>
      <c r="EX696">
        <v>65.888440000000003</v>
      </c>
      <c r="EY696">
        <v>64.99982</v>
      </c>
      <c r="EZ696">
        <v>64.423519999999996</v>
      </c>
      <c r="FA696">
        <v>63.801650000000002</v>
      </c>
      <c r="FB696">
        <v>63.191940000000002</v>
      </c>
      <c r="FC696">
        <v>62.394919999999999</v>
      </c>
      <c r="FD696">
        <v>61.803400000000003</v>
      </c>
      <c r="FE696">
        <v>62.150829999999999</v>
      </c>
      <c r="FF696">
        <v>63.578159999999997</v>
      </c>
      <c r="FG696">
        <v>66.389290000000003</v>
      </c>
      <c r="FH696">
        <v>69.629450000000006</v>
      </c>
      <c r="FI696">
        <v>72.829539999999994</v>
      </c>
      <c r="FJ696">
        <v>75.972530000000006</v>
      </c>
      <c r="FK696">
        <v>78.297169999999994</v>
      </c>
      <c r="FL696">
        <v>79.564760000000007</v>
      </c>
      <c r="FM696">
        <v>80.005809999999997</v>
      </c>
      <c r="FN696">
        <v>80.032979999999995</v>
      </c>
      <c r="FO696">
        <v>79.59572</v>
      </c>
      <c r="FP696">
        <v>78.163960000000003</v>
      </c>
      <c r="FQ696">
        <v>75.495859999999993</v>
      </c>
      <c r="FR696">
        <v>72.125489999999999</v>
      </c>
      <c r="FS696">
        <v>69.742419999999996</v>
      </c>
      <c r="FT696">
        <v>68.027789999999996</v>
      </c>
      <c r="FU696">
        <v>66.874600000000001</v>
      </c>
      <c r="FV696">
        <v>1</v>
      </c>
    </row>
    <row r="697" spans="1:178" x14ac:dyDescent="0.2">
      <c r="A697" t="s">
        <v>216</v>
      </c>
      <c r="B697" t="s">
        <v>231</v>
      </c>
      <c r="C697" t="s">
        <v>242</v>
      </c>
      <c r="D697" t="s">
        <v>37</v>
      </c>
      <c r="E697" t="s">
        <v>239</v>
      </c>
      <c r="F697" t="s">
        <v>230</v>
      </c>
      <c r="G697">
        <v>313</v>
      </c>
      <c r="H697" s="59"/>
      <c r="I697">
        <v>30.809270000000001</v>
      </c>
      <c r="J697">
        <v>439.5181</v>
      </c>
      <c r="K697">
        <v>435.30650000000003</v>
      </c>
      <c r="L697">
        <v>433.1721</v>
      </c>
      <c r="M697">
        <v>433.0779</v>
      </c>
      <c r="N697">
        <v>436.9776</v>
      </c>
      <c r="O697">
        <v>450.36270000000002</v>
      </c>
      <c r="P697">
        <v>459.09739999999999</v>
      </c>
      <c r="Q697">
        <v>465.01530000000002</v>
      </c>
      <c r="R697">
        <v>465.60129999999998</v>
      </c>
      <c r="S697">
        <v>467.44139999999999</v>
      </c>
      <c r="T697">
        <v>470.2525</v>
      </c>
      <c r="U697">
        <v>469.2774</v>
      </c>
      <c r="V697">
        <v>468.74860000000001</v>
      </c>
      <c r="W697">
        <v>469.36430000000001</v>
      </c>
      <c r="X697">
        <v>463.93040000000002</v>
      </c>
      <c r="Y697">
        <v>456.69170000000003</v>
      </c>
      <c r="Z697">
        <v>450.19729999999998</v>
      </c>
      <c r="AA697">
        <v>447.11649999999997</v>
      </c>
      <c r="AB697">
        <v>446.75569999999999</v>
      </c>
      <c r="AC697">
        <v>448.8612</v>
      </c>
      <c r="AD697">
        <v>450.15929999999997</v>
      </c>
      <c r="AE697">
        <v>452.26179999999999</v>
      </c>
      <c r="AF697">
        <v>451.18099999999998</v>
      </c>
      <c r="AG697">
        <v>448.08730000000003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116.4448</v>
      </c>
      <c r="AU697">
        <v>371.36380000000003</v>
      </c>
      <c r="AV697">
        <v>370.17930000000001</v>
      </c>
      <c r="AW697">
        <v>368.40379999999999</v>
      </c>
      <c r="AX697">
        <v>364.34789999999998</v>
      </c>
      <c r="AY697">
        <v>363.54329999999999</v>
      </c>
      <c r="AZ697">
        <v>317.89830000000001</v>
      </c>
      <c r="BA697">
        <v>228.077</v>
      </c>
      <c r="BB697">
        <v>-571.67399999999998</v>
      </c>
      <c r="BC697">
        <v>-732.75760000000002</v>
      </c>
      <c r="BD697">
        <v>-821.70939999999996</v>
      </c>
      <c r="BE697">
        <v>-859.87099999999998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125.8155</v>
      </c>
      <c r="BS697">
        <v>377.90390000000002</v>
      </c>
      <c r="BT697">
        <v>376.34589999999997</v>
      </c>
      <c r="BU697">
        <v>374.24200000000002</v>
      </c>
      <c r="BV697">
        <v>369.86799999999999</v>
      </c>
      <c r="BW697">
        <v>368.96879999999999</v>
      </c>
      <c r="BX697">
        <v>326.19009999999997</v>
      </c>
      <c r="BY697">
        <v>235.04599999999999</v>
      </c>
      <c r="BZ697">
        <v>-145.09989999999999</v>
      </c>
      <c r="CA697">
        <v>-209.2653</v>
      </c>
      <c r="CB697">
        <v>-245.44149999999999</v>
      </c>
      <c r="CC697">
        <v>-261.94569999999999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132.3057</v>
      </c>
      <c r="CQ697">
        <v>382.43360000000001</v>
      </c>
      <c r="CR697">
        <v>380.61689999999999</v>
      </c>
      <c r="CS697">
        <v>378.28550000000001</v>
      </c>
      <c r="CT697">
        <v>373.69110000000001</v>
      </c>
      <c r="CU697">
        <v>372.72649999999999</v>
      </c>
      <c r="CV697">
        <v>331.93290000000002</v>
      </c>
      <c r="CW697">
        <v>239.87270000000001</v>
      </c>
      <c r="CX697">
        <v>150.3441</v>
      </c>
      <c r="CY697">
        <v>153.3039</v>
      </c>
      <c r="CZ697">
        <v>153.6798</v>
      </c>
      <c r="DA697">
        <v>152.1755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138.79580000000001</v>
      </c>
      <c r="DO697">
        <v>386.9633</v>
      </c>
      <c r="DP697">
        <v>384.8879</v>
      </c>
      <c r="DQ697">
        <v>382.32900000000001</v>
      </c>
      <c r="DR697">
        <v>377.51420000000002</v>
      </c>
      <c r="DS697">
        <v>376.48419999999999</v>
      </c>
      <c r="DT697">
        <v>337.67579999999998</v>
      </c>
      <c r="DU697">
        <v>244.6995</v>
      </c>
      <c r="DV697">
        <v>445.78800000000001</v>
      </c>
      <c r="DW697">
        <v>515.87300000000005</v>
      </c>
      <c r="DX697">
        <v>552.80110000000002</v>
      </c>
      <c r="DY697">
        <v>566.29669999999999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148.16659999999999</v>
      </c>
      <c r="EM697">
        <v>393.5034</v>
      </c>
      <c r="EN697">
        <v>391.05450000000002</v>
      </c>
      <c r="EO697">
        <v>388.16719999999998</v>
      </c>
      <c r="EP697">
        <v>383.0342</v>
      </c>
      <c r="EQ697">
        <v>381.90969999999999</v>
      </c>
      <c r="ER697">
        <v>345.9676</v>
      </c>
      <c r="ES697">
        <v>251.66849999999999</v>
      </c>
      <c r="ET697">
        <v>872.36210000000005</v>
      </c>
      <c r="EU697">
        <v>1039.365</v>
      </c>
      <c r="EV697">
        <v>1129.069</v>
      </c>
      <c r="EW697">
        <v>1164.222</v>
      </c>
      <c r="EX697">
        <v>65.888440000000003</v>
      </c>
      <c r="EY697">
        <v>64.99982</v>
      </c>
      <c r="EZ697">
        <v>64.423519999999996</v>
      </c>
      <c r="FA697">
        <v>63.801650000000002</v>
      </c>
      <c r="FB697">
        <v>63.191940000000002</v>
      </c>
      <c r="FC697">
        <v>62.394919999999999</v>
      </c>
      <c r="FD697">
        <v>61.803400000000003</v>
      </c>
      <c r="FE697">
        <v>62.150829999999999</v>
      </c>
      <c r="FF697">
        <v>63.578159999999997</v>
      </c>
      <c r="FG697">
        <v>66.389290000000003</v>
      </c>
      <c r="FH697">
        <v>69.629450000000006</v>
      </c>
      <c r="FI697">
        <v>72.829539999999994</v>
      </c>
      <c r="FJ697">
        <v>75.972530000000006</v>
      </c>
      <c r="FK697">
        <v>78.297169999999994</v>
      </c>
      <c r="FL697">
        <v>79.564760000000007</v>
      </c>
      <c r="FM697">
        <v>80.005809999999997</v>
      </c>
      <c r="FN697">
        <v>80.032979999999995</v>
      </c>
      <c r="FO697">
        <v>79.595709999999997</v>
      </c>
      <c r="FP697">
        <v>78.163960000000003</v>
      </c>
      <c r="FQ697">
        <v>75.495859999999993</v>
      </c>
      <c r="FR697">
        <v>72.125489999999999</v>
      </c>
      <c r="FS697">
        <v>69.742419999999996</v>
      </c>
      <c r="FT697">
        <v>68.027789999999996</v>
      </c>
      <c r="FU697">
        <v>66.874600000000001</v>
      </c>
      <c r="FV697">
        <v>1</v>
      </c>
    </row>
    <row r="698" spans="1:178" x14ac:dyDescent="0.2">
      <c r="A698" t="s">
        <v>216</v>
      </c>
      <c r="B698" t="s">
        <v>231</v>
      </c>
      <c r="C698" t="s">
        <v>242</v>
      </c>
      <c r="D698" t="s">
        <v>38</v>
      </c>
      <c r="E698">
        <v>2015</v>
      </c>
      <c r="F698" t="s">
        <v>230</v>
      </c>
      <c r="G698">
        <v>338</v>
      </c>
      <c r="H698" s="59"/>
      <c r="I698">
        <v>33.27008</v>
      </c>
      <c r="J698">
        <v>466.49610000000001</v>
      </c>
      <c r="K698">
        <v>464.87169999999998</v>
      </c>
      <c r="L698">
        <v>464.5043</v>
      </c>
      <c r="M698">
        <v>463.6927</v>
      </c>
      <c r="N698">
        <v>468.9452</v>
      </c>
      <c r="O698">
        <v>483.4187</v>
      </c>
      <c r="P698">
        <v>495.5016</v>
      </c>
      <c r="Q698">
        <v>497.57310000000001</v>
      </c>
      <c r="R698">
        <v>498.81439999999998</v>
      </c>
      <c r="S698">
        <v>501.10059999999999</v>
      </c>
      <c r="T698">
        <v>502.9341</v>
      </c>
      <c r="U698">
        <v>503.48820000000001</v>
      </c>
      <c r="V698">
        <v>496.72989999999999</v>
      </c>
      <c r="W698">
        <v>494.46969999999999</v>
      </c>
      <c r="X698">
        <v>485.05290000000002</v>
      </c>
      <c r="Y698">
        <v>476.17439999999999</v>
      </c>
      <c r="Z698">
        <v>469.05160000000001</v>
      </c>
      <c r="AA698">
        <v>463.3981</v>
      </c>
      <c r="AB698">
        <v>465.16160000000002</v>
      </c>
      <c r="AC698">
        <v>469.8938</v>
      </c>
      <c r="AD698">
        <v>476.43509999999998</v>
      </c>
      <c r="AE698">
        <v>475.87950000000001</v>
      </c>
      <c r="AF698">
        <v>473.1207</v>
      </c>
      <c r="AG698">
        <v>474.5299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120.3203</v>
      </c>
      <c r="AU698">
        <v>388.4513</v>
      </c>
      <c r="AV698">
        <v>383.50459999999998</v>
      </c>
      <c r="AW698">
        <v>379.57639999999998</v>
      </c>
      <c r="AX698">
        <v>375.50150000000002</v>
      </c>
      <c r="AY698">
        <v>372.49419999999998</v>
      </c>
      <c r="AZ698">
        <v>330.45620000000002</v>
      </c>
      <c r="BA698">
        <v>234.72620000000001</v>
      </c>
      <c r="BB698">
        <v>-264.03840000000002</v>
      </c>
      <c r="BC698">
        <v>-472.8974</v>
      </c>
      <c r="BD698">
        <v>-669.51120000000003</v>
      </c>
      <c r="BE698">
        <v>-730.07249999999999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130.1919</v>
      </c>
      <c r="BS698">
        <v>394.30650000000003</v>
      </c>
      <c r="BT698">
        <v>389.07830000000001</v>
      </c>
      <c r="BU698">
        <v>384.79</v>
      </c>
      <c r="BV698">
        <v>380.60059999999999</v>
      </c>
      <c r="BW698">
        <v>377.34199999999998</v>
      </c>
      <c r="BX698">
        <v>336.9785</v>
      </c>
      <c r="BY698">
        <v>240.72900000000001</v>
      </c>
      <c r="BZ698">
        <v>-16.081420000000001</v>
      </c>
      <c r="CA698">
        <v>-101.239</v>
      </c>
      <c r="CB698">
        <v>-181.3143</v>
      </c>
      <c r="CC698">
        <v>-205.2706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137.02889999999999</v>
      </c>
      <c r="CQ698">
        <v>398.36180000000002</v>
      </c>
      <c r="CR698">
        <v>392.93849999999998</v>
      </c>
      <c r="CS698">
        <v>388.40089999999998</v>
      </c>
      <c r="CT698">
        <v>384.13229999999999</v>
      </c>
      <c r="CU698">
        <v>380.69959999999998</v>
      </c>
      <c r="CV698">
        <v>341.49579999999997</v>
      </c>
      <c r="CW698">
        <v>244.88659999999999</v>
      </c>
      <c r="CX698">
        <v>155.65280000000001</v>
      </c>
      <c r="CY698">
        <v>156.1705</v>
      </c>
      <c r="CZ698">
        <v>156.80950000000001</v>
      </c>
      <c r="DA698">
        <v>158.2055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143.86600000000001</v>
      </c>
      <c r="DO698">
        <v>402.4171</v>
      </c>
      <c r="DP698">
        <v>396.79880000000003</v>
      </c>
      <c r="DQ698">
        <v>392.01190000000003</v>
      </c>
      <c r="DR698">
        <v>387.66399999999999</v>
      </c>
      <c r="DS698">
        <v>384.05720000000002</v>
      </c>
      <c r="DT698">
        <v>346.01310000000001</v>
      </c>
      <c r="DU698">
        <v>249.04409999999999</v>
      </c>
      <c r="DV698">
        <v>327.38709999999998</v>
      </c>
      <c r="DW698">
        <v>413.57990000000001</v>
      </c>
      <c r="DX698">
        <v>494.9332</v>
      </c>
      <c r="DY698">
        <v>521.68169999999998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153.73750000000001</v>
      </c>
      <c r="EM698">
        <v>408.2722</v>
      </c>
      <c r="EN698">
        <v>402.37240000000003</v>
      </c>
      <c r="EO698">
        <v>397.22550000000001</v>
      </c>
      <c r="EP698">
        <v>392.76319999999998</v>
      </c>
      <c r="EQ698">
        <v>388.90499999999997</v>
      </c>
      <c r="ER698">
        <v>352.53539999999998</v>
      </c>
      <c r="ES698">
        <v>255.04689999999999</v>
      </c>
      <c r="ET698">
        <v>575.34410000000003</v>
      </c>
      <c r="EU698">
        <v>785.23829999999998</v>
      </c>
      <c r="EV698">
        <v>983.13019999999995</v>
      </c>
      <c r="EW698">
        <v>1046.4839999999999</v>
      </c>
      <c r="EX698">
        <v>69.483620000000002</v>
      </c>
      <c r="EY698">
        <v>68.423519999999996</v>
      </c>
      <c r="EZ698">
        <v>67.572909999999993</v>
      </c>
      <c r="FA698">
        <v>66.543729999999996</v>
      </c>
      <c r="FB698">
        <v>65.513540000000006</v>
      </c>
      <c r="FC698">
        <v>64.494609999999994</v>
      </c>
      <c r="FD698">
        <v>63.838299999999997</v>
      </c>
      <c r="FE698">
        <v>64.421819999999997</v>
      </c>
      <c r="FF698">
        <v>67.123649999999998</v>
      </c>
      <c r="FG698">
        <v>71.116039999999998</v>
      </c>
      <c r="FH698">
        <v>75.698719999999994</v>
      </c>
      <c r="FI698">
        <v>79.601029999999994</v>
      </c>
      <c r="FJ698">
        <v>81.975800000000007</v>
      </c>
      <c r="FK698">
        <v>83.552019999999999</v>
      </c>
      <c r="FL698">
        <v>85.1036</v>
      </c>
      <c r="FM698">
        <v>85.659930000000003</v>
      </c>
      <c r="FN698">
        <v>86.026210000000006</v>
      </c>
      <c r="FO698">
        <v>85.471890000000002</v>
      </c>
      <c r="FP698">
        <v>84.334180000000003</v>
      </c>
      <c r="FQ698">
        <v>82.204599999999999</v>
      </c>
      <c r="FR698">
        <v>79.081689999999995</v>
      </c>
      <c r="FS698">
        <v>75.195710000000005</v>
      </c>
      <c r="FT698">
        <v>73.151030000000006</v>
      </c>
      <c r="FU698">
        <v>71.642840000000007</v>
      </c>
      <c r="FV698">
        <v>1</v>
      </c>
    </row>
    <row r="699" spans="1:178" x14ac:dyDescent="0.2">
      <c r="A699" t="s">
        <v>216</v>
      </c>
      <c r="B699" t="s">
        <v>231</v>
      </c>
      <c r="C699" t="s">
        <v>242</v>
      </c>
      <c r="D699" t="s">
        <v>38</v>
      </c>
      <c r="E699">
        <v>2016</v>
      </c>
      <c r="F699" t="s">
        <v>230</v>
      </c>
      <c r="G699">
        <v>330</v>
      </c>
      <c r="H699" s="59"/>
      <c r="I699">
        <v>32.482619999999997</v>
      </c>
      <c r="J699">
        <v>455.45479999999998</v>
      </c>
      <c r="K699">
        <v>453.86880000000002</v>
      </c>
      <c r="L699">
        <v>453.51010000000002</v>
      </c>
      <c r="M699">
        <v>452.71769999999998</v>
      </c>
      <c r="N699">
        <v>457.84589999999997</v>
      </c>
      <c r="O699">
        <v>471.9769</v>
      </c>
      <c r="P699">
        <v>483.77370000000002</v>
      </c>
      <c r="Q699">
        <v>485.7962</v>
      </c>
      <c r="R699">
        <v>487.00810000000001</v>
      </c>
      <c r="S699">
        <v>489.24029999999999</v>
      </c>
      <c r="T699">
        <v>491.03030000000001</v>
      </c>
      <c r="U699">
        <v>491.57130000000001</v>
      </c>
      <c r="V699">
        <v>484.97300000000001</v>
      </c>
      <c r="W699">
        <v>482.76620000000003</v>
      </c>
      <c r="X699">
        <v>473.57240000000002</v>
      </c>
      <c r="Y699">
        <v>464.90410000000003</v>
      </c>
      <c r="Z699">
        <v>457.94970000000001</v>
      </c>
      <c r="AA699">
        <v>452.43009999999998</v>
      </c>
      <c r="AB699">
        <v>454.15179999999998</v>
      </c>
      <c r="AC699">
        <v>458.77199999999999</v>
      </c>
      <c r="AD699">
        <v>465.15859999999998</v>
      </c>
      <c r="AE699">
        <v>464.61610000000002</v>
      </c>
      <c r="AF699">
        <v>461.92259999999999</v>
      </c>
      <c r="AG699">
        <v>463.29840000000002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117.27589999999999</v>
      </c>
      <c r="AU699">
        <v>379.14060000000001</v>
      </c>
      <c r="AV699">
        <v>374.31670000000003</v>
      </c>
      <c r="AW699">
        <v>370.48849999999999</v>
      </c>
      <c r="AX699">
        <v>366.51229999999998</v>
      </c>
      <c r="AY699">
        <v>363.58120000000002</v>
      </c>
      <c r="AZ699">
        <v>322.50490000000002</v>
      </c>
      <c r="BA699">
        <v>229.05109999999999</v>
      </c>
      <c r="BB699">
        <v>-262.726</v>
      </c>
      <c r="BC699">
        <v>-469.1046</v>
      </c>
      <c r="BD699">
        <v>-663.38520000000005</v>
      </c>
      <c r="BE699">
        <v>-723.24189999999999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127.03</v>
      </c>
      <c r="BS699">
        <v>384.92610000000002</v>
      </c>
      <c r="BT699">
        <v>379.82389999999998</v>
      </c>
      <c r="BU699">
        <v>375.64</v>
      </c>
      <c r="BV699">
        <v>371.55079999999998</v>
      </c>
      <c r="BW699">
        <v>368.37130000000002</v>
      </c>
      <c r="BX699">
        <v>328.9495</v>
      </c>
      <c r="BY699">
        <v>234.98240000000001</v>
      </c>
      <c r="BZ699">
        <v>-17.720970000000001</v>
      </c>
      <c r="CA699">
        <v>-101.8708</v>
      </c>
      <c r="CB699">
        <v>-181.00030000000001</v>
      </c>
      <c r="CC699">
        <v>-204.68790000000001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133.78559999999999</v>
      </c>
      <c r="CQ699">
        <v>388.93310000000002</v>
      </c>
      <c r="CR699">
        <v>383.63819999999998</v>
      </c>
      <c r="CS699">
        <v>379.20800000000003</v>
      </c>
      <c r="CT699">
        <v>375.04039999999998</v>
      </c>
      <c r="CU699">
        <v>371.68889999999999</v>
      </c>
      <c r="CV699">
        <v>333.41309999999999</v>
      </c>
      <c r="CW699">
        <v>239.09039999999999</v>
      </c>
      <c r="CX699">
        <v>151.96879999999999</v>
      </c>
      <c r="CY699">
        <v>152.47409999999999</v>
      </c>
      <c r="CZ699">
        <v>153.09800000000001</v>
      </c>
      <c r="DA699">
        <v>154.46100000000001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140.54130000000001</v>
      </c>
      <c r="DO699">
        <v>392.94009999999997</v>
      </c>
      <c r="DP699">
        <v>387.45249999999999</v>
      </c>
      <c r="DQ699">
        <v>382.77600000000001</v>
      </c>
      <c r="DR699">
        <v>378.5301</v>
      </c>
      <c r="DS699">
        <v>375.00659999999999</v>
      </c>
      <c r="DT699">
        <v>337.8766</v>
      </c>
      <c r="DU699">
        <v>243.1985</v>
      </c>
      <c r="DV699">
        <v>321.6585</v>
      </c>
      <c r="DW699">
        <v>406.81909999999999</v>
      </c>
      <c r="DX699">
        <v>487.19630000000001</v>
      </c>
      <c r="DY699">
        <v>513.60990000000004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150.2953</v>
      </c>
      <c r="EM699">
        <v>398.72559999999999</v>
      </c>
      <c r="EN699">
        <v>392.95979999999997</v>
      </c>
      <c r="EO699">
        <v>387.92750000000001</v>
      </c>
      <c r="EP699">
        <v>383.56849999999997</v>
      </c>
      <c r="EQ699">
        <v>379.79669999999999</v>
      </c>
      <c r="ER699">
        <v>344.32119999999998</v>
      </c>
      <c r="ES699">
        <v>249.12979999999999</v>
      </c>
      <c r="ET699">
        <v>566.6635</v>
      </c>
      <c r="EU699">
        <v>774.05280000000005</v>
      </c>
      <c r="EV699">
        <v>969.58119999999997</v>
      </c>
      <c r="EW699">
        <v>1032.164</v>
      </c>
      <c r="EX699">
        <v>69.483620000000002</v>
      </c>
      <c r="EY699">
        <v>68.423519999999996</v>
      </c>
      <c r="EZ699">
        <v>67.572909999999993</v>
      </c>
      <c r="FA699">
        <v>66.543729999999996</v>
      </c>
      <c r="FB699">
        <v>65.513540000000006</v>
      </c>
      <c r="FC699">
        <v>64.494609999999994</v>
      </c>
      <c r="FD699">
        <v>63.838299999999997</v>
      </c>
      <c r="FE699">
        <v>64.421819999999997</v>
      </c>
      <c r="FF699">
        <v>67.123649999999998</v>
      </c>
      <c r="FG699">
        <v>71.116039999999998</v>
      </c>
      <c r="FH699">
        <v>75.698729999999998</v>
      </c>
      <c r="FI699">
        <v>79.601029999999994</v>
      </c>
      <c r="FJ699">
        <v>81.975800000000007</v>
      </c>
      <c r="FK699">
        <v>83.552019999999999</v>
      </c>
      <c r="FL699">
        <v>85.1036</v>
      </c>
      <c r="FM699">
        <v>85.659930000000003</v>
      </c>
      <c r="FN699">
        <v>86.026210000000006</v>
      </c>
      <c r="FO699">
        <v>85.471890000000002</v>
      </c>
      <c r="FP699">
        <v>84.334180000000003</v>
      </c>
      <c r="FQ699">
        <v>82.204599999999999</v>
      </c>
      <c r="FR699">
        <v>79.081689999999995</v>
      </c>
      <c r="FS699">
        <v>75.195700000000002</v>
      </c>
      <c r="FT699">
        <v>73.151030000000006</v>
      </c>
      <c r="FU699">
        <v>71.642840000000007</v>
      </c>
      <c r="FV699">
        <v>1</v>
      </c>
    </row>
    <row r="700" spans="1:178" x14ac:dyDescent="0.2">
      <c r="A700" t="s">
        <v>216</v>
      </c>
      <c r="B700" t="s">
        <v>231</v>
      </c>
      <c r="C700" t="s">
        <v>242</v>
      </c>
      <c r="D700" t="s">
        <v>38</v>
      </c>
      <c r="E700">
        <v>2017</v>
      </c>
      <c r="F700" t="s">
        <v>230</v>
      </c>
      <c r="G700">
        <v>321</v>
      </c>
      <c r="H700" s="59"/>
      <c r="I700">
        <v>31.596730000000001</v>
      </c>
      <c r="J700">
        <v>443.0333</v>
      </c>
      <c r="K700">
        <v>441.49059999999997</v>
      </c>
      <c r="L700">
        <v>441.14159999999998</v>
      </c>
      <c r="M700">
        <v>440.37090000000001</v>
      </c>
      <c r="N700">
        <v>445.35919999999999</v>
      </c>
      <c r="O700">
        <v>459.10480000000001</v>
      </c>
      <c r="P700">
        <v>470.57990000000001</v>
      </c>
      <c r="Q700">
        <v>472.54730000000001</v>
      </c>
      <c r="R700">
        <v>473.72609999999997</v>
      </c>
      <c r="S700">
        <v>475.89729999999997</v>
      </c>
      <c r="T700">
        <v>477.6386</v>
      </c>
      <c r="U700">
        <v>478.16480000000001</v>
      </c>
      <c r="V700">
        <v>471.74639999999999</v>
      </c>
      <c r="W700">
        <v>469.59989999999999</v>
      </c>
      <c r="X700">
        <v>460.65679999999998</v>
      </c>
      <c r="Y700">
        <v>452.22480000000002</v>
      </c>
      <c r="Z700">
        <v>445.46019999999999</v>
      </c>
      <c r="AA700">
        <v>440.09109999999998</v>
      </c>
      <c r="AB700">
        <v>441.76580000000001</v>
      </c>
      <c r="AC700">
        <v>446.26010000000002</v>
      </c>
      <c r="AD700">
        <v>452.47239999999999</v>
      </c>
      <c r="AE700">
        <v>451.94479999999999</v>
      </c>
      <c r="AF700">
        <v>449.32470000000001</v>
      </c>
      <c r="AG700">
        <v>450.66300000000001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113.8539</v>
      </c>
      <c r="AU700">
        <v>368.6678</v>
      </c>
      <c r="AV700">
        <v>363.98180000000002</v>
      </c>
      <c r="AW700">
        <v>360.26620000000003</v>
      </c>
      <c r="AX700">
        <v>356.40109999999999</v>
      </c>
      <c r="AY700">
        <v>353.55560000000003</v>
      </c>
      <c r="AZ700">
        <v>313.5616</v>
      </c>
      <c r="BA700">
        <v>222.66820000000001</v>
      </c>
      <c r="BB700">
        <v>-261.17660000000001</v>
      </c>
      <c r="BC700">
        <v>-464.72829999999999</v>
      </c>
      <c r="BD700">
        <v>-656.34969999999998</v>
      </c>
      <c r="BE700">
        <v>-715.40300000000002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123.47410000000001</v>
      </c>
      <c r="BS700">
        <v>374.37380000000002</v>
      </c>
      <c r="BT700">
        <v>369.4135</v>
      </c>
      <c r="BU700">
        <v>365.34699999999998</v>
      </c>
      <c r="BV700">
        <v>361.37040000000002</v>
      </c>
      <c r="BW700">
        <v>358.2799</v>
      </c>
      <c r="BX700">
        <v>319.91770000000002</v>
      </c>
      <c r="BY700">
        <v>228.51820000000001</v>
      </c>
      <c r="BZ700">
        <v>-19.535640000000001</v>
      </c>
      <c r="CA700">
        <v>-102.5369</v>
      </c>
      <c r="CB700">
        <v>-180.5883</v>
      </c>
      <c r="CC700">
        <v>-203.9691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130.1369</v>
      </c>
      <c r="CQ700">
        <v>378.32580000000002</v>
      </c>
      <c r="CR700">
        <v>373.17540000000002</v>
      </c>
      <c r="CS700">
        <v>368.86599999999999</v>
      </c>
      <c r="CT700">
        <v>364.81209999999999</v>
      </c>
      <c r="CU700">
        <v>361.55200000000002</v>
      </c>
      <c r="CV700">
        <v>324.31990000000002</v>
      </c>
      <c r="CW700">
        <v>232.56979999999999</v>
      </c>
      <c r="CX700">
        <v>147.82409999999999</v>
      </c>
      <c r="CY700">
        <v>148.31569999999999</v>
      </c>
      <c r="CZ700">
        <v>148.92259999999999</v>
      </c>
      <c r="DA700">
        <v>150.2484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136.7998</v>
      </c>
      <c r="DO700">
        <v>382.27780000000001</v>
      </c>
      <c r="DP700">
        <v>376.93729999999999</v>
      </c>
      <c r="DQ700">
        <v>372.38490000000002</v>
      </c>
      <c r="DR700">
        <v>368.25380000000001</v>
      </c>
      <c r="DS700">
        <v>364.82400000000001</v>
      </c>
      <c r="DT700">
        <v>328.72219999999999</v>
      </c>
      <c r="DU700">
        <v>236.62139999999999</v>
      </c>
      <c r="DV700">
        <v>315.18389999999999</v>
      </c>
      <c r="DW700">
        <v>399.16840000000002</v>
      </c>
      <c r="DX700">
        <v>478.43349999999998</v>
      </c>
      <c r="DY700">
        <v>504.46600000000001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146.41999999999999</v>
      </c>
      <c r="EM700">
        <v>387.98390000000001</v>
      </c>
      <c r="EN700">
        <v>382.36900000000003</v>
      </c>
      <c r="EO700">
        <v>377.4658</v>
      </c>
      <c r="EP700">
        <v>373.22309999999999</v>
      </c>
      <c r="EQ700">
        <v>369.54840000000002</v>
      </c>
      <c r="ER700">
        <v>335.07830000000001</v>
      </c>
      <c r="ES700">
        <v>242.47130000000001</v>
      </c>
      <c r="ET700">
        <v>556.82489999999996</v>
      </c>
      <c r="EU700">
        <v>761.35969999999998</v>
      </c>
      <c r="EV700">
        <v>954.19500000000005</v>
      </c>
      <c r="EW700">
        <v>1015.9</v>
      </c>
      <c r="EX700">
        <v>69.483620000000002</v>
      </c>
      <c r="EY700">
        <v>68.423519999999996</v>
      </c>
      <c r="EZ700">
        <v>67.572909999999993</v>
      </c>
      <c r="FA700">
        <v>66.543729999999996</v>
      </c>
      <c r="FB700">
        <v>65.513540000000006</v>
      </c>
      <c r="FC700">
        <v>64.494609999999994</v>
      </c>
      <c r="FD700">
        <v>63.838299999999997</v>
      </c>
      <c r="FE700">
        <v>64.421819999999997</v>
      </c>
      <c r="FF700">
        <v>67.123649999999998</v>
      </c>
      <c r="FG700">
        <v>71.116050000000001</v>
      </c>
      <c r="FH700">
        <v>75.698719999999994</v>
      </c>
      <c r="FI700">
        <v>79.601029999999994</v>
      </c>
      <c r="FJ700">
        <v>81.975800000000007</v>
      </c>
      <c r="FK700">
        <v>83.552019999999999</v>
      </c>
      <c r="FL700">
        <v>85.1036</v>
      </c>
      <c r="FM700">
        <v>85.659940000000006</v>
      </c>
      <c r="FN700">
        <v>86.026200000000003</v>
      </c>
      <c r="FO700">
        <v>85.471890000000002</v>
      </c>
      <c r="FP700">
        <v>84.334180000000003</v>
      </c>
      <c r="FQ700">
        <v>82.204599999999999</v>
      </c>
      <c r="FR700">
        <v>79.081689999999995</v>
      </c>
      <c r="FS700">
        <v>75.195710000000005</v>
      </c>
      <c r="FT700">
        <v>73.151030000000006</v>
      </c>
      <c r="FU700">
        <v>71.642840000000007</v>
      </c>
      <c r="FV700">
        <v>1</v>
      </c>
    </row>
    <row r="701" spans="1:178" x14ac:dyDescent="0.2">
      <c r="A701" t="s">
        <v>216</v>
      </c>
      <c r="B701" t="s">
        <v>231</v>
      </c>
      <c r="C701" t="s">
        <v>242</v>
      </c>
      <c r="D701" t="s">
        <v>38</v>
      </c>
      <c r="E701" t="s">
        <v>239</v>
      </c>
      <c r="F701" t="s">
        <v>230</v>
      </c>
      <c r="G701">
        <v>313</v>
      </c>
      <c r="H701" s="59"/>
      <c r="I701">
        <v>30.809270000000001</v>
      </c>
      <c r="J701">
        <v>431.99189999999999</v>
      </c>
      <c r="K701">
        <v>430.48770000000002</v>
      </c>
      <c r="L701">
        <v>430.14749999999998</v>
      </c>
      <c r="M701">
        <v>429.39589999999998</v>
      </c>
      <c r="N701">
        <v>434.25990000000002</v>
      </c>
      <c r="O701">
        <v>447.66289999999998</v>
      </c>
      <c r="P701">
        <v>458.85210000000001</v>
      </c>
      <c r="Q701">
        <v>460.7704</v>
      </c>
      <c r="R701">
        <v>461.91980000000001</v>
      </c>
      <c r="S701">
        <v>464.03699999999998</v>
      </c>
      <c r="T701">
        <v>465.73480000000001</v>
      </c>
      <c r="U701">
        <v>466.24790000000002</v>
      </c>
      <c r="V701">
        <v>459.98950000000002</v>
      </c>
      <c r="W701">
        <v>457.8965</v>
      </c>
      <c r="X701">
        <v>449.17619999999999</v>
      </c>
      <c r="Y701">
        <v>440.95440000000002</v>
      </c>
      <c r="Z701">
        <v>434.35840000000002</v>
      </c>
      <c r="AA701">
        <v>429.12310000000002</v>
      </c>
      <c r="AB701">
        <v>430.7561</v>
      </c>
      <c r="AC701">
        <v>435.13830000000002</v>
      </c>
      <c r="AD701">
        <v>441.19580000000002</v>
      </c>
      <c r="AE701">
        <v>440.68130000000002</v>
      </c>
      <c r="AF701">
        <v>438.1266</v>
      </c>
      <c r="AG701">
        <v>439.43150000000003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110.81480000000001</v>
      </c>
      <c r="AU701">
        <v>359.36020000000002</v>
      </c>
      <c r="AV701">
        <v>354.79680000000002</v>
      </c>
      <c r="AW701">
        <v>351.18110000000001</v>
      </c>
      <c r="AX701">
        <v>347.41460000000001</v>
      </c>
      <c r="AY701">
        <v>344.64519999999999</v>
      </c>
      <c r="AZ701">
        <v>305.61369999999999</v>
      </c>
      <c r="BA701">
        <v>216.99629999999999</v>
      </c>
      <c r="BB701">
        <v>-259.7319</v>
      </c>
      <c r="BC701">
        <v>-460.73719999999997</v>
      </c>
      <c r="BD701">
        <v>-649.96339999999998</v>
      </c>
      <c r="BE701">
        <v>-708.29259999999999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120.3143</v>
      </c>
      <c r="BS701">
        <v>364.99470000000002</v>
      </c>
      <c r="BT701">
        <v>360.16030000000001</v>
      </c>
      <c r="BU701">
        <v>356.19819999999999</v>
      </c>
      <c r="BV701">
        <v>352.32159999999999</v>
      </c>
      <c r="BW701">
        <v>349.31029999999998</v>
      </c>
      <c r="BX701">
        <v>311.89019999999999</v>
      </c>
      <c r="BY701">
        <v>222.77279999999999</v>
      </c>
      <c r="BZ701">
        <v>-21.121089999999999</v>
      </c>
      <c r="CA701">
        <v>-103.08759999999999</v>
      </c>
      <c r="CB701">
        <v>-180.1678</v>
      </c>
      <c r="CC701">
        <v>-203.27189999999999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126.8937</v>
      </c>
      <c r="CQ701">
        <v>368.8972</v>
      </c>
      <c r="CR701">
        <v>363.87509999999997</v>
      </c>
      <c r="CS701">
        <v>359.67309999999998</v>
      </c>
      <c r="CT701">
        <v>355.72019999999998</v>
      </c>
      <c r="CU701">
        <v>352.54129999999998</v>
      </c>
      <c r="CV701">
        <v>316.23719999999997</v>
      </c>
      <c r="CW701">
        <v>226.77369999999999</v>
      </c>
      <c r="CX701">
        <v>144.13999999999999</v>
      </c>
      <c r="CY701">
        <v>144.61940000000001</v>
      </c>
      <c r="CZ701">
        <v>145.21119999999999</v>
      </c>
      <c r="DA701">
        <v>146.50389999999999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133.47300000000001</v>
      </c>
      <c r="DO701">
        <v>372.7996</v>
      </c>
      <c r="DP701">
        <v>367.58980000000003</v>
      </c>
      <c r="DQ701">
        <v>363.14789999999999</v>
      </c>
      <c r="DR701">
        <v>359.11869999999999</v>
      </c>
      <c r="DS701">
        <v>355.77229999999997</v>
      </c>
      <c r="DT701">
        <v>320.58429999999998</v>
      </c>
      <c r="DU701">
        <v>230.77449999999999</v>
      </c>
      <c r="DV701">
        <v>309.40120000000002</v>
      </c>
      <c r="DW701">
        <v>392.32639999999998</v>
      </c>
      <c r="DX701">
        <v>470.59010000000001</v>
      </c>
      <c r="DY701">
        <v>496.27969999999999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142.9725</v>
      </c>
      <c r="EM701">
        <v>378.4341</v>
      </c>
      <c r="EN701">
        <v>372.95339999999999</v>
      </c>
      <c r="EO701">
        <v>368.16500000000002</v>
      </c>
      <c r="EP701">
        <v>364.02569999999997</v>
      </c>
      <c r="EQ701">
        <v>360.43740000000003</v>
      </c>
      <c r="ER701">
        <v>326.86070000000001</v>
      </c>
      <c r="ES701">
        <v>236.55099999999999</v>
      </c>
      <c r="ET701">
        <v>548.01199999999994</v>
      </c>
      <c r="EU701">
        <v>749.97609999999997</v>
      </c>
      <c r="EV701">
        <v>940.38570000000004</v>
      </c>
      <c r="EW701">
        <v>1001.3</v>
      </c>
      <c r="EX701">
        <v>69.483620000000002</v>
      </c>
      <c r="EY701">
        <v>68.423519999999996</v>
      </c>
      <c r="EZ701">
        <v>67.572909999999993</v>
      </c>
      <c r="FA701">
        <v>66.543729999999996</v>
      </c>
      <c r="FB701">
        <v>65.513540000000006</v>
      </c>
      <c r="FC701">
        <v>64.494609999999994</v>
      </c>
      <c r="FD701">
        <v>63.838299999999997</v>
      </c>
      <c r="FE701">
        <v>64.421819999999997</v>
      </c>
      <c r="FF701">
        <v>67.123649999999998</v>
      </c>
      <c r="FG701">
        <v>71.116039999999998</v>
      </c>
      <c r="FH701">
        <v>75.698719999999994</v>
      </c>
      <c r="FI701">
        <v>79.601020000000005</v>
      </c>
      <c r="FJ701">
        <v>81.975790000000003</v>
      </c>
      <c r="FK701">
        <v>83.552019999999999</v>
      </c>
      <c r="FL701">
        <v>85.1036</v>
      </c>
      <c r="FM701">
        <v>85.659930000000003</v>
      </c>
      <c r="FN701">
        <v>86.026210000000006</v>
      </c>
      <c r="FO701">
        <v>85.471890000000002</v>
      </c>
      <c r="FP701">
        <v>84.334180000000003</v>
      </c>
      <c r="FQ701">
        <v>82.204599999999999</v>
      </c>
      <c r="FR701">
        <v>79.081689999999995</v>
      </c>
      <c r="FS701">
        <v>75.195700000000002</v>
      </c>
      <c r="FT701">
        <v>73.151030000000006</v>
      </c>
      <c r="FU701">
        <v>71.642840000000007</v>
      </c>
      <c r="FV701">
        <v>1</v>
      </c>
    </row>
    <row r="702" spans="1:178" x14ac:dyDescent="0.2">
      <c r="A702" t="s">
        <v>216</v>
      </c>
      <c r="B702" t="s">
        <v>231</v>
      </c>
      <c r="C702" t="s">
        <v>242</v>
      </c>
      <c r="D702" t="s">
        <v>39</v>
      </c>
      <c r="E702">
        <v>2015</v>
      </c>
      <c r="F702" t="s">
        <v>230</v>
      </c>
      <c r="G702">
        <v>338</v>
      </c>
      <c r="H702" s="59"/>
      <c r="I702">
        <v>33.27008</v>
      </c>
      <c r="J702">
        <v>469.48149999999998</v>
      </c>
      <c r="K702">
        <v>465.32260000000002</v>
      </c>
      <c r="L702">
        <v>464.42570000000001</v>
      </c>
      <c r="M702">
        <v>464.51580000000001</v>
      </c>
      <c r="N702">
        <v>468.43299999999999</v>
      </c>
      <c r="O702">
        <v>480.90820000000002</v>
      </c>
      <c r="P702">
        <v>492.6848</v>
      </c>
      <c r="Q702">
        <v>499.46010000000001</v>
      </c>
      <c r="R702">
        <v>502.29140000000001</v>
      </c>
      <c r="S702">
        <v>505.22919999999999</v>
      </c>
      <c r="T702">
        <v>507.18740000000003</v>
      </c>
      <c r="U702">
        <v>506.7038</v>
      </c>
      <c r="V702">
        <v>499.49549999999999</v>
      </c>
      <c r="W702">
        <v>496.79079999999999</v>
      </c>
      <c r="X702">
        <v>486.9504</v>
      </c>
      <c r="Y702">
        <v>478.6465</v>
      </c>
      <c r="Z702">
        <v>472.25869999999998</v>
      </c>
      <c r="AA702">
        <v>466.8931</v>
      </c>
      <c r="AB702">
        <v>467.32350000000002</v>
      </c>
      <c r="AC702">
        <v>470.9255</v>
      </c>
      <c r="AD702">
        <v>476.26569999999998</v>
      </c>
      <c r="AE702">
        <v>476.65679999999998</v>
      </c>
      <c r="AF702">
        <v>474.65660000000003</v>
      </c>
      <c r="AG702">
        <v>476.44139999999999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121.3634</v>
      </c>
      <c r="AU702">
        <v>393.48219999999998</v>
      </c>
      <c r="AV702">
        <v>388.30489999999998</v>
      </c>
      <c r="AW702">
        <v>384.64429999999999</v>
      </c>
      <c r="AX702">
        <v>381.1909</v>
      </c>
      <c r="AY702">
        <v>378.37520000000001</v>
      </c>
      <c r="AZ702">
        <v>336.47469999999998</v>
      </c>
      <c r="BA702">
        <v>229.5127</v>
      </c>
      <c r="BB702">
        <v>143.21270000000001</v>
      </c>
      <c r="BC702">
        <v>82.551190000000005</v>
      </c>
      <c r="BD702">
        <v>-146.33699999999999</v>
      </c>
      <c r="BE702">
        <v>-296.33339999999998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130.37309999999999</v>
      </c>
      <c r="BS702">
        <v>398.8922</v>
      </c>
      <c r="BT702">
        <v>393.45119999999997</v>
      </c>
      <c r="BU702">
        <v>389.52629999999999</v>
      </c>
      <c r="BV702">
        <v>385.97910000000002</v>
      </c>
      <c r="BW702">
        <v>383.00380000000001</v>
      </c>
      <c r="BX702">
        <v>341.75830000000002</v>
      </c>
      <c r="BY702">
        <v>235.46469999999999</v>
      </c>
      <c r="BZ702">
        <v>146.55009999999999</v>
      </c>
      <c r="CA702">
        <v>121.863</v>
      </c>
      <c r="CB702">
        <v>28.982109999999999</v>
      </c>
      <c r="CC702">
        <v>-31.170919999999999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136.6131</v>
      </c>
      <c r="CQ702">
        <v>402.63909999999998</v>
      </c>
      <c r="CR702">
        <v>397.01549999999997</v>
      </c>
      <c r="CS702">
        <v>392.90750000000003</v>
      </c>
      <c r="CT702">
        <v>389.29539999999997</v>
      </c>
      <c r="CU702">
        <v>386.20960000000002</v>
      </c>
      <c r="CV702">
        <v>345.4178</v>
      </c>
      <c r="CW702">
        <v>239.58690000000001</v>
      </c>
      <c r="CX702">
        <v>148.86160000000001</v>
      </c>
      <c r="CY702">
        <v>149.09020000000001</v>
      </c>
      <c r="CZ702">
        <v>150.4076</v>
      </c>
      <c r="DA702">
        <v>152.47980000000001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142.85319999999999</v>
      </c>
      <c r="DO702">
        <v>406.38600000000002</v>
      </c>
      <c r="DP702">
        <v>400.57990000000001</v>
      </c>
      <c r="DQ702">
        <v>396.28879999999998</v>
      </c>
      <c r="DR702">
        <v>392.61169999999998</v>
      </c>
      <c r="DS702">
        <v>389.4153</v>
      </c>
      <c r="DT702">
        <v>349.0772</v>
      </c>
      <c r="DU702">
        <v>243.70920000000001</v>
      </c>
      <c r="DV702">
        <v>151.173</v>
      </c>
      <c r="DW702">
        <v>176.31739999999999</v>
      </c>
      <c r="DX702">
        <v>271.8331</v>
      </c>
      <c r="DY702">
        <v>336.13060000000002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151.8629</v>
      </c>
      <c r="EM702">
        <v>411.79599999999999</v>
      </c>
      <c r="EN702">
        <v>405.72620000000001</v>
      </c>
      <c r="EO702">
        <v>401.17079999999999</v>
      </c>
      <c r="EP702">
        <v>397.4</v>
      </c>
      <c r="EQ702">
        <v>394.04390000000001</v>
      </c>
      <c r="ER702">
        <v>354.36079999999998</v>
      </c>
      <c r="ES702">
        <v>249.66120000000001</v>
      </c>
      <c r="ET702">
        <v>154.5104</v>
      </c>
      <c r="EU702">
        <v>215.6292</v>
      </c>
      <c r="EV702">
        <v>447.15219999999999</v>
      </c>
      <c r="EW702">
        <v>601.29300000000001</v>
      </c>
      <c r="EX702">
        <v>75.881799999999998</v>
      </c>
      <c r="EY702">
        <v>74.70617</v>
      </c>
      <c r="EZ702">
        <v>73.768020000000007</v>
      </c>
      <c r="FA702">
        <v>72.782550000000001</v>
      </c>
      <c r="FB702">
        <v>72.007589999999993</v>
      </c>
      <c r="FC702">
        <v>71.189800000000005</v>
      </c>
      <c r="FD702">
        <v>70.224699999999999</v>
      </c>
      <c r="FE702">
        <v>70.861379999999997</v>
      </c>
      <c r="FF702">
        <v>73.361800000000002</v>
      </c>
      <c r="FG702">
        <v>76.880039999999994</v>
      </c>
      <c r="FH702">
        <v>80.455259999999996</v>
      </c>
      <c r="FI702">
        <v>83.941199999999995</v>
      </c>
      <c r="FJ702">
        <v>86.659040000000005</v>
      </c>
      <c r="FK702">
        <v>88.206289999999996</v>
      </c>
      <c r="FL702">
        <v>89.642529999999994</v>
      </c>
      <c r="FM702">
        <v>90.312399999999997</v>
      </c>
      <c r="FN702">
        <v>89.714070000000007</v>
      </c>
      <c r="FO702">
        <v>89.111180000000004</v>
      </c>
      <c r="FP702">
        <v>88.74203</v>
      </c>
      <c r="FQ702">
        <v>87.670360000000002</v>
      </c>
      <c r="FR702">
        <v>85.156490000000005</v>
      </c>
      <c r="FS702">
        <v>81.242919999999998</v>
      </c>
      <c r="FT702">
        <v>79.180790000000002</v>
      </c>
      <c r="FU702">
        <v>77.351280000000003</v>
      </c>
      <c r="FV702">
        <v>1</v>
      </c>
    </row>
    <row r="703" spans="1:178" x14ac:dyDescent="0.2">
      <c r="A703" t="s">
        <v>216</v>
      </c>
      <c r="B703" t="s">
        <v>231</v>
      </c>
      <c r="C703" t="s">
        <v>242</v>
      </c>
      <c r="D703" t="s">
        <v>39</v>
      </c>
      <c r="E703">
        <v>2016</v>
      </c>
      <c r="F703" t="s">
        <v>230</v>
      </c>
      <c r="G703">
        <v>330</v>
      </c>
      <c r="H703" s="59"/>
      <c r="I703">
        <v>32.482619999999997</v>
      </c>
      <c r="J703">
        <v>458.36950000000002</v>
      </c>
      <c r="K703">
        <v>454.3091</v>
      </c>
      <c r="L703">
        <v>453.43329999999997</v>
      </c>
      <c r="M703">
        <v>453.5213</v>
      </c>
      <c r="N703">
        <v>457.34589999999997</v>
      </c>
      <c r="O703">
        <v>469.5258</v>
      </c>
      <c r="P703">
        <v>481.02359999999999</v>
      </c>
      <c r="Q703">
        <v>487.63850000000002</v>
      </c>
      <c r="R703">
        <v>490.40280000000001</v>
      </c>
      <c r="S703">
        <v>493.27109999999999</v>
      </c>
      <c r="T703">
        <v>495.18299999999999</v>
      </c>
      <c r="U703">
        <v>494.71080000000001</v>
      </c>
      <c r="V703">
        <v>487.67320000000001</v>
      </c>
      <c r="W703">
        <v>485.0324</v>
      </c>
      <c r="X703">
        <v>475.42500000000001</v>
      </c>
      <c r="Y703">
        <v>467.31760000000003</v>
      </c>
      <c r="Z703">
        <v>461.08089999999999</v>
      </c>
      <c r="AA703">
        <v>455.84230000000002</v>
      </c>
      <c r="AB703">
        <v>456.26249999999999</v>
      </c>
      <c r="AC703">
        <v>459.77929999999998</v>
      </c>
      <c r="AD703">
        <v>464.9932</v>
      </c>
      <c r="AE703">
        <v>465.37490000000003</v>
      </c>
      <c r="AF703">
        <v>463.4221</v>
      </c>
      <c r="AG703">
        <v>465.16469999999998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118.3115</v>
      </c>
      <c r="AU703">
        <v>384.06130000000002</v>
      </c>
      <c r="AV703">
        <v>379.01179999999999</v>
      </c>
      <c r="AW703">
        <v>375.44299999999998</v>
      </c>
      <c r="AX703">
        <v>372.07330000000002</v>
      </c>
      <c r="AY703">
        <v>369.32740000000001</v>
      </c>
      <c r="AZ703">
        <v>328.40559999999999</v>
      </c>
      <c r="BA703">
        <v>223.96199999999999</v>
      </c>
      <c r="BB703">
        <v>139.75659999999999</v>
      </c>
      <c r="BC703">
        <v>79.814580000000007</v>
      </c>
      <c r="BD703">
        <v>-146.36420000000001</v>
      </c>
      <c r="BE703">
        <v>-294.5992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127.2139</v>
      </c>
      <c r="BS703">
        <v>389.40690000000001</v>
      </c>
      <c r="BT703">
        <v>384.09679999999997</v>
      </c>
      <c r="BU703">
        <v>380.26690000000002</v>
      </c>
      <c r="BV703">
        <v>376.80450000000002</v>
      </c>
      <c r="BW703">
        <v>373.90089999999998</v>
      </c>
      <c r="BX703">
        <v>333.62630000000001</v>
      </c>
      <c r="BY703">
        <v>229.84299999999999</v>
      </c>
      <c r="BZ703">
        <v>143.05430000000001</v>
      </c>
      <c r="CA703">
        <v>118.6584</v>
      </c>
      <c r="CB703">
        <v>26.867750000000001</v>
      </c>
      <c r="CC703">
        <v>-32.593519999999998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133.37970000000001</v>
      </c>
      <c r="CQ703">
        <v>393.10919999999999</v>
      </c>
      <c r="CR703">
        <v>387.61869999999999</v>
      </c>
      <c r="CS703">
        <v>383.60789999999997</v>
      </c>
      <c r="CT703">
        <v>380.0813</v>
      </c>
      <c r="CU703">
        <v>377.06849999999997</v>
      </c>
      <c r="CV703">
        <v>337.24220000000003</v>
      </c>
      <c r="CW703">
        <v>233.91630000000001</v>
      </c>
      <c r="CX703">
        <v>145.3382</v>
      </c>
      <c r="CY703">
        <v>145.56139999999999</v>
      </c>
      <c r="CZ703">
        <v>146.8476</v>
      </c>
      <c r="DA703">
        <v>148.8708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139.5455</v>
      </c>
      <c r="DO703">
        <v>396.81150000000002</v>
      </c>
      <c r="DP703">
        <v>391.14060000000001</v>
      </c>
      <c r="DQ703">
        <v>386.94889999999998</v>
      </c>
      <c r="DR703">
        <v>383.35820000000001</v>
      </c>
      <c r="DS703">
        <v>380.23610000000002</v>
      </c>
      <c r="DT703">
        <v>340.858</v>
      </c>
      <c r="DU703">
        <v>237.98949999999999</v>
      </c>
      <c r="DV703">
        <v>147.62219999999999</v>
      </c>
      <c r="DW703">
        <v>172.46449999999999</v>
      </c>
      <c r="DX703">
        <v>266.82749999999999</v>
      </c>
      <c r="DY703">
        <v>330.33519999999999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148.4479</v>
      </c>
      <c r="EM703">
        <v>402.15710000000001</v>
      </c>
      <c r="EN703">
        <v>396.22559999999999</v>
      </c>
      <c r="EO703">
        <v>391.77289999999999</v>
      </c>
      <c r="EP703">
        <v>388.08940000000001</v>
      </c>
      <c r="EQ703">
        <v>384.80950000000001</v>
      </c>
      <c r="ER703">
        <v>346.07870000000003</v>
      </c>
      <c r="ES703">
        <v>243.87049999999999</v>
      </c>
      <c r="ET703">
        <v>150.91980000000001</v>
      </c>
      <c r="EU703">
        <v>211.3083</v>
      </c>
      <c r="EV703">
        <v>440.05939999999998</v>
      </c>
      <c r="EW703">
        <v>592.34079999999994</v>
      </c>
      <c r="EX703">
        <v>75.881799999999998</v>
      </c>
      <c r="EY703">
        <v>74.70617</v>
      </c>
      <c r="EZ703">
        <v>73.768010000000004</v>
      </c>
      <c r="FA703">
        <v>72.782550000000001</v>
      </c>
      <c r="FB703">
        <v>72.007589999999993</v>
      </c>
      <c r="FC703">
        <v>71.189800000000005</v>
      </c>
      <c r="FD703">
        <v>70.224699999999999</v>
      </c>
      <c r="FE703">
        <v>70.861379999999997</v>
      </c>
      <c r="FF703">
        <v>73.361800000000002</v>
      </c>
      <c r="FG703">
        <v>76.880039999999994</v>
      </c>
      <c r="FH703">
        <v>80.455259999999996</v>
      </c>
      <c r="FI703">
        <v>83.941199999999995</v>
      </c>
      <c r="FJ703">
        <v>86.659040000000005</v>
      </c>
      <c r="FK703">
        <v>88.206289999999996</v>
      </c>
      <c r="FL703">
        <v>89.642520000000005</v>
      </c>
      <c r="FM703">
        <v>90.312399999999997</v>
      </c>
      <c r="FN703">
        <v>89.714070000000007</v>
      </c>
      <c r="FO703">
        <v>89.111180000000004</v>
      </c>
      <c r="FP703">
        <v>88.74203</v>
      </c>
      <c r="FQ703">
        <v>87.670360000000002</v>
      </c>
      <c r="FR703">
        <v>85.156490000000005</v>
      </c>
      <c r="FS703">
        <v>81.242919999999998</v>
      </c>
      <c r="FT703">
        <v>79.180790000000002</v>
      </c>
      <c r="FU703">
        <v>77.351280000000003</v>
      </c>
      <c r="FV703">
        <v>1</v>
      </c>
    </row>
    <row r="704" spans="1:178" x14ac:dyDescent="0.2">
      <c r="A704" t="s">
        <v>216</v>
      </c>
      <c r="B704" t="s">
        <v>231</v>
      </c>
      <c r="C704" t="s">
        <v>242</v>
      </c>
      <c r="D704" t="s">
        <v>39</v>
      </c>
      <c r="E704">
        <v>2017</v>
      </c>
      <c r="F704" t="s">
        <v>230</v>
      </c>
      <c r="G704">
        <v>321</v>
      </c>
      <c r="H704" s="59"/>
      <c r="I704">
        <v>31.596730000000001</v>
      </c>
      <c r="J704">
        <v>445.86860000000001</v>
      </c>
      <c r="K704">
        <v>441.91879999999998</v>
      </c>
      <c r="L704">
        <v>441.06700000000001</v>
      </c>
      <c r="M704">
        <v>441.15260000000001</v>
      </c>
      <c r="N704">
        <v>444.87279999999998</v>
      </c>
      <c r="O704">
        <v>456.72050000000002</v>
      </c>
      <c r="P704">
        <v>467.90480000000002</v>
      </c>
      <c r="Q704">
        <v>474.33929999999998</v>
      </c>
      <c r="R704">
        <v>477.02820000000003</v>
      </c>
      <c r="S704">
        <v>479.81819999999999</v>
      </c>
      <c r="T704">
        <v>481.67790000000002</v>
      </c>
      <c r="U704">
        <v>481.21870000000001</v>
      </c>
      <c r="V704">
        <v>474.37299999999999</v>
      </c>
      <c r="W704">
        <v>471.80430000000001</v>
      </c>
      <c r="X704">
        <v>462.45890000000003</v>
      </c>
      <c r="Y704">
        <v>454.57249999999999</v>
      </c>
      <c r="Z704">
        <v>448.50599999999997</v>
      </c>
      <c r="AA704">
        <v>443.41030000000001</v>
      </c>
      <c r="AB704">
        <v>443.81900000000002</v>
      </c>
      <c r="AC704">
        <v>447.23989999999998</v>
      </c>
      <c r="AD704">
        <v>452.31150000000002</v>
      </c>
      <c r="AE704">
        <v>452.68290000000002</v>
      </c>
      <c r="AF704">
        <v>450.7833</v>
      </c>
      <c r="AG704">
        <v>452.47840000000002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114.88079999999999</v>
      </c>
      <c r="AU704">
        <v>373.46440000000001</v>
      </c>
      <c r="AV704">
        <v>368.55849999999998</v>
      </c>
      <c r="AW704">
        <v>365.09309999999999</v>
      </c>
      <c r="AX704">
        <v>361.81740000000002</v>
      </c>
      <c r="AY704">
        <v>359.15010000000001</v>
      </c>
      <c r="AZ704">
        <v>319.3295</v>
      </c>
      <c r="BA704">
        <v>217.7191</v>
      </c>
      <c r="BB704">
        <v>135.86949999999999</v>
      </c>
      <c r="BC704">
        <v>76.747470000000007</v>
      </c>
      <c r="BD704">
        <v>-146.34309999999999</v>
      </c>
      <c r="BE704">
        <v>-292.5702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123.6609</v>
      </c>
      <c r="BS704">
        <v>378.73649999999998</v>
      </c>
      <c r="BT704">
        <v>373.57380000000001</v>
      </c>
      <c r="BU704">
        <v>369.85079999999999</v>
      </c>
      <c r="BV704">
        <v>366.48360000000002</v>
      </c>
      <c r="BW704">
        <v>363.66070000000002</v>
      </c>
      <c r="BX704">
        <v>324.4785</v>
      </c>
      <c r="BY704">
        <v>223.51939999999999</v>
      </c>
      <c r="BZ704">
        <v>139.12190000000001</v>
      </c>
      <c r="CA704">
        <v>115.0579</v>
      </c>
      <c r="CB704">
        <v>24.51022</v>
      </c>
      <c r="CC704">
        <v>-34.162019999999998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129.74209999999999</v>
      </c>
      <c r="CQ704">
        <v>382.38799999999998</v>
      </c>
      <c r="CR704">
        <v>377.04730000000001</v>
      </c>
      <c r="CS704">
        <v>373.14589999999998</v>
      </c>
      <c r="CT704">
        <v>369.71550000000002</v>
      </c>
      <c r="CU704">
        <v>366.78480000000002</v>
      </c>
      <c r="CV704">
        <v>328.04469999999998</v>
      </c>
      <c r="CW704">
        <v>227.5367</v>
      </c>
      <c r="CX704">
        <v>141.37440000000001</v>
      </c>
      <c r="CY704">
        <v>141.5916</v>
      </c>
      <c r="CZ704">
        <v>142.84270000000001</v>
      </c>
      <c r="DA704">
        <v>144.8107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135.82320000000001</v>
      </c>
      <c r="DO704">
        <v>386.03949999999998</v>
      </c>
      <c r="DP704">
        <v>380.52080000000001</v>
      </c>
      <c r="DQ704">
        <v>376.44099999999997</v>
      </c>
      <c r="DR704">
        <v>372.94729999999998</v>
      </c>
      <c r="DS704">
        <v>369.90890000000002</v>
      </c>
      <c r="DT704">
        <v>331.61090000000002</v>
      </c>
      <c r="DU704">
        <v>231.554</v>
      </c>
      <c r="DV704">
        <v>143.62700000000001</v>
      </c>
      <c r="DW704">
        <v>168.12530000000001</v>
      </c>
      <c r="DX704">
        <v>261.17520000000002</v>
      </c>
      <c r="DY704">
        <v>323.78339999999997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144.60339999999999</v>
      </c>
      <c r="EM704">
        <v>391.31169999999997</v>
      </c>
      <c r="EN704">
        <v>385.53609999999998</v>
      </c>
      <c r="EO704">
        <v>381.19869999999997</v>
      </c>
      <c r="EP704">
        <v>377.61360000000002</v>
      </c>
      <c r="EQ704">
        <v>374.4196</v>
      </c>
      <c r="ER704">
        <v>336.75990000000002</v>
      </c>
      <c r="ES704">
        <v>237.35429999999999</v>
      </c>
      <c r="ET704">
        <v>146.8794</v>
      </c>
      <c r="EU704">
        <v>206.4357</v>
      </c>
      <c r="EV704">
        <v>432.02850000000001</v>
      </c>
      <c r="EW704">
        <v>582.19159999999999</v>
      </c>
      <c r="EX704">
        <v>75.881799999999998</v>
      </c>
      <c r="EY704">
        <v>74.70617</v>
      </c>
      <c r="EZ704">
        <v>73.768020000000007</v>
      </c>
      <c r="FA704">
        <v>72.782550000000001</v>
      </c>
      <c r="FB704">
        <v>72.007589999999993</v>
      </c>
      <c r="FC704">
        <v>71.189800000000005</v>
      </c>
      <c r="FD704">
        <v>70.224699999999999</v>
      </c>
      <c r="FE704">
        <v>70.861379999999997</v>
      </c>
      <c r="FF704">
        <v>73.361800000000002</v>
      </c>
      <c r="FG704">
        <v>76.880039999999994</v>
      </c>
      <c r="FH704">
        <v>80.455259999999996</v>
      </c>
      <c r="FI704">
        <v>83.941199999999995</v>
      </c>
      <c r="FJ704">
        <v>86.659040000000005</v>
      </c>
      <c r="FK704">
        <v>88.206289999999996</v>
      </c>
      <c r="FL704">
        <v>89.642520000000005</v>
      </c>
      <c r="FM704">
        <v>90.312399999999997</v>
      </c>
      <c r="FN704">
        <v>89.714070000000007</v>
      </c>
      <c r="FO704">
        <v>89.111189999999993</v>
      </c>
      <c r="FP704">
        <v>88.74203</v>
      </c>
      <c r="FQ704">
        <v>87.670360000000002</v>
      </c>
      <c r="FR704">
        <v>85.156490000000005</v>
      </c>
      <c r="FS704">
        <v>81.242919999999998</v>
      </c>
      <c r="FT704">
        <v>79.180790000000002</v>
      </c>
      <c r="FU704">
        <v>77.35127</v>
      </c>
      <c r="FV704">
        <v>1</v>
      </c>
    </row>
    <row r="705" spans="1:178" x14ac:dyDescent="0.2">
      <c r="A705" t="s">
        <v>216</v>
      </c>
      <c r="B705" t="s">
        <v>231</v>
      </c>
      <c r="C705" t="s">
        <v>242</v>
      </c>
      <c r="D705" t="s">
        <v>39</v>
      </c>
      <c r="E705" t="s">
        <v>239</v>
      </c>
      <c r="F705" t="s">
        <v>230</v>
      </c>
      <c r="G705">
        <v>313</v>
      </c>
      <c r="H705" s="59"/>
      <c r="I705">
        <v>30.809270000000001</v>
      </c>
      <c r="J705">
        <v>434.75659999999999</v>
      </c>
      <c r="K705">
        <v>430.90530000000001</v>
      </c>
      <c r="L705">
        <v>430.07459999999998</v>
      </c>
      <c r="M705">
        <v>430.15809999999999</v>
      </c>
      <c r="N705">
        <v>433.78559999999999</v>
      </c>
      <c r="O705">
        <v>445.3381</v>
      </c>
      <c r="P705">
        <v>456.24360000000001</v>
      </c>
      <c r="Q705">
        <v>462.51769999999999</v>
      </c>
      <c r="R705">
        <v>465.13959999999997</v>
      </c>
      <c r="S705">
        <v>467.86020000000002</v>
      </c>
      <c r="T705">
        <v>469.67349999999999</v>
      </c>
      <c r="U705">
        <v>469.22570000000002</v>
      </c>
      <c r="V705">
        <v>462.55059999999997</v>
      </c>
      <c r="W705">
        <v>460.04590000000002</v>
      </c>
      <c r="X705">
        <v>450.93340000000001</v>
      </c>
      <c r="Y705">
        <v>443.24369999999999</v>
      </c>
      <c r="Z705">
        <v>437.32830000000001</v>
      </c>
      <c r="AA705">
        <v>432.3596</v>
      </c>
      <c r="AB705">
        <v>432.75810000000001</v>
      </c>
      <c r="AC705">
        <v>436.09370000000001</v>
      </c>
      <c r="AD705">
        <v>441.03899999999999</v>
      </c>
      <c r="AE705">
        <v>441.40109999999999</v>
      </c>
      <c r="AF705">
        <v>439.54880000000003</v>
      </c>
      <c r="AG705">
        <v>441.20170000000002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111.83369999999999</v>
      </c>
      <c r="AU705">
        <v>364.04629999999997</v>
      </c>
      <c r="AV705">
        <v>359.26819999999998</v>
      </c>
      <c r="AW705">
        <v>355.89449999999999</v>
      </c>
      <c r="AX705">
        <v>352.70229999999998</v>
      </c>
      <c r="AY705">
        <v>350.10480000000001</v>
      </c>
      <c r="AZ705">
        <v>311.26319999999998</v>
      </c>
      <c r="BA705">
        <v>212.17150000000001</v>
      </c>
      <c r="BB705">
        <v>132.4152</v>
      </c>
      <c r="BC705">
        <v>74.031840000000003</v>
      </c>
      <c r="BD705">
        <v>-146.27680000000001</v>
      </c>
      <c r="BE705">
        <v>-290.69459999999998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120.50369999999999</v>
      </c>
      <c r="BS705">
        <v>369.25240000000002</v>
      </c>
      <c r="BT705">
        <v>364.22050000000002</v>
      </c>
      <c r="BU705">
        <v>360.59249999999997</v>
      </c>
      <c r="BV705">
        <v>357.31009999999998</v>
      </c>
      <c r="BW705">
        <v>354.55889999999999</v>
      </c>
      <c r="BX705">
        <v>316.3476</v>
      </c>
      <c r="BY705">
        <v>217.8991</v>
      </c>
      <c r="BZ705">
        <v>135.6268</v>
      </c>
      <c r="CA705">
        <v>111.86190000000001</v>
      </c>
      <c r="CB705">
        <v>22.43411</v>
      </c>
      <c r="CC705">
        <v>-35.526739999999997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126.5086</v>
      </c>
      <c r="CQ705">
        <v>372.85809999999998</v>
      </c>
      <c r="CR705">
        <v>367.65050000000002</v>
      </c>
      <c r="CS705">
        <v>363.84629999999999</v>
      </c>
      <c r="CT705">
        <v>360.50139999999999</v>
      </c>
      <c r="CU705">
        <v>357.6438</v>
      </c>
      <c r="CV705">
        <v>319.8691</v>
      </c>
      <c r="CW705">
        <v>221.86600000000001</v>
      </c>
      <c r="CX705">
        <v>137.8511</v>
      </c>
      <c r="CY705">
        <v>138.06280000000001</v>
      </c>
      <c r="CZ705">
        <v>139.28280000000001</v>
      </c>
      <c r="DA705">
        <v>141.20169999999999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132.51349999999999</v>
      </c>
      <c r="DO705">
        <v>376.46379999999999</v>
      </c>
      <c r="DP705">
        <v>371.0804</v>
      </c>
      <c r="DQ705">
        <v>367.1001</v>
      </c>
      <c r="DR705">
        <v>363.6927</v>
      </c>
      <c r="DS705">
        <v>360.7287</v>
      </c>
      <c r="DT705">
        <v>323.39060000000001</v>
      </c>
      <c r="DU705">
        <v>225.8329</v>
      </c>
      <c r="DV705">
        <v>140.0754</v>
      </c>
      <c r="DW705">
        <v>164.2638</v>
      </c>
      <c r="DX705">
        <v>256.13139999999999</v>
      </c>
      <c r="DY705">
        <v>317.93020000000001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141.18350000000001</v>
      </c>
      <c r="EM705">
        <v>381.66989999999998</v>
      </c>
      <c r="EN705">
        <v>376.03280000000001</v>
      </c>
      <c r="EO705">
        <v>371.79809999999998</v>
      </c>
      <c r="EP705">
        <v>368.30040000000002</v>
      </c>
      <c r="EQ705">
        <v>365.18279999999999</v>
      </c>
      <c r="ER705">
        <v>328.47500000000002</v>
      </c>
      <c r="ES705">
        <v>231.56049999999999</v>
      </c>
      <c r="ET705">
        <v>143.28700000000001</v>
      </c>
      <c r="EU705">
        <v>202.09379999999999</v>
      </c>
      <c r="EV705">
        <v>424.84230000000002</v>
      </c>
      <c r="EW705">
        <v>573.09799999999996</v>
      </c>
      <c r="EX705">
        <v>75.881799999999998</v>
      </c>
      <c r="EY705">
        <v>74.70617</v>
      </c>
      <c r="EZ705">
        <v>73.768020000000007</v>
      </c>
      <c r="FA705">
        <v>72.782550000000001</v>
      </c>
      <c r="FB705">
        <v>72.007589999999993</v>
      </c>
      <c r="FC705">
        <v>71.189800000000005</v>
      </c>
      <c r="FD705">
        <v>70.224699999999999</v>
      </c>
      <c r="FE705">
        <v>70.861379999999997</v>
      </c>
      <c r="FF705">
        <v>73.361800000000002</v>
      </c>
      <c r="FG705">
        <v>76.880039999999994</v>
      </c>
      <c r="FH705">
        <v>80.455259999999996</v>
      </c>
      <c r="FI705">
        <v>83.941190000000006</v>
      </c>
      <c r="FJ705">
        <v>86.659040000000005</v>
      </c>
      <c r="FK705">
        <v>88.206289999999996</v>
      </c>
      <c r="FL705">
        <v>89.642520000000005</v>
      </c>
      <c r="FM705">
        <v>90.312399999999997</v>
      </c>
      <c r="FN705">
        <v>89.714060000000003</v>
      </c>
      <c r="FO705">
        <v>89.111180000000004</v>
      </c>
      <c r="FP705">
        <v>88.74203</v>
      </c>
      <c r="FQ705">
        <v>87.670360000000002</v>
      </c>
      <c r="FR705">
        <v>85.156490000000005</v>
      </c>
      <c r="FS705">
        <v>81.242919999999998</v>
      </c>
      <c r="FT705">
        <v>79.180790000000002</v>
      </c>
      <c r="FU705">
        <v>77.351280000000003</v>
      </c>
      <c r="FV705">
        <v>1</v>
      </c>
    </row>
    <row r="706" spans="1:178" x14ac:dyDescent="0.2">
      <c r="A706" t="s">
        <v>216</v>
      </c>
      <c r="B706" t="s">
        <v>231</v>
      </c>
      <c r="C706" t="s">
        <v>242</v>
      </c>
      <c r="D706" t="s">
        <v>40</v>
      </c>
      <c r="E706">
        <v>2015</v>
      </c>
      <c r="F706" t="s">
        <v>230</v>
      </c>
      <c r="G706">
        <v>338</v>
      </c>
      <c r="H706" s="59"/>
      <c r="I706">
        <v>33.27008</v>
      </c>
      <c r="J706">
        <v>473.65609999999998</v>
      </c>
      <c r="K706">
        <v>470.96339999999998</v>
      </c>
      <c r="L706">
        <v>469.57040000000001</v>
      </c>
      <c r="M706">
        <v>469.70499999999998</v>
      </c>
      <c r="N706">
        <v>474.27460000000002</v>
      </c>
      <c r="O706">
        <v>486.9171</v>
      </c>
      <c r="P706">
        <v>498.40170000000001</v>
      </c>
      <c r="Q706">
        <v>504.52420000000001</v>
      </c>
      <c r="R706">
        <v>506.47109999999998</v>
      </c>
      <c r="S706">
        <v>508.74369999999999</v>
      </c>
      <c r="T706">
        <v>510.42919999999998</v>
      </c>
      <c r="U706">
        <v>509.52569999999997</v>
      </c>
      <c r="V706">
        <v>501.91469999999998</v>
      </c>
      <c r="W706">
        <v>499.31110000000001</v>
      </c>
      <c r="X706">
        <v>490.4819</v>
      </c>
      <c r="Y706">
        <v>482.6259</v>
      </c>
      <c r="Z706">
        <v>475.81560000000002</v>
      </c>
      <c r="AA706">
        <v>469.91359999999997</v>
      </c>
      <c r="AB706">
        <v>471.22719999999998</v>
      </c>
      <c r="AC706">
        <v>476.05459999999999</v>
      </c>
      <c r="AD706">
        <v>482.55689999999998</v>
      </c>
      <c r="AE706">
        <v>482.53559999999999</v>
      </c>
      <c r="AF706">
        <v>480.02940000000001</v>
      </c>
      <c r="AG706">
        <v>481.75569999999999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123.7651</v>
      </c>
      <c r="AU706">
        <v>396.2235</v>
      </c>
      <c r="AV706">
        <v>391.79849999999999</v>
      </c>
      <c r="AW706">
        <v>388.71069999999997</v>
      </c>
      <c r="AX706">
        <v>385.053</v>
      </c>
      <c r="AY706">
        <v>381.79079999999999</v>
      </c>
      <c r="AZ706">
        <v>341.66849999999999</v>
      </c>
      <c r="BA706">
        <v>237.27269999999999</v>
      </c>
      <c r="BB706">
        <v>-115.65049999999999</v>
      </c>
      <c r="BC706">
        <v>-230.37479999999999</v>
      </c>
      <c r="BD706">
        <v>-372.04090000000002</v>
      </c>
      <c r="BE706">
        <v>-428.00130000000001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132.59530000000001</v>
      </c>
      <c r="BS706">
        <v>401.7192</v>
      </c>
      <c r="BT706">
        <v>397.01</v>
      </c>
      <c r="BU706">
        <v>393.67059999999998</v>
      </c>
      <c r="BV706">
        <v>389.93189999999998</v>
      </c>
      <c r="BW706">
        <v>386.47370000000001</v>
      </c>
      <c r="BX706">
        <v>347.15499999999997</v>
      </c>
      <c r="BY706">
        <v>242.2201</v>
      </c>
      <c r="BZ706">
        <v>46.0473</v>
      </c>
      <c r="CA706">
        <v>-0.65594490000000005</v>
      </c>
      <c r="CB706">
        <v>-58.362270000000002</v>
      </c>
      <c r="CC706">
        <v>-80.107349999999997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138.71100000000001</v>
      </c>
      <c r="CQ706">
        <v>405.52550000000002</v>
      </c>
      <c r="CR706">
        <v>400.61950000000002</v>
      </c>
      <c r="CS706">
        <v>397.10570000000001</v>
      </c>
      <c r="CT706">
        <v>393.31110000000001</v>
      </c>
      <c r="CU706">
        <v>389.71699999999998</v>
      </c>
      <c r="CV706">
        <v>350.95499999999998</v>
      </c>
      <c r="CW706">
        <v>245.64660000000001</v>
      </c>
      <c r="CX706">
        <v>158.03870000000001</v>
      </c>
      <c r="CY706">
        <v>158.44669999999999</v>
      </c>
      <c r="CZ706">
        <v>158.89060000000001</v>
      </c>
      <c r="DA706">
        <v>160.84289999999999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144.82669999999999</v>
      </c>
      <c r="DO706">
        <v>409.33190000000002</v>
      </c>
      <c r="DP706">
        <v>404.22899999999998</v>
      </c>
      <c r="DQ706">
        <v>400.54090000000002</v>
      </c>
      <c r="DR706">
        <v>396.6902</v>
      </c>
      <c r="DS706">
        <v>392.96039999999999</v>
      </c>
      <c r="DT706">
        <v>354.75490000000002</v>
      </c>
      <c r="DU706">
        <v>249.07310000000001</v>
      </c>
      <c r="DV706">
        <v>270.03019999999998</v>
      </c>
      <c r="DW706">
        <v>317.54930000000002</v>
      </c>
      <c r="DX706">
        <v>376.14339999999999</v>
      </c>
      <c r="DY706">
        <v>401.79320000000001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153.65690000000001</v>
      </c>
      <c r="EM706">
        <v>414.82760000000002</v>
      </c>
      <c r="EN706">
        <v>409.44049999999999</v>
      </c>
      <c r="EO706">
        <v>405.50069999999999</v>
      </c>
      <c r="EP706">
        <v>401.56920000000002</v>
      </c>
      <c r="EQ706">
        <v>397.64319999999998</v>
      </c>
      <c r="ER706">
        <v>360.2414</v>
      </c>
      <c r="ES706">
        <v>254.0204</v>
      </c>
      <c r="ET706">
        <v>431.72800000000001</v>
      </c>
      <c r="EU706">
        <v>547.2681</v>
      </c>
      <c r="EV706">
        <v>689.822</v>
      </c>
      <c r="EW706">
        <v>749.68709999999999</v>
      </c>
      <c r="EX706">
        <v>74.530429999999996</v>
      </c>
      <c r="EY706">
        <v>73.15025</v>
      </c>
      <c r="EZ706">
        <v>71.837140000000005</v>
      </c>
      <c r="FA706">
        <v>70.843010000000007</v>
      </c>
      <c r="FB706">
        <v>69.940870000000004</v>
      </c>
      <c r="FC706">
        <v>69.244659999999996</v>
      </c>
      <c r="FD706">
        <v>68.734340000000003</v>
      </c>
      <c r="FE706">
        <v>68.062579999999997</v>
      </c>
      <c r="FF706">
        <v>70.221130000000002</v>
      </c>
      <c r="FG706">
        <v>74.769970000000001</v>
      </c>
      <c r="FH706">
        <v>79.98724</v>
      </c>
      <c r="FI706">
        <v>84.402079999999998</v>
      </c>
      <c r="FJ706">
        <v>87.517870000000002</v>
      </c>
      <c r="FK706">
        <v>89.392700000000005</v>
      </c>
      <c r="FL706">
        <v>91.018090000000001</v>
      </c>
      <c r="FM706">
        <v>91.455889999999997</v>
      </c>
      <c r="FN706">
        <v>91.195710000000005</v>
      </c>
      <c r="FO706">
        <v>90.633570000000006</v>
      </c>
      <c r="FP706">
        <v>89.343320000000006</v>
      </c>
      <c r="FQ706">
        <v>86.720860000000002</v>
      </c>
      <c r="FR706">
        <v>82.671719999999993</v>
      </c>
      <c r="FS706">
        <v>79.657240000000002</v>
      </c>
      <c r="FT706">
        <v>77.862830000000002</v>
      </c>
      <c r="FU706">
        <v>76.525570000000002</v>
      </c>
      <c r="FV706">
        <v>1</v>
      </c>
    </row>
    <row r="707" spans="1:178" x14ac:dyDescent="0.2">
      <c r="A707" t="s">
        <v>216</v>
      </c>
      <c r="B707" t="s">
        <v>231</v>
      </c>
      <c r="C707" t="s">
        <v>242</v>
      </c>
      <c r="D707" t="s">
        <v>40</v>
      </c>
      <c r="E707">
        <v>2016</v>
      </c>
      <c r="F707" t="s">
        <v>230</v>
      </c>
      <c r="G707">
        <v>330</v>
      </c>
      <c r="H707" s="59"/>
      <c r="I707">
        <v>32.482619999999997</v>
      </c>
      <c r="J707">
        <v>462.44529999999997</v>
      </c>
      <c r="K707">
        <v>459.81630000000001</v>
      </c>
      <c r="L707">
        <v>458.45639999999997</v>
      </c>
      <c r="M707">
        <v>458.58769999999998</v>
      </c>
      <c r="N707">
        <v>463.04910000000001</v>
      </c>
      <c r="O707">
        <v>475.39249999999998</v>
      </c>
      <c r="P707">
        <v>486.6053</v>
      </c>
      <c r="Q707">
        <v>492.58280000000002</v>
      </c>
      <c r="R707">
        <v>494.48360000000002</v>
      </c>
      <c r="S707">
        <v>496.70240000000001</v>
      </c>
      <c r="T707">
        <v>498.34809999999999</v>
      </c>
      <c r="U707">
        <v>497.46589999999998</v>
      </c>
      <c r="V707">
        <v>490.0351</v>
      </c>
      <c r="W707">
        <v>487.49310000000003</v>
      </c>
      <c r="X707">
        <v>478.87290000000002</v>
      </c>
      <c r="Y707">
        <v>471.20280000000002</v>
      </c>
      <c r="Z707">
        <v>464.55369999999999</v>
      </c>
      <c r="AA707">
        <v>458.79140000000001</v>
      </c>
      <c r="AB707">
        <v>460.07389999999998</v>
      </c>
      <c r="AC707">
        <v>464.78699999999998</v>
      </c>
      <c r="AD707">
        <v>471.13549999999998</v>
      </c>
      <c r="AE707">
        <v>471.11470000000003</v>
      </c>
      <c r="AF707">
        <v>468.6678</v>
      </c>
      <c r="AG707">
        <v>470.35320000000002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120.65989999999999</v>
      </c>
      <c r="AU707">
        <v>386.73599999999999</v>
      </c>
      <c r="AV707">
        <v>382.42140000000001</v>
      </c>
      <c r="AW707">
        <v>379.4117</v>
      </c>
      <c r="AX707">
        <v>375.84219999999999</v>
      </c>
      <c r="AY707">
        <v>372.66109999999998</v>
      </c>
      <c r="AZ707">
        <v>333.47239999999999</v>
      </c>
      <c r="BA707">
        <v>231.5583</v>
      </c>
      <c r="BB707">
        <v>-116.1328</v>
      </c>
      <c r="BC707">
        <v>-229.49600000000001</v>
      </c>
      <c r="BD707">
        <v>-369.48079999999999</v>
      </c>
      <c r="BE707">
        <v>-424.79790000000003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129.38499999999999</v>
      </c>
      <c r="BS707">
        <v>392.16629999999998</v>
      </c>
      <c r="BT707">
        <v>387.57089999999999</v>
      </c>
      <c r="BU707">
        <v>384.3125</v>
      </c>
      <c r="BV707">
        <v>380.66300000000001</v>
      </c>
      <c r="BW707">
        <v>377.28820000000002</v>
      </c>
      <c r="BX707">
        <v>338.89359999999999</v>
      </c>
      <c r="BY707">
        <v>236.44669999999999</v>
      </c>
      <c r="BZ707">
        <v>43.640009999999997</v>
      </c>
      <c r="CA707">
        <v>-2.5120079999999998</v>
      </c>
      <c r="CB707">
        <v>-59.536560000000001</v>
      </c>
      <c r="CC707">
        <v>-81.045739999999995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135.42789999999999</v>
      </c>
      <c r="CQ707">
        <v>395.9273</v>
      </c>
      <c r="CR707">
        <v>391.13740000000001</v>
      </c>
      <c r="CS707">
        <v>387.70679999999999</v>
      </c>
      <c r="CT707">
        <v>384.00189999999998</v>
      </c>
      <c r="CU707">
        <v>380.49290000000002</v>
      </c>
      <c r="CV707">
        <v>342.64830000000001</v>
      </c>
      <c r="CW707">
        <v>239.83250000000001</v>
      </c>
      <c r="CX707">
        <v>154.29820000000001</v>
      </c>
      <c r="CY707">
        <v>154.69640000000001</v>
      </c>
      <c r="CZ707">
        <v>155.12989999999999</v>
      </c>
      <c r="DA707">
        <v>157.036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141.4708</v>
      </c>
      <c r="DO707">
        <v>399.68830000000003</v>
      </c>
      <c r="DP707">
        <v>394.70389999999998</v>
      </c>
      <c r="DQ707">
        <v>391.101</v>
      </c>
      <c r="DR707">
        <v>387.3408</v>
      </c>
      <c r="DS707">
        <v>383.6977</v>
      </c>
      <c r="DT707">
        <v>346.40300000000002</v>
      </c>
      <c r="DU707">
        <v>243.2182</v>
      </c>
      <c r="DV707">
        <v>264.9563</v>
      </c>
      <c r="DW707">
        <v>311.9049</v>
      </c>
      <c r="DX707">
        <v>369.79629999999997</v>
      </c>
      <c r="DY707">
        <v>395.11770000000001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150.19589999999999</v>
      </c>
      <c r="EM707">
        <v>405.11860000000001</v>
      </c>
      <c r="EN707">
        <v>399.85340000000002</v>
      </c>
      <c r="EO707">
        <v>396.0018</v>
      </c>
      <c r="EP707">
        <v>392.1617</v>
      </c>
      <c r="EQ707">
        <v>388.32479999999998</v>
      </c>
      <c r="ER707">
        <v>351.82420000000002</v>
      </c>
      <c r="ES707">
        <v>248.10659999999999</v>
      </c>
      <c r="ET707">
        <v>424.72910000000002</v>
      </c>
      <c r="EU707">
        <v>538.88890000000004</v>
      </c>
      <c r="EV707">
        <v>679.7405</v>
      </c>
      <c r="EW707">
        <v>738.86980000000005</v>
      </c>
      <c r="EX707">
        <v>74.530429999999996</v>
      </c>
      <c r="EY707">
        <v>73.15025</v>
      </c>
      <c r="EZ707">
        <v>71.837140000000005</v>
      </c>
      <c r="FA707">
        <v>70.843010000000007</v>
      </c>
      <c r="FB707">
        <v>69.940870000000004</v>
      </c>
      <c r="FC707">
        <v>69.244659999999996</v>
      </c>
      <c r="FD707">
        <v>68.734340000000003</v>
      </c>
      <c r="FE707">
        <v>68.062579999999997</v>
      </c>
      <c r="FF707">
        <v>70.221130000000002</v>
      </c>
      <c r="FG707">
        <v>74.769970000000001</v>
      </c>
      <c r="FH707">
        <v>79.98724</v>
      </c>
      <c r="FI707">
        <v>84.402079999999998</v>
      </c>
      <c r="FJ707">
        <v>87.517870000000002</v>
      </c>
      <c r="FK707">
        <v>89.392700000000005</v>
      </c>
      <c r="FL707">
        <v>91.018079999999998</v>
      </c>
      <c r="FM707">
        <v>91.455889999999997</v>
      </c>
      <c r="FN707">
        <v>91.195710000000005</v>
      </c>
      <c r="FO707">
        <v>90.633570000000006</v>
      </c>
      <c r="FP707">
        <v>89.343320000000006</v>
      </c>
      <c r="FQ707">
        <v>86.720860000000002</v>
      </c>
      <c r="FR707">
        <v>82.671719999999993</v>
      </c>
      <c r="FS707">
        <v>79.657240000000002</v>
      </c>
      <c r="FT707">
        <v>77.862830000000002</v>
      </c>
      <c r="FU707">
        <v>76.525570000000002</v>
      </c>
      <c r="FV707">
        <v>1</v>
      </c>
    </row>
    <row r="708" spans="1:178" x14ac:dyDescent="0.2">
      <c r="A708" t="s">
        <v>216</v>
      </c>
      <c r="B708" t="s">
        <v>231</v>
      </c>
      <c r="C708" t="s">
        <v>242</v>
      </c>
      <c r="D708" t="s">
        <v>40</v>
      </c>
      <c r="E708">
        <v>2017</v>
      </c>
      <c r="F708" t="s">
        <v>230</v>
      </c>
      <c r="G708">
        <v>321</v>
      </c>
      <c r="H708" s="59"/>
      <c r="I708">
        <v>31.596730000000001</v>
      </c>
      <c r="J708">
        <v>449.83319999999998</v>
      </c>
      <c r="K708">
        <v>447.27589999999998</v>
      </c>
      <c r="L708">
        <v>445.95299999999997</v>
      </c>
      <c r="M708">
        <v>446.08080000000001</v>
      </c>
      <c r="N708">
        <v>450.4205</v>
      </c>
      <c r="O708">
        <v>462.42720000000003</v>
      </c>
      <c r="P708">
        <v>473.33420000000001</v>
      </c>
      <c r="Q708">
        <v>479.14870000000002</v>
      </c>
      <c r="R708">
        <v>480.99770000000001</v>
      </c>
      <c r="S708">
        <v>483.15589999999997</v>
      </c>
      <c r="T708">
        <v>484.7568</v>
      </c>
      <c r="U708">
        <v>483.89870000000002</v>
      </c>
      <c r="V708">
        <v>476.6705</v>
      </c>
      <c r="W708">
        <v>474.19779999999997</v>
      </c>
      <c r="X708">
        <v>465.81270000000001</v>
      </c>
      <c r="Y708">
        <v>458.35180000000003</v>
      </c>
      <c r="Z708">
        <v>451.88400000000001</v>
      </c>
      <c r="AA708">
        <v>446.27890000000002</v>
      </c>
      <c r="AB708">
        <v>447.5265</v>
      </c>
      <c r="AC708">
        <v>452.11099999999999</v>
      </c>
      <c r="AD708">
        <v>458.28629999999998</v>
      </c>
      <c r="AE708">
        <v>458.26609999999999</v>
      </c>
      <c r="AF708">
        <v>455.88589999999999</v>
      </c>
      <c r="AG708">
        <v>457.52539999999999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117.1692</v>
      </c>
      <c r="AU708">
        <v>376.06420000000003</v>
      </c>
      <c r="AV708">
        <v>371.87369999999999</v>
      </c>
      <c r="AW708">
        <v>368.95179999999999</v>
      </c>
      <c r="AX708">
        <v>365.48140000000001</v>
      </c>
      <c r="AY708">
        <v>362.39150000000001</v>
      </c>
      <c r="AZ708">
        <v>324.25349999999997</v>
      </c>
      <c r="BA708">
        <v>225.131</v>
      </c>
      <c r="BB708">
        <v>-116.6277</v>
      </c>
      <c r="BC708">
        <v>-228.43979999999999</v>
      </c>
      <c r="BD708">
        <v>-366.50830000000002</v>
      </c>
      <c r="BE708">
        <v>-421.0917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125.7744</v>
      </c>
      <c r="BS708">
        <v>381.41989999999998</v>
      </c>
      <c r="BT708">
        <v>376.95249999999999</v>
      </c>
      <c r="BU708">
        <v>373.78530000000001</v>
      </c>
      <c r="BV708">
        <v>370.23610000000002</v>
      </c>
      <c r="BW708">
        <v>366.95510000000002</v>
      </c>
      <c r="BX708">
        <v>329.60019999999997</v>
      </c>
      <c r="BY708">
        <v>229.95230000000001</v>
      </c>
      <c r="BZ708">
        <v>40.951279999999997</v>
      </c>
      <c r="CA708">
        <v>-4.5724270000000002</v>
      </c>
      <c r="CB708">
        <v>-60.819870000000002</v>
      </c>
      <c r="CC708">
        <v>-82.059510000000003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131.73439999999999</v>
      </c>
      <c r="CQ708">
        <v>385.1293</v>
      </c>
      <c r="CR708">
        <v>380.47</v>
      </c>
      <c r="CS708">
        <v>377.13290000000001</v>
      </c>
      <c r="CT708">
        <v>373.52910000000003</v>
      </c>
      <c r="CU708">
        <v>370.11579999999998</v>
      </c>
      <c r="CV708">
        <v>333.30340000000001</v>
      </c>
      <c r="CW708">
        <v>233.29159999999999</v>
      </c>
      <c r="CX708">
        <v>150.09</v>
      </c>
      <c r="CY708">
        <v>150.47739999999999</v>
      </c>
      <c r="CZ708">
        <v>150.899</v>
      </c>
      <c r="DA708">
        <v>152.75319999999999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137.6944</v>
      </c>
      <c r="DO708">
        <v>388.83870000000002</v>
      </c>
      <c r="DP708">
        <v>383.98750000000001</v>
      </c>
      <c r="DQ708">
        <v>380.48059999999998</v>
      </c>
      <c r="DR708">
        <v>376.82220000000001</v>
      </c>
      <c r="DS708">
        <v>373.27659999999997</v>
      </c>
      <c r="DT708">
        <v>337.00650000000002</v>
      </c>
      <c r="DU708">
        <v>236.63079999999999</v>
      </c>
      <c r="DV708">
        <v>259.22879999999998</v>
      </c>
      <c r="DW708">
        <v>305.52730000000003</v>
      </c>
      <c r="DX708">
        <v>362.61790000000002</v>
      </c>
      <c r="DY708">
        <v>387.5659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146.2996</v>
      </c>
      <c r="EM708">
        <v>394.19439999999997</v>
      </c>
      <c r="EN708">
        <v>389.06630000000001</v>
      </c>
      <c r="EO708">
        <v>385.3141</v>
      </c>
      <c r="EP708">
        <v>381.57690000000002</v>
      </c>
      <c r="EQ708">
        <v>377.84010000000001</v>
      </c>
      <c r="ER708">
        <v>342.35329999999999</v>
      </c>
      <c r="ES708">
        <v>241.4521</v>
      </c>
      <c r="ET708">
        <v>416.80779999999999</v>
      </c>
      <c r="EU708">
        <v>529.39469999999994</v>
      </c>
      <c r="EV708">
        <v>668.30640000000005</v>
      </c>
      <c r="EW708">
        <v>726.59810000000004</v>
      </c>
      <c r="EX708">
        <v>74.530429999999996</v>
      </c>
      <c r="EY708">
        <v>73.15025</v>
      </c>
      <c r="EZ708">
        <v>71.837140000000005</v>
      </c>
      <c r="FA708">
        <v>70.843010000000007</v>
      </c>
      <c r="FB708">
        <v>69.940870000000004</v>
      </c>
      <c r="FC708">
        <v>69.244659999999996</v>
      </c>
      <c r="FD708">
        <v>68.734340000000003</v>
      </c>
      <c r="FE708">
        <v>68.062579999999997</v>
      </c>
      <c r="FF708">
        <v>70.221130000000002</v>
      </c>
      <c r="FG708">
        <v>74.769970000000001</v>
      </c>
      <c r="FH708">
        <v>79.98724</v>
      </c>
      <c r="FI708">
        <v>84.402079999999998</v>
      </c>
      <c r="FJ708">
        <v>87.517870000000002</v>
      </c>
      <c r="FK708">
        <v>89.392700000000005</v>
      </c>
      <c r="FL708">
        <v>91.018079999999998</v>
      </c>
      <c r="FM708">
        <v>91.455889999999997</v>
      </c>
      <c r="FN708">
        <v>91.195719999999994</v>
      </c>
      <c r="FO708">
        <v>90.633570000000006</v>
      </c>
      <c r="FP708">
        <v>89.343320000000006</v>
      </c>
      <c r="FQ708">
        <v>86.720860000000002</v>
      </c>
      <c r="FR708">
        <v>82.671719999999993</v>
      </c>
      <c r="FS708">
        <v>79.657240000000002</v>
      </c>
      <c r="FT708">
        <v>77.862830000000002</v>
      </c>
      <c r="FU708">
        <v>76.525570000000002</v>
      </c>
      <c r="FV708">
        <v>1</v>
      </c>
    </row>
    <row r="709" spans="1:178" x14ac:dyDescent="0.2">
      <c r="A709" t="s">
        <v>216</v>
      </c>
      <c r="B709" t="s">
        <v>231</v>
      </c>
      <c r="C709" t="s">
        <v>242</v>
      </c>
      <c r="D709" t="s">
        <v>40</v>
      </c>
      <c r="E709" t="s">
        <v>239</v>
      </c>
      <c r="F709" t="s">
        <v>230</v>
      </c>
      <c r="G709">
        <v>313</v>
      </c>
      <c r="H709" s="59"/>
      <c r="I709">
        <v>30.809270000000001</v>
      </c>
      <c r="J709">
        <v>438.62240000000003</v>
      </c>
      <c r="K709">
        <v>436.12880000000001</v>
      </c>
      <c r="L709">
        <v>434.83890000000002</v>
      </c>
      <c r="M709">
        <v>434.96350000000001</v>
      </c>
      <c r="N709">
        <v>439.19510000000002</v>
      </c>
      <c r="O709">
        <v>450.90260000000001</v>
      </c>
      <c r="P709">
        <v>461.53769999999997</v>
      </c>
      <c r="Q709">
        <v>467.20729999999998</v>
      </c>
      <c r="R709">
        <v>469.0102</v>
      </c>
      <c r="S709">
        <v>471.11470000000003</v>
      </c>
      <c r="T709">
        <v>472.67559999999997</v>
      </c>
      <c r="U709">
        <v>471.83890000000002</v>
      </c>
      <c r="V709">
        <v>464.79079999999999</v>
      </c>
      <c r="W709">
        <v>462.37979999999999</v>
      </c>
      <c r="X709">
        <v>454.20370000000003</v>
      </c>
      <c r="Y709">
        <v>446.92869999999999</v>
      </c>
      <c r="Z709">
        <v>440.62209999999999</v>
      </c>
      <c r="AA709">
        <v>435.15660000000003</v>
      </c>
      <c r="AB709">
        <v>436.37310000000002</v>
      </c>
      <c r="AC709">
        <v>440.84339999999997</v>
      </c>
      <c r="AD709">
        <v>446.86489999999998</v>
      </c>
      <c r="AE709">
        <v>446.8451</v>
      </c>
      <c r="AF709">
        <v>444.52429999999998</v>
      </c>
      <c r="AG709">
        <v>446.12290000000002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114.0688</v>
      </c>
      <c r="AU709">
        <v>366.57960000000003</v>
      </c>
      <c r="AV709">
        <v>362.49939999999998</v>
      </c>
      <c r="AW709">
        <v>359.65539999999999</v>
      </c>
      <c r="AX709">
        <v>356.27319999999997</v>
      </c>
      <c r="AY709">
        <v>353.26429999999999</v>
      </c>
      <c r="AZ709">
        <v>316.06029999999998</v>
      </c>
      <c r="BA709">
        <v>219.41919999999999</v>
      </c>
      <c r="BB709">
        <v>-117.02370000000001</v>
      </c>
      <c r="BC709">
        <v>-227.4385</v>
      </c>
      <c r="BD709">
        <v>-363.78089999999997</v>
      </c>
      <c r="BE709">
        <v>-417.7029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122.56610000000001</v>
      </c>
      <c r="BS709">
        <v>371.8682</v>
      </c>
      <c r="BT709">
        <v>367.51440000000002</v>
      </c>
      <c r="BU709">
        <v>364.42829999999998</v>
      </c>
      <c r="BV709">
        <v>360.96820000000002</v>
      </c>
      <c r="BW709">
        <v>357.77069999999998</v>
      </c>
      <c r="BX709">
        <v>321.33999999999997</v>
      </c>
      <c r="BY709">
        <v>224.18010000000001</v>
      </c>
      <c r="BZ709">
        <v>38.57929</v>
      </c>
      <c r="CA709">
        <v>-6.378368</v>
      </c>
      <c r="CB709">
        <v>-61.925699999999999</v>
      </c>
      <c r="CC709">
        <v>-82.921970000000002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128.4513</v>
      </c>
      <c r="CQ709">
        <v>375.53109999999998</v>
      </c>
      <c r="CR709">
        <v>370.98790000000002</v>
      </c>
      <c r="CS709">
        <v>367.73399999999998</v>
      </c>
      <c r="CT709">
        <v>364.22</v>
      </c>
      <c r="CU709">
        <v>360.89179999999999</v>
      </c>
      <c r="CV709">
        <v>324.99669999999998</v>
      </c>
      <c r="CW709">
        <v>227.47739999999999</v>
      </c>
      <c r="CX709">
        <v>146.34950000000001</v>
      </c>
      <c r="CY709">
        <v>146.72720000000001</v>
      </c>
      <c r="CZ709">
        <v>147.13829999999999</v>
      </c>
      <c r="DA709">
        <v>148.9462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134.3365</v>
      </c>
      <c r="DO709">
        <v>379.19389999999999</v>
      </c>
      <c r="DP709">
        <v>374.46129999999999</v>
      </c>
      <c r="DQ709">
        <v>371.03969999999998</v>
      </c>
      <c r="DR709">
        <v>367.47179999999997</v>
      </c>
      <c r="DS709">
        <v>364.0129</v>
      </c>
      <c r="DT709">
        <v>328.65339999999998</v>
      </c>
      <c r="DU709">
        <v>230.7748</v>
      </c>
      <c r="DV709">
        <v>254.11959999999999</v>
      </c>
      <c r="DW709">
        <v>299.83280000000002</v>
      </c>
      <c r="DX709">
        <v>356.20229999999998</v>
      </c>
      <c r="DY709">
        <v>380.81450000000001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142.8339</v>
      </c>
      <c r="EM709">
        <v>384.48250000000002</v>
      </c>
      <c r="EN709">
        <v>379.47640000000001</v>
      </c>
      <c r="EO709">
        <v>375.8125</v>
      </c>
      <c r="EP709">
        <v>372.16680000000002</v>
      </c>
      <c r="EQ709">
        <v>368.51920000000001</v>
      </c>
      <c r="ER709">
        <v>333.93310000000002</v>
      </c>
      <c r="ES709">
        <v>235.53569999999999</v>
      </c>
      <c r="ET709">
        <v>409.72269999999997</v>
      </c>
      <c r="EU709">
        <v>520.89300000000003</v>
      </c>
      <c r="EV709">
        <v>658.05759999999998</v>
      </c>
      <c r="EW709">
        <v>715.59529999999995</v>
      </c>
      <c r="EX709">
        <v>74.530429999999996</v>
      </c>
      <c r="EY709">
        <v>73.15025</v>
      </c>
      <c r="EZ709">
        <v>71.837140000000005</v>
      </c>
      <c r="FA709">
        <v>70.843010000000007</v>
      </c>
      <c r="FB709">
        <v>69.940870000000004</v>
      </c>
      <c r="FC709">
        <v>69.244659999999996</v>
      </c>
      <c r="FD709">
        <v>68.734340000000003</v>
      </c>
      <c r="FE709">
        <v>68.062579999999997</v>
      </c>
      <c r="FF709">
        <v>70.221130000000002</v>
      </c>
      <c r="FG709">
        <v>74.769970000000001</v>
      </c>
      <c r="FH709">
        <v>79.98724</v>
      </c>
      <c r="FI709">
        <v>84.402079999999998</v>
      </c>
      <c r="FJ709">
        <v>87.517870000000002</v>
      </c>
      <c r="FK709">
        <v>89.392690000000002</v>
      </c>
      <c r="FL709">
        <v>91.018079999999998</v>
      </c>
      <c r="FM709">
        <v>91.455889999999997</v>
      </c>
      <c r="FN709">
        <v>91.195710000000005</v>
      </c>
      <c r="FO709">
        <v>90.633570000000006</v>
      </c>
      <c r="FP709">
        <v>89.343320000000006</v>
      </c>
      <c r="FQ709">
        <v>86.720860000000002</v>
      </c>
      <c r="FR709">
        <v>82.671719999999993</v>
      </c>
      <c r="FS709">
        <v>79.657240000000002</v>
      </c>
      <c r="FT709">
        <v>77.862819999999999</v>
      </c>
      <c r="FU709">
        <v>76.525570000000002</v>
      </c>
      <c r="FV709">
        <v>1</v>
      </c>
    </row>
    <row r="710" spans="1:178" x14ac:dyDescent="0.2">
      <c r="A710" t="s">
        <v>216</v>
      </c>
      <c r="B710" t="s">
        <v>231</v>
      </c>
      <c r="C710" t="s">
        <v>242</v>
      </c>
      <c r="D710" t="s">
        <v>41</v>
      </c>
      <c r="E710">
        <v>2015</v>
      </c>
      <c r="F710" t="s">
        <v>230</v>
      </c>
      <c r="G710">
        <v>338</v>
      </c>
      <c r="H710" s="59"/>
      <c r="I710">
        <v>33.27008</v>
      </c>
      <c r="J710">
        <v>456.52370000000002</v>
      </c>
      <c r="K710">
        <v>454.00110000000001</v>
      </c>
      <c r="L710">
        <v>451.93790000000001</v>
      </c>
      <c r="M710">
        <v>451.83089999999999</v>
      </c>
      <c r="N710">
        <v>456.74639999999999</v>
      </c>
      <c r="O710">
        <v>469.56979999999999</v>
      </c>
      <c r="P710">
        <v>482.06400000000002</v>
      </c>
      <c r="Q710">
        <v>487.34289999999999</v>
      </c>
      <c r="R710">
        <v>488.85019999999997</v>
      </c>
      <c r="S710">
        <v>490.27190000000002</v>
      </c>
      <c r="T710">
        <v>491.94499999999999</v>
      </c>
      <c r="U710">
        <v>491.14339999999999</v>
      </c>
      <c r="V710">
        <v>483.23660000000001</v>
      </c>
      <c r="W710">
        <v>479.66500000000002</v>
      </c>
      <c r="X710">
        <v>471.6782</v>
      </c>
      <c r="Y710">
        <v>463.66149999999999</v>
      </c>
      <c r="Z710">
        <v>456.83229999999998</v>
      </c>
      <c r="AA710">
        <v>450.81079999999997</v>
      </c>
      <c r="AB710">
        <v>452.31979999999999</v>
      </c>
      <c r="AC710">
        <v>457.53519999999997</v>
      </c>
      <c r="AD710">
        <v>462.83319999999998</v>
      </c>
      <c r="AE710">
        <v>461.77730000000003</v>
      </c>
      <c r="AF710">
        <v>460.30810000000002</v>
      </c>
      <c r="AG710">
        <v>462.31819999999999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115.44880000000001</v>
      </c>
      <c r="AU710">
        <v>375.32850000000002</v>
      </c>
      <c r="AV710">
        <v>371.51220000000001</v>
      </c>
      <c r="AW710">
        <v>368.09370000000001</v>
      </c>
      <c r="AX710">
        <v>364.42469999999997</v>
      </c>
      <c r="AY710">
        <v>361.2697</v>
      </c>
      <c r="AZ710">
        <v>323.44619999999998</v>
      </c>
      <c r="BA710">
        <v>220.04830000000001</v>
      </c>
      <c r="BB710">
        <v>-196.14689999999999</v>
      </c>
      <c r="BC710">
        <v>-310.49189999999999</v>
      </c>
      <c r="BD710">
        <v>-402.72070000000002</v>
      </c>
      <c r="BE710">
        <v>-457.565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124.7735</v>
      </c>
      <c r="BS710">
        <v>380.59219999999999</v>
      </c>
      <c r="BT710">
        <v>376.56849999999997</v>
      </c>
      <c r="BU710">
        <v>372.87270000000001</v>
      </c>
      <c r="BV710">
        <v>369.07279999999997</v>
      </c>
      <c r="BW710">
        <v>365.73140000000001</v>
      </c>
      <c r="BX710">
        <v>329.26830000000001</v>
      </c>
      <c r="BY710">
        <v>225.35290000000001</v>
      </c>
      <c r="BZ710">
        <v>5.0097339999999999</v>
      </c>
      <c r="CA710">
        <v>-41.61891</v>
      </c>
      <c r="CB710">
        <v>-78.637900000000002</v>
      </c>
      <c r="CC710">
        <v>-99.949129999999997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131.23169999999999</v>
      </c>
      <c r="CQ710">
        <v>384.23779999999999</v>
      </c>
      <c r="CR710">
        <v>380.07060000000001</v>
      </c>
      <c r="CS710">
        <v>376.18259999999998</v>
      </c>
      <c r="CT710">
        <v>372.29199999999997</v>
      </c>
      <c r="CU710">
        <v>368.82159999999999</v>
      </c>
      <c r="CV710">
        <v>333.30059999999997</v>
      </c>
      <c r="CW710">
        <v>229.02680000000001</v>
      </c>
      <c r="CX710">
        <v>144.33019999999999</v>
      </c>
      <c r="CY710">
        <v>144.60169999999999</v>
      </c>
      <c r="CZ710">
        <v>145.82079999999999</v>
      </c>
      <c r="DA710">
        <v>147.7345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137.69</v>
      </c>
      <c r="DO710">
        <v>387.88339999999999</v>
      </c>
      <c r="DP710">
        <v>383.57260000000002</v>
      </c>
      <c r="DQ710">
        <v>379.49250000000001</v>
      </c>
      <c r="DR710">
        <v>375.51119999999997</v>
      </c>
      <c r="DS710">
        <v>371.9117</v>
      </c>
      <c r="DT710">
        <v>337.33300000000003</v>
      </c>
      <c r="DU710">
        <v>232.70079999999999</v>
      </c>
      <c r="DV710">
        <v>283.6506</v>
      </c>
      <c r="DW710">
        <v>330.82229999999998</v>
      </c>
      <c r="DX710">
        <v>370.27960000000002</v>
      </c>
      <c r="DY710">
        <v>395.41820000000001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147.0147</v>
      </c>
      <c r="EM710">
        <v>393.14710000000002</v>
      </c>
      <c r="EN710">
        <v>388.62889999999999</v>
      </c>
      <c r="EO710">
        <v>384.2715</v>
      </c>
      <c r="EP710">
        <v>380.1592</v>
      </c>
      <c r="EQ710">
        <v>376.3734</v>
      </c>
      <c r="ER710">
        <v>343.1551</v>
      </c>
      <c r="ES710">
        <v>238.00530000000001</v>
      </c>
      <c r="ET710">
        <v>484.80720000000002</v>
      </c>
      <c r="EU710">
        <v>599.69529999999997</v>
      </c>
      <c r="EV710">
        <v>694.36239999999998</v>
      </c>
      <c r="EW710">
        <v>753.03409999999997</v>
      </c>
      <c r="EX710">
        <v>73.292150000000007</v>
      </c>
      <c r="EY710">
        <v>72.024090000000001</v>
      </c>
      <c r="EZ710">
        <v>70.835859999999997</v>
      </c>
      <c r="FA710">
        <v>69.799949999999995</v>
      </c>
      <c r="FB710">
        <v>68.948620000000005</v>
      </c>
      <c r="FC710">
        <v>68.15128</v>
      </c>
      <c r="FD710">
        <v>67.572280000000006</v>
      </c>
      <c r="FE710">
        <v>67.277789999999996</v>
      </c>
      <c r="FF710">
        <v>69.310969999999998</v>
      </c>
      <c r="FG710">
        <v>73.818439999999995</v>
      </c>
      <c r="FH710">
        <v>78.849980000000002</v>
      </c>
      <c r="FI710">
        <v>83.384469999999993</v>
      </c>
      <c r="FJ710">
        <v>87.26437</v>
      </c>
      <c r="FK710">
        <v>89.644880000000001</v>
      </c>
      <c r="FL710">
        <v>91.124229999999997</v>
      </c>
      <c r="FM710">
        <v>91.198300000000003</v>
      </c>
      <c r="FN710">
        <v>90.718890000000002</v>
      </c>
      <c r="FO710">
        <v>89.827510000000004</v>
      </c>
      <c r="FP710">
        <v>88.492289999999997</v>
      </c>
      <c r="FQ710">
        <v>85.95635</v>
      </c>
      <c r="FR710">
        <v>82.59111</v>
      </c>
      <c r="FS710">
        <v>79.983090000000004</v>
      </c>
      <c r="FT710">
        <v>78.323700000000002</v>
      </c>
      <c r="FU710">
        <v>76.914739999999995</v>
      </c>
      <c r="FV710">
        <v>1</v>
      </c>
    </row>
    <row r="711" spans="1:178" x14ac:dyDescent="0.2">
      <c r="A711" t="s">
        <v>216</v>
      </c>
      <c r="B711" t="s">
        <v>231</v>
      </c>
      <c r="C711" t="s">
        <v>242</v>
      </c>
      <c r="D711" t="s">
        <v>41</v>
      </c>
      <c r="E711">
        <v>2016</v>
      </c>
      <c r="F711" t="s">
        <v>230</v>
      </c>
      <c r="G711">
        <v>330</v>
      </c>
      <c r="H711" s="59"/>
      <c r="I711">
        <v>32.482619999999997</v>
      </c>
      <c r="J711">
        <v>445.71839999999997</v>
      </c>
      <c r="K711">
        <v>443.25549999999998</v>
      </c>
      <c r="L711">
        <v>441.24110000000002</v>
      </c>
      <c r="M711">
        <v>441.13670000000002</v>
      </c>
      <c r="N711">
        <v>445.93579999999997</v>
      </c>
      <c r="O711">
        <v>458.45569999999998</v>
      </c>
      <c r="P711">
        <v>470.65410000000003</v>
      </c>
      <c r="Q711">
        <v>475.8082</v>
      </c>
      <c r="R711">
        <v>477.27980000000002</v>
      </c>
      <c r="S711">
        <v>478.6678</v>
      </c>
      <c r="T711">
        <v>480.3014</v>
      </c>
      <c r="U711">
        <v>479.51870000000002</v>
      </c>
      <c r="V711">
        <v>471.79910000000001</v>
      </c>
      <c r="W711">
        <v>468.31200000000001</v>
      </c>
      <c r="X711">
        <v>460.51420000000002</v>
      </c>
      <c r="Y711">
        <v>452.68729999999999</v>
      </c>
      <c r="Z711">
        <v>446.0197</v>
      </c>
      <c r="AA711">
        <v>440.14069999999998</v>
      </c>
      <c r="AB711">
        <v>441.61399999999998</v>
      </c>
      <c r="AC711">
        <v>446.70589999999999</v>
      </c>
      <c r="AD711">
        <v>451.87860000000001</v>
      </c>
      <c r="AE711">
        <v>450.84769999999997</v>
      </c>
      <c r="AF711">
        <v>449.41320000000002</v>
      </c>
      <c r="AG711">
        <v>451.37569999999999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112.53060000000001</v>
      </c>
      <c r="AU711">
        <v>366.34019999999998</v>
      </c>
      <c r="AV711">
        <v>362.61829999999998</v>
      </c>
      <c r="AW711">
        <v>359.28629999999998</v>
      </c>
      <c r="AX711">
        <v>355.70670000000001</v>
      </c>
      <c r="AY711">
        <v>352.63010000000003</v>
      </c>
      <c r="AZ711">
        <v>315.67469999999997</v>
      </c>
      <c r="BA711">
        <v>214.7345</v>
      </c>
      <c r="BB711">
        <v>-195.5095</v>
      </c>
      <c r="BC711">
        <v>-308.49650000000003</v>
      </c>
      <c r="BD711">
        <v>-399.64150000000001</v>
      </c>
      <c r="BE711">
        <v>-453.85550000000001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121.7443</v>
      </c>
      <c r="BS711">
        <v>371.5412</v>
      </c>
      <c r="BT711">
        <v>367.61450000000002</v>
      </c>
      <c r="BU711">
        <v>364.00839999999999</v>
      </c>
      <c r="BV711">
        <v>360.29939999999999</v>
      </c>
      <c r="BW711">
        <v>357.03870000000001</v>
      </c>
      <c r="BX711">
        <v>321.42750000000001</v>
      </c>
      <c r="BY711">
        <v>219.9759</v>
      </c>
      <c r="BZ711">
        <v>3.2522540000000002</v>
      </c>
      <c r="CA711">
        <v>-42.824460000000002</v>
      </c>
      <c r="CB711">
        <v>-79.417050000000003</v>
      </c>
      <c r="CC711">
        <v>-100.4971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128.12569999999999</v>
      </c>
      <c r="CQ711">
        <v>375.14339999999999</v>
      </c>
      <c r="CR711">
        <v>371.07479999999998</v>
      </c>
      <c r="CS711">
        <v>367.27890000000002</v>
      </c>
      <c r="CT711">
        <v>363.4803</v>
      </c>
      <c r="CU711">
        <v>360.09199999999998</v>
      </c>
      <c r="CV711">
        <v>325.41180000000003</v>
      </c>
      <c r="CW711">
        <v>223.6061</v>
      </c>
      <c r="CX711">
        <v>140.91409999999999</v>
      </c>
      <c r="CY711">
        <v>141.17920000000001</v>
      </c>
      <c r="CZ711">
        <v>142.36949999999999</v>
      </c>
      <c r="DA711">
        <v>144.2379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134.50700000000001</v>
      </c>
      <c r="DO711">
        <v>378.74560000000002</v>
      </c>
      <c r="DP711">
        <v>374.5351</v>
      </c>
      <c r="DQ711">
        <v>370.54939999999999</v>
      </c>
      <c r="DR711">
        <v>366.66120000000001</v>
      </c>
      <c r="DS711">
        <v>363.1454</v>
      </c>
      <c r="DT711">
        <v>329.39620000000002</v>
      </c>
      <c r="DU711">
        <v>227.2363</v>
      </c>
      <c r="DV711">
        <v>278.57589999999999</v>
      </c>
      <c r="DW711">
        <v>325.18279999999999</v>
      </c>
      <c r="DX711">
        <v>364.15600000000001</v>
      </c>
      <c r="DY711">
        <v>388.97280000000001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143.72069999999999</v>
      </c>
      <c r="EM711">
        <v>383.94659999999999</v>
      </c>
      <c r="EN711">
        <v>379.53129999999999</v>
      </c>
      <c r="EO711">
        <v>375.2715</v>
      </c>
      <c r="EP711">
        <v>371.25389999999999</v>
      </c>
      <c r="EQ711">
        <v>367.55399999999997</v>
      </c>
      <c r="ER711">
        <v>335.149</v>
      </c>
      <c r="ES711">
        <v>232.4777</v>
      </c>
      <c r="ET711">
        <v>477.33760000000001</v>
      </c>
      <c r="EU711">
        <v>590.85479999999995</v>
      </c>
      <c r="EV711">
        <v>684.38049999999998</v>
      </c>
      <c r="EW711">
        <v>742.33119999999997</v>
      </c>
      <c r="EX711">
        <v>73.292159999999996</v>
      </c>
      <c r="EY711">
        <v>72.024090000000001</v>
      </c>
      <c r="EZ711">
        <v>70.835859999999997</v>
      </c>
      <c r="FA711">
        <v>69.799949999999995</v>
      </c>
      <c r="FB711">
        <v>68.948620000000005</v>
      </c>
      <c r="FC711">
        <v>68.15128</v>
      </c>
      <c r="FD711">
        <v>67.572280000000006</v>
      </c>
      <c r="FE711">
        <v>67.277789999999996</v>
      </c>
      <c r="FF711">
        <v>69.310969999999998</v>
      </c>
      <c r="FG711">
        <v>73.818439999999995</v>
      </c>
      <c r="FH711">
        <v>78.849980000000002</v>
      </c>
      <c r="FI711">
        <v>83.384469999999993</v>
      </c>
      <c r="FJ711">
        <v>87.26437</v>
      </c>
      <c r="FK711">
        <v>89.644880000000001</v>
      </c>
      <c r="FL711">
        <v>91.124229999999997</v>
      </c>
      <c r="FM711">
        <v>91.198300000000003</v>
      </c>
      <c r="FN711">
        <v>90.718890000000002</v>
      </c>
      <c r="FO711">
        <v>89.827510000000004</v>
      </c>
      <c r="FP711">
        <v>88.492289999999997</v>
      </c>
      <c r="FQ711">
        <v>85.95635</v>
      </c>
      <c r="FR711">
        <v>82.59111</v>
      </c>
      <c r="FS711">
        <v>79.983090000000004</v>
      </c>
      <c r="FT711">
        <v>78.323700000000002</v>
      </c>
      <c r="FU711">
        <v>76.914739999999995</v>
      </c>
      <c r="FV711">
        <v>1</v>
      </c>
    </row>
    <row r="712" spans="1:178" x14ac:dyDescent="0.2">
      <c r="A712" t="s">
        <v>216</v>
      </c>
      <c r="B712" t="s">
        <v>231</v>
      </c>
      <c r="C712" t="s">
        <v>242</v>
      </c>
      <c r="D712" t="s">
        <v>41</v>
      </c>
      <c r="E712">
        <v>2017</v>
      </c>
      <c r="F712" t="s">
        <v>230</v>
      </c>
      <c r="G712">
        <v>321</v>
      </c>
      <c r="H712" s="59"/>
      <c r="I712">
        <v>31.596730000000001</v>
      </c>
      <c r="J712">
        <v>433.5625</v>
      </c>
      <c r="K712">
        <v>431.16669999999999</v>
      </c>
      <c r="L712">
        <v>429.20729999999998</v>
      </c>
      <c r="M712">
        <v>429.10570000000001</v>
      </c>
      <c r="N712">
        <v>433.77390000000003</v>
      </c>
      <c r="O712">
        <v>445.95240000000001</v>
      </c>
      <c r="P712">
        <v>457.81810000000002</v>
      </c>
      <c r="Q712">
        <v>462.83159999999998</v>
      </c>
      <c r="R712">
        <v>464.26299999999998</v>
      </c>
      <c r="S712">
        <v>465.61320000000001</v>
      </c>
      <c r="T712">
        <v>467.2022</v>
      </c>
      <c r="U712">
        <v>466.4409</v>
      </c>
      <c r="V712">
        <v>458.93180000000001</v>
      </c>
      <c r="W712">
        <v>455.53980000000001</v>
      </c>
      <c r="X712">
        <v>447.9547</v>
      </c>
      <c r="Y712">
        <v>440.34120000000001</v>
      </c>
      <c r="Z712">
        <v>433.85550000000001</v>
      </c>
      <c r="AA712">
        <v>428.13679999999999</v>
      </c>
      <c r="AB712">
        <v>429.57</v>
      </c>
      <c r="AC712">
        <v>434.52300000000002</v>
      </c>
      <c r="AD712">
        <v>439.55459999999999</v>
      </c>
      <c r="AE712">
        <v>438.55180000000001</v>
      </c>
      <c r="AF712">
        <v>437.15649999999999</v>
      </c>
      <c r="AG712">
        <v>439.06549999999999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109.2504</v>
      </c>
      <c r="AU712">
        <v>356.22989999999999</v>
      </c>
      <c r="AV712">
        <v>352.61419999999998</v>
      </c>
      <c r="AW712">
        <v>349.3793</v>
      </c>
      <c r="AX712">
        <v>345.90039999999999</v>
      </c>
      <c r="AY712">
        <v>342.9119</v>
      </c>
      <c r="AZ712">
        <v>306.93360000000001</v>
      </c>
      <c r="BA712">
        <v>208.75790000000001</v>
      </c>
      <c r="BB712">
        <v>-194.73330000000001</v>
      </c>
      <c r="BC712">
        <v>-306.17250000000001</v>
      </c>
      <c r="BD712">
        <v>-396.0822</v>
      </c>
      <c r="BE712">
        <v>-449.577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118.33759999999999</v>
      </c>
      <c r="BS712">
        <v>361.35950000000003</v>
      </c>
      <c r="BT712">
        <v>357.54169999999999</v>
      </c>
      <c r="BU712">
        <v>354.03660000000002</v>
      </c>
      <c r="BV712">
        <v>350.43</v>
      </c>
      <c r="BW712">
        <v>347.25990000000002</v>
      </c>
      <c r="BX712">
        <v>312.60730000000001</v>
      </c>
      <c r="BY712">
        <v>213.92740000000001</v>
      </c>
      <c r="BZ712">
        <v>1.2993269999999999</v>
      </c>
      <c r="CA712">
        <v>-44.148319999999998</v>
      </c>
      <c r="CB712">
        <v>-80.254589999999993</v>
      </c>
      <c r="CC712">
        <v>-101.0705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124.6313</v>
      </c>
      <c r="CQ712">
        <v>364.91219999999998</v>
      </c>
      <c r="CR712">
        <v>360.95460000000003</v>
      </c>
      <c r="CS712">
        <v>357.26220000000001</v>
      </c>
      <c r="CT712">
        <v>353.56720000000001</v>
      </c>
      <c r="CU712">
        <v>350.27140000000003</v>
      </c>
      <c r="CV712">
        <v>316.53699999999998</v>
      </c>
      <c r="CW712">
        <v>217.5077</v>
      </c>
      <c r="CX712">
        <v>137.071</v>
      </c>
      <c r="CY712">
        <v>137.3288</v>
      </c>
      <c r="CZ712">
        <v>138.48670000000001</v>
      </c>
      <c r="DA712">
        <v>140.30410000000001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130.92509999999999</v>
      </c>
      <c r="DO712">
        <v>368.46499999999997</v>
      </c>
      <c r="DP712">
        <v>364.36739999999998</v>
      </c>
      <c r="DQ712">
        <v>360.48779999999999</v>
      </c>
      <c r="DR712">
        <v>356.70440000000002</v>
      </c>
      <c r="DS712">
        <v>353.28280000000001</v>
      </c>
      <c r="DT712">
        <v>320.46660000000003</v>
      </c>
      <c r="DU712">
        <v>221.0881</v>
      </c>
      <c r="DV712">
        <v>272.8426</v>
      </c>
      <c r="DW712">
        <v>318.80599999999998</v>
      </c>
      <c r="DX712">
        <v>357.22789999999998</v>
      </c>
      <c r="DY712">
        <v>381.67869999999999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140.01230000000001</v>
      </c>
      <c r="EM712">
        <v>373.59460000000001</v>
      </c>
      <c r="EN712">
        <v>369.29489999999998</v>
      </c>
      <c r="EO712">
        <v>365.14499999999998</v>
      </c>
      <c r="EP712">
        <v>361.23410000000001</v>
      </c>
      <c r="EQ712">
        <v>357.6309</v>
      </c>
      <c r="ER712">
        <v>326.1404</v>
      </c>
      <c r="ES712">
        <v>226.25749999999999</v>
      </c>
      <c r="ET712">
        <v>468.87520000000001</v>
      </c>
      <c r="EU712">
        <v>580.83010000000002</v>
      </c>
      <c r="EV712">
        <v>673.05550000000005</v>
      </c>
      <c r="EW712">
        <v>730.18520000000001</v>
      </c>
      <c r="EX712">
        <v>73.292159999999996</v>
      </c>
      <c r="EY712">
        <v>72.024090000000001</v>
      </c>
      <c r="EZ712">
        <v>70.835859999999997</v>
      </c>
      <c r="FA712">
        <v>69.799949999999995</v>
      </c>
      <c r="FB712">
        <v>68.948620000000005</v>
      </c>
      <c r="FC712">
        <v>68.15128</v>
      </c>
      <c r="FD712">
        <v>67.572280000000006</v>
      </c>
      <c r="FE712">
        <v>67.277789999999996</v>
      </c>
      <c r="FF712">
        <v>69.310969999999998</v>
      </c>
      <c r="FG712">
        <v>73.818439999999995</v>
      </c>
      <c r="FH712">
        <v>78.849990000000005</v>
      </c>
      <c r="FI712">
        <v>83.384469999999993</v>
      </c>
      <c r="FJ712">
        <v>87.26437</v>
      </c>
      <c r="FK712">
        <v>89.644880000000001</v>
      </c>
      <c r="FL712">
        <v>91.124229999999997</v>
      </c>
      <c r="FM712">
        <v>91.198300000000003</v>
      </c>
      <c r="FN712">
        <v>90.718890000000002</v>
      </c>
      <c r="FO712">
        <v>89.827510000000004</v>
      </c>
      <c r="FP712">
        <v>88.492289999999997</v>
      </c>
      <c r="FQ712">
        <v>85.95635</v>
      </c>
      <c r="FR712">
        <v>82.59111</v>
      </c>
      <c r="FS712">
        <v>79.983090000000004</v>
      </c>
      <c r="FT712">
        <v>78.323700000000002</v>
      </c>
      <c r="FU712">
        <v>76.914739999999995</v>
      </c>
      <c r="FV712">
        <v>1</v>
      </c>
    </row>
    <row r="713" spans="1:178" x14ac:dyDescent="0.2">
      <c r="A713" t="s">
        <v>216</v>
      </c>
      <c r="B713" t="s">
        <v>231</v>
      </c>
      <c r="C713" t="s">
        <v>242</v>
      </c>
      <c r="D713" t="s">
        <v>41</v>
      </c>
      <c r="E713" t="s">
        <v>239</v>
      </c>
      <c r="F713" t="s">
        <v>230</v>
      </c>
      <c r="G713">
        <v>313</v>
      </c>
      <c r="H713" s="59"/>
      <c r="I713">
        <v>30.809270000000001</v>
      </c>
      <c r="J713">
        <v>422.75720000000001</v>
      </c>
      <c r="K713">
        <v>420.42110000000002</v>
      </c>
      <c r="L713">
        <v>418.51060000000001</v>
      </c>
      <c r="M713">
        <v>418.41149999999999</v>
      </c>
      <c r="N713">
        <v>422.96339999999998</v>
      </c>
      <c r="O713">
        <v>434.8383</v>
      </c>
      <c r="P713">
        <v>446.4083</v>
      </c>
      <c r="Q713">
        <v>451.29680000000002</v>
      </c>
      <c r="R713">
        <v>452.69260000000003</v>
      </c>
      <c r="S713">
        <v>454.00920000000002</v>
      </c>
      <c r="T713">
        <v>455.55860000000001</v>
      </c>
      <c r="U713">
        <v>454.81619999999998</v>
      </c>
      <c r="V713">
        <v>447.49430000000001</v>
      </c>
      <c r="W713">
        <v>444.18680000000001</v>
      </c>
      <c r="X713">
        <v>436.79070000000002</v>
      </c>
      <c r="Y713">
        <v>429.36700000000002</v>
      </c>
      <c r="Z713">
        <v>423.04289999999997</v>
      </c>
      <c r="AA713">
        <v>417.46679999999998</v>
      </c>
      <c r="AB713">
        <v>418.86419999999998</v>
      </c>
      <c r="AC713">
        <v>423.69380000000001</v>
      </c>
      <c r="AD713">
        <v>428.6</v>
      </c>
      <c r="AE713">
        <v>427.62220000000002</v>
      </c>
      <c r="AF713">
        <v>426.26170000000002</v>
      </c>
      <c r="AG713">
        <v>428.12299999999999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106.3372</v>
      </c>
      <c r="AU713">
        <v>347.24439999999998</v>
      </c>
      <c r="AV713">
        <v>343.72309999999999</v>
      </c>
      <c r="AW713">
        <v>340.57440000000003</v>
      </c>
      <c r="AX713">
        <v>337.18490000000003</v>
      </c>
      <c r="AY713">
        <v>334.27460000000002</v>
      </c>
      <c r="AZ713">
        <v>299.16520000000003</v>
      </c>
      <c r="BA713">
        <v>203.4469</v>
      </c>
      <c r="BB713">
        <v>-193.98869999999999</v>
      </c>
      <c r="BC713">
        <v>-304.03359999999998</v>
      </c>
      <c r="BD713">
        <v>-392.83030000000002</v>
      </c>
      <c r="BE713">
        <v>-445.67680000000001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115.3104</v>
      </c>
      <c r="BS713">
        <v>352.30970000000002</v>
      </c>
      <c r="BT713">
        <v>348.58879999999999</v>
      </c>
      <c r="BU713">
        <v>345.17329999999998</v>
      </c>
      <c r="BV713">
        <v>341.65769999999998</v>
      </c>
      <c r="BW713">
        <v>338.56810000000002</v>
      </c>
      <c r="BX713">
        <v>304.76780000000002</v>
      </c>
      <c r="BY713">
        <v>208.5515</v>
      </c>
      <c r="BZ713">
        <v>-0.41423169999999998</v>
      </c>
      <c r="CA713">
        <v>-45.295160000000003</v>
      </c>
      <c r="CB713">
        <v>-80.96302</v>
      </c>
      <c r="CC713">
        <v>-101.54040000000001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121.5252</v>
      </c>
      <c r="CQ713">
        <v>355.81779999999998</v>
      </c>
      <c r="CR713">
        <v>351.9588</v>
      </c>
      <c r="CS713">
        <v>348.35840000000002</v>
      </c>
      <c r="CT713">
        <v>344.75560000000002</v>
      </c>
      <c r="CU713">
        <v>341.54180000000002</v>
      </c>
      <c r="CV713">
        <v>308.64819999999997</v>
      </c>
      <c r="CW713">
        <v>212.08699999999999</v>
      </c>
      <c r="CX713">
        <v>133.6549</v>
      </c>
      <c r="CY713">
        <v>133.90629999999999</v>
      </c>
      <c r="CZ713">
        <v>135.03530000000001</v>
      </c>
      <c r="DA713">
        <v>136.8074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127.7401</v>
      </c>
      <c r="DO713">
        <v>359.32600000000002</v>
      </c>
      <c r="DP713">
        <v>355.3288</v>
      </c>
      <c r="DQ713">
        <v>351.54360000000003</v>
      </c>
      <c r="DR713">
        <v>347.8535</v>
      </c>
      <c r="DS713">
        <v>344.51549999999997</v>
      </c>
      <c r="DT713">
        <v>312.52859999999998</v>
      </c>
      <c r="DU713">
        <v>215.6224</v>
      </c>
      <c r="DV713">
        <v>267.72399999999999</v>
      </c>
      <c r="DW713">
        <v>313.1078</v>
      </c>
      <c r="DX713">
        <v>351.03359999999998</v>
      </c>
      <c r="DY713">
        <v>375.15519999999998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  <c r="EK713">
        <v>0</v>
      </c>
      <c r="EL713">
        <v>136.7133</v>
      </c>
      <c r="EM713">
        <v>364.3913</v>
      </c>
      <c r="EN713">
        <v>360.19459999999998</v>
      </c>
      <c r="EO713">
        <v>356.14240000000001</v>
      </c>
      <c r="EP713">
        <v>352.3263</v>
      </c>
      <c r="EQ713">
        <v>348.8091</v>
      </c>
      <c r="ER713">
        <v>318.13119999999998</v>
      </c>
      <c r="ES713">
        <v>220.727</v>
      </c>
      <c r="ET713">
        <v>461.29840000000002</v>
      </c>
      <c r="EU713">
        <v>571.84630000000004</v>
      </c>
      <c r="EV713">
        <v>662.9008</v>
      </c>
      <c r="EW713">
        <v>719.29160000000002</v>
      </c>
      <c r="EX713">
        <v>73.292159999999996</v>
      </c>
      <c r="EY713">
        <v>72.024090000000001</v>
      </c>
      <c r="EZ713">
        <v>70.835859999999997</v>
      </c>
      <c r="FA713">
        <v>69.799949999999995</v>
      </c>
      <c r="FB713">
        <v>68.948620000000005</v>
      </c>
      <c r="FC713">
        <v>68.15128</v>
      </c>
      <c r="FD713">
        <v>67.572280000000006</v>
      </c>
      <c r="FE713">
        <v>67.277789999999996</v>
      </c>
      <c r="FF713">
        <v>69.310969999999998</v>
      </c>
      <c r="FG713">
        <v>73.818439999999995</v>
      </c>
      <c r="FH713">
        <v>78.849980000000002</v>
      </c>
      <c r="FI713">
        <v>83.384469999999993</v>
      </c>
      <c r="FJ713">
        <v>87.26437</v>
      </c>
      <c r="FK713">
        <v>89.644869999999997</v>
      </c>
      <c r="FL713">
        <v>91.124229999999997</v>
      </c>
      <c r="FM713">
        <v>91.198300000000003</v>
      </c>
      <c r="FN713">
        <v>90.718890000000002</v>
      </c>
      <c r="FO713">
        <v>89.827510000000004</v>
      </c>
      <c r="FP713">
        <v>88.492289999999997</v>
      </c>
      <c r="FQ713">
        <v>85.95635</v>
      </c>
      <c r="FR713">
        <v>82.59111</v>
      </c>
      <c r="FS713">
        <v>79.983090000000004</v>
      </c>
      <c r="FT713">
        <v>78.323700000000002</v>
      </c>
      <c r="FU713">
        <v>76.914739999999995</v>
      </c>
      <c r="FV713">
        <v>1</v>
      </c>
    </row>
    <row r="714" spans="1:178" x14ac:dyDescent="0.2">
      <c r="A714" t="s">
        <v>216</v>
      </c>
      <c r="B714" t="s">
        <v>231</v>
      </c>
      <c r="C714" t="s">
        <v>242</v>
      </c>
      <c r="D714" t="s">
        <v>42</v>
      </c>
      <c r="E714">
        <v>2015</v>
      </c>
      <c r="F714" t="s">
        <v>230</v>
      </c>
      <c r="G714">
        <v>338</v>
      </c>
      <c r="H714" s="59"/>
      <c r="I714">
        <v>33.27008</v>
      </c>
      <c r="J714">
        <v>443.36829999999998</v>
      </c>
      <c r="K714">
        <v>439.32330000000002</v>
      </c>
      <c r="L714">
        <v>436.21910000000003</v>
      </c>
      <c r="M714">
        <v>435.42239999999998</v>
      </c>
      <c r="N714">
        <v>441.6146</v>
      </c>
      <c r="O714">
        <v>457.15280000000001</v>
      </c>
      <c r="P714">
        <v>467.28800000000001</v>
      </c>
      <c r="Q714">
        <v>471.81990000000002</v>
      </c>
      <c r="R714">
        <v>471.82080000000002</v>
      </c>
      <c r="S714">
        <v>471.8449</v>
      </c>
      <c r="T714">
        <v>474.62729999999999</v>
      </c>
      <c r="U714">
        <v>472.96300000000002</v>
      </c>
      <c r="V714">
        <v>472.15429999999998</v>
      </c>
      <c r="W714">
        <v>472.56380000000001</v>
      </c>
      <c r="X714">
        <v>468.19889999999998</v>
      </c>
      <c r="Y714">
        <v>462.23579999999998</v>
      </c>
      <c r="Z714">
        <v>456.30040000000002</v>
      </c>
      <c r="AA714">
        <v>452.29079999999999</v>
      </c>
      <c r="AB714">
        <v>452.09210000000002</v>
      </c>
      <c r="AC714">
        <v>455.03359999999998</v>
      </c>
      <c r="AD714">
        <v>455.88679999999999</v>
      </c>
      <c r="AE714">
        <v>457.23480000000001</v>
      </c>
      <c r="AF714">
        <v>455.27420000000001</v>
      </c>
      <c r="AG714">
        <v>451.51499999999999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114.0086</v>
      </c>
      <c r="AU714">
        <v>368.63290000000001</v>
      </c>
      <c r="AV714">
        <v>368.4889</v>
      </c>
      <c r="AW714">
        <v>367.84190000000001</v>
      </c>
      <c r="AX714">
        <v>364.56439999999998</v>
      </c>
      <c r="AY714">
        <v>363.3116</v>
      </c>
      <c r="AZ714">
        <v>324.82229999999998</v>
      </c>
      <c r="BA714">
        <v>223.45009999999999</v>
      </c>
      <c r="BB714">
        <v>140.5102</v>
      </c>
      <c r="BC714">
        <v>142.8655</v>
      </c>
      <c r="BD714">
        <v>142.5325</v>
      </c>
      <c r="BE714">
        <v>140.96279999999999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121.3998</v>
      </c>
      <c r="BS714">
        <v>374.0455</v>
      </c>
      <c r="BT714">
        <v>373.47160000000002</v>
      </c>
      <c r="BU714">
        <v>372.51769999999999</v>
      </c>
      <c r="BV714">
        <v>369.01650000000001</v>
      </c>
      <c r="BW714">
        <v>367.69369999999998</v>
      </c>
      <c r="BX714">
        <v>329.79719999999998</v>
      </c>
      <c r="BY714">
        <v>229.0367</v>
      </c>
      <c r="BZ714">
        <v>143.8098</v>
      </c>
      <c r="CA714">
        <v>146.2234</v>
      </c>
      <c r="CB714">
        <v>145.94390000000001</v>
      </c>
      <c r="CC714">
        <v>144.3442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126.51900000000001</v>
      </c>
      <c r="CQ714">
        <v>377.79430000000002</v>
      </c>
      <c r="CR714">
        <v>376.92259999999999</v>
      </c>
      <c r="CS714">
        <v>375.75619999999998</v>
      </c>
      <c r="CT714">
        <v>372.1001</v>
      </c>
      <c r="CU714">
        <v>370.7287</v>
      </c>
      <c r="CV714">
        <v>333.24290000000002</v>
      </c>
      <c r="CW714">
        <v>232.90600000000001</v>
      </c>
      <c r="CX714">
        <v>146.0951</v>
      </c>
      <c r="CY714">
        <v>148.54910000000001</v>
      </c>
      <c r="CZ714">
        <v>148.3066</v>
      </c>
      <c r="DA714">
        <v>146.68620000000001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131.63810000000001</v>
      </c>
      <c r="DO714">
        <v>381.54300000000001</v>
      </c>
      <c r="DP714">
        <v>380.37360000000001</v>
      </c>
      <c r="DQ714">
        <v>378.99459999999999</v>
      </c>
      <c r="DR714">
        <v>375.18369999999999</v>
      </c>
      <c r="DS714">
        <v>373.76369999999997</v>
      </c>
      <c r="DT714">
        <v>336.68849999999998</v>
      </c>
      <c r="DU714">
        <v>236.77529999999999</v>
      </c>
      <c r="DV714">
        <v>148.38040000000001</v>
      </c>
      <c r="DW714">
        <v>150.87469999999999</v>
      </c>
      <c r="DX714">
        <v>150.66929999999999</v>
      </c>
      <c r="DY714">
        <v>149.0282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139.02930000000001</v>
      </c>
      <c r="EM714">
        <v>386.9556</v>
      </c>
      <c r="EN714">
        <v>385.35629999999998</v>
      </c>
      <c r="EO714">
        <v>383.67039999999997</v>
      </c>
      <c r="EP714">
        <v>379.63589999999999</v>
      </c>
      <c r="EQ714">
        <v>378.14580000000001</v>
      </c>
      <c r="ER714">
        <v>341.66340000000002</v>
      </c>
      <c r="ES714">
        <v>242.36199999999999</v>
      </c>
      <c r="ET714">
        <v>151.6799</v>
      </c>
      <c r="EU714">
        <v>154.23259999999999</v>
      </c>
      <c r="EV714">
        <v>154.08070000000001</v>
      </c>
      <c r="EW714">
        <v>152.40960000000001</v>
      </c>
      <c r="EX714">
        <v>64.727760000000004</v>
      </c>
      <c r="EY714">
        <v>63.772849999999998</v>
      </c>
      <c r="EZ714">
        <v>62.844180000000001</v>
      </c>
      <c r="FA714">
        <v>61.811210000000003</v>
      </c>
      <c r="FB714">
        <v>61.153010000000002</v>
      </c>
      <c r="FC714">
        <v>60.544130000000003</v>
      </c>
      <c r="FD714">
        <v>60.017299999999999</v>
      </c>
      <c r="FE714">
        <v>59.521529999999998</v>
      </c>
      <c r="FF714">
        <v>60.447800000000001</v>
      </c>
      <c r="FG714">
        <v>64.142809999999997</v>
      </c>
      <c r="FH714">
        <v>69.069630000000004</v>
      </c>
      <c r="FI714">
        <v>75.006680000000003</v>
      </c>
      <c r="FJ714">
        <v>79.972229999999996</v>
      </c>
      <c r="FK714">
        <v>83.057950000000005</v>
      </c>
      <c r="FL714">
        <v>84.536739999999995</v>
      </c>
      <c r="FM714">
        <v>85.534480000000002</v>
      </c>
      <c r="FN714">
        <v>85.622879999999995</v>
      </c>
      <c r="FO714">
        <v>84.580910000000003</v>
      </c>
      <c r="FP714">
        <v>81.740009999999998</v>
      </c>
      <c r="FQ714">
        <v>77.341589999999997</v>
      </c>
      <c r="FR714">
        <v>73.907409999999999</v>
      </c>
      <c r="FS714">
        <v>71.515829999999994</v>
      </c>
      <c r="FT714">
        <v>69.147480000000002</v>
      </c>
      <c r="FU714">
        <v>67.334569999999999</v>
      </c>
      <c r="FV714">
        <v>1</v>
      </c>
    </row>
    <row r="715" spans="1:178" x14ac:dyDescent="0.2">
      <c r="A715" t="s">
        <v>216</v>
      </c>
      <c r="B715" t="s">
        <v>231</v>
      </c>
      <c r="C715" t="s">
        <v>242</v>
      </c>
      <c r="D715" t="s">
        <v>42</v>
      </c>
      <c r="E715">
        <v>2016</v>
      </c>
      <c r="F715" t="s">
        <v>230</v>
      </c>
      <c r="G715">
        <v>330</v>
      </c>
      <c r="H715" s="59"/>
      <c r="I715">
        <v>32.482619999999997</v>
      </c>
      <c r="J715">
        <v>432.87439999999998</v>
      </c>
      <c r="K715">
        <v>428.92509999999999</v>
      </c>
      <c r="L715">
        <v>425.89429999999999</v>
      </c>
      <c r="M715">
        <v>425.11649999999997</v>
      </c>
      <c r="N715">
        <v>431.16219999999998</v>
      </c>
      <c r="O715">
        <v>446.33260000000001</v>
      </c>
      <c r="P715">
        <v>456.22789999999998</v>
      </c>
      <c r="Q715">
        <v>460.65249999999997</v>
      </c>
      <c r="R715">
        <v>460.65350000000001</v>
      </c>
      <c r="S715">
        <v>460.67700000000002</v>
      </c>
      <c r="T715">
        <v>463.39359999999999</v>
      </c>
      <c r="U715">
        <v>461.76859999999999</v>
      </c>
      <c r="V715">
        <v>460.97899999999998</v>
      </c>
      <c r="W715">
        <v>461.37889999999999</v>
      </c>
      <c r="X715">
        <v>457.1173</v>
      </c>
      <c r="Y715">
        <v>451.2953</v>
      </c>
      <c r="Z715">
        <v>445.50040000000001</v>
      </c>
      <c r="AA715">
        <v>441.58569999999997</v>
      </c>
      <c r="AB715">
        <v>441.39170000000001</v>
      </c>
      <c r="AC715">
        <v>444.2636</v>
      </c>
      <c r="AD715">
        <v>445.09660000000002</v>
      </c>
      <c r="AE715">
        <v>446.41269999999997</v>
      </c>
      <c r="AF715">
        <v>444.49849999999998</v>
      </c>
      <c r="AG715">
        <v>440.82830000000001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111.163</v>
      </c>
      <c r="AU715">
        <v>359.80009999999999</v>
      </c>
      <c r="AV715">
        <v>359.66809999999998</v>
      </c>
      <c r="AW715">
        <v>359.04250000000002</v>
      </c>
      <c r="AX715">
        <v>355.84699999999998</v>
      </c>
      <c r="AY715">
        <v>354.62520000000001</v>
      </c>
      <c r="AZ715">
        <v>317.03519999999997</v>
      </c>
      <c r="BA715">
        <v>218.05009999999999</v>
      </c>
      <c r="BB715">
        <v>137.1189</v>
      </c>
      <c r="BC715">
        <v>139.41720000000001</v>
      </c>
      <c r="BD715">
        <v>139.09100000000001</v>
      </c>
      <c r="BE715">
        <v>137.5591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118.4662</v>
      </c>
      <c r="BS715">
        <v>365.14830000000001</v>
      </c>
      <c r="BT715">
        <v>364.59140000000002</v>
      </c>
      <c r="BU715">
        <v>363.6626</v>
      </c>
      <c r="BV715">
        <v>360.24619999999999</v>
      </c>
      <c r="BW715">
        <v>358.95519999999999</v>
      </c>
      <c r="BX715">
        <v>321.95080000000002</v>
      </c>
      <c r="BY715">
        <v>223.5702</v>
      </c>
      <c r="BZ715">
        <v>140.3792</v>
      </c>
      <c r="CA715">
        <v>142.73509999999999</v>
      </c>
      <c r="CB715">
        <v>142.46180000000001</v>
      </c>
      <c r="CC715">
        <v>140.90029999999999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123.5244</v>
      </c>
      <c r="CQ715">
        <v>368.85239999999999</v>
      </c>
      <c r="CR715">
        <v>368.00130000000001</v>
      </c>
      <c r="CS715">
        <v>366.86250000000001</v>
      </c>
      <c r="CT715">
        <v>363.29300000000001</v>
      </c>
      <c r="CU715">
        <v>361.95400000000001</v>
      </c>
      <c r="CV715">
        <v>325.35539999999997</v>
      </c>
      <c r="CW715">
        <v>227.39340000000001</v>
      </c>
      <c r="CX715">
        <v>142.63720000000001</v>
      </c>
      <c r="CY715">
        <v>145.03309999999999</v>
      </c>
      <c r="CZ715">
        <v>144.79640000000001</v>
      </c>
      <c r="DA715">
        <v>143.21430000000001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128.58260000000001</v>
      </c>
      <c r="DO715">
        <v>372.55650000000003</v>
      </c>
      <c r="DP715">
        <v>371.41129999999998</v>
      </c>
      <c r="DQ715">
        <v>370.06240000000003</v>
      </c>
      <c r="DR715">
        <v>366.3399</v>
      </c>
      <c r="DS715">
        <v>364.9529</v>
      </c>
      <c r="DT715">
        <v>328.76</v>
      </c>
      <c r="DU715">
        <v>231.2167</v>
      </c>
      <c r="DV715">
        <v>144.89529999999999</v>
      </c>
      <c r="DW715">
        <v>147.33109999999999</v>
      </c>
      <c r="DX715">
        <v>147.131</v>
      </c>
      <c r="DY715">
        <v>145.5284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135.88579999999999</v>
      </c>
      <c r="EM715">
        <v>377.90469999999999</v>
      </c>
      <c r="EN715">
        <v>376.33460000000002</v>
      </c>
      <c r="EO715">
        <v>374.6825</v>
      </c>
      <c r="EP715">
        <v>370.73910000000001</v>
      </c>
      <c r="EQ715">
        <v>369.28280000000001</v>
      </c>
      <c r="ER715">
        <v>333.67570000000001</v>
      </c>
      <c r="ES715">
        <v>236.73679999999999</v>
      </c>
      <c r="ET715">
        <v>148.15559999999999</v>
      </c>
      <c r="EU715">
        <v>150.649</v>
      </c>
      <c r="EV715">
        <v>150.5018</v>
      </c>
      <c r="EW715">
        <v>148.86959999999999</v>
      </c>
      <c r="EX715">
        <v>64.727760000000004</v>
      </c>
      <c r="EY715">
        <v>63.772849999999998</v>
      </c>
      <c r="EZ715">
        <v>62.844180000000001</v>
      </c>
      <c r="FA715">
        <v>61.811210000000003</v>
      </c>
      <c r="FB715">
        <v>61.153010000000002</v>
      </c>
      <c r="FC715">
        <v>60.544130000000003</v>
      </c>
      <c r="FD715">
        <v>60.017299999999999</v>
      </c>
      <c r="FE715">
        <v>59.521529999999998</v>
      </c>
      <c r="FF715">
        <v>60.447800000000001</v>
      </c>
      <c r="FG715">
        <v>64.142809999999997</v>
      </c>
      <c r="FH715">
        <v>69.069630000000004</v>
      </c>
      <c r="FI715">
        <v>75.006680000000003</v>
      </c>
      <c r="FJ715">
        <v>79.972229999999996</v>
      </c>
      <c r="FK715">
        <v>83.057950000000005</v>
      </c>
      <c r="FL715">
        <v>84.536749999999998</v>
      </c>
      <c r="FM715">
        <v>85.534480000000002</v>
      </c>
      <c r="FN715">
        <v>85.622870000000006</v>
      </c>
      <c r="FO715">
        <v>84.580910000000003</v>
      </c>
      <c r="FP715">
        <v>81.740009999999998</v>
      </c>
      <c r="FQ715">
        <v>77.341589999999997</v>
      </c>
      <c r="FR715">
        <v>73.907409999999999</v>
      </c>
      <c r="FS715">
        <v>71.515829999999994</v>
      </c>
      <c r="FT715">
        <v>69.147480000000002</v>
      </c>
      <c r="FU715">
        <v>67.334569999999999</v>
      </c>
      <c r="FV715">
        <v>1</v>
      </c>
    </row>
    <row r="716" spans="1:178" x14ac:dyDescent="0.2">
      <c r="A716" t="s">
        <v>216</v>
      </c>
      <c r="B716" t="s">
        <v>231</v>
      </c>
      <c r="C716" t="s">
        <v>242</v>
      </c>
      <c r="D716" t="s">
        <v>42</v>
      </c>
      <c r="E716">
        <v>2017</v>
      </c>
      <c r="F716" t="s">
        <v>230</v>
      </c>
      <c r="G716">
        <v>321</v>
      </c>
      <c r="H716" s="59"/>
      <c r="I716">
        <v>31.596730000000001</v>
      </c>
      <c r="J716">
        <v>421.06869999999998</v>
      </c>
      <c r="K716">
        <v>417.22719999999998</v>
      </c>
      <c r="L716">
        <v>414.27910000000003</v>
      </c>
      <c r="M716">
        <v>413.5224</v>
      </c>
      <c r="N716">
        <v>419.40320000000003</v>
      </c>
      <c r="O716">
        <v>434.15989999999999</v>
      </c>
      <c r="P716">
        <v>443.78530000000001</v>
      </c>
      <c r="Q716">
        <v>448.08929999999998</v>
      </c>
      <c r="R716">
        <v>448.09019999999998</v>
      </c>
      <c r="S716">
        <v>448.11309999999997</v>
      </c>
      <c r="T716">
        <v>450.75560000000002</v>
      </c>
      <c r="U716">
        <v>449.17489999999998</v>
      </c>
      <c r="V716">
        <v>448.40690000000001</v>
      </c>
      <c r="W716">
        <v>448.79579999999999</v>
      </c>
      <c r="X716">
        <v>444.65050000000002</v>
      </c>
      <c r="Y716">
        <v>438.9873</v>
      </c>
      <c r="Z716">
        <v>433.35039999999998</v>
      </c>
      <c r="AA716">
        <v>429.54239999999999</v>
      </c>
      <c r="AB716">
        <v>429.3537</v>
      </c>
      <c r="AC716">
        <v>432.14729999999997</v>
      </c>
      <c r="AD716">
        <v>432.95760000000001</v>
      </c>
      <c r="AE716">
        <v>434.23779999999999</v>
      </c>
      <c r="AF716">
        <v>432.37580000000003</v>
      </c>
      <c r="AG716">
        <v>428.8057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107.9639</v>
      </c>
      <c r="AU716">
        <v>349.8648</v>
      </c>
      <c r="AV716">
        <v>349.74610000000001</v>
      </c>
      <c r="AW716">
        <v>349.14449999999999</v>
      </c>
      <c r="AX716">
        <v>346.0412</v>
      </c>
      <c r="AY716">
        <v>344.8544</v>
      </c>
      <c r="AZ716">
        <v>308.27609999999999</v>
      </c>
      <c r="BA716">
        <v>211.97669999999999</v>
      </c>
      <c r="BB716">
        <v>133.30449999999999</v>
      </c>
      <c r="BC716">
        <v>135.53890000000001</v>
      </c>
      <c r="BD716">
        <v>135.22040000000001</v>
      </c>
      <c r="BE716">
        <v>133.73089999999999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115.16679999999999</v>
      </c>
      <c r="BS716">
        <v>355.1395</v>
      </c>
      <c r="BT716">
        <v>354.60180000000003</v>
      </c>
      <c r="BU716">
        <v>353.70119999999997</v>
      </c>
      <c r="BV716">
        <v>350.38</v>
      </c>
      <c r="BW716">
        <v>349.12490000000003</v>
      </c>
      <c r="BX716">
        <v>313.12430000000001</v>
      </c>
      <c r="BY716">
        <v>217.4211</v>
      </c>
      <c r="BZ716">
        <v>136.52010000000001</v>
      </c>
      <c r="CA716">
        <v>138.81120000000001</v>
      </c>
      <c r="CB716">
        <v>138.54490000000001</v>
      </c>
      <c r="CC716">
        <v>137.02619999999999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120.15560000000001</v>
      </c>
      <c r="CQ716">
        <v>358.7928</v>
      </c>
      <c r="CR716">
        <v>357.9649</v>
      </c>
      <c r="CS716">
        <v>356.85719999999998</v>
      </c>
      <c r="CT716">
        <v>353.38499999999999</v>
      </c>
      <c r="CU716">
        <v>352.08260000000001</v>
      </c>
      <c r="CV716">
        <v>316.4821</v>
      </c>
      <c r="CW716">
        <v>221.1918</v>
      </c>
      <c r="CX716">
        <v>138.74709999999999</v>
      </c>
      <c r="CY716">
        <v>141.07769999999999</v>
      </c>
      <c r="CZ716">
        <v>140.84739999999999</v>
      </c>
      <c r="DA716">
        <v>139.30850000000001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125.1443</v>
      </c>
      <c r="DO716">
        <v>362.44600000000003</v>
      </c>
      <c r="DP716">
        <v>361.32799999999997</v>
      </c>
      <c r="DQ716">
        <v>360.01310000000001</v>
      </c>
      <c r="DR716">
        <v>356.39010000000002</v>
      </c>
      <c r="DS716">
        <v>355.0403</v>
      </c>
      <c r="DT716">
        <v>319.83999999999997</v>
      </c>
      <c r="DU716">
        <v>224.96260000000001</v>
      </c>
      <c r="DV716">
        <v>140.9742</v>
      </c>
      <c r="DW716">
        <v>143.3441</v>
      </c>
      <c r="DX716">
        <v>143.1499</v>
      </c>
      <c r="DY716">
        <v>141.5908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132.34729999999999</v>
      </c>
      <c r="EM716">
        <v>367.7208</v>
      </c>
      <c r="EN716">
        <v>366.18380000000002</v>
      </c>
      <c r="EO716">
        <v>364.56979999999999</v>
      </c>
      <c r="EP716">
        <v>360.72890000000001</v>
      </c>
      <c r="EQ716">
        <v>359.31079999999997</v>
      </c>
      <c r="ER716">
        <v>324.68810000000002</v>
      </c>
      <c r="ES716">
        <v>230.40690000000001</v>
      </c>
      <c r="ET716">
        <v>144.18969999999999</v>
      </c>
      <c r="EU716">
        <v>146.6164</v>
      </c>
      <c r="EV716">
        <v>146.4744</v>
      </c>
      <c r="EW716">
        <v>144.8861</v>
      </c>
      <c r="EX716">
        <v>64.727760000000004</v>
      </c>
      <c r="EY716">
        <v>63.772849999999998</v>
      </c>
      <c r="EZ716">
        <v>62.844180000000001</v>
      </c>
      <c r="FA716">
        <v>61.811210000000003</v>
      </c>
      <c r="FB716">
        <v>61.153010000000002</v>
      </c>
      <c r="FC716">
        <v>60.544139999999999</v>
      </c>
      <c r="FD716">
        <v>60.017299999999999</v>
      </c>
      <c r="FE716">
        <v>59.521529999999998</v>
      </c>
      <c r="FF716">
        <v>60.447800000000001</v>
      </c>
      <c r="FG716">
        <v>64.142809999999997</v>
      </c>
      <c r="FH716">
        <v>69.069630000000004</v>
      </c>
      <c r="FI716">
        <v>75.006680000000003</v>
      </c>
      <c r="FJ716">
        <v>79.972229999999996</v>
      </c>
      <c r="FK716">
        <v>83.057950000000005</v>
      </c>
      <c r="FL716">
        <v>84.536749999999998</v>
      </c>
      <c r="FM716">
        <v>85.534490000000005</v>
      </c>
      <c r="FN716">
        <v>85.622879999999995</v>
      </c>
      <c r="FO716">
        <v>84.580910000000003</v>
      </c>
      <c r="FP716">
        <v>81.740009999999998</v>
      </c>
      <c r="FQ716">
        <v>77.341589999999997</v>
      </c>
      <c r="FR716">
        <v>73.907409999999999</v>
      </c>
      <c r="FS716">
        <v>71.515829999999994</v>
      </c>
      <c r="FT716">
        <v>69.147480000000002</v>
      </c>
      <c r="FU716">
        <v>67.334569999999999</v>
      </c>
      <c r="FV716">
        <v>1</v>
      </c>
    </row>
    <row r="717" spans="1:178" x14ac:dyDescent="0.2">
      <c r="A717" t="s">
        <v>216</v>
      </c>
      <c r="B717" t="s">
        <v>231</v>
      </c>
      <c r="C717" t="s">
        <v>242</v>
      </c>
      <c r="D717" t="s">
        <v>42</v>
      </c>
      <c r="E717" t="s">
        <v>239</v>
      </c>
      <c r="F717" t="s">
        <v>230</v>
      </c>
      <c r="G717">
        <v>313</v>
      </c>
      <c r="H717" s="59"/>
      <c r="I717">
        <v>30.809270000000001</v>
      </c>
      <c r="J717">
        <v>410.57479999999998</v>
      </c>
      <c r="K717">
        <v>406.82900000000001</v>
      </c>
      <c r="L717">
        <v>403.95429999999999</v>
      </c>
      <c r="M717">
        <v>403.21660000000003</v>
      </c>
      <c r="N717">
        <v>408.95080000000002</v>
      </c>
      <c r="O717">
        <v>423.33980000000003</v>
      </c>
      <c r="P717">
        <v>432.72519999999997</v>
      </c>
      <c r="Q717">
        <v>436.92189999999999</v>
      </c>
      <c r="R717">
        <v>436.92290000000003</v>
      </c>
      <c r="S717">
        <v>436.9452</v>
      </c>
      <c r="T717">
        <v>439.52179999999998</v>
      </c>
      <c r="U717">
        <v>437.98050000000001</v>
      </c>
      <c r="V717">
        <v>437.23160000000001</v>
      </c>
      <c r="W717">
        <v>437.61090000000002</v>
      </c>
      <c r="X717">
        <v>433.56880000000001</v>
      </c>
      <c r="Y717">
        <v>428.04680000000002</v>
      </c>
      <c r="Z717">
        <v>422.55040000000002</v>
      </c>
      <c r="AA717">
        <v>418.83730000000003</v>
      </c>
      <c r="AB717">
        <v>418.6533</v>
      </c>
      <c r="AC717">
        <v>421.37729999999999</v>
      </c>
      <c r="AD717">
        <v>422.16739999999999</v>
      </c>
      <c r="AE717">
        <v>423.41559999999998</v>
      </c>
      <c r="AF717">
        <v>421.6001</v>
      </c>
      <c r="AG717">
        <v>418.1189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105.12220000000001</v>
      </c>
      <c r="AU717">
        <v>341.03489999999999</v>
      </c>
      <c r="AV717">
        <v>340.92790000000002</v>
      </c>
      <c r="AW717">
        <v>340.3476</v>
      </c>
      <c r="AX717">
        <v>337.32619999999997</v>
      </c>
      <c r="AY717">
        <v>336.17039999999997</v>
      </c>
      <c r="AZ717">
        <v>300.49149999999997</v>
      </c>
      <c r="BA717">
        <v>206.5797</v>
      </c>
      <c r="BB717">
        <v>129.91489999999999</v>
      </c>
      <c r="BC717">
        <v>132.0924</v>
      </c>
      <c r="BD717">
        <v>131.7807</v>
      </c>
      <c r="BE717">
        <v>130.32900000000001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112.2349</v>
      </c>
      <c r="BS717">
        <v>346.24340000000001</v>
      </c>
      <c r="BT717">
        <v>345.72280000000001</v>
      </c>
      <c r="BU717">
        <v>344.84719999999999</v>
      </c>
      <c r="BV717">
        <v>341.61059999999998</v>
      </c>
      <c r="BW717">
        <v>340.38729999999998</v>
      </c>
      <c r="BX717">
        <v>305.279</v>
      </c>
      <c r="BY717">
        <v>211.95580000000001</v>
      </c>
      <c r="BZ717">
        <v>133.09010000000001</v>
      </c>
      <c r="CA717">
        <v>135.3237</v>
      </c>
      <c r="CB717">
        <v>135.0635</v>
      </c>
      <c r="CC717">
        <v>133.5829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117.161</v>
      </c>
      <c r="CQ717">
        <v>349.85090000000002</v>
      </c>
      <c r="CR717">
        <v>349.0437</v>
      </c>
      <c r="CS717">
        <v>347.96350000000001</v>
      </c>
      <c r="CT717">
        <v>344.5779</v>
      </c>
      <c r="CU717">
        <v>343.30790000000002</v>
      </c>
      <c r="CV717">
        <v>308.59469999999999</v>
      </c>
      <c r="CW717">
        <v>215.67920000000001</v>
      </c>
      <c r="CX717">
        <v>135.28919999999999</v>
      </c>
      <c r="CY717">
        <v>137.5617</v>
      </c>
      <c r="CZ717">
        <v>137.3372</v>
      </c>
      <c r="DA717">
        <v>135.8366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122.0872</v>
      </c>
      <c r="DO717">
        <v>353.45830000000001</v>
      </c>
      <c r="DP717">
        <v>352.3646</v>
      </c>
      <c r="DQ717">
        <v>351.07990000000001</v>
      </c>
      <c r="DR717">
        <v>347.5453</v>
      </c>
      <c r="DS717">
        <v>346.2285</v>
      </c>
      <c r="DT717">
        <v>311.91039999999998</v>
      </c>
      <c r="DU717">
        <v>219.40270000000001</v>
      </c>
      <c r="DV717">
        <v>137.48840000000001</v>
      </c>
      <c r="DW717">
        <v>139.7997</v>
      </c>
      <c r="DX717">
        <v>139.61089999999999</v>
      </c>
      <c r="DY717">
        <v>138.09030000000001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129.19980000000001</v>
      </c>
      <c r="EM717">
        <v>358.6669</v>
      </c>
      <c r="EN717">
        <v>357.15949999999998</v>
      </c>
      <c r="EO717">
        <v>355.5795</v>
      </c>
      <c r="EP717">
        <v>351.8297</v>
      </c>
      <c r="EQ717">
        <v>350.44549999999998</v>
      </c>
      <c r="ER717">
        <v>316.69779999999997</v>
      </c>
      <c r="ES717">
        <v>224.77879999999999</v>
      </c>
      <c r="ET717">
        <v>140.6636</v>
      </c>
      <c r="EU717">
        <v>143.03100000000001</v>
      </c>
      <c r="EV717">
        <v>142.8937</v>
      </c>
      <c r="EW717">
        <v>141.3443</v>
      </c>
      <c r="EX717">
        <v>64.727760000000004</v>
      </c>
      <c r="EY717">
        <v>63.772849999999998</v>
      </c>
      <c r="EZ717">
        <v>62.844180000000001</v>
      </c>
      <c r="FA717">
        <v>61.811210000000003</v>
      </c>
      <c r="FB717">
        <v>61.153019999999998</v>
      </c>
      <c r="FC717">
        <v>60.544130000000003</v>
      </c>
      <c r="FD717">
        <v>60.017299999999999</v>
      </c>
      <c r="FE717">
        <v>59.521529999999998</v>
      </c>
      <c r="FF717">
        <v>60.447800000000001</v>
      </c>
      <c r="FG717">
        <v>64.142809999999997</v>
      </c>
      <c r="FH717">
        <v>69.069630000000004</v>
      </c>
      <c r="FI717">
        <v>75.006680000000003</v>
      </c>
      <c r="FJ717">
        <v>79.972229999999996</v>
      </c>
      <c r="FK717">
        <v>83.057950000000005</v>
      </c>
      <c r="FL717">
        <v>84.536749999999998</v>
      </c>
      <c r="FM717">
        <v>85.534490000000005</v>
      </c>
      <c r="FN717">
        <v>85.622879999999995</v>
      </c>
      <c r="FO717">
        <v>84.580910000000003</v>
      </c>
      <c r="FP717">
        <v>81.740009999999998</v>
      </c>
      <c r="FQ717">
        <v>77.341589999999997</v>
      </c>
      <c r="FR717">
        <v>73.907409999999999</v>
      </c>
      <c r="FS717">
        <v>71.515829999999994</v>
      </c>
      <c r="FT717">
        <v>69.147480000000002</v>
      </c>
      <c r="FU717">
        <v>67.334569999999999</v>
      </c>
      <c r="FV717">
        <v>1</v>
      </c>
    </row>
    <row r="718" spans="1:178" x14ac:dyDescent="0.2">
      <c r="A718" t="s">
        <v>216</v>
      </c>
      <c r="B718" t="s">
        <v>231</v>
      </c>
      <c r="C718" t="s">
        <v>242</v>
      </c>
      <c r="D718" t="s">
        <v>43</v>
      </c>
      <c r="E718">
        <v>2015</v>
      </c>
      <c r="F718" t="s">
        <v>230</v>
      </c>
      <c r="G718">
        <v>334</v>
      </c>
      <c r="H718" s="59"/>
      <c r="I718">
        <v>32.876350000000002</v>
      </c>
      <c r="J718">
        <v>415.75889999999998</v>
      </c>
      <c r="K718">
        <v>411.66359999999997</v>
      </c>
      <c r="L718">
        <v>409.42169999999999</v>
      </c>
      <c r="M718">
        <v>409.49630000000002</v>
      </c>
      <c r="N718">
        <v>415.77190000000002</v>
      </c>
      <c r="O718">
        <v>430.34309999999999</v>
      </c>
      <c r="P718">
        <v>441.6277</v>
      </c>
      <c r="Q718">
        <v>446.66079999999999</v>
      </c>
      <c r="R718">
        <v>451.66039999999998</v>
      </c>
      <c r="S718">
        <v>452.1062</v>
      </c>
      <c r="T718">
        <v>449.73349999999999</v>
      </c>
      <c r="U718">
        <v>449.88580000000002</v>
      </c>
      <c r="V718">
        <v>448.77449999999999</v>
      </c>
      <c r="W718">
        <v>448.58969999999999</v>
      </c>
      <c r="X718">
        <v>441.89210000000003</v>
      </c>
      <c r="Y718">
        <v>439.1053</v>
      </c>
      <c r="Z718">
        <v>434.32380000000001</v>
      </c>
      <c r="AA718">
        <v>430.48410000000001</v>
      </c>
      <c r="AB718">
        <v>428.50990000000002</v>
      </c>
      <c r="AC718">
        <v>426.1404</v>
      </c>
      <c r="AD718">
        <v>425.41789999999997</v>
      </c>
      <c r="AE718">
        <v>428.2405</v>
      </c>
      <c r="AF718">
        <v>421.1943</v>
      </c>
      <c r="AG718">
        <v>418.76440000000002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116.384</v>
      </c>
      <c r="AX718">
        <v>353.0172</v>
      </c>
      <c r="AY718">
        <v>351.76429999999999</v>
      </c>
      <c r="AZ718">
        <v>348.65809999999999</v>
      </c>
      <c r="BA718">
        <v>346.66019999999997</v>
      </c>
      <c r="BB718">
        <v>346.86439999999999</v>
      </c>
      <c r="BC718">
        <v>312.98649999999998</v>
      </c>
      <c r="BD718">
        <v>210.9855</v>
      </c>
      <c r="BE718">
        <v>133.17660000000001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120.02509999999999</v>
      </c>
      <c r="BV718">
        <v>357.17309999999998</v>
      </c>
      <c r="BW718">
        <v>356.01589999999999</v>
      </c>
      <c r="BX718">
        <v>352.78219999999999</v>
      </c>
      <c r="BY718">
        <v>350.77870000000001</v>
      </c>
      <c r="BZ718">
        <v>351.05520000000001</v>
      </c>
      <c r="CA718">
        <v>317.78179999999998</v>
      </c>
      <c r="CB718">
        <v>216.321</v>
      </c>
      <c r="CC718">
        <v>135.0787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122.5468</v>
      </c>
      <c r="CT718">
        <v>360.05149999999998</v>
      </c>
      <c r="CU718">
        <v>358.96050000000002</v>
      </c>
      <c r="CV718">
        <v>355.6386</v>
      </c>
      <c r="CW718">
        <v>353.6311</v>
      </c>
      <c r="CX718">
        <v>353.95769999999999</v>
      </c>
      <c r="CY718">
        <v>321.10300000000001</v>
      </c>
      <c r="CZ718">
        <v>220.0163</v>
      </c>
      <c r="DA718">
        <v>136.39609999999999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125.0686</v>
      </c>
      <c r="DR718">
        <v>362.9298</v>
      </c>
      <c r="DS718">
        <v>361.90519999999998</v>
      </c>
      <c r="DT718">
        <v>358.49489999999997</v>
      </c>
      <c r="DU718">
        <v>356.48360000000002</v>
      </c>
      <c r="DV718">
        <v>356.86020000000002</v>
      </c>
      <c r="DW718">
        <v>324.42419999999998</v>
      </c>
      <c r="DX718">
        <v>223.71170000000001</v>
      </c>
      <c r="DY718">
        <v>137.71350000000001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128.70959999999999</v>
      </c>
      <c r="EP718">
        <v>367.08569999999997</v>
      </c>
      <c r="EQ718">
        <v>366.15679999999998</v>
      </c>
      <c r="ER718">
        <v>362.6191</v>
      </c>
      <c r="ES718">
        <v>360.60199999999998</v>
      </c>
      <c r="ET718">
        <v>361.05099999999999</v>
      </c>
      <c r="EU718">
        <v>329.21949999999998</v>
      </c>
      <c r="EV718">
        <v>229.0471</v>
      </c>
      <c r="EW718">
        <v>139.6156</v>
      </c>
      <c r="EX718">
        <v>56.280479999999997</v>
      </c>
      <c r="EY718">
        <v>55.134419999999999</v>
      </c>
      <c r="EZ718">
        <v>54.460470000000001</v>
      </c>
      <c r="FA718">
        <v>53.59243</v>
      </c>
      <c r="FB718">
        <v>52.802190000000003</v>
      </c>
      <c r="FC718">
        <v>52.891210000000001</v>
      </c>
      <c r="FD718">
        <v>52.614229999999999</v>
      </c>
      <c r="FE718">
        <v>52.58475</v>
      </c>
      <c r="FF718">
        <v>54.487000000000002</v>
      </c>
      <c r="FG718">
        <v>58.290520000000001</v>
      </c>
      <c r="FH718">
        <v>63.028829999999999</v>
      </c>
      <c r="FI718">
        <v>67.507570000000001</v>
      </c>
      <c r="FJ718">
        <v>70.26164</v>
      </c>
      <c r="FK718">
        <v>71.838999999999999</v>
      </c>
      <c r="FL718">
        <v>72.926060000000007</v>
      </c>
      <c r="FM718">
        <v>72.9114</v>
      </c>
      <c r="FN718">
        <v>71.376490000000004</v>
      </c>
      <c r="FO718">
        <v>68.612189999999998</v>
      </c>
      <c r="FP718">
        <v>65.413989999999998</v>
      </c>
      <c r="FQ718">
        <v>63.117710000000002</v>
      </c>
      <c r="FR718">
        <v>61.500570000000003</v>
      </c>
      <c r="FS718">
        <v>60.032229999999998</v>
      </c>
      <c r="FT718">
        <v>59.119300000000003</v>
      </c>
      <c r="FU718">
        <v>58.015940000000001</v>
      </c>
      <c r="FV718">
        <v>1</v>
      </c>
    </row>
    <row r="719" spans="1:178" x14ac:dyDescent="0.2">
      <c r="A719" t="s">
        <v>216</v>
      </c>
      <c r="B719" t="s">
        <v>231</v>
      </c>
      <c r="C719" t="s">
        <v>242</v>
      </c>
      <c r="D719" t="s">
        <v>43</v>
      </c>
      <c r="E719">
        <v>2016</v>
      </c>
      <c r="F719" t="s">
        <v>230</v>
      </c>
      <c r="G719">
        <v>326</v>
      </c>
      <c r="H719" s="59"/>
      <c r="I719">
        <v>32.088889999999999</v>
      </c>
      <c r="J719">
        <v>405.80059999999997</v>
      </c>
      <c r="K719">
        <v>401.80340000000001</v>
      </c>
      <c r="L719">
        <v>399.61520000000002</v>
      </c>
      <c r="M719">
        <v>399.68799999999999</v>
      </c>
      <c r="N719">
        <v>405.81330000000003</v>
      </c>
      <c r="O719">
        <v>420.03550000000001</v>
      </c>
      <c r="P719">
        <v>431.0498</v>
      </c>
      <c r="Q719">
        <v>435.96230000000003</v>
      </c>
      <c r="R719">
        <v>440.84219999999999</v>
      </c>
      <c r="S719">
        <v>441.27730000000003</v>
      </c>
      <c r="T719">
        <v>438.96140000000003</v>
      </c>
      <c r="U719">
        <v>439.11009999999999</v>
      </c>
      <c r="V719">
        <v>438.02539999999999</v>
      </c>
      <c r="W719">
        <v>437.84500000000003</v>
      </c>
      <c r="X719">
        <v>431.30779999999999</v>
      </c>
      <c r="Y719">
        <v>428.58780000000002</v>
      </c>
      <c r="Z719">
        <v>423.92079999999999</v>
      </c>
      <c r="AA719">
        <v>420.17309999999998</v>
      </c>
      <c r="AB719">
        <v>418.24619999999999</v>
      </c>
      <c r="AC719">
        <v>415.93340000000001</v>
      </c>
      <c r="AD719">
        <v>415.22820000000002</v>
      </c>
      <c r="AE719">
        <v>417.98329999999999</v>
      </c>
      <c r="AF719">
        <v>411.10579999999999</v>
      </c>
      <c r="AG719">
        <v>408.73410000000001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113.523</v>
      </c>
      <c r="AX719">
        <v>344.47800000000001</v>
      </c>
      <c r="AY719">
        <v>343.25310000000002</v>
      </c>
      <c r="AZ719">
        <v>340.22390000000001</v>
      </c>
      <c r="BA719">
        <v>338.274</v>
      </c>
      <c r="BB719">
        <v>338.47190000000001</v>
      </c>
      <c r="BC719">
        <v>305.39319999999998</v>
      </c>
      <c r="BD719">
        <v>205.8244</v>
      </c>
      <c r="BE719">
        <v>129.94839999999999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117.1202</v>
      </c>
      <c r="BV719">
        <v>348.5838</v>
      </c>
      <c r="BW719">
        <v>347.45350000000002</v>
      </c>
      <c r="BX719">
        <v>344.29829999999998</v>
      </c>
      <c r="BY719">
        <v>342.34289999999999</v>
      </c>
      <c r="BZ719">
        <v>342.6121</v>
      </c>
      <c r="CA719">
        <v>310.13069999999999</v>
      </c>
      <c r="CB719">
        <v>211.09559999999999</v>
      </c>
      <c r="CC719">
        <v>131.82759999999999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119.6116</v>
      </c>
      <c r="CT719">
        <v>351.42750000000001</v>
      </c>
      <c r="CU719">
        <v>350.36270000000002</v>
      </c>
      <c r="CV719">
        <v>347.12029999999999</v>
      </c>
      <c r="CW719">
        <v>345.16090000000003</v>
      </c>
      <c r="CX719">
        <v>345.47969999999998</v>
      </c>
      <c r="CY719">
        <v>313.4119</v>
      </c>
      <c r="CZ719">
        <v>214.7465</v>
      </c>
      <c r="DA719">
        <v>133.12909999999999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122.10299999999999</v>
      </c>
      <c r="DR719">
        <v>354.27109999999999</v>
      </c>
      <c r="DS719">
        <v>353.27190000000002</v>
      </c>
      <c r="DT719">
        <v>349.94220000000001</v>
      </c>
      <c r="DU719">
        <v>347.97899999999998</v>
      </c>
      <c r="DV719">
        <v>348.34719999999999</v>
      </c>
      <c r="DW719">
        <v>316.69310000000002</v>
      </c>
      <c r="DX719">
        <v>218.3973</v>
      </c>
      <c r="DY719">
        <v>134.4306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0</v>
      </c>
      <c r="EN719">
        <v>0</v>
      </c>
      <c r="EO719">
        <v>125.70010000000001</v>
      </c>
      <c r="EP719">
        <v>358.37700000000001</v>
      </c>
      <c r="EQ719">
        <v>357.47230000000002</v>
      </c>
      <c r="ER719">
        <v>354.01670000000001</v>
      </c>
      <c r="ES719">
        <v>352.0478</v>
      </c>
      <c r="ET719">
        <v>352.48750000000001</v>
      </c>
      <c r="EU719">
        <v>321.43049999999999</v>
      </c>
      <c r="EV719">
        <v>223.66849999999999</v>
      </c>
      <c r="EW719">
        <v>136.3098</v>
      </c>
      <c r="EX719">
        <v>56.280479999999997</v>
      </c>
      <c r="EY719">
        <v>55.134419999999999</v>
      </c>
      <c r="EZ719">
        <v>54.460470000000001</v>
      </c>
      <c r="FA719">
        <v>53.59243</v>
      </c>
      <c r="FB719">
        <v>52.802199999999999</v>
      </c>
      <c r="FC719">
        <v>52.891210000000001</v>
      </c>
      <c r="FD719">
        <v>52.614229999999999</v>
      </c>
      <c r="FE719">
        <v>52.58475</v>
      </c>
      <c r="FF719">
        <v>54.487000000000002</v>
      </c>
      <c r="FG719">
        <v>58.290529999999997</v>
      </c>
      <c r="FH719">
        <v>63.028829999999999</v>
      </c>
      <c r="FI719">
        <v>67.507570000000001</v>
      </c>
      <c r="FJ719">
        <v>70.26164</v>
      </c>
      <c r="FK719">
        <v>71.838999999999999</v>
      </c>
      <c r="FL719">
        <v>72.926060000000007</v>
      </c>
      <c r="FM719">
        <v>72.9114</v>
      </c>
      <c r="FN719">
        <v>71.376490000000004</v>
      </c>
      <c r="FO719">
        <v>68.612189999999998</v>
      </c>
      <c r="FP719">
        <v>65.413989999999998</v>
      </c>
      <c r="FQ719">
        <v>63.117710000000002</v>
      </c>
      <c r="FR719">
        <v>61.500579999999999</v>
      </c>
      <c r="FS719">
        <v>60.032229999999998</v>
      </c>
      <c r="FT719">
        <v>59.119300000000003</v>
      </c>
      <c r="FU719">
        <v>58.015940000000001</v>
      </c>
      <c r="FV719">
        <v>1</v>
      </c>
    </row>
    <row r="720" spans="1:178" x14ac:dyDescent="0.2">
      <c r="A720" t="s">
        <v>216</v>
      </c>
      <c r="B720" t="s">
        <v>231</v>
      </c>
      <c r="C720" t="s">
        <v>242</v>
      </c>
      <c r="D720" t="s">
        <v>43</v>
      </c>
      <c r="E720">
        <v>2017</v>
      </c>
      <c r="F720" t="s">
        <v>230</v>
      </c>
      <c r="G720">
        <v>316</v>
      </c>
      <c r="H720" s="59"/>
      <c r="I720">
        <v>31.104569999999999</v>
      </c>
      <c r="J720">
        <v>393.35270000000003</v>
      </c>
      <c r="K720">
        <v>389.47809999999998</v>
      </c>
      <c r="L720">
        <v>387.3571</v>
      </c>
      <c r="M720">
        <v>387.42759999999998</v>
      </c>
      <c r="N720">
        <v>393.36500000000001</v>
      </c>
      <c r="O720">
        <v>407.15100000000001</v>
      </c>
      <c r="P720">
        <v>417.82740000000001</v>
      </c>
      <c r="Q720">
        <v>422.58929999999998</v>
      </c>
      <c r="R720">
        <v>427.31939999999997</v>
      </c>
      <c r="S720">
        <v>427.74119999999999</v>
      </c>
      <c r="T720">
        <v>425.49639999999999</v>
      </c>
      <c r="U720">
        <v>425.6404</v>
      </c>
      <c r="V720">
        <v>424.58909999999997</v>
      </c>
      <c r="W720">
        <v>424.41419999999999</v>
      </c>
      <c r="X720">
        <v>418.07749999999999</v>
      </c>
      <c r="Y720">
        <v>415.4409</v>
      </c>
      <c r="Z720">
        <v>410.9171</v>
      </c>
      <c r="AA720">
        <v>407.28440000000001</v>
      </c>
      <c r="AB720">
        <v>405.41660000000002</v>
      </c>
      <c r="AC720">
        <v>403.17469999999997</v>
      </c>
      <c r="AD720">
        <v>402.49119999999999</v>
      </c>
      <c r="AE720">
        <v>405.1617</v>
      </c>
      <c r="AF720">
        <v>398.49520000000001</v>
      </c>
      <c r="AG720">
        <v>396.19630000000001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109.9481</v>
      </c>
      <c r="AX720">
        <v>333.80549999999999</v>
      </c>
      <c r="AY720">
        <v>332.6157</v>
      </c>
      <c r="AZ720">
        <v>329.68259999999998</v>
      </c>
      <c r="BA720">
        <v>327.79270000000002</v>
      </c>
      <c r="BB720">
        <v>327.98259999999999</v>
      </c>
      <c r="BC720">
        <v>295.9033</v>
      </c>
      <c r="BD720">
        <v>199.375</v>
      </c>
      <c r="BE720">
        <v>125.9139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113.4896</v>
      </c>
      <c r="BV720">
        <v>337.84780000000001</v>
      </c>
      <c r="BW720">
        <v>336.75119999999998</v>
      </c>
      <c r="BX720">
        <v>333.69409999999999</v>
      </c>
      <c r="BY720">
        <v>331.79860000000002</v>
      </c>
      <c r="BZ720">
        <v>332.05889999999999</v>
      </c>
      <c r="CA720">
        <v>300.5675</v>
      </c>
      <c r="CB720">
        <v>204.56479999999999</v>
      </c>
      <c r="CC720">
        <v>127.764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115.9425</v>
      </c>
      <c r="CT720">
        <v>340.64749999999998</v>
      </c>
      <c r="CU720">
        <v>339.61540000000002</v>
      </c>
      <c r="CV720">
        <v>336.47239999999999</v>
      </c>
      <c r="CW720">
        <v>334.57319999999999</v>
      </c>
      <c r="CX720">
        <v>334.88209999999998</v>
      </c>
      <c r="CY720">
        <v>303.798</v>
      </c>
      <c r="CZ720">
        <v>208.1591</v>
      </c>
      <c r="DA720">
        <v>129.0454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118.3954</v>
      </c>
      <c r="DR720">
        <v>343.44720000000001</v>
      </c>
      <c r="DS720">
        <v>342.4796</v>
      </c>
      <c r="DT720">
        <v>339.25069999999999</v>
      </c>
      <c r="DU720">
        <v>337.34769999999997</v>
      </c>
      <c r="DV720">
        <v>337.7054</v>
      </c>
      <c r="DW720">
        <v>307.02850000000001</v>
      </c>
      <c r="DX720">
        <v>211.7535</v>
      </c>
      <c r="DY720">
        <v>130.32679999999999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0</v>
      </c>
      <c r="EN720">
        <v>0</v>
      </c>
      <c r="EO720">
        <v>121.93689999999999</v>
      </c>
      <c r="EP720">
        <v>347.4896</v>
      </c>
      <c r="EQ720">
        <v>346.61500000000001</v>
      </c>
      <c r="ER720">
        <v>343.26220000000001</v>
      </c>
      <c r="ES720">
        <v>341.35359999999997</v>
      </c>
      <c r="ET720">
        <v>341.78160000000003</v>
      </c>
      <c r="EU720">
        <v>311.6927</v>
      </c>
      <c r="EV720">
        <v>216.94329999999999</v>
      </c>
      <c r="EW720">
        <v>132.17699999999999</v>
      </c>
      <c r="EX720">
        <v>56.280479999999997</v>
      </c>
      <c r="EY720">
        <v>55.134419999999999</v>
      </c>
      <c r="EZ720">
        <v>54.460470000000001</v>
      </c>
      <c r="FA720">
        <v>53.59243</v>
      </c>
      <c r="FB720">
        <v>52.802199999999999</v>
      </c>
      <c r="FC720">
        <v>52.891210000000001</v>
      </c>
      <c r="FD720">
        <v>52.614229999999999</v>
      </c>
      <c r="FE720">
        <v>52.58475</v>
      </c>
      <c r="FF720">
        <v>54.487000000000002</v>
      </c>
      <c r="FG720">
        <v>58.290529999999997</v>
      </c>
      <c r="FH720">
        <v>63.028829999999999</v>
      </c>
      <c r="FI720">
        <v>67.507570000000001</v>
      </c>
      <c r="FJ720">
        <v>70.26164</v>
      </c>
      <c r="FK720">
        <v>71.838999999999999</v>
      </c>
      <c r="FL720">
        <v>72.926060000000007</v>
      </c>
      <c r="FM720">
        <v>72.9114</v>
      </c>
      <c r="FN720">
        <v>71.376490000000004</v>
      </c>
      <c r="FO720">
        <v>68.612189999999998</v>
      </c>
      <c r="FP720">
        <v>65.413989999999998</v>
      </c>
      <c r="FQ720">
        <v>63.117710000000002</v>
      </c>
      <c r="FR720">
        <v>61.500570000000003</v>
      </c>
      <c r="FS720">
        <v>60.032229999999998</v>
      </c>
      <c r="FT720">
        <v>59.119300000000003</v>
      </c>
      <c r="FU720">
        <v>58.015940000000001</v>
      </c>
      <c r="FV720">
        <v>1</v>
      </c>
    </row>
    <row r="721" spans="1:178" x14ac:dyDescent="0.2">
      <c r="A721" t="s">
        <v>216</v>
      </c>
      <c r="B721" t="s">
        <v>231</v>
      </c>
      <c r="C721" t="s">
        <v>242</v>
      </c>
      <c r="D721" t="s">
        <v>43</v>
      </c>
      <c r="E721" t="s">
        <v>239</v>
      </c>
      <c r="F721" t="s">
        <v>230</v>
      </c>
      <c r="G721">
        <v>313</v>
      </c>
      <c r="H721" s="59"/>
      <c r="I721">
        <v>30.809270000000001</v>
      </c>
      <c r="J721">
        <v>389.61829999999998</v>
      </c>
      <c r="K721">
        <v>385.78050000000002</v>
      </c>
      <c r="L721">
        <v>383.67959999999999</v>
      </c>
      <c r="M721">
        <v>383.74950000000001</v>
      </c>
      <c r="N721">
        <v>389.63049999999998</v>
      </c>
      <c r="O721">
        <v>403.28559999999999</v>
      </c>
      <c r="P721">
        <v>413.86070000000001</v>
      </c>
      <c r="Q721">
        <v>418.57740000000001</v>
      </c>
      <c r="R721">
        <v>423.26260000000002</v>
      </c>
      <c r="S721">
        <v>423.68040000000002</v>
      </c>
      <c r="T721">
        <v>421.45679999999999</v>
      </c>
      <c r="U721">
        <v>421.59949999999998</v>
      </c>
      <c r="V721">
        <v>420.55810000000002</v>
      </c>
      <c r="W721">
        <v>420.38490000000002</v>
      </c>
      <c r="X721">
        <v>414.10840000000002</v>
      </c>
      <c r="Y721">
        <v>411.49689999999998</v>
      </c>
      <c r="Z721">
        <v>407.01600000000002</v>
      </c>
      <c r="AA721">
        <v>403.41770000000002</v>
      </c>
      <c r="AB721">
        <v>401.5677</v>
      </c>
      <c r="AC721">
        <v>399.34710000000001</v>
      </c>
      <c r="AD721">
        <v>398.67</v>
      </c>
      <c r="AE721">
        <v>401.3152</v>
      </c>
      <c r="AF721">
        <v>394.71199999999999</v>
      </c>
      <c r="AG721">
        <v>392.43490000000003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108.8759</v>
      </c>
      <c r="AX721">
        <v>330.60399999999998</v>
      </c>
      <c r="AY721">
        <v>329.4248</v>
      </c>
      <c r="AZ721">
        <v>326.5206</v>
      </c>
      <c r="BA721">
        <v>324.64870000000002</v>
      </c>
      <c r="BB721">
        <v>324.83620000000002</v>
      </c>
      <c r="BC721">
        <v>293.05669999999998</v>
      </c>
      <c r="BD721">
        <v>197.44059999999999</v>
      </c>
      <c r="BE721">
        <v>124.70359999999999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112.4006</v>
      </c>
      <c r="BV721">
        <v>334.62709999999998</v>
      </c>
      <c r="BW721">
        <v>333.54059999999998</v>
      </c>
      <c r="BX721">
        <v>330.5129</v>
      </c>
      <c r="BY721">
        <v>328.63560000000001</v>
      </c>
      <c r="BZ721">
        <v>328.8931</v>
      </c>
      <c r="CA721">
        <v>297.69880000000001</v>
      </c>
      <c r="CB721">
        <v>202.60570000000001</v>
      </c>
      <c r="CC721">
        <v>126.545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114.84180000000001</v>
      </c>
      <c r="CT721">
        <v>337.4135</v>
      </c>
      <c r="CU721">
        <v>336.39120000000003</v>
      </c>
      <c r="CV721">
        <v>333.27800000000002</v>
      </c>
      <c r="CW721">
        <v>331.39690000000002</v>
      </c>
      <c r="CX721">
        <v>331.7029</v>
      </c>
      <c r="CY721">
        <v>300.91379999999998</v>
      </c>
      <c r="CZ721">
        <v>206.18299999999999</v>
      </c>
      <c r="DA721">
        <v>127.8203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117.283</v>
      </c>
      <c r="DR721">
        <v>340.19990000000001</v>
      </c>
      <c r="DS721">
        <v>339.24180000000001</v>
      </c>
      <c r="DT721">
        <v>336.04320000000001</v>
      </c>
      <c r="DU721">
        <v>334.15809999999999</v>
      </c>
      <c r="DV721">
        <v>334.5127</v>
      </c>
      <c r="DW721">
        <v>304.12889999999999</v>
      </c>
      <c r="DX721">
        <v>209.7602</v>
      </c>
      <c r="DY721">
        <v>129.09559999999999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120.8077</v>
      </c>
      <c r="EP721">
        <v>344.22300000000001</v>
      </c>
      <c r="EQ721">
        <v>343.35750000000002</v>
      </c>
      <c r="ER721">
        <v>340.03550000000001</v>
      </c>
      <c r="ES721">
        <v>338.14499999999998</v>
      </c>
      <c r="ET721">
        <v>338.56950000000001</v>
      </c>
      <c r="EU721">
        <v>308.77100000000002</v>
      </c>
      <c r="EV721">
        <v>214.92529999999999</v>
      </c>
      <c r="EW721">
        <v>130.93700000000001</v>
      </c>
      <c r="EX721">
        <v>56.280479999999997</v>
      </c>
      <c r="EY721">
        <v>55.134419999999999</v>
      </c>
      <c r="EZ721">
        <v>54.460470000000001</v>
      </c>
      <c r="FA721">
        <v>53.59243</v>
      </c>
      <c r="FB721">
        <v>52.802199999999999</v>
      </c>
      <c r="FC721">
        <v>52.891210000000001</v>
      </c>
      <c r="FD721">
        <v>52.614229999999999</v>
      </c>
      <c r="FE721">
        <v>52.58475</v>
      </c>
      <c r="FF721">
        <v>54.487000000000002</v>
      </c>
      <c r="FG721">
        <v>58.290529999999997</v>
      </c>
      <c r="FH721">
        <v>63.028829999999999</v>
      </c>
      <c r="FI721">
        <v>67.507570000000001</v>
      </c>
      <c r="FJ721">
        <v>70.26164</v>
      </c>
      <c r="FK721">
        <v>71.838999999999999</v>
      </c>
      <c r="FL721">
        <v>72.926060000000007</v>
      </c>
      <c r="FM721">
        <v>72.9114</v>
      </c>
      <c r="FN721">
        <v>71.376490000000004</v>
      </c>
      <c r="FO721">
        <v>68.612189999999998</v>
      </c>
      <c r="FP721">
        <v>65.413989999999998</v>
      </c>
      <c r="FQ721">
        <v>63.117710000000002</v>
      </c>
      <c r="FR721">
        <v>61.500570000000003</v>
      </c>
      <c r="FS721">
        <v>60.032229999999998</v>
      </c>
      <c r="FT721">
        <v>59.119300000000003</v>
      </c>
      <c r="FU721">
        <v>58.015940000000001</v>
      </c>
      <c r="FV721">
        <v>1</v>
      </c>
    </row>
    <row r="722" spans="1:178" x14ac:dyDescent="0.2">
      <c r="A722" t="s">
        <v>216</v>
      </c>
      <c r="B722" t="s">
        <v>231</v>
      </c>
      <c r="C722" t="s">
        <v>242</v>
      </c>
      <c r="D722" t="s">
        <v>44</v>
      </c>
      <c r="E722">
        <v>2015</v>
      </c>
      <c r="F722" t="s">
        <v>230</v>
      </c>
      <c r="G722">
        <v>330</v>
      </c>
      <c r="H722" s="59"/>
      <c r="I722">
        <v>32.482619999999997</v>
      </c>
      <c r="J722">
        <v>389.98930000000001</v>
      </c>
      <c r="K722">
        <v>386.99209999999999</v>
      </c>
      <c r="L722">
        <v>381.54590000000002</v>
      </c>
      <c r="M722">
        <v>382.26209999999998</v>
      </c>
      <c r="N722">
        <v>388.69839999999999</v>
      </c>
      <c r="O722">
        <v>404.59219999999999</v>
      </c>
      <c r="P722">
        <v>414.27269999999999</v>
      </c>
      <c r="Q722">
        <v>416.48079999999999</v>
      </c>
      <c r="R722">
        <v>416.59019999999998</v>
      </c>
      <c r="S722">
        <v>409.14429999999999</v>
      </c>
      <c r="T722">
        <v>416.16449999999998</v>
      </c>
      <c r="U722">
        <v>423.89760000000001</v>
      </c>
      <c r="V722">
        <v>421.8503</v>
      </c>
      <c r="W722">
        <v>418.59120000000001</v>
      </c>
      <c r="X722">
        <v>413.34989999999999</v>
      </c>
      <c r="Y722">
        <v>409.7115</v>
      </c>
      <c r="Z722">
        <v>404.58600000000001</v>
      </c>
      <c r="AA722">
        <v>400.73</v>
      </c>
      <c r="AB722">
        <v>400.56650000000002</v>
      </c>
      <c r="AC722">
        <v>403.03500000000003</v>
      </c>
      <c r="AD722">
        <v>405.82409999999999</v>
      </c>
      <c r="AE722">
        <v>402.86380000000003</v>
      </c>
      <c r="AF722">
        <v>397.392</v>
      </c>
      <c r="AG722">
        <v>396.0908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107.5711</v>
      </c>
      <c r="AX722">
        <v>329.16019999999997</v>
      </c>
      <c r="AY722">
        <v>327.82319999999999</v>
      </c>
      <c r="AZ722">
        <v>325.96620000000001</v>
      </c>
      <c r="BA722">
        <v>328.91210000000001</v>
      </c>
      <c r="BB722">
        <v>332.49239999999998</v>
      </c>
      <c r="BC722">
        <v>293.51299999999998</v>
      </c>
      <c r="BD722">
        <v>199.2842</v>
      </c>
      <c r="BE722">
        <v>-51.891240000000003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110.9649</v>
      </c>
      <c r="BV722">
        <v>333.11279999999999</v>
      </c>
      <c r="BW722">
        <v>331.76600000000002</v>
      </c>
      <c r="BX722">
        <v>329.89</v>
      </c>
      <c r="BY722">
        <v>332.91860000000003</v>
      </c>
      <c r="BZ722">
        <v>336.64280000000002</v>
      </c>
      <c r="CA722">
        <v>298.70249999999999</v>
      </c>
      <c r="CB722">
        <v>204.9563</v>
      </c>
      <c r="CC722">
        <v>53.556109999999997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113.3155</v>
      </c>
      <c r="CT722">
        <v>335.85039999999998</v>
      </c>
      <c r="CU722">
        <v>334.49680000000001</v>
      </c>
      <c r="CV722">
        <v>332.60759999999999</v>
      </c>
      <c r="CW722">
        <v>335.69349999999997</v>
      </c>
      <c r="CX722">
        <v>339.51740000000001</v>
      </c>
      <c r="CY722">
        <v>302.29669999999999</v>
      </c>
      <c r="CZ722">
        <v>208.88489999999999</v>
      </c>
      <c r="DA722">
        <v>126.5886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115.6661</v>
      </c>
      <c r="DR722">
        <v>338.58800000000002</v>
      </c>
      <c r="DS722">
        <v>337.2276</v>
      </c>
      <c r="DT722">
        <v>335.3252</v>
      </c>
      <c r="DU722">
        <v>338.46839999999997</v>
      </c>
      <c r="DV722">
        <v>342.39190000000002</v>
      </c>
      <c r="DW722">
        <v>305.89089999999999</v>
      </c>
      <c r="DX722">
        <v>212.8134</v>
      </c>
      <c r="DY722">
        <v>199.62110000000001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119.06</v>
      </c>
      <c r="EP722">
        <v>342.54059999999998</v>
      </c>
      <c r="EQ722">
        <v>341.17039999999997</v>
      </c>
      <c r="ER722">
        <v>339.24900000000002</v>
      </c>
      <c r="ES722">
        <v>342.47489999999999</v>
      </c>
      <c r="ET722">
        <v>346.54230000000001</v>
      </c>
      <c r="EU722">
        <v>311.0804</v>
      </c>
      <c r="EV722">
        <v>218.48560000000001</v>
      </c>
      <c r="EW722">
        <v>305.06849999999997</v>
      </c>
      <c r="EX722">
        <v>48.82902</v>
      </c>
      <c r="EY722">
        <v>48.161369999999998</v>
      </c>
      <c r="EZ722">
        <v>47.673290000000001</v>
      </c>
      <c r="FA722">
        <v>46.950710000000001</v>
      </c>
      <c r="FB722">
        <v>46.429009999999998</v>
      </c>
      <c r="FC722">
        <v>45.930529999999997</v>
      </c>
      <c r="FD722">
        <v>45.753100000000003</v>
      </c>
      <c r="FE722">
        <v>45.615630000000003</v>
      </c>
      <c r="FF722">
        <v>46.196919999999999</v>
      </c>
      <c r="FG722">
        <v>48.935389999999998</v>
      </c>
      <c r="FH722">
        <v>52.366689999999998</v>
      </c>
      <c r="FI722">
        <v>55.46734</v>
      </c>
      <c r="FJ722">
        <v>57.491289999999999</v>
      </c>
      <c r="FK722">
        <v>58.61694</v>
      </c>
      <c r="FL722">
        <v>59.487020000000001</v>
      </c>
      <c r="FM722">
        <v>59.779170000000001</v>
      </c>
      <c r="FN722">
        <v>59.065150000000003</v>
      </c>
      <c r="FO722">
        <v>56.840029999999999</v>
      </c>
      <c r="FP722">
        <v>54.114840000000001</v>
      </c>
      <c r="FQ722">
        <v>52.078099999999999</v>
      </c>
      <c r="FR722">
        <v>50.587739999999997</v>
      </c>
      <c r="FS722">
        <v>48.640599999999999</v>
      </c>
      <c r="FT722">
        <v>47.040599999999998</v>
      </c>
      <c r="FU722">
        <v>45.872689999999999</v>
      </c>
      <c r="FV722">
        <v>1</v>
      </c>
    </row>
    <row r="723" spans="1:178" x14ac:dyDescent="0.2">
      <c r="A723" t="s">
        <v>216</v>
      </c>
      <c r="B723" t="s">
        <v>231</v>
      </c>
      <c r="C723" t="s">
        <v>242</v>
      </c>
      <c r="D723" t="s">
        <v>44</v>
      </c>
      <c r="E723">
        <v>2016</v>
      </c>
      <c r="F723" t="s">
        <v>230</v>
      </c>
      <c r="G723">
        <v>321</v>
      </c>
      <c r="H723" s="59"/>
      <c r="I723">
        <v>31.596730000000001</v>
      </c>
      <c r="J723">
        <v>379.35320000000002</v>
      </c>
      <c r="K723">
        <v>376.43770000000001</v>
      </c>
      <c r="L723">
        <v>371.14010000000002</v>
      </c>
      <c r="M723">
        <v>371.83679999999998</v>
      </c>
      <c r="N723">
        <v>378.0976</v>
      </c>
      <c r="O723">
        <v>393.55779999999999</v>
      </c>
      <c r="P723">
        <v>402.9744</v>
      </c>
      <c r="Q723">
        <v>405.1223</v>
      </c>
      <c r="R723">
        <v>405.22859999999997</v>
      </c>
      <c r="S723">
        <v>397.98579999999998</v>
      </c>
      <c r="T723">
        <v>404.81450000000001</v>
      </c>
      <c r="U723">
        <v>412.33679999999998</v>
      </c>
      <c r="V723">
        <v>410.34530000000001</v>
      </c>
      <c r="W723">
        <v>407.17509999999999</v>
      </c>
      <c r="X723">
        <v>402.07670000000002</v>
      </c>
      <c r="Y723">
        <v>398.53750000000002</v>
      </c>
      <c r="Z723">
        <v>393.55189999999999</v>
      </c>
      <c r="AA723">
        <v>389.80099999999999</v>
      </c>
      <c r="AB723">
        <v>389.64190000000002</v>
      </c>
      <c r="AC723">
        <v>392.04309999999998</v>
      </c>
      <c r="AD723">
        <v>394.75619999999998</v>
      </c>
      <c r="AE723">
        <v>391.8766</v>
      </c>
      <c r="AF723">
        <v>386.55410000000001</v>
      </c>
      <c r="AG723">
        <v>385.28829999999999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104.5595</v>
      </c>
      <c r="AX723">
        <v>320.09249999999997</v>
      </c>
      <c r="AY723">
        <v>318.79219999999998</v>
      </c>
      <c r="AZ723">
        <v>316.98630000000003</v>
      </c>
      <c r="BA723">
        <v>319.84989999999999</v>
      </c>
      <c r="BB723">
        <v>323.32929999999999</v>
      </c>
      <c r="BC723">
        <v>285.38909999999998</v>
      </c>
      <c r="BD723">
        <v>193.7191</v>
      </c>
      <c r="BE723">
        <v>-52.893030000000003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107.9068</v>
      </c>
      <c r="BV723">
        <v>323.99079999999998</v>
      </c>
      <c r="BW723">
        <v>322.68090000000001</v>
      </c>
      <c r="BX723">
        <v>320.8562</v>
      </c>
      <c r="BY723">
        <v>323.8014</v>
      </c>
      <c r="BZ723">
        <v>327.42270000000002</v>
      </c>
      <c r="CA723">
        <v>290.50740000000002</v>
      </c>
      <c r="CB723">
        <v>199.3134</v>
      </c>
      <c r="CC723">
        <v>51.106459999999998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110.2251</v>
      </c>
      <c r="CT723">
        <v>326.69080000000002</v>
      </c>
      <c r="CU723">
        <v>325.37419999999997</v>
      </c>
      <c r="CV723">
        <v>323.53649999999999</v>
      </c>
      <c r="CW723">
        <v>326.53820000000002</v>
      </c>
      <c r="CX723">
        <v>330.25779999999997</v>
      </c>
      <c r="CY723">
        <v>294.05220000000003</v>
      </c>
      <c r="CZ723">
        <v>203.18799999999999</v>
      </c>
      <c r="DA723">
        <v>123.1362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112.54340000000001</v>
      </c>
      <c r="DR723">
        <v>329.39080000000001</v>
      </c>
      <c r="DS723">
        <v>328.0675</v>
      </c>
      <c r="DT723">
        <v>326.21679999999998</v>
      </c>
      <c r="DU723">
        <v>329.27510000000001</v>
      </c>
      <c r="DV723">
        <v>333.09289999999999</v>
      </c>
      <c r="DW723">
        <v>297.59710000000001</v>
      </c>
      <c r="DX723">
        <v>207.0626</v>
      </c>
      <c r="DY723">
        <v>195.16589999999999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0</v>
      </c>
      <c r="EN723">
        <v>0</v>
      </c>
      <c r="EO723">
        <v>115.8907</v>
      </c>
      <c r="EP723">
        <v>333.28919999999999</v>
      </c>
      <c r="EQ723">
        <v>331.95609999999999</v>
      </c>
      <c r="ER723">
        <v>330.08670000000001</v>
      </c>
      <c r="ES723">
        <v>333.22660000000002</v>
      </c>
      <c r="ET723">
        <v>337.18630000000002</v>
      </c>
      <c r="EU723">
        <v>302.71530000000001</v>
      </c>
      <c r="EV723">
        <v>212.65690000000001</v>
      </c>
      <c r="EW723">
        <v>299.16539999999998</v>
      </c>
      <c r="EX723">
        <v>48.82902</v>
      </c>
      <c r="EY723">
        <v>48.161369999999998</v>
      </c>
      <c r="EZ723">
        <v>47.673290000000001</v>
      </c>
      <c r="FA723">
        <v>46.950710000000001</v>
      </c>
      <c r="FB723">
        <v>46.429009999999998</v>
      </c>
      <c r="FC723">
        <v>45.930529999999997</v>
      </c>
      <c r="FD723">
        <v>45.753100000000003</v>
      </c>
      <c r="FE723">
        <v>45.615630000000003</v>
      </c>
      <c r="FF723">
        <v>46.196919999999999</v>
      </c>
      <c r="FG723">
        <v>48.935380000000002</v>
      </c>
      <c r="FH723">
        <v>52.366700000000002</v>
      </c>
      <c r="FI723">
        <v>55.46734</v>
      </c>
      <c r="FJ723">
        <v>57.491289999999999</v>
      </c>
      <c r="FK723">
        <v>58.616950000000003</v>
      </c>
      <c r="FL723">
        <v>59.487020000000001</v>
      </c>
      <c r="FM723">
        <v>59.779179999999997</v>
      </c>
      <c r="FN723">
        <v>59.065150000000003</v>
      </c>
      <c r="FO723">
        <v>56.840029999999999</v>
      </c>
      <c r="FP723">
        <v>54.114840000000001</v>
      </c>
      <c r="FQ723">
        <v>52.078099999999999</v>
      </c>
      <c r="FR723">
        <v>50.587739999999997</v>
      </c>
      <c r="FS723">
        <v>48.640599999999999</v>
      </c>
      <c r="FT723">
        <v>47.040599999999998</v>
      </c>
      <c r="FU723">
        <v>45.872689999999999</v>
      </c>
      <c r="FV723">
        <v>1</v>
      </c>
    </row>
    <row r="724" spans="1:178" x14ac:dyDescent="0.2">
      <c r="A724" t="s">
        <v>216</v>
      </c>
      <c r="B724" t="s">
        <v>231</v>
      </c>
      <c r="C724" t="s">
        <v>242</v>
      </c>
      <c r="D724" t="s">
        <v>44</v>
      </c>
      <c r="E724">
        <v>2017</v>
      </c>
      <c r="F724" t="s">
        <v>230</v>
      </c>
      <c r="G724">
        <v>313</v>
      </c>
      <c r="H724" s="59"/>
      <c r="I724">
        <v>30.809270000000001</v>
      </c>
      <c r="J724">
        <v>369.89890000000003</v>
      </c>
      <c r="K724">
        <v>367.05610000000001</v>
      </c>
      <c r="L724">
        <v>361.89049999999997</v>
      </c>
      <c r="M724">
        <v>362.56990000000002</v>
      </c>
      <c r="N724">
        <v>368.6746</v>
      </c>
      <c r="O724">
        <v>383.74950000000001</v>
      </c>
      <c r="P724">
        <v>392.9314</v>
      </c>
      <c r="Q724">
        <v>395.02569999999997</v>
      </c>
      <c r="R724">
        <v>395.12950000000001</v>
      </c>
      <c r="S724">
        <v>388.06720000000001</v>
      </c>
      <c r="T724">
        <v>394.72570000000002</v>
      </c>
      <c r="U724">
        <v>402.06049999999999</v>
      </c>
      <c r="V724">
        <v>400.11869999999999</v>
      </c>
      <c r="W724">
        <v>397.0274</v>
      </c>
      <c r="X724">
        <v>392.05610000000001</v>
      </c>
      <c r="Y724">
        <v>388.60509999999999</v>
      </c>
      <c r="Z724">
        <v>383.74369999999999</v>
      </c>
      <c r="AA724">
        <v>380.08629999999999</v>
      </c>
      <c r="AB724">
        <v>379.93119999999999</v>
      </c>
      <c r="AC724">
        <v>382.27260000000001</v>
      </c>
      <c r="AD724">
        <v>384.91800000000001</v>
      </c>
      <c r="AE724">
        <v>382.11020000000002</v>
      </c>
      <c r="AF724">
        <v>376.9203</v>
      </c>
      <c r="AG724">
        <v>375.68610000000001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101.8835</v>
      </c>
      <c r="AX724">
        <v>312.03339999999997</v>
      </c>
      <c r="AY724">
        <v>310.76569999999998</v>
      </c>
      <c r="AZ724">
        <v>309.0052</v>
      </c>
      <c r="BA724">
        <v>311.79570000000001</v>
      </c>
      <c r="BB724">
        <v>315.18549999999999</v>
      </c>
      <c r="BC724">
        <v>278.16930000000002</v>
      </c>
      <c r="BD724">
        <v>188.774</v>
      </c>
      <c r="BE724">
        <v>-53.754489999999997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105.1888</v>
      </c>
      <c r="BV724">
        <v>315.88290000000001</v>
      </c>
      <c r="BW724">
        <v>314.60570000000001</v>
      </c>
      <c r="BX724">
        <v>312.82659999999998</v>
      </c>
      <c r="BY724">
        <v>315.6977</v>
      </c>
      <c r="BZ724">
        <v>319.22750000000002</v>
      </c>
      <c r="CA724">
        <v>283.22340000000003</v>
      </c>
      <c r="CB724">
        <v>194.29810000000001</v>
      </c>
      <c r="CC724">
        <v>48.94088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107.47799999999999</v>
      </c>
      <c r="CT724">
        <v>318.54899999999998</v>
      </c>
      <c r="CU724">
        <v>317.26519999999999</v>
      </c>
      <c r="CV724">
        <v>315.47329999999999</v>
      </c>
      <c r="CW724">
        <v>318.40019999999998</v>
      </c>
      <c r="CX724">
        <v>322.02710000000002</v>
      </c>
      <c r="CY724">
        <v>286.72379999999998</v>
      </c>
      <c r="CZ724">
        <v>198.1241</v>
      </c>
      <c r="DA724">
        <v>120.06740000000001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109.76730000000001</v>
      </c>
      <c r="DR724">
        <v>321.21510000000001</v>
      </c>
      <c r="DS724">
        <v>319.92469999999997</v>
      </c>
      <c r="DT724">
        <v>318.11989999999997</v>
      </c>
      <c r="DU724">
        <v>321.10270000000003</v>
      </c>
      <c r="DV724">
        <v>324.82659999999998</v>
      </c>
      <c r="DW724">
        <v>290.2242</v>
      </c>
      <c r="DX724">
        <v>201.95009999999999</v>
      </c>
      <c r="DY724">
        <v>191.19390000000001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113.07259999999999</v>
      </c>
      <c r="EP724">
        <v>325.06459999999998</v>
      </c>
      <c r="EQ724">
        <v>323.76459999999997</v>
      </c>
      <c r="ER724">
        <v>321.94130000000001</v>
      </c>
      <c r="ES724">
        <v>325.00470000000001</v>
      </c>
      <c r="ET724">
        <v>328.86869999999999</v>
      </c>
      <c r="EU724">
        <v>295.2783</v>
      </c>
      <c r="EV724">
        <v>207.4743</v>
      </c>
      <c r="EW724">
        <v>293.88929999999999</v>
      </c>
      <c r="EX724">
        <v>48.829009999999997</v>
      </c>
      <c r="EY724">
        <v>48.161380000000001</v>
      </c>
      <c r="EZ724">
        <v>47.673290000000001</v>
      </c>
      <c r="FA724">
        <v>46.950710000000001</v>
      </c>
      <c r="FB724">
        <v>46.429000000000002</v>
      </c>
      <c r="FC724">
        <v>45.930529999999997</v>
      </c>
      <c r="FD724">
        <v>45.75309</v>
      </c>
      <c r="FE724">
        <v>45.615630000000003</v>
      </c>
      <c r="FF724">
        <v>46.196930000000002</v>
      </c>
      <c r="FG724">
        <v>48.935380000000002</v>
      </c>
      <c r="FH724">
        <v>52.366700000000002</v>
      </c>
      <c r="FI724">
        <v>55.46734</v>
      </c>
      <c r="FJ724">
        <v>57.491289999999999</v>
      </c>
      <c r="FK724">
        <v>58.61694</v>
      </c>
      <c r="FL724">
        <v>59.487020000000001</v>
      </c>
      <c r="FM724">
        <v>59.779170000000001</v>
      </c>
      <c r="FN724">
        <v>59.065150000000003</v>
      </c>
      <c r="FO724">
        <v>56.840029999999999</v>
      </c>
      <c r="FP724">
        <v>54.114840000000001</v>
      </c>
      <c r="FQ724">
        <v>52.078099999999999</v>
      </c>
      <c r="FR724">
        <v>50.587739999999997</v>
      </c>
      <c r="FS724">
        <v>48.640599999999999</v>
      </c>
      <c r="FT724">
        <v>47.040599999999998</v>
      </c>
      <c r="FU724">
        <v>45.872680000000003</v>
      </c>
      <c r="FV724">
        <v>1</v>
      </c>
    </row>
    <row r="725" spans="1:178" x14ac:dyDescent="0.2">
      <c r="A725" t="s">
        <v>216</v>
      </c>
      <c r="B725" t="s">
        <v>231</v>
      </c>
      <c r="C725" t="s">
        <v>242</v>
      </c>
      <c r="D725" t="s">
        <v>44</v>
      </c>
      <c r="E725" t="s">
        <v>239</v>
      </c>
      <c r="F725" t="s">
        <v>230</v>
      </c>
      <c r="G725">
        <v>313</v>
      </c>
      <c r="H725" s="59"/>
      <c r="I725">
        <v>30.809270000000001</v>
      </c>
      <c r="J725">
        <v>369.89890000000003</v>
      </c>
      <c r="K725">
        <v>367.05610000000001</v>
      </c>
      <c r="L725">
        <v>361.89049999999997</v>
      </c>
      <c r="M725">
        <v>362.56990000000002</v>
      </c>
      <c r="N725">
        <v>368.6746</v>
      </c>
      <c r="O725">
        <v>383.74950000000001</v>
      </c>
      <c r="P725">
        <v>392.9314</v>
      </c>
      <c r="Q725">
        <v>395.02569999999997</v>
      </c>
      <c r="R725">
        <v>395.12950000000001</v>
      </c>
      <c r="S725">
        <v>388.06720000000001</v>
      </c>
      <c r="T725">
        <v>394.72570000000002</v>
      </c>
      <c r="U725">
        <v>402.06049999999999</v>
      </c>
      <c r="V725">
        <v>400.11869999999999</v>
      </c>
      <c r="W725">
        <v>397.0274</v>
      </c>
      <c r="X725">
        <v>392.05610000000001</v>
      </c>
      <c r="Y725">
        <v>388.60509999999999</v>
      </c>
      <c r="Z725">
        <v>383.74369999999999</v>
      </c>
      <c r="AA725">
        <v>380.08629999999999</v>
      </c>
      <c r="AB725">
        <v>379.93119999999999</v>
      </c>
      <c r="AC725">
        <v>382.27260000000001</v>
      </c>
      <c r="AD725">
        <v>384.91800000000001</v>
      </c>
      <c r="AE725">
        <v>382.11020000000002</v>
      </c>
      <c r="AF725">
        <v>376.9203</v>
      </c>
      <c r="AG725">
        <v>375.68610000000001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101.8835</v>
      </c>
      <c r="AX725">
        <v>312.03339999999997</v>
      </c>
      <c r="AY725">
        <v>310.76569999999998</v>
      </c>
      <c r="AZ725">
        <v>309.0052</v>
      </c>
      <c r="BA725">
        <v>311.79570000000001</v>
      </c>
      <c r="BB725">
        <v>315.18549999999999</v>
      </c>
      <c r="BC725">
        <v>278.16930000000002</v>
      </c>
      <c r="BD725">
        <v>188.774</v>
      </c>
      <c r="BE725">
        <v>-53.754489999999997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105.1888</v>
      </c>
      <c r="BV725">
        <v>315.88290000000001</v>
      </c>
      <c r="BW725">
        <v>314.60570000000001</v>
      </c>
      <c r="BX725">
        <v>312.82659999999998</v>
      </c>
      <c r="BY725">
        <v>315.6977</v>
      </c>
      <c r="BZ725">
        <v>319.22750000000002</v>
      </c>
      <c r="CA725">
        <v>283.22340000000003</v>
      </c>
      <c r="CB725">
        <v>194.29810000000001</v>
      </c>
      <c r="CC725">
        <v>48.94088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107.47799999999999</v>
      </c>
      <c r="CT725">
        <v>318.54899999999998</v>
      </c>
      <c r="CU725">
        <v>317.26519999999999</v>
      </c>
      <c r="CV725">
        <v>315.47329999999999</v>
      </c>
      <c r="CW725">
        <v>318.40019999999998</v>
      </c>
      <c r="CX725">
        <v>322.02710000000002</v>
      </c>
      <c r="CY725">
        <v>286.72379999999998</v>
      </c>
      <c r="CZ725">
        <v>198.1241</v>
      </c>
      <c r="DA725">
        <v>120.06740000000001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109.76730000000001</v>
      </c>
      <c r="DR725">
        <v>321.21510000000001</v>
      </c>
      <c r="DS725">
        <v>319.92469999999997</v>
      </c>
      <c r="DT725">
        <v>318.11989999999997</v>
      </c>
      <c r="DU725">
        <v>321.10270000000003</v>
      </c>
      <c r="DV725">
        <v>324.82659999999998</v>
      </c>
      <c r="DW725">
        <v>290.2242</v>
      </c>
      <c r="DX725">
        <v>201.95009999999999</v>
      </c>
      <c r="DY725">
        <v>191.19390000000001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0</v>
      </c>
      <c r="EO725">
        <v>113.07259999999999</v>
      </c>
      <c r="EP725">
        <v>325.06459999999998</v>
      </c>
      <c r="EQ725">
        <v>323.76459999999997</v>
      </c>
      <c r="ER725">
        <v>321.94130000000001</v>
      </c>
      <c r="ES725">
        <v>325.00470000000001</v>
      </c>
      <c r="ET725">
        <v>328.86869999999999</v>
      </c>
      <c r="EU725">
        <v>295.2783</v>
      </c>
      <c r="EV725">
        <v>207.4743</v>
      </c>
      <c r="EW725">
        <v>293.88929999999999</v>
      </c>
      <c r="EX725">
        <v>48.829009999999997</v>
      </c>
      <c r="EY725">
        <v>48.161380000000001</v>
      </c>
      <c r="EZ725">
        <v>47.673290000000001</v>
      </c>
      <c r="FA725">
        <v>46.950710000000001</v>
      </c>
      <c r="FB725">
        <v>46.429000000000002</v>
      </c>
      <c r="FC725">
        <v>45.930529999999997</v>
      </c>
      <c r="FD725">
        <v>45.75309</v>
      </c>
      <c r="FE725">
        <v>45.615630000000003</v>
      </c>
      <c r="FF725">
        <v>46.196930000000002</v>
      </c>
      <c r="FG725">
        <v>48.935380000000002</v>
      </c>
      <c r="FH725">
        <v>52.366700000000002</v>
      </c>
      <c r="FI725">
        <v>55.46734</v>
      </c>
      <c r="FJ725">
        <v>57.491289999999999</v>
      </c>
      <c r="FK725">
        <v>58.61694</v>
      </c>
      <c r="FL725">
        <v>59.487020000000001</v>
      </c>
      <c r="FM725">
        <v>59.779170000000001</v>
      </c>
      <c r="FN725">
        <v>59.065150000000003</v>
      </c>
      <c r="FO725">
        <v>56.840029999999999</v>
      </c>
      <c r="FP725">
        <v>54.114840000000001</v>
      </c>
      <c r="FQ725">
        <v>52.078099999999999</v>
      </c>
      <c r="FR725">
        <v>50.587739999999997</v>
      </c>
      <c r="FS725">
        <v>48.640599999999999</v>
      </c>
      <c r="FT725">
        <v>47.040599999999998</v>
      </c>
      <c r="FU725">
        <v>45.872680000000003</v>
      </c>
      <c r="FV725">
        <v>1</v>
      </c>
    </row>
    <row r="726" spans="1:178" x14ac:dyDescent="0.2">
      <c r="A726" t="s">
        <v>216</v>
      </c>
      <c r="B726" t="s">
        <v>231</v>
      </c>
      <c r="C726" t="s">
        <v>242</v>
      </c>
      <c r="D726" t="s">
        <v>10</v>
      </c>
      <c r="E726">
        <v>2015</v>
      </c>
      <c r="F726" t="s">
        <v>230</v>
      </c>
      <c r="G726">
        <v>338</v>
      </c>
      <c r="H726" s="59"/>
      <c r="I726">
        <v>33.27008</v>
      </c>
      <c r="J726">
        <v>474.51089999999999</v>
      </c>
      <c r="K726">
        <v>471.69850000000002</v>
      </c>
      <c r="L726">
        <v>470.59629999999999</v>
      </c>
      <c r="M726">
        <v>470.3417</v>
      </c>
      <c r="N726">
        <v>474.33839999999998</v>
      </c>
      <c r="O726">
        <v>487.40460000000002</v>
      </c>
      <c r="P726">
        <v>499.93729999999999</v>
      </c>
      <c r="Q726">
        <v>505.19529999999997</v>
      </c>
      <c r="R726">
        <v>506.88099999999997</v>
      </c>
      <c r="S726">
        <v>509.1019</v>
      </c>
      <c r="T726">
        <v>510.79399999999998</v>
      </c>
      <c r="U726">
        <v>510.5752</v>
      </c>
      <c r="V726">
        <v>503.12529999999998</v>
      </c>
      <c r="W726">
        <v>500.49279999999999</v>
      </c>
      <c r="X726">
        <v>491.22149999999999</v>
      </c>
      <c r="Y726">
        <v>483.077</v>
      </c>
      <c r="Z726">
        <v>476.03339999999997</v>
      </c>
      <c r="AA726">
        <v>470.608</v>
      </c>
      <c r="AB726">
        <v>471.81880000000001</v>
      </c>
      <c r="AC726">
        <v>476.31099999999998</v>
      </c>
      <c r="AD726">
        <v>482.13560000000001</v>
      </c>
      <c r="AE726">
        <v>481.87900000000002</v>
      </c>
      <c r="AF726">
        <v>479.73439999999999</v>
      </c>
      <c r="AG726">
        <v>481.82040000000001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123.9547</v>
      </c>
      <c r="AU726">
        <v>397.46769999999998</v>
      </c>
      <c r="AV726">
        <v>392.68610000000001</v>
      </c>
      <c r="AW726">
        <v>389.29829999999998</v>
      </c>
      <c r="AX726">
        <v>385.42230000000001</v>
      </c>
      <c r="AY726">
        <v>382.55119999999999</v>
      </c>
      <c r="AZ726">
        <v>341.7201</v>
      </c>
      <c r="BA726">
        <v>237.31290000000001</v>
      </c>
      <c r="BB726">
        <v>-116.0437</v>
      </c>
      <c r="BC726">
        <v>-230.9188</v>
      </c>
      <c r="BD726">
        <v>-372.21539999999999</v>
      </c>
      <c r="BE726">
        <v>-475.91750000000002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133.0523</v>
      </c>
      <c r="BS726">
        <v>403.13369999999998</v>
      </c>
      <c r="BT726">
        <v>398.0453</v>
      </c>
      <c r="BU726">
        <v>394.3646</v>
      </c>
      <c r="BV726">
        <v>390.36099999999999</v>
      </c>
      <c r="BW726">
        <v>387.30689999999998</v>
      </c>
      <c r="BX726">
        <v>347.41500000000002</v>
      </c>
      <c r="BY726">
        <v>242.33779999999999</v>
      </c>
      <c r="BZ726">
        <v>45.653970000000001</v>
      </c>
      <c r="CA726">
        <v>-1.2001120000000001</v>
      </c>
      <c r="CB726">
        <v>-58.536850000000001</v>
      </c>
      <c r="CC726">
        <v>-99.694590000000005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139.35329999999999</v>
      </c>
      <c r="CQ726">
        <v>407.05790000000002</v>
      </c>
      <c r="CR726">
        <v>401.75709999999998</v>
      </c>
      <c r="CS726">
        <v>397.87349999999998</v>
      </c>
      <c r="CT726">
        <v>393.78149999999999</v>
      </c>
      <c r="CU726">
        <v>390.60079999999999</v>
      </c>
      <c r="CV726">
        <v>351.35930000000002</v>
      </c>
      <c r="CW726">
        <v>245.81790000000001</v>
      </c>
      <c r="CX726">
        <v>157.64529999999999</v>
      </c>
      <c r="CY726">
        <v>157.9023</v>
      </c>
      <c r="CZ726">
        <v>158.71600000000001</v>
      </c>
      <c r="DA726">
        <v>160.87629999999999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145.6542</v>
      </c>
      <c r="DO726">
        <v>410.9821</v>
      </c>
      <c r="DP726">
        <v>405.46890000000002</v>
      </c>
      <c r="DQ726">
        <v>401.38240000000002</v>
      </c>
      <c r="DR726">
        <v>397.202</v>
      </c>
      <c r="DS726">
        <v>393.89460000000003</v>
      </c>
      <c r="DT726">
        <v>355.30349999999999</v>
      </c>
      <c r="DU726">
        <v>249.29810000000001</v>
      </c>
      <c r="DV726">
        <v>269.63659999999999</v>
      </c>
      <c r="DW726">
        <v>317.00479999999999</v>
      </c>
      <c r="DX726">
        <v>375.96879999999999</v>
      </c>
      <c r="DY726">
        <v>421.44709999999998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154.7518</v>
      </c>
      <c r="EM726">
        <v>416.6481</v>
      </c>
      <c r="EN726">
        <v>410.82810000000001</v>
      </c>
      <c r="EO726">
        <v>406.4486</v>
      </c>
      <c r="EP726">
        <v>402.14069999999998</v>
      </c>
      <c r="EQ726">
        <v>398.65039999999999</v>
      </c>
      <c r="ER726">
        <v>360.9984</v>
      </c>
      <c r="ES726">
        <v>254.3229</v>
      </c>
      <c r="ET726">
        <v>431.33429999999998</v>
      </c>
      <c r="EU726">
        <v>546.72339999999997</v>
      </c>
      <c r="EV726">
        <v>689.64729999999997</v>
      </c>
      <c r="EW726">
        <v>797.67010000000005</v>
      </c>
      <c r="EX726">
        <v>73.433130000000006</v>
      </c>
      <c r="EY726">
        <v>72.212329999999994</v>
      </c>
      <c r="EZ726">
        <v>71.126159999999999</v>
      </c>
      <c r="FA726">
        <v>70.111630000000005</v>
      </c>
      <c r="FB726">
        <v>69.218959999999996</v>
      </c>
      <c r="FC726">
        <v>68.367840000000001</v>
      </c>
      <c r="FD726">
        <v>67.679699999999997</v>
      </c>
      <c r="FE726">
        <v>67.736440000000002</v>
      </c>
      <c r="FF726">
        <v>70.091560000000001</v>
      </c>
      <c r="FG726">
        <v>74.249570000000006</v>
      </c>
      <c r="FH726">
        <v>78.848249999999993</v>
      </c>
      <c r="FI726">
        <v>82.928920000000005</v>
      </c>
      <c r="FJ726">
        <v>85.963679999999997</v>
      </c>
      <c r="FK726">
        <v>87.818070000000006</v>
      </c>
      <c r="FL726">
        <v>89.343860000000006</v>
      </c>
      <c r="FM726">
        <v>89.786900000000003</v>
      </c>
      <c r="FN726">
        <v>89.549059999999997</v>
      </c>
      <c r="FO726">
        <v>88.907730000000001</v>
      </c>
      <c r="FP726">
        <v>87.875820000000004</v>
      </c>
      <c r="FQ726">
        <v>85.794240000000002</v>
      </c>
      <c r="FR726">
        <v>82.536050000000003</v>
      </c>
      <c r="FS726">
        <v>79.189300000000003</v>
      </c>
      <c r="FT726">
        <v>77.288570000000007</v>
      </c>
      <c r="FU726">
        <v>75.768100000000004</v>
      </c>
      <c r="FV726">
        <v>1</v>
      </c>
    </row>
    <row r="727" spans="1:178" x14ac:dyDescent="0.2">
      <c r="A727" t="s">
        <v>216</v>
      </c>
      <c r="B727" t="s">
        <v>231</v>
      </c>
      <c r="C727" t="s">
        <v>242</v>
      </c>
      <c r="D727" t="s">
        <v>10</v>
      </c>
      <c r="E727">
        <v>2016</v>
      </c>
      <c r="F727" t="s">
        <v>230</v>
      </c>
      <c r="G727">
        <v>330</v>
      </c>
      <c r="H727" s="59"/>
      <c r="I727">
        <v>32.482619999999997</v>
      </c>
      <c r="J727">
        <v>463.2799</v>
      </c>
      <c r="K727">
        <v>460.53410000000002</v>
      </c>
      <c r="L727">
        <v>459.4579</v>
      </c>
      <c r="M727">
        <v>459.20929999999998</v>
      </c>
      <c r="N727">
        <v>463.11149999999998</v>
      </c>
      <c r="O727">
        <v>475.86840000000001</v>
      </c>
      <c r="P727">
        <v>488.1044</v>
      </c>
      <c r="Q727">
        <v>493.238</v>
      </c>
      <c r="R727">
        <v>494.88380000000001</v>
      </c>
      <c r="S727">
        <v>497.05220000000003</v>
      </c>
      <c r="T727">
        <v>498.70420000000001</v>
      </c>
      <c r="U727">
        <v>498.49059999999997</v>
      </c>
      <c r="V727">
        <v>491.21699999999998</v>
      </c>
      <c r="W727">
        <v>488.64679999999998</v>
      </c>
      <c r="X727">
        <v>479.59500000000003</v>
      </c>
      <c r="Y727">
        <v>471.64319999999998</v>
      </c>
      <c r="Z727">
        <v>464.7663</v>
      </c>
      <c r="AA727">
        <v>459.46929999999998</v>
      </c>
      <c r="AB727">
        <v>460.65159999999997</v>
      </c>
      <c r="AC727">
        <v>465.03739999999999</v>
      </c>
      <c r="AD727">
        <v>470.72410000000002</v>
      </c>
      <c r="AE727">
        <v>470.47359999999998</v>
      </c>
      <c r="AF727">
        <v>468.37970000000001</v>
      </c>
      <c r="AG727">
        <v>470.41640000000001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120.83969999999999</v>
      </c>
      <c r="AU727">
        <v>387.94740000000002</v>
      </c>
      <c r="AV727">
        <v>383.2851</v>
      </c>
      <c r="AW727">
        <v>379.98329999999999</v>
      </c>
      <c r="AX727">
        <v>376.20150000000001</v>
      </c>
      <c r="AY727">
        <v>373.40199999999999</v>
      </c>
      <c r="AZ727">
        <v>333.51870000000002</v>
      </c>
      <c r="BA727">
        <v>231.596</v>
      </c>
      <c r="BB727">
        <v>-116.5166</v>
      </c>
      <c r="BC727">
        <v>-230.02709999999999</v>
      </c>
      <c r="BD727">
        <v>-369.65120000000002</v>
      </c>
      <c r="BE727">
        <v>-472.14409999999998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129.82900000000001</v>
      </c>
      <c r="BS727">
        <v>393.54590000000002</v>
      </c>
      <c r="BT727">
        <v>388.58049999999997</v>
      </c>
      <c r="BU727">
        <v>384.98930000000001</v>
      </c>
      <c r="BV727">
        <v>381.08150000000001</v>
      </c>
      <c r="BW727">
        <v>378.10120000000001</v>
      </c>
      <c r="BX727">
        <v>339.14580000000001</v>
      </c>
      <c r="BY727">
        <v>236.56100000000001</v>
      </c>
      <c r="BZ727">
        <v>43.255989999999997</v>
      </c>
      <c r="CA727">
        <v>-3.0432969999999999</v>
      </c>
      <c r="CB727">
        <v>-59.707009999999997</v>
      </c>
      <c r="CC727">
        <v>-100.4002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136.0549</v>
      </c>
      <c r="CQ727">
        <v>397.42340000000002</v>
      </c>
      <c r="CR727">
        <v>392.24810000000002</v>
      </c>
      <c r="CS727">
        <v>388.45639999999997</v>
      </c>
      <c r="CT727">
        <v>384.46120000000002</v>
      </c>
      <c r="CU727">
        <v>381.35579999999999</v>
      </c>
      <c r="CV727">
        <v>343.04309999999998</v>
      </c>
      <c r="CW727">
        <v>239.99979999999999</v>
      </c>
      <c r="CX727">
        <v>153.91399999999999</v>
      </c>
      <c r="CY727">
        <v>154.16499999999999</v>
      </c>
      <c r="CZ727">
        <v>154.95939999999999</v>
      </c>
      <c r="DA727">
        <v>157.0686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142.2809</v>
      </c>
      <c r="DO727">
        <v>401.30090000000001</v>
      </c>
      <c r="DP727">
        <v>395.91559999999998</v>
      </c>
      <c r="DQ727">
        <v>391.92349999999999</v>
      </c>
      <c r="DR727">
        <v>387.84100000000001</v>
      </c>
      <c r="DS727">
        <v>384.61040000000003</v>
      </c>
      <c r="DT727">
        <v>346.94029999999998</v>
      </c>
      <c r="DU727">
        <v>243.4385</v>
      </c>
      <c r="DV727">
        <v>264.57209999999998</v>
      </c>
      <c r="DW727">
        <v>311.37329999999997</v>
      </c>
      <c r="DX727">
        <v>369.62569999999999</v>
      </c>
      <c r="DY727">
        <v>414.53730000000002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151.27019999999999</v>
      </c>
      <c r="EM727">
        <v>406.89940000000001</v>
      </c>
      <c r="EN727">
        <v>401.21109999999999</v>
      </c>
      <c r="EO727">
        <v>396.92939999999999</v>
      </c>
      <c r="EP727">
        <v>392.72089999999997</v>
      </c>
      <c r="EQ727">
        <v>389.30950000000001</v>
      </c>
      <c r="ER727">
        <v>352.56740000000002</v>
      </c>
      <c r="ES727">
        <v>248.40350000000001</v>
      </c>
      <c r="ET727">
        <v>424.34469999999999</v>
      </c>
      <c r="EU727">
        <v>538.35709999999995</v>
      </c>
      <c r="EV727">
        <v>679.56989999999996</v>
      </c>
      <c r="EW727">
        <v>786.28129999999999</v>
      </c>
      <c r="EX727">
        <v>73.433130000000006</v>
      </c>
      <c r="EY727">
        <v>72.212329999999994</v>
      </c>
      <c r="EZ727">
        <v>71.126159999999999</v>
      </c>
      <c r="FA727">
        <v>70.111630000000005</v>
      </c>
      <c r="FB727">
        <v>69.218959999999996</v>
      </c>
      <c r="FC727">
        <v>68.367840000000001</v>
      </c>
      <c r="FD727">
        <v>67.679699999999997</v>
      </c>
      <c r="FE727">
        <v>67.736440000000002</v>
      </c>
      <c r="FF727">
        <v>70.091560000000001</v>
      </c>
      <c r="FG727">
        <v>74.249570000000006</v>
      </c>
      <c r="FH727">
        <v>78.848240000000004</v>
      </c>
      <c r="FI727">
        <v>82.928920000000005</v>
      </c>
      <c r="FJ727">
        <v>85.963679999999997</v>
      </c>
      <c r="FK727">
        <v>87.818070000000006</v>
      </c>
      <c r="FL727">
        <v>89.343860000000006</v>
      </c>
      <c r="FM727">
        <v>89.786900000000003</v>
      </c>
      <c r="FN727">
        <v>89.549059999999997</v>
      </c>
      <c r="FO727">
        <v>88.907719999999998</v>
      </c>
      <c r="FP727">
        <v>87.875820000000004</v>
      </c>
      <c r="FQ727">
        <v>85.794240000000002</v>
      </c>
      <c r="FR727">
        <v>82.536050000000003</v>
      </c>
      <c r="FS727">
        <v>79.189300000000003</v>
      </c>
      <c r="FT727">
        <v>77.288570000000007</v>
      </c>
      <c r="FU727">
        <v>75.768100000000004</v>
      </c>
      <c r="FV727">
        <v>1</v>
      </c>
    </row>
    <row r="728" spans="1:178" x14ac:dyDescent="0.2">
      <c r="A728" t="s">
        <v>216</v>
      </c>
      <c r="B728" t="s">
        <v>231</v>
      </c>
      <c r="C728" t="s">
        <v>242</v>
      </c>
      <c r="D728" t="s">
        <v>10</v>
      </c>
      <c r="E728">
        <v>2017</v>
      </c>
      <c r="F728" t="s">
        <v>230</v>
      </c>
      <c r="G728">
        <v>321</v>
      </c>
      <c r="H728" s="59"/>
      <c r="I728">
        <v>31.596730000000001</v>
      </c>
      <c r="J728">
        <v>450.64499999999998</v>
      </c>
      <c r="K728">
        <v>447.97410000000002</v>
      </c>
      <c r="L728">
        <v>446.92720000000003</v>
      </c>
      <c r="M728">
        <v>446.68549999999999</v>
      </c>
      <c r="N728">
        <v>450.4812</v>
      </c>
      <c r="O728">
        <v>462.89019999999999</v>
      </c>
      <c r="P728">
        <v>474.79250000000002</v>
      </c>
      <c r="Q728">
        <v>479.786</v>
      </c>
      <c r="R728">
        <v>481.387</v>
      </c>
      <c r="S728">
        <v>483.49619999999999</v>
      </c>
      <c r="T728">
        <v>485.10309999999998</v>
      </c>
      <c r="U728">
        <v>484.8954</v>
      </c>
      <c r="V728">
        <v>477.8202</v>
      </c>
      <c r="W728">
        <v>475.32010000000002</v>
      </c>
      <c r="X728">
        <v>466.51510000000002</v>
      </c>
      <c r="Y728">
        <v>458.78019999999998</v>
      </c>
      <c r="Z728">
        <v>452.09089999999998</v>
      </c>
      <c r="AA728">
        <v>446.9384</v>
      </c>
      <c r="AB728">
        <v>448.0883</v>
      </c>
      <c r="AC728">
        <v>452.3546</v>
      </c>
      <c r="AD728">
        <v>457.8861</v>
      </c>
      <c r="AE728">
        <v>457.64249999999998</v>
      </c>
      <c r="AF728">
        <v>455.60570000000001</v>
      </c>
      <c r="AG728">
        <v>457.58679999999998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117.3381</v>
      </c>
      <c r="AU728">
        <v>377.23860000000002</v>
      </c>
      <c r="AV728">
        <v>372.71039999999999</v>
      </c>
      <c r="AW728">
        <v>369.50540000000001</v>
      </c>
      <c r="AX728">
        <v>365.82960000000003</v>
      </c>
      <c r="AY728">
        <v>363.11059999999998</v>
      </c>
      <c r="AZ728">
        <v>324.29379999999998</v>
      </c>
      <c r="BA728">
        <v>225.166</v>
      </c>
      <c r="BB728">
        <v>-117.00109999999999</v>
      </c>
      <c r="BC728">
        <v>-228.9564</v>
      </c>
      <c r="BD728">
        <v>-366.67410000000001</v>
      </c>
      <c r="BE728">
        <v>-467.78829999999999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126.2039</v>
      </c>
      <c r="BS728">
        <v>382.76029999999997</v>
      </c>
      <c r="BT728">
        <v>377.9332</v>
      </c>
      <c r="BU728">
        <v>374.44260000000003</v>
      </c>
      <c r="BV728">
        <v>370.64249999999998</v>
      </c>
      <c r="BW728">
        <v>367.74520000000001</v>
      </c>
      <c r="BX728">
        <v>329.84359999999998</v>
      </c>
      <c r="BY728">
        <v>230.06280000000001</v>
      </c>
      <c r="BZ728">
        <v>40.577750000000002</v>
      </c>
      <c r="CA728">
        <v>-5.0892200000000001</v>
      </c>
      <c r="CB728">
        <v>-60.985660000000003</v>
      </c>
      <c r="CC728">
        <v>-101.14870000000001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132.34440000000001</v>
      </c>
      <c r="CQ728">
        <v>386.58460000000002</v>
      </c>
      <c r="CR728">
        <v>381.55040000000002</v>
      </c>
      <c r="CS728">
        <v>377.8621</v>
      </c>
      <c r="CT728">
        <v>373.97590000000002</v>
      </c>
      <c r="CU728">
        <v>370.95519999999999</v>
      </c>
      <c r="CV728">
        <v>333.68729999999999</v>
      </c>
      <c r="CW728">
        <v>233.45429999999999</v>
      </c>
      <c r="CX728">
        <v>149.71639999999999</v>
      </c>
      <c r="CY728">
        <v>149.9605</v>
      </c>
      <c r="CZ728">
        <v>150.73320000000001</v>
      </c>
      <c r="DA728">
        <v>152.78489999999999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138.48480000000001</v>
      </c>
      <c r="DO728">
        <v>390.40879999999999</v>
      </c>
      <c r="DP728">
        <v>385.16759999999999</v>
      </c>
      <c r="DQ728">
        <v>381.28160000000003</v>
      </c>
      <c r="DR728">
        <v>377.30930000000001</v>
      </c>
      <c r="DS728">
        <v>374.1651</v>
      </c>
      <c r="DT728">
        <v>337.53109999999998</v>
      </c>
      <c r="DU728">
        <v>236.8458</v>
      </c>
      <c r="DV728">
        <v>258.85500000000002</v>
      </c>
      <c r="DW728">
        <v>305.0102</v>
      </c>
      <c r="DX728">
        <v>362.45209999999997</v>
      </c>
      <c r="DY728">
        <v>406.71839999999997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147.35069999999999</v>
      </c>
      <c r="EM728">
        <v>395.93049999999999</v>
      </c>
      <c r="EN728">
        <v>390.39030000000002</v>
      </c>
      <c r="EO728">
        <v>386.21879999999999</v>
      </c>
      <c r="EP728">
        <v>382.12220000000002</v>
      </c>
      <c r="EQ728">
        <v>378.79969999999997</v>
      </c>
      <c r="ER728">
        <v>343.08089999999999</v>
      </c>
      <c r="ES728">
        <v>241.74270000000001</v>
      </c>
      <c r="ET728">
        <v>416.43389999999999</v>
      </c>
      <c r="EU728">
        <v>528.87739999999997</v>
      </c>
      <c r="EV728">
        <v>668.14049999999997</v>
      </c>
      <c r="EW728">
        <v>773.35810000000004</v>
      </c>
      <c r="EX728">
        <v>73.433120000000002</v>
      </c>
      <c r="EY728">
        <v>72.212329999999994</v>
      </c>
      <c r="EZ728">
        <v>71.126159999999999</v>
      </c>
      <c r="FA728">
        <v>70.111630000000005</v>
      </c>
      <c r="FB728">
        <v>69.218959999999996</v>
      </c>
      <c r="FC728">
        <v>68.367840000000001</v>
      </c>
      <c r="FD728">
        <v>67.679699999999997</v>
      </c>
      <c r="FE728">
        <v>67.736440000000002</v>
      </c>
      <c r="FF728">
        <v>70.091560000000001</v>
      </c>
      <c r="FG728">
        <v>74.249570000000006</v>
      </c>
      <c r="FH728">
        <v>78.848249999999993</v>
      </c>
      <c r="FI728">
        <v>82.928920000000005</v>
      </c>
      <c r="FJ728">
        <v>85.963679999999997</v>
      </c>
      <c r="FK728">
        <v>87.818070000000006</v>
      </c>
      <c r="FL728">
        <v>89.343860000000006</v>
      </c>
      <c r="FM728">
        <v>89.786900000000003</v>
      </c>
      <c r="FN728">
        <v>89.549059999999997</v>
      </c>
      <c r="FO728">
        <v>88.907719999999998</v>
      </c>
      <c r="FP728">
        <v>87.875820000000004</v>
      </c>
      <c r="FQ728">
        <v>85.794240000000002</v>
      </c>
      <c r="FR728">
        <v>82.536050000000003</v>
      </c>
      <c r="FS728">
        <v>79.189300000000003</v>
      </c>
      <c r="FT728">
        <v>77.288570000000007</v>
      </c>
      <c r="FU728">
        <v>75.768100000000004</v>
      </c>
      <c r="FV728">
        <v>1</v>
      </c>
    </row>
    <row r="729" spans="1:178" x14ac:dyDescent="0.2">
      <c r="A729" t="s">
        <v>216</v>
      </c>
      <c r="B729" t="s">
        <v>231</v>
      </c>
      <c r="C729" t="s">
        <v>242</v>
      </c>
      <c r="D729" t="s">
        <v>10</v>
      </c>
      <c r="E729" t="s">
        <v>239</v>
      </c>
      <c r="F729" t="s">
        <v>230</v>
      </c>
      <c r="G729">
        <v>313</v>
      </c>
      <c r="H729" s="59"/>
      <c r="I729">
        <v>30.809270000000001</v>
      </c>
      <c r="J729">
        <v>439.41399999999999</v>
      </c>
      <c r="K729">
        <v>436.80959999999999</v>
      </c>
      <c r="L729">
        <v>435.78879999999998</v>
      </c>
      <c r="M729">
        <v>435.55309999999997</v>
      </c>
      <c r="N729">
        <v>439.25420000000003</v>
      </c>
      <c r="O729">
        <v>451.35399999999998</v>
      </c>
      <c r="P729">
        <v>462.9597</v>
      </c>
      <c r="Q729">
        <v>467.8288</v>
      </c>
      <c r="R729">
        <v>469.38979999999998</v>
      </c>
      <c r="S729">
        <v>471.44639999999998</v>
      </c>
      <c r="T729">
        <v>473.01330000000002</v>
      </c>
      <c r="U729">
        <v>472.81079999999997</v>
      </c>
      <c r="V729">
        <v>465.9119</v>
      </c>
      <c r="W729">
        <v>463.47410000000002</v>
      </c>
      <c r="X729">
        <v>454.88850000000002</v>
      </c>
      <c r="Y729">
        <v>447.34640000000002</v>
      </c>
      <c r="Z729">
        <v>440.82380000000001</v>
      </c>
      <c r="AA729">
        <v>435.79969999999997</v>
      </c>
      <c r="AB729">
        <v>436.92099999999999</v>
      </c>
      <c r="AC729">
        <v>441.08089999999999</v>
      </c>
      <c r="AD729">
        <v>446.47460000000001</v>
      </c>
      <c r="AE729">
        <v>446.2371</v>
      </c>
      <c r="AF729">
        <v>444.25110000000001</v>
      </c>
      <c r="AG729">
        <v>446.18279999999999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114.22790000000001</v>
      </c>
      <c r="AU729">
        <v>367.72129999999999</v>
      </c>
      <c r="AV729">
        <v>363.31229999999999</v>
      </c>
      <c r="AW729">
        <v>360.19299999999998</v>
      </c>
      <c r="AX729">
        <v>356.61149999999998</v>
      </c>
      <c r="AY729">
        <v>353.964</v>
      </c>
      <c r="AZ729">
        <v>316.09539999999998</v>
      </c>
      <c r="BA729">
        <v>219.45169999999999</v>
      </c>
      <c r="BB729">
        <v>-117.3878</v>
      </c>
      <c r="BC729">
        <v>-227.94220000000001</v>
      </c>
      <c r="BD729">
        <v>-363.9425</v>
      </c>
      <c r="BE729">
        <v>-463.81420000000003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122.98260000000001</v>
      </c>
      <c r="BS729">
        <v>373.1737</v>
      </c>
      <c r="BT729">
        <v>368.46949999999998</v>
      </c>
      <c r="BU729">
        <v>365.06830000000002</v>
      </c>
      <c r="BV729">
        <v>361.36410000000001</v>
      </c>
      <c r="BW729">
        <v>358.54050000000001</v>
      </c>
      <c r="BX729">
        <v>321.57560000000001</v>
      </c>
      <c r="BY729">
        <v>224.28710000000001</v>
      </c>
      <c r="BZ729">
        <v>38.215060000000001</v>
      </c>
      <c r="CA729">
        <v>-6.882282</v>
      </c>
      <c r="CB729">
        <v>-62.087350000000001</v>
      </c>
      <c r="CC729">
        <v>-101.77209999999999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129.0461</v>
      </c>
      <c r="CQ729">
        <v>376.95010000000002</v>
      </c>
      <c r="CR729">
        <v>372.04140000000001</v>
      </c>
      <c r="CS729">
        <v>368.44490000000002</v>
      </c>
      <c r="CT729">
        <v>364.65570000000002</v>
      </c>
      <c r="CU729">
        <v>361.71019999999999</v>
      </c>
      <c r="CV729">
        <v>325.37119999999999</v>
      </c>
      <c r="CW729">
        <v>227.6361</v>
      </c>
      <c r="CX729">
        <v>145.98509999999999</v>
      </c>
      <c r="CY729">
        <v>146.22319999999999</v>
      </c>
      <c r="CZ729">
        <v>146.97659999999999</v>
      </c>
      <c r="DA729">
        <v>148.97710000000001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135.1095</v>
      </c>
      <c r="DO729">
        <v>380.72640000000001</v>
      </c>
      <c r="DP729">
        <v>375.61320000000001</v>
      </c>
      <c r="DQ729">
        <v>371.82159999999999</v>
      </c>
      <c r="DR729">
        <v>367.94729999999998</v>
      </c>
      <c r="DS729">
        <v>364.87990000000002</v>
      </c>
      <c r="DT729">
        <v>329.16669999999999</v>
      </c>
      <c r="DU729">
        <v>230.98509999999999</v>
      </c>
      <c r="DV729">
        <v>253.7552</v>
      </c>
      <c r="DW729">
        <v>299.32859999999999</v>
      </c>
      <c r="DX729">
        <v>356.04059999999998</v>
      </c>
      <c r="DY729">
        <v>399.72640000000001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  <c r="EK729">
        <v>0</v>
      </c>
      <c r="EL729">
        <v>143.86420000000001</v>
      </c>
      <c r="EM729">
        <v>386.17880000000002</v>
      </c>
      <c r="EN729">
        <v>380.7704</v>
      </c>
      <c r="EO729">
        <v>376.69690000000003</v>
      </c>
      <c r="EP729">
        <v>372.69979999999998</v>
      </c>
      <c r="EQ729">
        <v>369.45639999999997</v>
      </c>
      <c r="ER729">
        <v>334.64690000000002</v>
      </c>
      <c r="ES729">
        <v>235.82060000000001</v>
      </c>
      <c r="ET729">
        <v>409.35809999999998</v>
      </c>
      <c r="EU729">
        <v>520.38850000000002</v>
      </c>
      <c r="EV729">
        <v>657.89580000000001</v>
      </c>
      <c r="EW729">
        <v>761.76859999999999</v>
      </c>
      <c r="EX729">
        <v>73.433130000000006</v>
      </c>
      <c r="EY729">
        <v>72.212329999999994</v>
      </c>
      <c r="EZ729">
        <v>71.126159999999999</v>
      </c>
      <c r="FA729">
        <v>70.111630000000005</v>
      </c>
      <c r="FB729">
        <v>69.218959999999996</v>
      </c>
      <c r="FC729">
        <v>68.367840000000001</v>
      </c>
      <c r="FD729">
        <v>67.679699999999997</v>
      </c>
      <c r="FE729">
        <v>67.736440000000002</v>
      </c>
      <c r="FF729">
        <v>70.091560000000001</v>
      </c>
      <c r="FG729">
        <v>74.249560000000002</v>
      </c>
      <c r="FH729">
        <v>78.848249999999993</v>
      </c>
      <c r="FI729">
        <v>82.928920000000005</v>
      </c>
      <c r="FJ729">
        <v>85.963679999999997</v>
      </c>
      <c r="FK729">
        <v>87.818070000000006</v>
      </c>
      <c r="FL729">
        <v>89.343860000000006</v>
      </c>
      <c r="FM729">
        <v>89.786900000000003</v>
      </c>
      <c r="FN729">
        <v>89.549059999999997</v>
      </c>
      <c r="FO729">
        <v>88.907719999999998</v>
      </c>
      <c r="FP729">
        <v>87.875820000000004</v>
      </c>
      <c r="FQ729">
        <v>85.794240000000002</v>
      </c>
      <c r="FR729">
        <v>82.536050000000003</v>
      </c>
      <c r="FS729">
        <v>79.189300000000003</v>
      </c>
      <c r="FT729">
        <v>77.288570000000007</v>
      </c>
      <c r="FU729">
        <v>75.768100000000004</v>
      </c>
      <c r="FV729">
        <v>1</v>
      </c>
    </row>
    <row r="730" spans="1:178" x14ac:dyDescent="0.2">
      <c r="A730" t="s">
        <v>216</v>
      </c>
      <c r="B730" t="s">
        <v>231</v>
      </c>
      <c r="C730" t="s">
        <v>242</v>
      </c>
      <c r="D730" t="s">
        <v>33</v>
      </c>
      <c r="E730">
        <v>2015</v>
      </c>
      <c r="F730" t="s">
        <v>227</v>
      </c>
      <c r="G730">
        <v>338</v>
      </c>
      <c r="H730" s="59"/>
      <c r="I730">
        <v>33.27008</v>
      </c>
      <c r="J730">
        <v>433.1764</v>
      </c>
      <c r="K730">
        <v>428.7817</v>
      </c>
      <c r="L730">
        <v>422.14909999999998</v>
      </c>
      <c r="M730">
        <v>423.07929999999999</v>
      </c>
      <c r="N730">
        <v>430.19639999999998</v>
      </c>
      <c r="O730">
        <v>447.7792</v>
      </c>
      <c r="P730">
        <v>458.45269999999999</v>
      </c>
      <c r="Q730">
        <v>458.35239999999999</v>
      </c>
      <c r="R730">
        <v>462.1377</v>
      </c>
      <c r="S730">
        <v>449.92509999999999</v>
      </c>
      <c r="T730">
        <v>445.27710000000002</v>
      </c>
      <c r="U730">
        <v>456.5652</v>
      </c>
      <c r="V730">
        <v>464.12830000000002</v>
      </c>
      <c r="W730">
        <v>459.53949999999998</v>
      </c>
      <c r="X730">
        <v>453.6454</v>
      </c>
      <c r="Y730">
        <v>452.4812</v>
      </c>
      <c r="Z730">
        <v>452.59269999999998</v>
      </c>
      <c r="AA730">
        <v>454.7303</v>
      </c>
      <c r="AB730">
        <v>457.39580000000001</v>
      </c>
      <c r="AC730">
        <v>454.6669</v>
      </c>
      <c r="AD730">
        <v>453.05739999999997</v>
      </c>
      <c r="AE730">
        <v>451.59480000000002</v>
      </c>
      <c r="AF730">
        <v>448.32780000000002</v>
      </c>
      <c r="AG730">
        <v>447.44990000000001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127.6203</v>
      </c>
      <c r="AX730">
        <v>372.5505</v>
      </c>
      <c r="AY730">
        <v>375.6986</v>
      </c>
      <c r="AZ730">
        <v>376.92970000000003</v>
      </c>
      <c r="BA730">
        <v>375.17610000000002</v>
      </c>
      <c r="BB730">
        <v>375.16180000000003</v>
      </c>
      <c r="BC730">
        <v>330.13679999999999</v>
      </c>
      <c r="BD730">
        <v>227.416</v>
      </c>
      <c r="BE730">
        <v>-36.584499999999998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131.59180000000001</v>
      </c>
      <c r="BV730">
        <v>377.6635</v>
      </c>
      <c r="BW730">
        <v>381.16129999999998</v>
      </c>
      <c r="BX730">
        <v>382.26889999999997</v>
      </c>
      <c r="BY730">
        <v>380.37169999999998</v>
      </c>
      <c r="BZ730">
        <v>380.10129999999998</v>
      </c>
      <c r="CA730">
        <v>336.00189999999998</v>
      </c>
      <c r="CB730">
        <v>233.41059999999999</v>
      </c>
      <c r="CC730">
        <v>70.141840000000002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134.3425</v>
      </c>
      <c r="CT730">
        <v>381.20479999999998</v>
      </c>
      <c r="CU730">
        <v>384.94479999999999</v>
      </c>
      <c r="CV730">
        <v>385.96679999999998</v>
      </c>
      <c r="CW730">
        <v>383.97019999999998</v>
      </c>
      <c r="CX730">
        <v>383.52229999999997</v>
      </c>
      <c r="CY730">
        <v>340.06400000000002</v>
      </c>
      <c r="CZ730">
        <v>237.5625</v>
      </c>
      <c r="DA730">
        <v>144.06020000000001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137.0932</v>
      </c>
      <c r="DR730">
        <v>384.74610000000001</v>
      </c>
      <c r="DS730">
        <v>388.72829999999999</v>
      </c>
      <c r="DT730">
        <v>389.66480000000001</v>
      </c>
      <c r="DU730">
        <v>387.56880000000001</v>
      </c>
      <c r="DV730">
        <v>386.9434</v>
      </c>
      <c r="DW730">
        <v>344.12610000000001</v>
      </c>
      <c r="DX730">
        <v>241.71430000000001</v>
      </c>
      <c r="DY730">
        <v>217.9785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0</v>
      </c>
      <c r="EM730">
        <v>0</v>
      </c>
      <c r="EN730">
        <v>0</v>
      </c>
      <c r="EO730">
        <v>141.06469999999999</v>
      </c>
      <c r="EP730">
        <v>389.85910000000001</v>
      </c>
      <c r="EQ730">
        <v>394.19099999999997</v>
      </c>
      <c r="ER730">
        <v>395.00400000000002</v>
      </c>
      <c r="ES730">
        <v>392.76440000000002</v>
      </c>
      <c r="ET730">
        <v>391.88279999999997</v>
      </c>
      <c r="EU730">
        <v>349.99119999999999</v>
      </c>
      <c r="EV730">
        <v>247.7089</v>
      </c>
      <c r="EW730">
        <v>324.70490000000001</v>
      </c>
      <c r="EX730">
        <v>42.756749999999997</v>
      </c>
      <c r="EY730">
        <v>42.037059999999997</v>
      </c>
      <c r="EZ730">
        <v>41.416330000000002</v>
      </c>
      <c r="FA730">
        <v>40.766689999999997</v>
      </c>
      <c r="FB730">
        <v>40.412649999999999</v>
      </c>
      <c r="FC730">
        <v>40.077399999999997</v>
      </c>
      <c r="FD730">
        <v>39.938099999999999</v>
      </c>
      <c r="FE730">
        <v>39.611739999999998</v>
      </c>
      <c r="FF730">
        <v>40.301180000000002</v>
      </c>
      <c r="FG730">
        <v>42.532789999999999</v>
      </c>
      <c r="FH730">
        <v>45.011890000000001</v>
      </c>
      <c r="FI730">
        <v>47.695189999999997</v>
      </c>
      <c r="FJ730">
        <v>49.828719999999997</v>
      </c>
      <c r="FK730">
        <v>50.708469999999998</v>
      </c>
      <c r="FL730">
        <v>51.148859999999999</v>
      </c>
      <c r="FM730">
        <v>50.903149999999997</v>
      </c>
      <c r="FN730">
        <v>49.895629999999997</v>
      </c>
      <c r="FO730">
        <v>48.779110000000003</v>
      </c>
      <c r="FP730">
        <v>47.079250000000002</v>
      </c>
      <c r="FQ730">
        <v>45.630949999999999</v>
      </c>
      <c r="FR730">
        <v>44.213450000000002</v>
      </c>
      <c r="FS730">
        <v>43.253300000000003</v>
      </c>
      <c r="FT730">
        <v>42.479039999999998</v>
      </c>
      <c r="FU730">
        <v>41.887180000000001</v>
      </c>
      <c r="FV730">
        <v>1</v>
      </c>
    </row>
    <row r="731" spans="1:178" x14ac:dyDescent="0.2">
      <c r="A731" t="s">
        <v>216</v>
      </c>
      <c r="B731" t="s">
        <v>231</v>
      </c>
      <c r="C731" t="s">
        <v>242</v>
      </c>
      <c r="D731" t="s">
        <v>33</v>
      </c>
      <c r="E731">
        <v>2016</v>
      </c>
      <c r="F731" t="s">
        <v>227</v>
      </c>
      <c r="G731">
        <v>330</v>
      </c>
      <c r="H731" s="59"/>
      <c r="I731">
        <v>32.482619999999997</v>
      </c>
      <c r="J731">
        <v>422.9237</v>
      </c>
      <c r="K731">
        <v>418.63299999999998</v>
      </c>
      <c r="L731">
        <v>412.1574</v>
      </c>
      <c r="M731">
        <v>413.06560000000002</v>
      </c>
      <c r="N731">
        <v>420.01429999999999</v>
      </c>
      <c r="O731">
        <v>437.18079999999998</v>
      </c>
      <c r="P731">
        <v>447.60169999999999</v>
      </c>
      <c r="Q731">
        <v>447.50380000000001</v>
      </c>
      <c r="R731">
        <v>451.1995</v>
      </c>
      <c r="S731">
        <v>439.27600000000001</v>
      </c>
      <c r="T731">
        <v>434.738</v>
      </c>
      <c r="U731">
        <v>445.75889999999998</v>
      </c>
      <c r="V731">
        <v>453.14299999999997</v>
      </c>
      <c r="W731">
        <v>448.6628</v>
      </c>
      <c r="X731">
        <v>442.90820000000002</v>
      </c>
      <c r="Y731">
        <v>441.77159999999998</v>
      </c>
      <c r="Z731">
        <v>441.88040000000001</v>
      </c>
      <c r="AA731">
        <v>443.96749999999997</v>
      </c>
      <c r="AB731">
        <v>446.56990000000002</v>
      </c>
      <c r="AC731">
        <v>443.90550000000002</v>
      </c>
      <c r="AD731">
        <v>442.33409999999998</v>
      </c>
      <c r="AE731">
        <v>440.90620000000001</v>
      </c>
      <c r="AF731">
        <v>437.7165</v>
      </c>
      <c r="AG731">
        <v>436.85930000000002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124.5206</v>
      </c>
      <c r="AX731">
        <v>363.6309</v>
      </c>
      <c r="AY731">
        <v>366.69749999999999</v>
      </c>
      <c r="AZ731">
        <v>367.90190000000001</v>
      </c>
      <c r="BA731">
        <v>366.1927</v>
      </c>
      <c r="BB731">
        <v>366.18389999999999</v>
      </c>
      <c r="BC731">
        <v>322.20609999999999</v>
      </c>
      <c r="BD731">
        <v>221.91399999999999</v>
      </c>
      <c r="BE731">
        <v>-37.843580000000003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128.44489999999999</v>
      </c>
      <c r="BV731">
        <v>368.68310000000002</v>
      </c>
      <c r="BW731">
        <v>372.09519999999998</v>
      </c>
      <c r="BX731">
        <v>373.17759999999998</v>
      </c>
      <c r="BY731">
        <v>371.32650000000001</v>
      </c>
      <c r="BZ731">
        <v>371.06450000000001</v>
      </c>
      <c r="CA731">
        <v>328.00139999999999</v>
      </c>
      <c r="CB731">
        <v>227.8372</v>
      </c>
      <c r="CC731">
        <v>67.612139999999997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131.1628</v>
      </c>
      <c r="CT731">
        <v>372.18220000000002</v>
      </c>
      <c r="CU731">
        <v>375.83370000000002</v>
      </c>
      <c r="CV731">
        <v>376.83150000000001</v>
      </c>
      <c r="CW731">
        <v>374.88220000000001</v>
      </c>
      <c r="CX731">
        <v>374.44490000000002</v>
      </c>
      <c r="CY731">
        <v>332.01510000000002</v>
      </c>
      <c r="CZ731">
        <v>231.93969999999999</v>
      </c>
      <c r="DA731">
        <v>140.65049999999999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133.88069999999999</v>
      </c>
      <c r="DR731">
        <v>375.68130000000002</v>
      </c>
      <c r="DS731">
        <v>379.57209999999998</v>
      </c>
      <c r="DT731">
        <v>380.48540000000003</v>
      </c>
      <c r="DU731">
        <v>378.43790000000001</v>
      </c>
      <c r="DV731">
        <v>377.8252</v>
      </c>
      <c r="DW731">
        <v>336.02890000000002</v>
      </c>
      <c r="DX731">
        <v>236.0421</v>
      </c>
      <c r="DY731">
        <v>213.68879999999999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  <c r="EK731">
        <v>0</v>
      </c>
      <c r="EL731">
        <v>0</v>
      </c>
      <c r="EM731">
        <v>0</v>
      </c>
      <c r="EN731">
        <v>0</v>
      </c>
      <c r="EO731">
        <v>137.8049</v>
      </c>
      <c r="EP731">
        <v>380.73349999999999</v>
      </c>
      <c r="EQ731">
        <v>384.96980000000002</v>
      </c>
      <c r="ER731">
        <v>385.7611</v>
      </c>
      <c r="ES731">
        <v>383.57170000000002</v>
      </c>
      <c r="ET731">
        <v>382.70580000000001</v>
      </c>
      <c r="EU731">
        <v>341.82420000000002</v>
      </c>
      <c r="EV731">
        <v>241.96530000000001</v>
      </c>
      <c r="EW731">
        <v>319.14449999999999</v>
      </c>
      <c r="EX731">
        <v>42.756749999999997</v>
      </c>
      <c r="EY731">
        <v>42.037059999999997</v>
      </c>
      <c r="EZ731">
        <v>41.416330000000002</v>
      </c>
      <c r="FA731">
        <v>40.766689999999997</v>
      </c>
      <c r="FB731">
        <v>40.412649999999999</v>
      </c>
      <c r="FC731">
        <v>40.077399999999997</v>
      </c>
      <c r="FD731">
        <v>39.938099999999999</v>
      </c>
      <c r="FE731">
        <v>39.611739999999998</v>
      </c>
      <c r="FF731">
        <v>40.301189999999998</v>
      </c>
      <c r="FG731">
        <v>42.532789999999999</v>
      </c>
      <c r="FH731">
        <v>45.011879999999998</v>
      </c>
      <c r="FI731">
        <v>47.695189999999997</v>
      </c>
      <c r="FJ731">
        <v>49.82873</v>
      </c>
      <c r="FK731">
        <v>50.708469999999998</v>
      </c>
      <c r="FL731">
        <v>51.148859999999999</v>
      </c>
      <c r="FM731">
        <v>50.903149999999997</v>
      </c>
      <c r="FN731">
        <v>49.895629999999997</v>
      </c>
      <c r="FO731">
        <v>48.779110000000003</v>
      </c>
      <c r="FP731">
        <v>47.079250000000002</v>
      </c>
      <c r="FQ731">
        <v>45.630949999999999</v>
      </c>
      <c r="FR731">
        <v>44.213450000000002</v>
      </c>
      <c r="FS731">
        <v>43.253300000000003</v>
      </c>
      <c r="FT731">
        <v>42.479039999999998</v>
      </c>
      <c r="FU731">
        <v>41.887180000000001</v>
      </c>
      <c r="FV731">
        <v>1</v>
      </c>
    </row>
    <row r="732" spans="1:178" x14ac:dyDescent="0.2">
      <c r="A732" t="s">
        <v>216</v>
      </c>
      <c r="B732" t="s">
        <v>231</v>
      </c>
      <c r="C732" t="s">
        <v>242</v>
      </c>
      <c r="D732" t="s">
        <v>33</v>
      </c>
      <c r="E732">
        <v>2017</v>
      </c>
      <c r="F732" t="s">
        <v>227</v>
      </c>
      <c r="G732">
        <v>321</v>
      </c>
      <c r="H732" s="59"/>
      <c r="I732">
        <v>31.596730000000001</v>
      </c>
      <c r="J732">
        <v>411.38940000000002</v>
      </c>
      <c r="K732">
        <v>407.21570000000003</v>
      </c>
      <c r="L732">
        <v>400.91669999999999</v>
      </c>
      <c r="M732">
        <v>401.80020000000002</v>
      </c>
      <c r="N732">
        <v>408.55930000000001</v>
      </c>
      <c r="O732">
        <v>425.25779999999997</v>
      </c>
      <c r="P732">
        <v>435.39440000000002</v>
      </c>
      <c r="Q732">
        <v>435.29919999999998</v>
      </c>
      <c r="R732">
        <v>438.89409999999998</v>
      </c>
      <c r="S732">
        <v>427.29579999999999</v>
      </c>
      <c r="T732">
        <v>422.88150000000002</v>
      </c>
      <c r="U732">
        <v>433.60180000000003</v>
      </c>
      <c r="V732">
        <v>440.78449999999998</v>
      </c>
      <c r="W732">
        <v>436.42649999999998</v>
      </c>
      <c r="X732">
        <v>430.82889999999998</v>
      </c>
      <c r="Y732">
        <v>429.72320000000002</v>
      </c>
      <c r="Z732">
        <v>429.82920000000001</v>
      </c>
      <c r="AA732">
        <v>431.85930000000002</v>
      </c>
      <c r="AB732">
        <v>434.39069999999998</v>
      </c>
      <c r="AC732">
        <v>431.79899999999998</v>
      </c>
      <c r="AD732">
        <v>430.27050000000003</v>
      </c>
      <c r="AE732">
        <v>428.88150000000002</v>
      </c>
      <c r="AF732">
        <v>425.77879999999999</v>
      </c>
      <c r="AG732">
        <v>424.94499999999999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121.0346</v>
      </c>
      <c r="AX732">
        <v>353.59789999999998</v>
      </c>
      <c r="AY732">
        <v>356.5729</v>
      </c>
      <c r="AZ732">
        <v>357.7473</v>
      </c>
      <c r="BA732">
        <v>356.08800000000002</v>
      </c>
      <c r="BB732">
        <v>356.08519999999999</v>
      </c>
      <c r="BC732">
        <v>313.28579999999999</v>
      </c>
      <c r="BD732">
        <v>215.7261</v>
      </c>
      <c r="BE732">
        <v>-39.22869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124.905</v>
      </c>
      <c r="BV732">
        <v>358.58069999999998</v>
      </c>
      <c r="BW732">
        <v>361.8965</v>
      </c>
      <c r="BX732">
        <v>362.95060000000001</v>
      </c>
      <c r="BY732">
        <v>361.15129999999999</v>
      </c>
      <c r="BZ732">
        <v>360.89879999999999</v>
      </c>
      <c r="CA732">
        <v>319.00150000000002</v>
      </c>
      <c r="CB732">
        <v>221.56800000000001</v>
      </c>
      <c r="CC732">
        <v>64.779079999999993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127.5856</v>
      </c>
      <c r="CT732">
        <v>362.03179999999998</v>
      </c>
      <c r="CU732">
        <v>365.58359999999999</v>
      </c>
      <c r="CV732">
        <v>366.55430000000001</v>
      </c>
      <c r="CW732">
        <v>364.65809999999999</v>
      </c>
      <c r="CX732">
        <v>364.23270000000002</v>
      </c>
      <c r="CY732">
        <v>322.96019999999999</v>
      </c>
      <c r="CZ732">
        <v>225.614</v>
      </c>
      <c r="DA732">
        <v>136.81450000000001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130.2662</v>
      </c>
      <c r="DR732">
        <v>365.4828</v>
      </c>
      <c r="DS732">
        <v>369.27080000000001</v>
      </c>
      <c r="DT732">
        <v>370.15800000000002</v>
      </c>
      <c r="DU732">
        <v>368.16500000000002</v>
      </c>
      <c r="DV732">
        <v>367.56659999999999</v>
      </c>
      <c r="DW732">
        <v>326.91879999999998</v>
      </c>
      <c r="DX732">
        <v>229.6601</v>
      </c>
      <c r="DY732">
        <v>208.85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0</v>
      </c>
      <c r="EO732">
        <v>134.13659999999999</v>
      </c>
      <c r="EP732">
        <v>370.46559999999999</v>
      </c>
      <c r="EQ732">
        <v>374.59440000000001</v>
      </c>
      <c r="ER732">
        <v>375.3612</v>
      </c>
      <c r="ES732">
        <v>373.22829999999999</v>
      </c>
      <c r="ET732">
        <v>372.3802</v>
      </c>
      <c r="EU732">
        <v>332.6345</v>
      </c>
      <c r="EV732">
        <v>235.50200000000001</v>
      </c>
      <c r="EW732">
        <v>312.8578</v>
      </c>
      <c r="EX732">
        <v>42.756749999999997</v>
      </c>
      <c r="EY732">
        <v>42.037059999999997</v>
      </c>
      <c r="EZ732">
        <v>41.416330000000002</v>
      </c>
      <c r="FA732">
        <v>40.766689999999997</v>
      </c>
      <c r="FB732">
        <v>40.412649999999999</v>
      </c>
      <c r="FC732">
        <v>40.077399999999997</v>
      </c>
      <c r="FD732">
        <v>39.938099999999999</v>
      </c>
      <c r="FE732">
        <v>39.611739999999998</v>
      </c>
      <c r="FF732">
        <v>40.301180000000002</v>
      </c>
      <c r="FG732">
        <v>42.532789999999999</v>
      </c>
      <c r="FH732">
        <v>45.011890000000001</v>
      </c>
      <c r="FI732">
        <v>47.695189999999997</v>
      </c>
      <c r="FJ732">
        <v>49.828719999999997</v>
      </c>
      <c r="FK732">
        <v>50.708469999999998</v>
      </c>
      <c r="FL732">
        <v>51.148859999999999</v>
      </c>
      <c r="FM732">
        <v>50.903149999999997</v>
      </c>
      <c r="FN732">
        <v>49.895629999999997</v>
      </c>
      <c r="FO732">
        <v>48.779110000000003</v>
      </c>
      <c r="FP732">
        <v>47.079250000000002</v>
      </c>
      <c r="FQ732">
        <v>45.630949999999999</v>
      </c>
      <c r="FR732">
        <v>44.213450000000002</v>
      </c>
      <c r="FS732">
        <v>43.253300000000003</v>
      </c>
      <c r="FT732">
        <v>42.479050000000001</v>
      </c>
      <c r="FU732">
        <v>41.887180000000001</v>
      </c>
      <c r="FV732">
        <v>1</v>
      </c>
    </row>
    <row r="733" spans="1:178" x14ac:dyDescent="0.2">
      <c r="A733" t="s">
        <v>216</v>
      </c>
      <c r="B733" t="s">
        <v>231</v>
      </c>
      <c r="C733" t="s">
        <v>242</v>
      </c>
      <c r="D733" t="s">
        <v>33</v>
      </c>
      <c r="E733" t="s">
        <v>239</v>
      </c>
      <c r="F733" t="s">
        <v>227</v>
      </c>
      <c r="G733">
        <v>313</v>
      </c>
      <c r="H733" s="59"/>
      <c r="I733">
        <v>30.809270000000001</v>
      </c>
      <c r="J733">
        <v>401.13670000000002</v>
      </c>
      <c r="K733">
        <v>397.06700000000001</v>
      </c>
      <c r="L733">
        <v>390.92500000000001</v>
      </c>
      <c r="M733">
        <v>391.78649999999999</v>
      </c>
      <c r="N733">
        <v>398.37709999999998</v>
      </c>
      <c r="O733">
        <v>414.65940000000001</v>
      </c>
      <c r="P733">
        <v>424.54349999999999</v>
      </c>
      <c r="Q733">
        <v>424.45060000000001</v>
      </c>
      <c r="R733">
        <v>427.95589999999999</v>
      </c>
      <c r="S733">
        <v>416.64670000000001</v>
      </c>
      <c r="T733">
        <v>412.3424</v>
      </c>
      <c r="U733">
        <v>422.79559999999998</v>
      </c>
      <c r="V733">
        <v>429.79930000000002</v>
      </c>
      <c r="W733">
        <v>425.54989999999998</v>
      </c>
      <c r="X733">
        <v>420.0917</v>
      </c>
      <c r="Y733">
        <v>419.0136</v>
      </c>
      <c r="Z733">
        <v>419.11689999999999</v>
      </c>
      <c r="AA733">
        <v>421.09640000000002</v>
      </c>
      <c r="AB733">
        <v>423.56479999999999</v>
      </c>
      <c r="AC733">
        <v>421.03769999999997</v>
      </c>
      <c r="AD733">
        <v>419.54719999999998</v>
      </c>
      <c r="AE733">
        <v>418.19290000000001</v>
      </c>
      <c r="AF733">
        <v>415.16750000000002</v>
      </c>
      <c r="AG733">
        <v>414.35449999999997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117.9371</v>
      </c>
      <c r="AX733">
        <v>344.68110000000001</v>
      </c>
      <c r="AY733">
        <v>347.57479999999998</v>
      </c>
      <c r="AZ733">
        <v>348.72239999999999</v>
      </c>
      <c r="BA733">
        <v>347.10739999999998</v>
      </c>
      <c r="BB733">
        <v>347.10989999999998</v>
      </c>
      <c r="BC733">
        <v>305.35829999999999</v>
      </c>
      <c r="BD733">
        <v>210.22730000000001</v>
      </c>
      <c r="BE733">
        <v>-40.430869999999999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121.7589</v>
      </c>
      <c r="BV733">
        <v>349.60140000000001</v>
      </c>
      <c r="BW733">
        <v>352.83170000000001</v>
      </c>
      <c r="BX733">
        <v>353.86040000000003</v>
      </c>
      <c r="BY733">
        <v>352.10719999999998</v>
      </c>
      <c r="BZ733">
        <v>351.86320000000001</v>
      </c>
      <c r="CA733">
        <v>311.00229999999999</v>
      </c>
      <c r="CB733">
        <v>215.99590000000001</v>
      </c>
      <c r="CC733">
        <v>62.272669999999998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124.4059</v>
      </c>
      <c r="CT733">
        <v>353.00920000000002</v>
      </c>
      <c r="CU733">
        <v>356.47250000000003</v>
      </c>
      <c r="CV733">
        <v>357.41899999999998</v>
      </c>
      <c r="CW733">
        <v>355.57010000000002</v>
      </c>
      <c r="CX733">
        <v>355.15530000000001</v>
      </c>
      <c r="CY733">
        <v>314.91129999999998</v>
      </c>
      <c r="CZ733">
        <v>219.9913</v>
      </c>
      <c r="DA733">
        <v>133.40479999999999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127.05289999999999</v>
      </c>
      <c r="DR733">
        <v>356.41699999999997</v>
      </c>
      <c r="DS733">
        <v>360.11340000000001</v>
      </c>
      <c r="DT733">
        <v>360.97750000000002</v>
      </c>
      <c r="DU733">
        <v>359.03300000000002</v>
      </c>
      <c r="DV733">
        <v>358.44740000000002</v>
      </c>
      <c r="DW733">
        <v>318.82029999999997</v>
      </c>
      <c r="DX733">
        <v>223.98660000000001</v>
      </c>
      <c r="DY733">
        <v>204.53700000000001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130.87469999999999</v>
      </c>
      <c r="EP733">
        <v>361.33730000000003</v>
      </c>
      <c r="EQ733">
        <v>365.37020000000001</v>
      </c>
      <c r="ER733">
        <v>366.1155</v>
      </c>
      <c r="ES733">
        <v>364.03280000000001</v>
      </c>
      <c r="ET733">
        <v>363.20060000000001</v>
      </c>
      <c r="EU733">
        <v>324.46440000000001</v>
      </c>
      <c r="EV733">
        <v>229.7552</v>
      </c>
      <c r="EW733">
        <v>307.2405</v>
      </c>
      <c r="EX733">
        <v>42.756749999999997</v>
      </c>
      <c r="EY733">
        <v>42.037059999999997</v>
      </c>
      <c r="EZ733">
        <v>41.416330000000002</v>
      </c>
      <c r="FA733">
        <v>40.766689999999997</v>
      </c>
      <c r="FB733">
        <v>40.412649999999999</v>
      </c>
      <c r="FC733">
        <v>40.077399999999997</v>
      </c>
      <c r="FD733">
        <v>39.938099999999999</v>
      </c>
      <c r="FE733">
        <v>39.611739999999998</v>
      </c>
      <c r="FF733">
        <v>40.301180000000002</v>
      </c>
      <c r="FG733">
        <v>42.532789999999999</v>
      </c>
      <c r="FH733">
        <v>45.011890000000001</v>
      </c>
      <c r="FI733">
        <v>47.695189999999997</v>
      </c>
      <c r="FJ733">
        <v>49.828719999999997</v>
      </c>
      <c r="FK733">
        <v>50.708469999999998</v>
      </c>
      <c r="FL733">
        <v>51.148859999999999</v>
      </c>
      <c r="FM733">
        <v>50.903149999999997</v>
      </c>
      <c r="FN733">
        <v>49.895629999999997</v>
      </c>
      <c r="FO733">
        <v>48.779110000000003</v>
      </c>
      <c r="FP733">
        <v>47.079259999999998</v>
      </c>
      <c r="FQ733">
        <v>45.630940000000002</v>
      </c>
      <c r="FR733">
        <v>44.213450000000002</v>
      </c>
      <c r="FS733">
        <v>43.253300000000003</v>
      </c>
      <c r="FT733">
        <v>42.479050000000001</v>
      </c>
      <c r="FU733">
        <v>41.887180000000001</v>
      </c>
      <c r="FV733">
        <v>1</v>
      </c>
    </row>
    <row r="734" spans="1:178" x14ac:dyDescent="0.2">
      <c r="A734" t="s">
        <v>216</v>
      </c>
      <c r="B734" t="s">
        <v>231</v>
      </c>
      <c r="C734" t="s">
        <v>242</v>
      </c>
      <c r="D734" t="s">
        <v>34</v>
      </c>
      <c r="E734">
        <v>2015</v>
      </c>
      <c r="F734" t="s">
        <v>227</v>
      </c>
      <c r="G734">
        <v>338</v>
      </c>
      <c r="H734" s="59"/>
      <c r="I734">
        <v>33.27008</v>
      </c>
      <c r="J734">
        <v>416.32979999999998</v>
      </c>
      <c r="K734">
        <v>413.23520000000002</v>
      </c>
      <c r="L734">
        <v>408.78269999999998</v>
      </c>
      <c r="M734">
        <v>409.577</v>
      </c>
      <c r="N734">
        <v>415.93669999999997</v>
      </c>
      <c r="O734">
        <v>432.15929999999997</v>
      </c>
      <c r="P734">
        <v>441.65600000000001</v>
      </c>
      <c r="Q734">
        <v>446.64420000000001</v>
      </c>
      <c r="R734">
        <v>448.1789</v>
      </c>
      <c r="S734">
        <v>440.57040000000001</v>
      </c>
      <c r="T734">
        <v>442.44049999999999</v>
      </c>
      <c r="U734">
        <v>449.02769999999998</v>
      </c>
      <c r="V734">
        <v>451.96719999999999</v>
      </c>
      <c r="W734">
        <v>447.88369999999998</v>
      </c>
      <c r="X734">
        <v>441.4545</v>
      </c>
      <c r="Y734">
        <v>438.26530000000002</v>
      </c>
      <c r="Z734">
        <v>434.26249999999999</v>
      </c>
      <c r="AA734">
        <v>431.44450000000001</v>
      </c>
      <c r="AB734">
        <v>429.07080000000002</v>
      </c>
      <c r="AC734">
        <v>431.4966</v>
      </c>
      <c r="AD734">
        <v>433.31380000000001</v>
      </c>
      <c r="AE734">
        <v>430.93340000000001</v>
      </c>
      <c r="AF734">
        <v>428.4058</v>
      </c>
      <c r="AG734">
        <v>425.2747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120.7008</v>
      </c>
      <c r="AX734">
        <v>356.3784</v>
      </c>
      <c r="AY734">
        <v>355.97629999999998</v>
      </c>
      <c r="AZ734">
        <v>353.23719999999997</v>
      </c>
      <c r="BA734">
        <v>355.04419999999999</v>
      </c>
      <c r="BB734">
        <v>357.86680000000001</v>
      </c>
      <c r="BC734">
        <v>310.78960000000001</v>
      </c>
      <c r="BD734">
        <v>208.5849</v>
      </c>
      <c r="BE734">
        <v>-49.719679999999997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123.6118</v>
      </c>
      <c r="BV734">
        <v>360.51080000000002</v>
      </c>
      <c r="BW734">
        <v>360.15190000000001</v>
      </c>
      <c r="BX734">
        <v>357.26499999999999</v>
      </c>
      <c r="BY734">
        <v>359.22519999999997</v>
      </c>
      <c r="BZ734">
        <v>362.09719999999999</v>
      </c>
      <c r="CA734">
        <v>316.02080000000001</v>
      </c>
      <c r="CB734">
        <v>215.00399999999999</v>
      </c>
      <c r="CC734">
        <v>56.999119999999998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125.6279</v>
      </c>
      <c r="CT734">
        <v>363.37299999999999</v>
      </c>
      <c r="CU734">
        <v>363.04390000000001</v>
      </c>
      <c r="CV734">
        <v>360.05459999999999</v>
      </c>
      <c r="CW734">
        <v>362.12099999999998</v>
      </c>
      <c r="CX734">
        <v>365.02710000000002</v>
      </c>
      <c r="CY734">
        <v>319.64389999999997</v>
      </c>
      <c r="CZ734">
        <v>219.45</v>
      </c>
      <c r="DA734">
        <v>130.91220000000001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127.64400000000001</v>
      </c>
      <c r="DR734">
        <v>366.23509999999999</v>
      </c>
      <c r="DS734">
        <v>365.93599999999998</v>
      </c>
      <c r="DT734">
        <v>362.8442</v>
      </c>
      <c r="DU734">
        <v>365.01679999999999</v>
      </c>
      <c r="DV734">
        <v>367.95710000000003</v>
      </c>
      <c r="DW734">
        <v>323.26690000000002</v>
      </c>
      <c r="DX734">
        <v>223.89590000000001</v>
      </c>
      <c r="DY734">
        <v>204.8254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130.5549</v>
      </c>
      <c r="EP734">
        <v>370.36759999999998</v>
      </c>
      <c r="EQ734">
        <v>370.11160000000001</v>
      </c>
      <c r="ER734">
        <v>366.87189999999998</v>
      </c>
      <c r="ES734">
        <v>369.19779999999997</v>
      </c>
      <c r="ET734">
        <v>372.18740000000003</v>
      </c>
      <c r="EU734">
        <v>328.49810000000002</v>
      </c>
      <c r="EV734">
        <v>230.315</v>
      </c>
      <c r="EW734">
        <v>311.54419999999999</v>
      </c>
      <c r="EX734">
        <v>50.536169999999998</v>
      </c>
      <c r="EY734">
        <v>49.611199999999997</v>
      </c>
      <c r="EZ734">
        <v>48.879339999999999</v>
      </c>
      <c r="FA734">
        <v>48.624400000000001</v>
      </c>
      <c r="FB734">
        <v>48.417769999999997</v>
      </c>
      <c r="FC734">
        <v>47.70561</v>
      </c>
      <c r="FD734">
        <v>47.120719999999999</v>
      </c>
      <c r="FE734">
        <v>47.193219999999997</v>
      </c>
      <c r="FF734">
        <v>48.212299999999999</v>
      </c>
      <c r="FG734">
        <v>50.272829999999999</v>
      </c>
      <c r="FH734">
        <v>52.528309999999998</v>
      </c>
      <c r="FI734">
        <v>54.476059999999997</v>
      </c>
      <c r="FJ734">
        <v>56.389870000000002</v>
      </c>
      <c r="FK734">
        <v>58.008589999999998</v>
      </c>
      <c r="FL734">
        <v>58.97278</v>
      </c>
      <c r="FM734">
        <v>59.219380000000001</v>
      </c>
      <c r="FN734">
        <v>58.573880000000003</v>
      </c>
      <c r="FO734">
        <v>57.776240000000001</v>
      </c>
      <c r="FP734">
        <v>55.723930000000003</v>
      </c>
      <c r="FQ734">
        <v>53.67559</v>
      </c>
      <c r="FR734">
        <v>52.063310000000001</v>
      </c>
      <c r="FS734">
        <v>50.607640000000004</v>
      </c>
      <c r="FT734">
        <v>49.714019999999998</v>
      </c>
      <c r="FU734">
        <v>48.698210000000003</v>
      </c>
      <c r="FV734">
        <v>1</v>
      </c>
    </row>
    <row r="735" spans="1:178" x14ac:dyDescent="0.2">
      <c r="A735" t="s">
        <v>216</v>
      </c>
      <c r="B735" t="s">
        <v>231</v>
      </c>
      <c r="C735" t="s">
        <v>242</v>
      </c>
      <c r="D735" t="s">
        <v>34</v>
      </c>
      <c r="E735">
        <v>2016</v>
      </c>
      <c r="F735" t="s">
        <v>227</v>
      </c>
      <c r="G735">
        <v>330</v>
      </c>
      <c r="H735" s="59"/>
      <c r="I735">
        <v>32.482619999999997</v>
      </c>
      <c r="J735">
        <v>406.47579999999999</v>
      </c>
      <c r="K735">
        <v>403.4545</v>
      </c>
      <c r="L735">
        <v>399.10739999999998</v>
      </c>
      <c r="M735">
        <v>399.88279999999997</v>
      </c>
      <c r="N735">
        <v>406.09210000000002</v>
      </c>
      <c r="O735">
        <v>421.93060000000003</v>
      </c>
      <c r="P735">
        <v>431.20260000000002</v>
      </c>
      <c r="Q735">
        <v>436.0727</v>
      </c>
      <c r="R735">
        <v>437.5711</v>
      </c>
      <c r="S735">
        <v>430.14269999999999</v>
      </c>
      <c r="T735">
        <v>431.96850000000001</v>
      </c>
      <c r="U735">
        <v>438.3999</v>
      </c>
      <c r="V735">
        <v>441.2697</v>
      </c>
      <c r="W735">
        <v>437.28289999999998</v>
      </c>
      <c r="X735">
        <v>431.0059</v>
      </c>
      <c r="Y735">
        <v>427.8922</v>
      </c>
      <c r="Z735">
        <v>423.98410000000001</v>
      </c>
      <c r="AA735">
        <v>421.2328</v>
      </c>
      <c r="AB735">
        <v>418.9153</v>
      </c>
      <c r="AC735">
        <v>421.28370000000001</v>
      </c>
      <c r="AD735">
        <v>423.05779999999999</v>
      </c>
      <c r="AE735">
        <v>420.73379999999997</v>
      </c>
      <c r="AF735">
        <v>418.26609999999999</v>
      </c>
      <c r="AG735">
        <v>415.209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117.786</v>
      </c>
      <c r="AX735">
        <v>347.86110000000002</v>
      </c>
      <c r="AY735">
        <v>347.46769999999998</v>
      </c>
      <c r="AZ735">
        <v>344.79640000000001</v>
      </c>
      <c r="BA735">
        <v>346.5575</v>
      </c>
      <c r="BB735">
        <v>349.31240000000003</v>
      </c>
      <c r="BC735">
        <v>303.3295</v>
      </c>
      <c r="BD735">
        <v>203.52010000000001</v>
      </c>
      <c r="BE735">
        <v>-50.667740000000002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120.6623</v>
      </c>
      <c r="BV735">
        <v>351.94439999999997</v>
      </c>
      <c r="BW735">
        <v>351.59359999999998</v>
      </c>
      <c r="BX735">
        <v>348.77620000000002</v>
      </c>
      <c r="BY735">
        <v>350.68880000000001</v>
      </c>
      <c r="BZ735">
        <v>353.49239999999998</v>
      </c>
      <c r="CA735">
        <v>308.4984</v>
      </c>
      <c r="CB735">
        <v>209.8629</v>
      </c>
      <c r="CC735">
        <v>54.780560000000001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122.6544</v>
      </c>
      <c r="CT735">
        <v>354.7724</v>
      </c>
      <c r="CU735">
        <v>354.45119999999997</v>
      </c>
      <c r="CV735">
        <v>351.5326</v>
      </c>
      <c r="CW735">
        <v>353.55009999999999</v>
      </c>
      <c r="CX735">
        <v>356.38740000000001</v>
      </c>
      <c r="CY735">
        <v>312.07830000000001</v>
      </c>
      <c r="CZ735">
        <v>214.2559</v>
      </c>
      <c r="DA735">
        <v>127.8137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124.6465</v>
      </c>
      <c r="DR735">
        <v>357.60050000000001</v>
      </c>
      <c r="DS735">
        <v>357.30880000000002</v>
      </c>
      <c r="DT735">
        <v>354.28899999999999</v>
      </c>
      <c r="DU735">
        <v>356.41140000000001</v>
      </c>
      <c r="DV735">
        <v>359.28250000000003</v>
      </c>
      <c r="DW735">
        <v>315.6583</v>
      </c>
      <c r="DX735">
        <v>218.64879999999999</v>
      </c>
      <c r="DY735">
        <v>200.84690000000001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127.5228</v>
      </c>
      <c r="EP735">
        <v>361.68380000000002</v>
      </c>
      <c r="EQ735">
        <v>361.43470000000002</v>
      </c>
      <c r="ER735">
        <v>358.2688</v>
      </c>
      <c r="ES735">
        <v>360.54270000000002</v>
      </c>
      <c r="ET735">
        <v>363.46249999999998</v>
      </c>
      <c r="EU735">
        <v>320.82709999999997</v>
      </c>
      <c r="EV735">
        <v>224.99160000000001</v>
      </c>
      <c r="EW735">
        <v>306.29520000000002</v>
      </c>
      <c r="EX735">
        <v>50.536180000000002</v>
      </c>
      <c r="EY735">
        <v>49.611199999999997</v>
      </c>
      <c r="EZ735">
        <v>48.879339999999999</v>
      </c>
      <c r="FA735">
        <v>48.624400000000001</v>
      </c>
      <c r="FB735">
        <v>48.417769999999997</v>
      </c>
      <c r="FC735">
        <v>47.70561</v>
      </c>
      <c r="FD735">
        <v>47.120719999999999</v>
      </c>
      <c r="FE735">
        <v>47.193210000000001</v>
      </c>
      <c r="FF735">
        <v>48.212299999999999</v>
      </c>
      <c r="FG735">
        <v>50.272829999999999</v>
      </c>
      <c r="FH735">
        <v>52.528309999999998</v>
      </c>
      <c r="FI735">
        <v>54.476059999999997</v>
      </c>
      <c r="FJ735">
        <v>56.389870000000002</v>
      </c>
      <c r="FK735">
        <v>58.008589999999998</v>
      </c>
      <c r="FL735">
        <v>58.97278</v>
      </c>
      <c r="FM735">
        <v>59.219380000000001</v>
      </c>
      <c r="FN735">
        <v>58.573880000000003</v>
      </c>
      <c r="FO735">
        <v>57.776249999999997</v>
      </c>
      <c r="FP735">
        <v>55.723930000000003</v>
      </c>
      <c r="FQ735">
        <v>53.675579999999997</v>
      </c>
      <c r="FR735">
        <v>52.063310000000001</v>
      </c>
      <c r="FS735">
        <v>50.607640000000004</v>
      </c>
      <c r="FT735">
        <v>49.714019999999998</v>
      </c>
      <c r="FU735">
        <v>48.6982</v>
      </c>
      <c r="FV735">
        <v>1</v>
      </c>
    </row>
    <row r="736" spans="1:178" x14ac:dyDescent="0.2">
      <c r="A736" t="s">
        <v>216</v>
      </c>
      <c r="B736" t="s">
        <v>231</v>
      </c>
      <c r="C736" t="s">
        <v>242</v>
      </c>
      <c r="D736" t="s">
        <v>34</v>
      </c>
      <c r="E736">
        <v>2017</v>
      </c>
      <c r="F736" t="s">
        <v>227</v>
      </c>
      <c r="G736">
        <v>321</v>
      </c>
      <c r="H736" s="59"/>
      <c r="I736">
        <v>31.596730000000001</v>
      </c>
      <c r="J736">
        <v>395.39010000000002</v>
      </c>
      <c r="K736">
        <v>392.45119999999997</v>
      </c>
      <c r="L736">
        <v>388.2226</v>
      </c>
      <c r="M736">
        <v>388.97699999999998</v>
      </c>
      <c r="N736">
        <v>395.01679999999999</v>
      </c>
      <c r="O736">
        <v>410.42340000000002</v>
      </c>
      <c r="P736">
        <v>419.4425</v>
      </c>
      <c r="Q736">
        <v>424.1798</v>
      </c>
      <c r="R736">
        <v>425.63740000000001</v>
      </c>
      <c r="S736">
        <v>418.41149999999999</v>
      </c>
      <c r="T736">
        <v>420.18759999999997</v>
      </c>
      <c r="U736">
        <v>426.44349999999997</v>
      </c>
      <c r="V736">
        <v>429.23509999999999</v>
      </c>
      <c r="W736">
        <v>425.35700000000003</v>
      </c>
      <c r="X736">
        <v>419.25119999999998</v>
      </c>
      <c r="Y736">
        <v>416.22239999999999</v>
      </c>
      <c r="Z736">
        <v>412.42090000000002</v>
      </c>
      <c r="AA736">
        <v>409.74459999999999</v>
      </c>
      <c r="AB736">
        <v>407.49029999999999</v>
      </c>
      <c r="AC736">
        <v>409.79419999999999</v>
      </c>
      <c r="AD736">
        <v>411.51990000000001</v>
      </c>
      <c r="AE736">
        <v>409.2593</v>
      </c>
      <c r="AF736">
        <v>406.85879999999997</v>
      </c>
      <c r="AG736">
        <v>403.8852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114.5078</v>
      </c>
      <c r="AX736">
        <v>338.28039999999999</v>
      </c>
      <c r="AY736">
        <v>337.89670000000001</v>
      </c>
      <c r="AZ736">
        <v>335.30160000000001</v>
      </c>
      <c r="BA736">
        <v>337.01119999999997</v>
      </c>
      <c r="BB736">
        <v>339.68990000000002</v>
      </c>
      <c r="BC736">
        <v>294.9384</v>
      </c>
      <c r="BD736">
        <v>197.82419999999999</v>
      </c>
      <c r="BE736">
        <v>-51.702910000000003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117.3446</v>
      </c>
      <c r="BV736">
        <v>342.30759999999998</v>
      </c>
      <c r="BW736">
        <v>341.96600000000001</v>
      </c>
      <c r="BX736">
        <v>339.22669999999999</v>
      </c>
      <c r="BY736">
        <v>341.08580000000001</v>
      </c>
      <c r="BZ736">
        <v>343.8125</v>
      </c>
      <c r="CA736">
        <v>300.03629999999998</v>
      </c>
      <c r="CB736">
        <v>204.07990000000001</v>
      </c>
      <c r="CC736">
        <v>52.297519999999999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119.30929999999999</v>
      </c>
      <c r="CT736">
        <v>345.09679999999997</v>
      </c>
      <c r="CU736">
        <v>344.78429999999997</v>
      </c>
      <c r="CV736">
        <v>341.94529999999997</v>
      </c>
      <c r="CW736">
        <v>343.90780000000001</v>
      </c>
      <c r="CX736">
        <v>346.6678</v>
      </c>
      <c r="CY736">
        <v>303.56709999999998</v>
      </c>
      <c r="CZ736">
        <v>208.41249999999999</v>
      </c>
      <c r="DA736">
        <v>124.3279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121.2741</v>
      </c>
      <c r="DR736">
        <v>347.88600000000002</v>
      </c>
      <c r="DS736">
        <v>347.60270000000003</v>
      </c>
      <c r="DT736">
        <v>344.66390000000001</v>
      </c>
      <c r="DU736">
        <v>346.72980000000001</v>
      </c>
      <c r="DV736">
        <v>349.5231</v>
      </c>
      <c r="DW736">
        <v>307.09789999999998</v>
      </c>
      <c r="DX736">
        <v>212.74520000000001</v>
      </c>
      <c r="DY736">
        <v>196.35830000000001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124.1109</v>
      </c>
      <c r="EP736">
        <v>351.91320000000002</v>
      </c>
      <c r="EQ736">
        <v>351.67189999999999</v>
      </c>
      <c r="ER736">
        <v>348.589</v>
      </c>
      <c r="ES736">
        <v>350.80439999999999</v>
      </c>
      <c r="ET736">
        <v>353.64569999999998</v>
      </c>
      <c r="EU736">
        <v>312.19580000000002</v>
      </c>
      <c r="EV736">
        <v>219.0009</v>
      </c>
      <c r="EW736">
        <v>300.3587</v>
      </c>
      <c r="EX736">
        <v>50.536180000000002</v>
      </c>
      <c r="EY736">
        <v>49.611199999999997</v>
      </c>
      <c r="EZ736">
        <v>48.879339999999999</v>
      </c>
      <c r="FA736">
        <v>48.624400000000001</v>
      </c>
      <c r="FB736">
        <v>48.417769999999997</v>
      </c>
      <c r="FC736">
        <v>47.70561</v>
      </c>
      <c r="FD736">
        <v>47.120719999999999</v>
      </c>
      <c r="FE736">
        <v>47.193210000000001</v>
      </c>
      <c r="FF736">
        <v>48.212299999999999</v>
      </c>
      <c r="FG736">
        <v>50.272829999999999</v>
      </c>
      <c r="FH736">
        <v>52.528309999999998</v>
      </c>
      <c r="FI736">
        <v>54.476059999999997</v>
      </c>
      <c r="FJ736">
        <v>56.389870000000002</v>
      </c>
      <c r="FK736">
        <v>58.008589999999998</v>
      </c>
      <c r="FL736">
        <v>58.97278</v>
      </c>
      <c r="FM736">
        <v>59.219380000000001</v>
      </c>
      <c r="FN736">
        <v>58.573880000000003</v>
      </c>
      <c r="FO736">
        <v>57.776240000000001</v>
      </c>
      <c r="FP736">
        <v>55.723930000000003</v>
      </c>
      <c r="FQ736">
        <v>53.67559</v>
      </c>
      <c r="FR736">
        <v>52.063310000000001</v>
      </c>
      <c r="FS736">
        <v>50.607640000000004</v>
      </c>
      <c r="FT736">
        <v>49.714019999999998</v>
      </c>
      <c r="FU736">
        <v>48.698210000000003</v>
      </c>
      <c r="FV736">
        <v>1</v>
      </c>
    </row>
    <row r="737" spans="1:178" x14ac:dyDescent="0.2">
      <c r="A737" t="s">
        <v>216</v>
      </c>
      <c r="B737" t="s">
        <v>231</v>
      </c>
      <c r="C737" t="s">
        <v>242</v>
      </c>
      <c r="D737" t="s">
        <v>34</v>
      </c>
      <c r="E737" t="s">
        <v>239</v>
      </c>
      <c r="F737" t="s">
        <v>227</v>
      </c>
      <c r="G737">
        <v>313</v>
      </c>
      <c r="H737" s="59"/>
      <c r="I737">
        <v>30.809270000000001</v>
      </c>
      <c r="J737">
        <v>385.53609999999998</v>
      </c>
      <c r="K737">
        <v>382.6705</v>
      </c>
      <c r="L737">
        <v>378.54730000000001</v>
      </c>
      <c r="M737">
        <v>379.28280000000001</v>
      </c>
      <c r="N737">
        <v>385.1721</v>
      </c>
      <c r="O737">
        <v>400.19479999999999</v>
      </c>
      <c r="P737">
        <v>408.98910000000001</v>
      </c>
      <c r="Q737">
        <v>413.60840000000002</v>
      </c>
      <c r="R737">
        <v>415.02960000000002</v>
      </c>
      <c r="S737">
        <v>407.98379999999997</v>
      </c>
      <c r="T737">
        <v>409.71559999999999</v>
      </c>
      <c r="U737">
        <v>415.81560000000002</v>
      </c>
      <c r="V737">
        <v>418.5376</v>
      </c>
      <c r="W737">
        <v>414.75619999999998</v>
      </c>
      <c r="X737">
        <v>408.80259999999998</v>
      </c>
      <c r="Y737">
        <v>405.8492</v>
      </c>
      <c r="Z737">
        <v>402.14249999999998</v>
      </c>
      <c r="AA737">
        <v>399.53289999999998</v>
      </c>
      <c r="AB737">
        <v>397.3347</v>
      </c>
      <c r="AC737">
        <v>399.58120000000002</v>
      </c>
      <c r="AD737">
        <v>401.26389999999998</v>
      </c>
      <c r="AE737">
        <v>399.05970000000002</v>
      </c>
      <c r="AF737">
        <v>396.71899999999999</v>
      </c>
      <c r="AG737">
        <v>393.81950000000001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111.5945</v>
      </c>
      <c r="AX737">
        <v>329.76530000000002</v>
      </c>
      <c r="AY737">
        <v>329.3904</v>
      </c>
      <c r="AZ737">
        <v>326.86290000000002</v>
      </c>
      <c r="BA737">
        <v>328.52679999999998</v>
      </c>
      <c r="BB737">
        <v>331.1377</v>
      </c>
      <c r="BC737">
        <v>287.48099999999999</v>
      </c>
      <c r="BD737">
        <v>192.7629</v>
      </c>
      <c r="BE737">
        <v>-52.59404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114.39579999999999</v>
      </c>
      <c r="BV737">
        <v>333.74200000000002</v>
      </c>
      <c r="BW737">
        <v>333.40859999999998</v>
      </c>
      <c r="BX737">
        <v>330.7389</v>
      </c>
      <c r="BY737">
        <v>332.55029999999999</v>
      </c>
      <c r="BZ737">
        <v>335.20859999999999</v>
      </c>
      <c r="CA737">
        <v>292.51499999999999</v>
      </c>
      <c r="CB737">
        <v>198.9401</v>
      </c>
      <c r="CC737">
        <v>50.102249999999998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116.3359</v>
      </c>
      <c r="CT737">
        <v>336.49619999999999</v>
      </c>
      <c r="CU737">
        <v>336.19159999999999</v>
      </c>
      <c r="CV737">
        <v>333.42329999999998</v>
      </c>
      <c r="CW737">
        <v>335.33690000000001</v>
      </c>
      <c r="CX737">
        <v>338.02809999999999</v>
      </c>
      <c r="CY737">
        <v>296.0016</v>
      </c>
      <c r="CZ737">
        <v>203.2184</v>
      </c>
      <c r="DA737">
        <v>121.2294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118.276</v>
      </c>
      <c r="DR737">
        <v>339.25049999999999</v>
      </c>
      <c r="DS737">
        <v>338.97460000000001</v>
      </c>
      <c r="DT737">
        <v>336.1078</v>
      </c>
      <c r="DU737">
        <v>338.12349999999998</v>
      </c>
      <c r="DV737">
        <v>340.8476</v>
      </c>
      <c r="DW737">
        <v>299.48809999999997</v>
      </c>
      <c r="DX737">
        <v>207.49680000000001</v>
      </c>
      <c r="DY737">
        <v>192.35650000000001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121.0772</v>
      </c>
      <c r="EP737">
        <v>343.22719999999998</v>
      </c>
      <c r="EQ737">
        <v>342.99279999999999</v>
      </c>
      <c r="ER737">
        <v>339.9837</v>
      </c>
      <c r="ES737">
        <v>342.14699999999999</v>
      </c>
      <c r="ET737">
        <v>344.91849999999999</v>
      </c>
      <c r="EU737">
        <v>304.52210000000002</v>
      </c>
      <c r="EV737">
        <v>213.67400000000001</v>
      </c>
      <c r="EW737">
        <v>295.05279999999999</v>
      </c>
      <c r="EX737">
        <v>50.536180000000002</v>
      </c>
      <c r="EY737">
        <v>49.611199999999997</v>
      </c>
      <c r="EZ737">
        <v>48.879339999999999</v>
      </c>
      <c r="FA737">
        <v>48.624400000000001</v>
      </c>
      <c r="FB737">
        <v>48.417769999999997</v>
      </c>
      <c r="FC737">
        <v>47.70561</v>
      </c>
      <c r="FD737">
        <v>47.120719999999999</v>
      </c>
      <c r="FE737">
        <v>47.193210000000001</v>
      </c>
      <c r="FF737">
        <v>48.212299999999999</v>
      </c>
      <c r="FG737">
        <v>50.272829999999999</v>
      </c>
      <c r="FH737">
        <v>52.528309999999998</v>
      </c>
      <c r="FI737">
        <v>54.476059999999997</v>
      </c>
      <c r="FJ737">
        <v>56.389870000000002</v>
      </c>
      <c r="FK737">
        <v>58.008589999999998</v>
      </c>
      <c r="FL737">
        <v>58.972790000000003</v>
      </c>
      <c r="FM737">
        <v>59.219380000000001</v>
      </c>
      <c r="FN737">
        <v>58.573880000000003</v>
      </c>
      <c r="FO737">
        <v>57.776249999999997</v>
      </c>
      <c r="FP737">
        <v>55.723930000000003</v>
      </c>
      <c r="FQ737">
        <v>53.67559</v>
      </c>
      <c r="FR737">
        <v>52.063310000000001</v>
      </c>
      <c r="FS737">
        <v>50.607640000000004</v>
      </c>
      <c r="FT737">
        <v>49.714019999999998</v>
      </c>
      <c r="FU737">
        <v>48.698210000000003</v>
      </c>
      <c r="FV737">
        <v>1</v>
      </c>
    </row>
    <row r="738" spans="1:178" x14ac:dyDescent="0.2">
      <c r="A738" t="s">
        <v>216</v>
      </c>
      <c r="B738" t="s">
        <v>231</v>
      </c>
      <c r="C738" t="s">
        <v>242</v>
      </c>
      <c r="D738" t="s">
        <v>35</v>
      </c>
      <c r="E738">
        <v>2015</v>
      </c>
      <c r="F738" t="s">
        <v>227</v>
      </c>
      <c r="G738">
        <v>338</v>
      </c>
      <c r="H738" s="59"/>
      <c r="I738">
        <v>33.27008</v>
      </c>
      <c r="J738">
        <v>446.09230000000002</v>
      </c>
      <c r="K738">
        <v>442.68130000000002</v>
      </c>
      <c r="L738">
        <v>439.64089999999999</v>
      </c>
      <c r="M738">
        <v>440.7851</v>
      </c>
      <c r="N738">
        <v>447.23970000000003</v>
      </c>
      <c r="O738">
        <v>463.49450000000002</v>
      </c>
      <c r="P738">
        <v>475.87849999999997</v>
      </c>
      <c r="Q738">
        <v>481.06619999999998</v>
      </c>
      <c r="R738">
        <v>482.43669999999997</v>
      </c>
      <c r="S738">
        <v>483.41430000000003</v>
      </c>
      <c r="T738">
        <v>481.7004</v>
      </c>
      <c r="U738">
        <v>483.41890000000001</v>
      </c>
      <c r="V738">
        <v>481.88260000000002</v>
      </c>
      <c r="W738">
        <v>480.42619999999999</v>
      </c>
      <c r="X738">
        <v>475.00700000000001</v>
      </c>
      <c r="Y738">
        <v>471.89510000000001</v>
      </c>
      <c r="Z738">
        <v>466.66210000000001</v>
      </c>
      <c r="AA738">
        <v>463.62099999999998</v>
      </c>
      <c r="AB738">
        <v>466.67329999999998</v>
      </c>
      <c r="AC738">
        <v>465.7722</v>
      </c>
      <c r="AD738">
        <v>464.60399999999998</v>
      </c>
      <c r="AE738">
        <v>459.30500000000001</v>
      </c>
      <c r="AF738">
        <v>454.9751</v>
      </c>
      <c r="AG738">
        <v>451.1968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120.0009</v>
      </c>
      <c r="AX738">
        <v>374.44670000000002</v>
      </c>
      <c r="AY738">
        <v>372.9477</v>
      </c>
      <c r="AZ738">
        <v>373.78219999999999</v>
      </c>
      <c r="BA738">
        <v>373.2912</v>
      </c>
      <c r="BB738">
        <v>373.23050000000001</v>
      </c>
      <c r="BC738">
        <v>317.27480000000003</v>
      </c>
      <c r="BD738">
        <v>228.3903</v>
      </c>
      <c r="BE738">
        <v>-27.905349999999999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128.88310000000001</v>
      </c>
      <c r="BV738">
        <v>381.65809999999999</v>
      </c>
      <c r="BW738">
        <v>380.50670000000002</v>
      </c>
      <c r="BX738">
        <v>381.84859999999998</v>
      </c>
      <c r="BY738">
        <v>381.46429999999998</v>
      </c>
      <c r="BZ738">
        <v>381.1003</v>
      </c>
      <c r="CA738">
        <v>331.94920000000002</v>
      </c>
      <c r="CB738">
        <v>237.7166</v>
      </c>
      <c r="CC738">
        <v>78.814059999999998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135.03489999999999</v>
      </c>
      <c r="CT738">
        <v>386.65269999999998</v>
      </c>
      <c r="CU738">
        <v>385.74200000000002</v>
      </c>
      <c r="CV738">
        <v>387.43540000000002</v>
      </c>
      <c r="CW738">
        <v>387.12490000000003</v>
      </c>
      <c r="CX738">
        <v>386.55099999999999</v>
      </c>
      <c r="CY738">
        <v>342.11259999999999</v>
      </c>
      <c r="CZ738">
        <v>244.17590000000001</v>
      </c>
      <c r="DA738">
        <v>152.7276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141.1866</v>
      </c>
      <c r="DR738">
        <v>391.64729999999997</v>
      </c>
      <c r="DS738">
        <v>390.97730000000001</v>
      </c>
      <c r="DT738">
        <v>393.02210000000002</v>
      </c>
      <c r="DU738">
        <v>392.78550000000001</v>
      </c>
      <c r="DV738">
        <v>392.0016</v>
      </c>
      <c r="DW738">
        <v>352.27600000000001</v>
      </c>
      <c r="DX738">
        <v>250.6352</v>
      </c>
      <c r="DY738">
        <v>226.64109999999999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150.06880000000001</v>
      </c>
      <c r="EP738">
        <v>398.85879999999997</v>
      </c>
      <c r="EQ738">
        <v>398.53629999999998</v>
      </c>
      <c r="ER738">
        <v>401.08850000000001</v>
      </c>
      <c r="ES738">
        <v>400.95850000000002</v>
      </c>
      <c r="ET738">
        <v>399.87150000000003</v>
      </c>
      <c r="EU738">
        <v>366.9504</v>
      </c>
      <c r="EV738">
        <v>259.9615</v>
      </c>
      <c r="EW738">
        <v>333.3605</v>
      </c>
      <c r="EX738">
        <v>58.362259999999999</v>
      </c>
      <c r="EY738">
        <v>56.844520000000003</v>
      </c>
      <c r="EZ738">
        <v>56.061210000000003</v>
      </c>
      <c r="FA738">
        <v>55.281309999999998</v>
      </c>
      <c r="FB738">
        <v>54.368679999999998</v>
      </c>
      <c r="FC738">
        <v>53.449219999999997</v>
      </c>
      <c r="FD738">
        <v>52.724269999999997</v>
      </c>
      <c r="FE738">
        <v>52.511040000000001</v>
      </c>
      <c r="FF738">
        <v>53.72137</v>
      </c>
      <c r="FG738">
        <v>57.741489999999999</v>
      </c>
      <c r="FH738">
        <v>62.844610000000003</v>
      </c>
      <c r="FI738">
        <v>67.424949999999995</v>
      </c>
      <c r="FJ738">
        <v>70.948729999999998</v>
      </c>
      <c r="FK738">
        <v>72.977459999999994</v>
      </c>
      <c r="FL738">
        <v>74.174480000000003</v>
      </c>
      <c r="FM738">
        <v>74.924000000000007</v>
      </c>
      <c r="FN738">
        <v>75.18777</v>
      </c>
      <c r="FO738">
        <v>73.982650000000007</v>
      </c>
      <c r="FP738">
        <v>72.098339999999993</v>
      </c>
      <c r="FQ738">
        <v>69.4923</v>
      </c>
      <c r="FR738">
        <v>66.369240000000005</v>
      </c>
      <c r="FS738">
        <v>63.74136</v>
      </c>
      <c r="FT738">
        <v>61.286169999999998</v>
      </c>
      <c r="FU738">
        <v>59.71669</v>
      </c>
      <c r="FV738">
        <v>1</v>
      </c>
    </row>
    <row r="739" spans="1:178" x14ac:dyDescent="0.2">
      <c r="A739" t="s">
        <v>216</v>
      </c>
      <c r="B739" t="s">
        <v>231</v>
      </c>
      <c r="C739" t="s">
        <v>242</v>
      </c>
      <c r="D739" t="s">
        <v>35</v>
      </c>
      <c r="E739">
        <v>2016</v>
      </c>
      <c r="F739" t="s">
        <v>227</v>
      </c>
      <c r="G739">
        <v>330</v>
      </c>
      <c r="H739" s="59"/>
      <c r="I739">
        <v>32.482619999999997</v>
      </c>
      <c r="J739">
        <v>435.53390000000002</v>
      </c>
      <c r="K739">
        <v>432.20359999999999</v>
      </c>
      <c r="L739">
        <v>429.23520000000002</v>
      </c>
      <c r="M739">
        <v>430.35230000000001</v>
      </c>
      <c r="N739">
        <v>436.6542</v>
      </c>
      <c r="O739">
        <v>452.52429999999998</v>
      </c>
      <c r="P739">
        <v>464.61509999999998</v>
      </c>
      <c r="Q739">
        <v>469.68</v>
      </c>
      <c r="R739">
        <v>471.0181</v>
      </c>
      <c r="S739">
        <v>471.9726</v>
      </c>
      <c r="T739">
        <v>470.29930000000002</v>
      </c>
      <c r="U739">
        <v>471.97710000000001</v>
      </c>
      <c r="V739">
        <v>470.47710000000001</v>
      </c>
      <c r="W739">
        <v>469.05509999999998</v>
      </c>
      <c r="X739">
        <v>463.76420000000002</v>
      </c>
      <c r="Y739">
        <v>460.726</v>
      </c>
      <c r="Z739">
        <v>455.61689999999999</v>
      </c>
      <c r="AA739">
        <v>452.64769999999999</v>
      </c>
      <c r="AB739">
        <v>455.62779999999998</v>
      </c>
      <c r="AC739">
        <v>454.74799999999999</v>
      </c>
      <c r="AD739">
        <v>453.60750000000002</v>
      </c>
      <c r="AE739">
        <v>448.43380000000002</v>
      </c>
      <c r="AF739">
        <v>444.20639999999997</v>
      </c>
      <c r="AG739">
        <v>440.51760000000002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116.9838</v>
      </c>
      <c r="AX739">
        <v>365.44040000000001</v>
      </c>
      <c r="AY739">
        <v>363.97</v>
      </c>
      <c r="AZ739">
        <v>364.7747</v>
      </c>
      <c r="BA739">
        <v>364.29320000000001</v>
      </c>
      <c r="BB739">
        <v>364.23989999999998</v>
      </c>
      <c r="BC739">
        <v>309.47320000000002</v>
      </c>
      <c r="BD739">
        <v>222.7989</v>
      </c>
      <c r="BE739">
        <v>-29.36975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125.7603</v>
      </c>
      <c r="BV739">
        <v>372.56599999999997</v>
      </c>
      <c r="BW739">
        <v>371.43900000000002</v>
      </c>
      <c r="BX739">
        <v>372.74509999999998</v>
      </c>
      <c r="BY739">
        <v>372.3689</v>
      </c>
      <c r="BZ739">
        <v>372.01609999999999</v>
      </c>
      <c r="CA739">
        <v>323.97289999999998</v>
      </c>
      <c r="CB739">
        <v>232.01419999999999</v>
      </c>
      <c r="CC739">
        <v>76.079149999999998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131.83879999999999</v>
      </c>
      <c r="CT739">
        <v>377.50119999999998</v>
      </c>
      <c r="CU739">
        <v>376.61200000000002</v>
      </c>
      <c r="CV739">
        <v>378.26530000000002</v>
      </c>
      <c r="CW739">
        <v>377.9622</v>
      </c>
      <c r="CX739">
        <v>377.40190000000001</v>
      </c>
      <c r="CY739">
        <v>334.01530000000002</v>
      </c>
      <c r="CZ739">
        <v>238.39660000000001</v>
      </c>
      <c r="DA739">
        <v>149.11269999999999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137.91730000000001</v>
      </c>
      <c r="DR739">
        <v>382.43630000000002</v>
      </c>
      <c r="DS739">
        <v>381.78500000000003</v>
      </c>
      <c r="DT739">
        <v>383.78550000000001</v>
      </c>
      <c r="DU739">
        <v>383.55540000000002</v>
      </c>
      <c r="DV739">
        <v>382.7876</v>
      </c>
      <c r="DW739">
        <v>344.05770000000001</v>
      </c>
      <c r="DX739">
        <v>244.779</v>
      </c>
      <c r="DY739">
        <v>222.1463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  <c r="EK739">
        <v>0</v>
      </c>
      <c r="EL739">
        <v>0</v>
      </c>
      <c r="EM739">
        <v>0</v>
      </c>
      <c r="EN739">
        <v>0</v>
      </c>
      <c r="EO739">
        <v>146.69370000000001</v>
      </c>
      <c r="EP739">
        <v>389.56189999999998</v>
      </c>
      <c r="EQ739">
        <v>389.25400000000002</v>
      </c>
      <c r="ER739">
        <v>391.7559</v>
      </c>
      <c r="ES739">
        <v>391.6311</v>
      </c>
      <c r="ET739">
        <v>390.56380000000001</v>
      </c>
      <c r="EU739">
        <v>358.5573</v>
      </c>
      <c r="EV739">
        <v>253.99420000000001</v>
      </c>
      <c r="EW739">
        <v>327.59519999999998</v>
      </c>
      <c r="EX739">
        <v>58.362259999999999</v>
      </c>
      <c r="EY739">
        <v>56.844520000000003</v>
      </c>
      <c r="EZ739">
        <v>56.061219999999999</v>
      </c>
      <c r="FA739">
        <v>55.281309999999998</v>
      </c>
      <c r="FB739">
        <v>54.368679999999998</v>
      </c>
      <c r="FC739">
        <v>53.449219999999997</v>
      </c>
      <c r="FD739">
        <v>52.724269999999997</v>
      </c>
      <c r="FE739">
        <v>52.511040000000001</v>
      </c>
      <c r="FF739">
        <v>53.72137</v>
      </c>
      <c r="FG739">
        <v>57.741489999999999</v>
      </c>
      <c r="FH739">
        <v>62.844610000000003</v>
      </c>
      <c r="FI739">
        <v>67.424949999999995</v>
      </c>
      <c r="FJ739">
        <v>70.948729999999998</v>
      </c>
      <c r="FK739">
        <v>72.977459999999994</v>
      </c>
      <c r="FL739">
        <v>74.174480000000003</v>
      </c>
      <c r="FM739">
        <v>74.924000000000007</v>
      </c>
      <c r="FN739">
        <v>75.18777</v>
      </c>
      <c r="FO739">
        <v>73.982650000000007</v>
      </c>
      <c r="FP739">
        <v>72.098339999999993</v>
      </c>
      <c r="FQ739">
        <v>69.4923</v>
      </c>
      <c r="FR739">
        <v>66.369240000000005</v>
      </c>
      <c r="FS739">
        <v>63.74136</v>
      </c>
      <c r="FT739">
        <v>61.286169999999998</v>
      </c>
      <c r="FU739">
        <v>59.71669</v>
      </c>
      <c r="FV739">
        <v>1</v>
      </c>
    </row>
    <row r="740" spans="1:178" x14ac:dyDescent="0.2">
      <c r="A740" t="s">
        <v>216</v>
      </c>
      <c r="B740" t="s">
        <v>231</v>
      </c>
      <c r="C740" t="s">
        <v>242</v>
      </c>
      <c r="D740" t="s">
        <v>35</v>
      </c>
      <c r="E740">
        <v>2017</v>
      </c>
      <c r="F740" t="s">
        <v>227</v>
      </c>
      <c r="G740">
        <v>321</v>
      </c>
      <c r="H740" s="59"/>
      <c r="I740">
        <v>31.596730000000001</v>
      </c>
      <c r="J740">
        <v>423.65570000000002</v>
      </c>
      <c r="K740">
        <v>420.4162</v>
      </c>
      <c r="L740">
        <v>417.52879999999999</v>
      </c>
      <c r="M740">
        <v>418.61540000000002</v>
      </c>
      <c r="N740">
        <v>424.74549999999999</v>
      </c>
      <c r="O740">
        <v>440.18270000000001</v>
      </c>
      <c r="P740">
        <v>451.94380000000001</v>
      </c>
      <c r="Q740">
        <v>456.87049999999999</v>
      </c>
      <c r="R740">
        <v>458.17219999999998</v>
      </c>
      <c r="S740">
        <v>459.10059999999999</v>
      </c>
      <c r="T740">
        <v>457.47289999999998</v>
      </c>
      <c r="U740">
        <v>459.10489999999999</v>
      </c>
      <c r="V740">
        <v>457.64589999999998</v>
      </c>
      <c r="W740">
        <v>456.2627</v>
      </c>
      <c r="X740">
        <v>451.11610000000002</v>
      </c>
      <c r="Y740">
        <v>448.16079999999999</v>
      </c>
      <c r="Z740">
        <v>443.1909</v>
      </c>
      <c r="AA740">
        <v>440.30279999999999</v>
      </c>
      <c r="AB740">
        <v>443.20159999999998</v>
      </c>
      <c r="AC740">
        <v>442.3458</v>
      </c>
      <c r="AD740">
        <v>441.2364</v>
      </c>
      <c r="AE740">
        <v>436.2038</v>
      </c>
      <c r="AF740">
        <v>432.0917</v>
      </c>
      <c r="AG740">
        <v>428.5034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113.59220000000001</v>
      </c>
      <c r="AX740">
        <v>355.31049999999999</v>
      </c>
      <c r="AY740">
        <v>353.8723</v>
      </c>
      <c r="AZ740">
        <v>354.64359999999999</v>
      </c>
      <c r="BA740">
        <v>354.1728</v>
      </c>
      <c r="BB740">
        <v>354.12779999999998</v>
      </c>
      <c r="BC740">
        <v>300.70069999999998</v>
      </c>
      <c r="BD740">
        <v>216.51140000000001</v>
      </c>
      <c r="BE740">
        <v>-30.985779999999998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122.24809999999999</v>
      </c>
      <c r="BV740">
        <v>362.3383</v>
      </c>
      <c r="BW740">
        <v>361.23869999999999</v>
      </c>
      <c r="BX740">
        <v>362.50450000000001</v>
      </c>
      <c r="BY740">
        <v>362.1377</v>
      </c>
      <c r="BZ740">
        <v>361.79730000000001</v>
      </c>
      <c r="CA740">
        <v>315.00130000000001</v>
      </c>
      <c r="CB740">
        <v>225.6001</v>
      </c>
      <c r="CC740">
        <v>73.015240000000006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128.2432</v>
      </c>
      <c r="CT740">
        <v>367.20569999999998</v>
      </c>
      <c r="CU740">
        <v>366.34070000000003</v>
      </c>
      <c r="CV740">
        <v>367.94900000000001</v>
      </c>
      <c r="CW740">
        <v>367.65410000000003</v>
      </c>
      <c r="CX740">
        <v>367.10910000000001</v>
      </c>
      <c r="CY740">
        <v>324.9058</v>
      </c>
      <c r="CZ740">
        <v>231.89490000000001</v>
      </c>
      <c r="DA740">
        <v>145.04599999999999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134.23820000000001</v>
      </c>
      <c r="DR740">
        <v>372.07310000000001</v>
      </c>
      <c r="DS740">
        <v>371.4427</v>
      </c>
      <c r="DT740">
        <v>373.39339999999999</v>
      </c>
      <c r="DU740">
        <v>373.1705</v>
      </c>
      <c r="DV740">
        <v>372.42090000000002</v>
      </c>
      <c r="DW740">
        <v>334.81029999999998</v>
      </c>
      <c r="DX740">
        <v>238.18969999999999</v>
      </c>
      <c r="DY740">
        <v>217.07679999999999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142.89410000000001</v>
      </c>
      <c r="EP740">
        <v>379.10079999999999</v>
      </c>
      <c r="EQ740">
        <v>378.8091</v>
      </c>
      <c r="ER740">
        <v>381.2543</v>
      </c>
      <c r="ES740">
        <v>381.1354</v>
      </c>
      <c r="ET740">
        <v>380.09030000000001</v>
      </c>
      <c r="EU740">
        <v>349.11079999999998</v>
      </c>
      <c r="EV740">
        <v>247.2784</v>
      </c>
      <c r="EW740">
        <v>321.0779</v>
      </c>
      <c r="EX740">
        <v>58.362259999999999</v>
      </c>
      <c r="EY740">
        <v>56.844520000000003</v>
      </c>
      <c r="EZ740">
        <v>56.061210000000003</v>
      </c>
      <c r="FA740">
        <v>55.281309999999998</v>
      </c>
      <c r="FB740">
        <v>54.368679999999998</v>
      </c>
      <c r="FC740">
        <v>53.449219999999997</v>
      </c>
      <c r="FD740">
        <v>52.724269999999997</v>
      </c>
      <c r="FE740">
        <v>52.511049999999997</v>
      </c>
      <c r="FF740">
        <v>53.72137</v>
      </c>
      <c r="FG740">
        <v>57.741489999999999</v>
      </c>
      <c r="FH740">
        <v>62.844610000000003</v>
      </c>
      <c r="FI740">
        <v>67.424949999999995</v>
      </c>
      <c r="FJ740">
        <v>70.948729999999998</v>
      </c>
      <c r="FK740">
        <v>72.977459999999994</v>
      </c>
      <c r="FL740">
        <v>74.174480000000003</v>
      </c>
      <c r="FM740">
        <v>74.924000000000007</v>
      </c>
      <c r="FN740">
        <v>75.18777</v>
      </c>
      <c r="FO740">
        <v>73.982650000000007</v>
      </c>
      <c r="FP740">
        <v>72.098339999999993</v>
      </c>
      <c r="FQ740">
        <v>69.4923</v>
      </c>
      <c r="FR740">
        <v>66.369240000000005</v>
      </c>
      <c r="FS740">
        <v>63.74136</v>
      </c>
      <c r="FT740">
        <v>61.286169999999998</v>
      </c>
      <c r="FU740">
        <v>59.71669</v>
      </c>
      <c r="FV740">
        <v>1</v>
      </c>
    </row>
    <row r="741" spans="1:178" x14ac:dyDescent="0.2">
      <c r="A741" t="s">
        <v>216</v>
      </c>
      <c r="B741" t="s">
        <v>231</v>
      </c>
      <c r="C741" t="s">
        <v>242</v>
      </c>
      <c r="D741" t="s">
        <v>35</v>
      </c>
      <c r="E741" t="s">
        <v>239</v>
      </c>
      <c r="F741" t="s">
        <v>227</v>
      </c>
      <c r="G741">
        <v>313</v>
      </c>
      <c r="H741" s="59"/>
      <c r="I741">
        <v>30.809270000000001</v>
      </c>
      <c r="J741">
        <v>413.09730000000002</v>
      </c>
      <c r="K741">
        <v>409.93860000000001</v>
      </c>
      <c r="L741">
        <v>407.12310000000002</v>
      </c>
      <c r="M741">
        <v>408.18259999999998</v>
      </c>
      <c r="N741">
        <v>414.15989999999999</v>
      </c>
      <c r="O741">
        <v>429.2124</v>
      </c>
      <c r="P741">
        <v>440.68040000000002</v>
      </c>
      <c r="Q741">
        <v>445.48439999999999</v>
      </c>
      <c r="R741">
        <v>446.75349999999997</v>
      </c>
      <c r="S741">
        <v>447.65879999999999</v>
      </c>
      <c r="T741">
        <v>446.07170000000002</v>
      </c>
      <c r="U741">
        <v>447.66309999999999</v>
      </c>
      <c r="V741">
        <v>446.24040000000002</v>
      </c>
      <c r="W741">
        <v>444.89170000000001</v>
      </c>
      <c r="X741">
        <v>439.8734</v>
      </c>
      <c r="Y741">
        <v>436.99160000000001</v>
      </c>
      <c r="Z741">
        <v>432.14569999999998</v>
      </c>
      <c r="AA741">
        <v>429.3295</v>
      </c>
      <c r="AB741">
        <v>432.15600000000001</v>
      </c>
      <c r="AC741">
        <v>431.32159999999999</v>
      </c>
      <c r="AD741">
        <v>430.2398</v>
      </c>
      <c r="AE741">
        <v>425.33269999999999</v>
      </c>
      <c r="AF741">
        <v>421.32310000000001</v>
      </c>
      <c r="AG741">
        <v>417.82420000000002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110.57980000000001</v>
      </c>
      <c r="AX741">
        <v>346.3082</v>
      </c>
      <c r="AY741">
        <v>344.89870000000002</v>
      </c>
      <c r="AZ741">
        <v>345.6404</v>
      </c>
      <c r="BA741">
        <v>345.17910000000001</v>
      </c>
      <c r="BB741">
        <v>345.14150000000001</v>
      </c>
      <c r="BC741">
        <v>292.90690000000001</v>
      </c>
      <c r="BD741">
        <v>210.92500000000001</v>
      </c>
      <c r="BE741">
        <v>-32.393250000000002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119.1272</v>
      </c>
      <c r="BV741">
        <v>353.24779999999998</v>
      </c>
      <c r="BW741">
        <v>352.1728</v>
      </c>
      <c r="BX741">
        <v>353.40269999999998</v>
      </c>
      <c r="BY741">
        <v>353.04410000000001</v>
      </c>
      <c r="BZ741">
        <v>352.71469999999999</v>
      </c>
      <c r="CA741">
        <v>307.02809999999999</v>
      </c>
      <c r="CB741">
        <v>219.8997</v>
      </c>
      <c r="CC741">
        <v>70.303629999999998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125.0471</v>
      </c>
      <c r="CT741">
        <v>358.05410000000001</v>
      </c>
      <c r="CU741">
        <v>357.21080000000001</v>
      </c>
      <c r="CV741">
        <v>358.77890000000002</v>
      </c>
      <c r="CW741">
        <v>358.4914</v>
      </c>
      <c r="CX741">
        <v>357.9599</v>
      </c>
      <c r="CY741">
        <v>316.80840000000001</v>
      </c>
      <c r="CZ741">
        <v>226.1156</v>
      </c>
      <c r="DA741">
        <v>141.43119999999999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130.96690000000001</v>
      </c>
      <c r="DR741">
        <v>362.8605</v>
      </c>
      <c r="DS741">
        <v>362.24869999999999</v>
      </c>
      <c r="DT741">
        <v>364.1551</v>
      </c>
      <c r="DU741">
        <v>363.93860000000001</v>
      </c>
      <c r="DV741">
        <v>363.20510000000002</v>
      </c>
      <c r="DW741">
        <v>326.58879999999999</v>
      </c>
      <c r="DX741">
        <v>232.3314</v>
      </c>
      <c r="DY741">
        <v>212.55869999999999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139.51429999999999</v>
      </c>
      <c r="EP741">
        <v>369.80009999999999</v>
      </c>
      <c r="EQ741">
        <v>369.52280000000002</v>
      </c>
      <c r="ER741">
        <v>371.91739999999999</v>
      </c>
      <c r="ES741">
        <v>371.80360000000002</v>
      </c>
      <c r="ET741">
        <v>370.77839999999998</v>
      </c>
      <c r="EU741">
        <v>340.71</v>
      </c>
      <c r="EV741">
        <v>241.30609999999999</v>
      </c>
      <c r="EW741">
        <v>315.25560000000002</v>
      </c>
      <c r="EX741">
        <v>58.362259999999999</v>
      </c>
      <c r="EY741">
        <v>56.844520000000003</v>
      </c>
      <c r="EZ741">
        <v>56.061210000000003</v>
      </c>
      <c r="FA741">
        <v>55.281309999999998</v>
      </c>
      <c r="FB741">
        <v>54.368679999999998</v>
      </c>
      <c r="FC741">
        <v>53.449219999999997</v>
      </c>
      <c r="FD741">
        <v>52.724260000000001</v>
      </c>
      <c r="FE741">
        <v>52.511040000000001</v>
      </c>
      <c r="FF741">
        <v>53.72137</v>
      </c>
      <c r="FG741">
        <v>57.741489999999999</v>
      </c>
      <c r="FH741">
        <v>62.844610000000003</v>
      </c>
      <c r="FI741">
        <v>67.424949999999995</v>
      </c>
      <c r="FJ741">
        <v>70.948729999999998</v>
      </c>
      <c r="FK741">
        <v>72.977459999999994</v>
      </c>
      <c r="FL741">
        <v>74.174480000000003</v>
      </c>
      <c r="FM741">
        <v>74.924000000000007</v>
      </c>
      <c r="FN741">
        <v>75.18777</v>
      </c>
      <c r="FO741">
        <v>73.982650000000007</v>
      </c>
      <c r="FP741">
        <v>72.098339999999993</v>
      </c>
      <c r="FQ741">
        <v>69.4923</v>
      </c>
      <c r="FR741">
        <v>66.369240000000005</v>
      </c>
      <c r="FS741">
        <v>63.74136</v>
      </c>
      <c r="FT741">
        <v>61.286169999999998</v>
      </c>
      <c r="FU741">
        <v>59.71669</v>
      </c>
      <c r="FV741">
        <v>1</v>
      </c>
    </row>
    <row r="742" spans="1:178" x14ac:dyDescent="0.2">
      <c r="A742" t="s">
        <v>216</v>
      </c>
      <c r="B742" t="s">
        <v>231</v>
      </c>
      <c r="C742" t="s">
        <v>242</v>
      </c>
      <c r="D742" t="s">
        <v>36</v>
      </c>
      <c r="E742">
        <v>2015</v>
      </c>
      <c r="F742" t="s">
        <v>227</v>
      </c>
      <c r="G742">
        <v>338</v>
      </c>
      <c r="H742" s="59"/>
      <c r="I742">
        <v>33.27008</v>
      </c>
      <c r="J742">
        <v>426.16269999999997</v>
      </c>
      <c r="K742">
        <v>440.1617</v>
      </c>
      <c r="L742">
        <v>440.75909999999999</v>
      </c>
      <c r="M742">
        <v>444.5865</v>
      </c>
      <c r="N742">
        <v>443.19060000000002</v>
      </c>
      <c r="O742">
        <v>462.58190000000002</v>
      </c>
      <c r="P742">
        <v>470.22050000000002</v>
      </c>
      <c r="Q742">
        <v>478.83479999999997</v>
      </c>
      <c r="R742">
        <v>489.22399999999999</v>
      </c>
      <c r="S742">
        <v>494.85599999999999</v>
      </c>
      <c r="T742">
        <v>491.40120000000002</v>
      </c>
      <c r="U742">
        <v>495.16730000000001</v>
      </c>
      <c r="V742">
        <v>488.17399999999998</v>
      </c>
      <c r="W742">
        <v>483.76499999999999</v>
      </c>
      <c r="X742">
        <v>476.40300000000002</v>
      </c>
      <c r="Y742">
        <v>468.52229999999997</v>
      </c>
      <c r="Z742">
        <v>458.57069999999999</v>
      </c>
      <c r="AA742">
        <v>452.33249999999998</v>
      </c>
      <c r="AB742">
        <v>459.87740000000002</v>
      </c>
      <c r="AC742">
        <v>463.74709999999999</v>
      </c>
      <c r="AD742">
        <v>463.3809</v>
      </c>
      <c r="AE742">
        <v>454.88150000000002</v>
      </c>
      <c r="AF742">
        <v>449.52179999999998</v>
      </c>
      <c r="AG742">
        <v>446.56740000000002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119.03270000000001</v>
      </c>
      <c r="AU742">
        <v>377.40320000000003</v>
      </c>
      <c r="AV742">
        <v>374.983</v>
      </c>
      <c r="AW742">
        <v>372.4221</v>
      </c>
      <c r="AX742">
        <v>365.35910000000001</v>
      </c>
      <c r="AY742">
        <v>362.51870000000002</v>
      </c>
      <c r="AZ742">
        <v>316.76569999999998</v>
      </c>
      <c r="BA742">
        <v>226.4479</v>
      </c>
      <c r="BB742">
        <v>-985.55939999999998</v>
      </c>
      <c r="BC742">
        <v>-1194.6320000000001</v>
      </c>
      <c r="BD742">
        <v>-1058.8530000000001</v>
      </c>
      <c r="BE742">
        <v>-1004.869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127.35939999999999</v>
      </c>
      <c r="BS742">
        <v>384.21190000000001</v>
      </c>
      <c r="BT742">
        <v>380.8263</v>
      </c>
      <c r="BU742">
        <v>377.80270000000002</v>
      </c>
      <c r="BV742">
        <v>370.55959999999999</v>
      </c>
      <c r="BW742">
        <v>367.91570000000002</v>
      </c>
      <c r="BX742">
        <v>327.8657</v>
      </c>
      <c r="BY742">
        <v>236.30369999999999</v>
      </c>
      <c r="BZ742">
        <v>-314.1823</v>
      </c>
      <c r="CA742">
        <v>-401.93950000000001</v>
      </c>
      <c r="CB742">
        <v>-346.12619999999998</v>
      </c>
      <c r="CC742">
        <v>-325.4717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133.12639999999999</v>
      </c>
      <c r="CQ742">
        <v>388.92759999999998</v>
      </c>
      <c r="CR742">
        <v>384.87329999999997</v>
      </c>
      <c r="CS742">
        <v>381.5292</v>
      </c>
      <c r="CT742">
        <v>374.16140000000001</v>
      </c>
      <c r="CU742">
        <v>371.65370000000001</v>
      </c>
      <c r="CV742">
        <v>335.55360000000002</v>
      </c>
      <c r="CW742">
        <v>243.12970000000001</v>
      </c>
      <c r="CX742">
        <v>150.81139999999999</v>
      </c>
      <c r="CY742">
        <v>147.07679999999999</v>
      </c>
      <c r="CZ742">
        <v>147.5061</v>
      </c>
      <c r="DA742">
        <v>145.07679999999999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138.89340000000001</v>
      </c>
      <c r="DO742">
        <v>393.64330000000001</v>
      </c>
      <c r="DP742">
        <v>388.9203</v>
      </c>
      <c r="DQ742">
        <v>385.25569999999999</v>
      </c>
      <c r="DR742">
        <v>377.76330000000002</v>
      </c>
      <c r="DS742">
        <v>375.39170000000001</v>
      </c>
      <c r="DT742">
        <v>343.2414</v>
      </c>
      <c r="DU742">
        <v>249.95570000000001</v>
      </c>
      <c r="DV742">
        <v>615.80510000000004</v>
      </c>
      <c r="DW742">
        <v>696.09310000000005</v>
      </c>
      <c r="DX742">
        <v>641.13840000000005</v>
      </c>
      <c r="DY742">
        <v>615.62519999999995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147.22</v>
      </c>
      <c r="EM742">
        <v>400.45209999999997</v>
      </c>
      <c r="EN742">
        <v>394.76350000000002</v>
      </c>
      <c r="EO742">
        <v>390.63630000000001</v>
      </c>
      <c r="EP742">
        <v>382.96379999999999</v>
      </c>
      <c r="EQ742">
        <v>380.78879999999998</v>
      </c>
      <c r="ER742">
        <v>354.34140000000002</v>
      </c>
      <c r="ES742">
        <v>259.81150000000002</v>
      </c>
      <c r="ET742">
        <v>1287.182</v>
      </c>
      <c r="EU742">
        <v>1488.7850000000001</v>
      </c>
      <c r="EV742">
        <v>1353.865</v>
      </c>
      <c r="EW742">
        <v>1295.0219999999999</v>
      </c>
      <c r="EX742">
        <v>68.914259999999999</v>
      </c>
      <c r="EY742">
        <v>67.49485</v>
      </c>
      <c r="EZ742">
        <v>65.744159999999994</v>
      </c>
      <c r="FA742">
        <v>64.823509999999999</v>
      </c>
      <c r="FB742">
        <v>63.984409999999997</v>
      </c>
      <c r="FC742">
        <v>62.965629999999997</v>
      </c>
      <c r="FD742">
        <v>62.220419999999997</v>
      </c>
      <c r="FE742">
        <v>62.407499999999999</v>
      </c>
      <c r="FF742">
        <v>65.251980000000003</v>
      </c>
      <c r="FG742">
        <v>70.562160000000006</v>
      </c>
      <c r="FH742">
        <v>76.127899999999997</v>
      </c>
      <c r="FI742">
        <v>81.09657</v>
      </c>
      <c r="FJ742">
        <v>84.576809999999995</v>
      </c>
      <c r="FK742">
        <v>86.604190000000003</v>
      </c>
      <c r="FL742">
        <v>88.08502</v>
      </c>
      <c r="FM742">
        <v>88.811920000000001</v>
      </c>
      <c r="FN742">
        <v>88.621179999999995</v>
      </c>
      <c r="FO742">
        <v>87.683199999999999</v>
      </c>
      <c r="FP742">
        <v>85.659899999999993</v>
      </c>
      <c r="FQ742">
        <v>82.439890000000005</v>
      </c>
      <c r="FR742">
        <v>78.487579999999994</v>
      </c>
      <c r="FS742">
        <v>74.690079999999995</v>
      </c>
      <c r="FT742">
        <v>72.052999999999997</v>
      </c>
      <c r="FU742">
        <v>69.892510000000001</v>
      </c>
      <c r="FV742">
        <v>1</v>
      </c>
    </row>
    <row r="743" spans="1:178" x14ac:dyDescent="0.2">
      <c r="A743" t="s">
        <v>216</v>
      </c>
      <c r="B743" t="s">
        <v>231</v>
      </c>
      <c r="C743" t="s">
        <v>242</v>
      </c>
      <c r="D743" t="s">
        <v>36</v>
      </c>
      <c r="E743">
        <v>2016</v>
      </c>
      <c r="F743" t="s">
        <v>227</v>
      </c>
      <c r="G743">
        <v>330</v>
      </c>
      <c r="H743" s="59"/>
      <c r="I743">
        <v>32.482619999999997</v>
      </c>
      <c r="J743">
        <v>416.07600000000002</v>
      </c>
      <c r="K743">
        <v>429.74369999999999</v>
      </c>
      <c r="L743">
        <v>430.32690000000002</v>
      </c>
      <c r="M743">
        <v>434.06380000000001</v>
      </c>
      <c r="N743">
        <v>432.70089999999999</v>
      </c>
      <c r="O743">
        <v>451.63319999999999</v>
      </c>
      <c r="P743">
        <v>459.09100000000001</v>
      </c>
      <c r="Q743">
        <v>467.50139999999999</v>
      </c>
      <c r="R743">
        <v>477.6447</v>
      </c>
      <c r="S743">
        <v>483.14350000000002</v>
      </c>
      <c r="T743">
        <v>479.7704</v>
      </c>
      <c r="U743">
        <v>483.44740000000002</v>
      </c>
      <c r="V743">
        <v>476.61950000000002</v>
      </c>
      <c r="W743">
        <v>472.31490000000002</v>
      </c>
      <c r="X743">
        <v>465.12709999999998</v>
      </c>
      <c r="Y743">
        <v>457.43299999999999</v>
      </c>
      <c r="Z743">
        <v>447.71699999999998</v>
      </c>
      <c r="AA743">
        <v>441.62639999999999</v>
      </c>
      <c r="AB743">
        <v>448.99279999999999</v>
      </c>
      <c r="AC743">
        <v>452.77089999999998</v>
      </c>
      <c r="AD743">
        <v>452.41329999999999</v>
      </c>
      <c r="AE743">
        <v>444.11509999999998</v>
      </c>
      <c r="AF743">
        <v>438.88229999999999</v>
      </c>
      <c r="AG743">
        <v>435.99779999999998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116.0496</v>
      </c>
      <c r="AU743">
        <v>368.33499999999998</v>
      </c>
      <c r="AV743">
        <v>365.9914</v>
      </c>
      <c r="AW743">
        <v>363.50029999999998</v>
      </c>
      <c r="AX743">
        <v>356.608</v>
      </c>
      <c r="AY743">
        <v>353.83089999999999</v>
      </c>
      <c r="AZ743">
        <v>309.04730000000001</v>
      </c>
      <c r="BA743">
        <v>220.892</v>
      </c>
      <c r="BB743">
        <v>-975.60019999999997</v>
      </c>
      <c r="BC743">
        <v>-1182.1400000000001</v>
      </c>
      <c r="BD743">
        <v>-1047.982</v>
      </c>
      <c r="BE743">
        <v>-994.61239999999998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124.2771</v>
      </c>
      <c r="BS743">
        <v>375.06270000000001</v>
      </c>
      <c r="BT743">
        <v>371.76499999999999</v>
      </c>
      <c r="BU743">
        <v>368.81670000000003</v>
      </c>
      <c r="BV743">
        <v>361.7466</v>
      </c>
      <c r="BW743">
        <v>359.16370000000001</v>
      </c>
      <c r="BX743">
        <v>320.01519999999999</v>
      </c>
      <c r="BY743">
        <v>230.63040000000001</v>
      </c>
      <c r="BZ743">
        <v>-312.21600000000001</v>
      </c>
      <c r="CA743">
        <v>-398.88440000000003</v>
      </c>
      <c r="CB743">
        <v>-343.7407</v>
      </c>
      <c r="CC743">
        <v>-323.30349999999999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129.97540000000001</v>
      </c>
      <c r="CQ743">
        <v>379.72230000000002</v>
      </c>
      <c r="CR743">
        <v>375.76389999999998</v>
      </c>
      <c r="CS743">
        <v>372.49889999999999</v>
      </c>
      <c r="CT743">
        <v>365.30549999999999</v>
      </c>
      <c r="CU743">
        <v>362.85719999999998</v>
      </c>
      <c r="CV743">
        <v>327.61149999999998</v>
      </c>
      <c r="CW743">
        <v>237.37520000000001</v>
      </c>
      <c r="CX743">
        <v>147.24189999999999</v>
      </c>
      <c r="CY743">
        <v>143.59569999999999</v>
      </c>
      <c r="CZ743">
        <v>144.01480000000001</v>
      </c>
      <c r="DA743">
        <v>141.643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135.6738</v>
      </c>
      <c r="DO743">
        <v>384.3818</v>
      </c>
      <c r="DP743">
        <v>379.7627</v>
      </c>
      <c r="DQ743">
        <v>376.18110000000001</v>
      </c>
      <c r="DR743">
        <v>368.86450000000002</v>
      </c>
      <c r="DS743">
        <v>366.55070000000001</v>
      </c>
      <c r="DT743">
        <v>335.20780000000002</v>
      </c>
      <c r="DU743">
        <v>244.1199</v>
      </c>
      <c r="DV743">
        <v>606.69979999999998</v>
      </c>
      <c r="DW743">
        <v>686.07590000000005</v>
      </c>
      <c r="DX743">
        <v>631.77030000000002</v>
      </c>
      <c r="DY743">
        <v>606.58950000000004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143.90129999999999</v>
      </c>
      <c r="EM743">
        <v>391.10950000000003</v>
      </c>
      <c r="EN743">
        <v>385.53640000000001</v>
      </c>
      <c r="EO743">
        <v>381.49759999999998</v>
      </c>
      <c r="EP743">
        <v>374.00310000000002</v>
      </c>
      <c r="EQ743">
        <v>371.88350000000003</v>
      </c>
      <c r="ER743">
        <v>346.17559999999997</v>
      </c>
      <c r="ES743">
        <v>253.85830000000001</v>
      </c>
      <c r="ET743">
        <v>1270.0840000000001</v>
      </c>
      <c r="EU743">
        <v>1469.3309999999999</v>
      </c>
      <c r="EV743">
        <v>1336.0119999999999</v>
      </c>
      <c r="EW743">
        <v>1277.8979999999999</v>
      </c>
      <c r="EX743">
        <v>68.914259999999999</v>
      </c>
      <c r="EY743">
        <v>67.49485</v>
      </c>
      <c r="EZ743">
        <v>65.744159999999994</v>
      </c>
      <c r="FA743">
        <v>64.823509999999999</v>
      </c>
      <c r="FB743">
        <v>63.984409999999997</v>
      </c>
      <c r="FC743">
        <v>62.965629999999997</v>
      </c>
      <c r="FD743">
        <v>62.220419999999997</v>
      </c>
      <c r="FE743">
        <v>62.407499999999999</v>
      </c>
      <c r="FF743">
        <v>65.251980000000003</v>
      </c>
      <c r="FG743">
        <v>70.562160000000006</v>
      </c>
      <c r="FH743">
        <v>76.127899999999997</v>
      </c>
      <c r="FI743">
        <v>81.09657</v>
      </c>
      <c r="FJ743">
        <v>84.576809999999995</v>
      </c>
      <c r="FK743">
        <v>86.604190000000003</v>
      </c>
      <c r="FL743">
        <v>88.08502</v>
      </c>
      <c r="FM743">
        <v>88.811920000000001</v>
      </c>
      <c r="FN743">
        <v>88.621179999999995</v>
      </c>
      <c r="FO743">
        <v>87.683199999999999</v>
      </c>
      <c r="FP743">
        <v>85.659899999999993</v>
      </c>
      <c r="FQ743">
        <v>82.439890000000005</v>
      </c>
      <c r="FR743">
        <v>78.487579999999994</v>
      </c>
      <c r="FS743">
        <v>74.690079999999995</v>
      </c>
      <c r="FT743">
        <v>72.052999999999997</v>
      </c>
      <c r="FU743">
        <v>69.892510000000001</v>
      </c>
      <c r="FV743">
        <v>1</v>
      </c>
    </row>
    <row r="744" spans="1:178" x14ac:dyDescent="0.2">
      <c r="A744" t="s">
        <v>216</v>
      </c>
      <c r="B744" t="s">
        <v>231</v>
      </c>
      <c r="C744" t="s">
        <v>242</v>
      </c>
      <c r="D744" t="s">
        <v>36</v>
      </c>
      <c r="E744">
        <v>2017</v>
      </c>
      <c r="F744" t="s">
        <v>227</v>
      </c>
      <c r="G744">
        <v>321</v>
      </c>
      <c r="H744" s="59"/>
      <c r="I744">
        <v>31.596730000000001</v>
      </c>
      <c r="J744">
        <v>404.72840000000002</v>
      </c>
      <c r="K744">
        <v>418.02339999999998</v>
      </c>
      <c r="L744">
        <v>418.59070000000003</v>
      </c>
      <c r="M744">
        <v>422.22570000000002</v>
      </c>
      <c r="N744">
        <v>420.9</v>
      </c>
      <c r="O744">
        <v>439.3159</v>
      </c>
      <c r="P744">
        <v>446.57029999999997</v>
      </c>
      <c r="Q744">
        <v>454.75139999999999</v>
      </c>
      <c r="R744">
        <v>464.61799999999999</v>
      </c>
      <c r="S744">
        <v>469.96690000000001</v>
      </c>
      <c r="T744">
        <v>466.68579999999997</v>
      </c>
      <c r="U744">
        <v>470.26249999999999</v>
      </c>
      <c r="V744">
        <v>463.62079999999997</v>
      </c>
      <c r="W744">
        <v>459.43360000000001</v>
      </c>
      <c r="X744">
        <v>452.4418</v>
      </c>
      <c r="Y744">
        <v>444.95760000000001</v>
      </c>
      <c r="Z744">
        <v>435.50650000000002</v>
      </c>
      <c r="AA744">
        <v>429.58199999999999</v>
      </c>
      <c r="AB744">
        <v>436.7475</v>
      </c>
      <c r="AC744">
        <v>440.42259999999999</v>
      </c>
      <c r="AD744">
        <v>440.07479999999998</v>
      </c>
      <c r="AE744">
        <v>432.00290000000001</v>
      </c>
      <c r="AF744">
        <v>426.91269999999997</v>
      </c>
      <c r="AG744">
        <v>424.1069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112.696</v>
      </c>
      <c r="AU744">
        <v>358.13529999999997</v>
      </c>
      <c r="AV744">
        <v>355.8775</v>
      </c>
      <c r="AW744">
        <v>353.46480000000003</v>
      </c>
      <c r="AX744">
        <v>346.76459999999997</v>
      </c>
      <c r="AY744">
        <v>344.05869999999999</v>
      </c>
      <c r="AZ744">
        <v>300.3673</v>
      </c>
      <c r="BA744">
        <v>214.64449999999999</v>
      </c>
      <c r="BB744">
        <v>-964.19849999999997</v>
      </c>
      <c r="BC744">
        <v>-1167.8530000000001</v>
      </c>
      <c r="BD744">
        <v>-1035.5429999999999</v>
      </c>
      <c r="BE744">
        <v>-982.87379999999996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120.81059999999999</v>
      </c>
      <c r="BS744">
        <v>364.7706</v>
      </c>
      <c r="BT744">
        <v>361.57190000000003</v>
      </c>
      <c r="BU744">
        <v>358.70830000000001</v>
      </c>
      <c r="BV744">
        <v>351.83260000000001</v>
      </c>
      <c r="BW744">
        <v>349.31830000000002</v>
      </c>
      <c r="BX744">
        <v>311.18459999999999</v>
      </c>
      <c r="BY744">
        <v>224.2491</v>
      </c>
      <c r="BZ744">
        <v>-309.923</v>
      </c>
      <c r="CA744">
        <v>-395.35210000000001</v>
      </c>
      <c r="CB744">
        <v>-340.97109999999998</v>
      </c>
      <c r="CC744">
        <v>-320.7824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126.4307</v>
      </c>
      <c r="CQ744">
        <v>369.36619999999999</v>
      </c>
      <c r="CR744">
        <v>365.51580000000001</v>
      </c>
      <c r="CS744">
        <v>362.3399</v>
      </c>
      <c r="CT744">
        <v>355.34269999999998</v>
      </c>
      <c r="CU744">
        <v>352.96109999999999</v>
      </c>
      <c r="CV744">
        <v>318.67660000000001</v>
      </c>
      <c r="CW744">
        <v>230.90129999999999</v>
      </c>
      <c r="CX744">
        <v>143.22620000000001</v>
      </c>
      <c r="CY744">
        <v>139.67949999999999</v>
      </c>
      <c r="CZ744">
        <v>140.0872</v>
      </c>
      <c r="DA744">
        <v>137.78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132.05080000000001</v>
      </c>
      <c r="DO744">
        <v>373.96179999999998</v>
      </c>
      <c r="DP744">
        <v>369.4597</v>
      </c>
      <c r="DQ744">
        <v>365.97149999999999</v>
      </c>
      <c r="DR744">
        <v>358.8528</v>
      </c>
      <c r="DS744">
        <v>356.60390000000001</v>
      </c>
      <c r="DT744">
        <v>326.16860000000003</v>
      </c>
      <c r="DU744">
        <v>237.55350000000001</v>
      </c>
      <c r="DV744">
        <v>596.37540000000001</v>
      </c>
      <c r="DW744">
        <v>674.71109999999999</v>
      </c>
      <c r="DX744">
        <v>621.14549999999997</v>
      </c>
      <c r="DY744">
        <v>596.34249999999997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0</v>
      </c>
      <c r="EL744">
        <v>140.1653</v>
      </c>
      <c r="EM744">
        <v>380.59710000000001</v>
      </c>
      <c r="EN744">
        <v>375.15410000000003</v>
      </c>
      <c r="EO744">
        <v>371.21499999999997</v>
      </c>
      <c r="EP744">
        <v>363.92079999999999</v>
      </c>
      <c r="EQ744">
        <v>361.86340000000001</v>
      </c>
      <c r="ER744">
        <v>336.98590000000002</v>
      </c>
      <c r="ES744">
        <v>247.15809999999999</v>
      </c>
      <c r="ET744">
        <v>1250.6510000000001</v>
      </c>
      <c r="EU744">
        <v>1447.212</v>
      </c>
      <c r="EV744">
        <v>1315.7170000000001</v>
      </c>
      <c r="EW744">
        <v>1258.434</v>
      </c>
      <c r="EX744">
        <v>68.914259999999999</v>
      </c>
      <c r="EY744">
        <v>67.49485</v>
      </c>
      <c r="EZ744">
        <v>65.744159999999994</v>
      </c>
      <c r="FA744">
        <v>64.823509999999999</v>
      </c>
      <c r="FB744">
        <v>63.984409999999997</v>
      </c>
      <c r="FC744">
        <v>62.965629999999997</v>
      </c>
      <c r="FD744">
        <v>62.220419999999997</v>
      </c>
      <c r="FE744">
        <v>62.407499999999999</v>
      </c>
      <c r="FF744">
        <v>65.251980000000003</v>
      </c>
      <c r="FG744">
        <v>70.562160000000006</v>
      </c>
      <c r="FH744">
        <v>76.127899999999997</v>
      </c>
      <c r="FI744">
        <v>81.09657</v>
      </c>
      <c r="FJ744">
        <v>84.576809999999995</v>
      </c>
      <c r="FK744">
        <v>86.604179999999999</v>
      </c>
      <c r="FL744">
        <v>88.08502</v>
      </c>
      <c r="FM744">
        <v>88.811920000000001</v>
      </c>
      <c r="FN744">
        <v>88.621179999999995</v>
      </c>
      <c r="FO744">
        <v>87.683199999999999</v>
      </c>
      <c r="FP744">
        <v>85.659899999999993</v>
      </c>
      <c r="FQ744">
        <v>82.439890000000005</v>
      </c>
      <c r="FR744">
        <v>78.487579999999994</v>
      </c>
      <c r="FS744">
        <v>74.690079999999995</v>
      </c>
      <c r="FT744">
        <v>72.052999999999997</v>
      </c>
      <c r="FU744">
        <v>69.892510000000001</v>
      </c>
      <c r="FV744">
        <v>1</v>
      </c>
    </row>
    <row r="745" spans="1:178" x14ac:dyDescent="0.2">
      <c r="A745" t="s">
        <v>216</v>
      </c>
      <c r="B745" t="s">
        <v>231</v>
      </c>
      <c r="C745" t="s">
        <v>242</v>
      </c>
      <c r="D745" t="s">
        <v>36</v>
      </c>
      <c r="E745" t="s">
        <v>239</v>
      </c>
      <c r="F745" t="s">
        <v>227</v>
      </c>
      <c r="G745">
        <v>313</v>
      </c>
      <c r="H745" s="59"/>
      <c r="I745">
        <v>30.809270000000001</v>
      </c>
      <c r="J745">
        <v>394.64179999999999</v>
      </c>
      <c r="K745">
        <v>407.60539999999997</v>
      </c>
      <c r="L745">
        <v>408.1585</v>
      </c>
      <c r="M745">
        <v>411.7029</v>
      </c>
      <c r="N745">
        <v>410.41030000000001</v>
      </c>
      <c r="O745">
        <v>428.36720000000003</v>
      </c>
      <c r="P745">
        <v>435.4409</v>
      </c>
      <c r="Q745">
        <v>443.41800000000001</v>
      </c>
      <c r="R745">
        <v>453.03879999999998</v>
      </c>
      <c r="S745">
        <v>458.2543</v>
      </c>
      <c r="T745">
        <v>455.05500000000001</v>
      </c>
      <c r="U745">
        <v>458.54250000000002</v>
      </c>
      <c r="V745">
        <v>452.06639999999999</v>
      </c>
      <c r="W745">
        <v>447.98360000000002</v>
      </c>
      <c r="X745">
        <v>441.166</v>
      </c>
      <c r="Y745">
        <v>433.86829999999998</v>
      </c>
      <c r="Z745">
        <v>424.65280000000001</v>
      </c>
      <c r="AA745">
        <v>418.8759</v>
      </c>
      <c r="AB745">
        <v>425.86279999999999</v>
      </c>
      <c r="AC745">
        <v>429.44630000000001</v>
      </c>
      <c r="AD745">
        <v>429.10719999999998</v>
      </c>
      <c r="AE745">
        <v>421.23649999999998</v>
      </c>
      <c r="AF745">
        <v>416.27319999999997</v>
      </c>
      <c r="AG745">
        <v>413.53730000000002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109.71729999999999</v>
      </c>
      <c r="AU745">
        <v>349.07080000000002</v>
      </c>
      <c r="AV745">
        <v>346.88889999999998</v>
      </c>
      <c r="AW745">
        <v>344.54579999999999</v>
      </c>
      <c r="AX745">
        <v>338.01620000000003</v>
      </c>
      <c r="AY745">
        <v>335.37380000000002</v>
      </c>
      <c r="AZ745">
        <v>292.65480000000002</v>
      </c>
      <c r="BA745">
        <v>209.09379999999999</v>
      </c>
      <c r="BB745">
        <v>-953.88130000000001</v>
      </c>
      <c r="BC745">
        <v>-1154.9380000000001</v>
      </c>
      <c r="BD745">
        <v>-1024.2919999999999</v>
      </c>
      <c r="BE745">
        <v>-972.25490000000002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117.73009999999999</v>
      </c>
      <c r="BS745">
        <v>355.62290000000002</v>
      </c>
      <c r="BT745">
        <v>352.51190000000003</v>
      </c>
      <c r="BU745">
        <v>349.7235</v>
      </c>
      <c r="BV745">
        <v>343.02069999999998</v>
      </c>
      <c r="BW745">
        <v>340.56740000000002</v>
      </c>
      <c r="BX745">
        <v>303.3365</v>
      </c>
      <c r="BY745">
        <v>218.578</v>
      </c>
      <c r="BZ745">
        <v>-307.81020000000001</v>
      </c>
      <c r="CA745">
        <v>-392.1241</v>
      </c>
      <c r="CB745">
        <v>-338.43009999999998</v>
      </c>
      <c r="CC745">
        <v>-318.46600000000001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123.27970000000001</v>
      </c>
      <c r="CQ745">
        <v>360.16079999999999</v>
      </c>
      <c r="CR745">
        <v>356.40629999999999</v>
      </c>
      <c r="CS745">
        <v>353.30959999999999</v>
      </c>
      <c r="CT745">
        <v>346.48680000000002</v>
      </c>
      <c r="CU745">
        <v>344.16460000000001</v>
      </c>
      <c r="CV745">
        <v>310.73450000000003</v>
      </c>
      <c r="CW745">
        <v>225.14670000000001</v>
      </c>
      <c r="CX745">
        <v>139.6567</v>
      </c>
      <c r="CY745">
        <v>136.19839999999999</v>
      </c>
      <c r="CZ745">
        <v>136.5959</v>
      </c>
      <c r="DA745">
        <v>134.34620000000001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128.82939999999999</v>
      </c>
      <c r="DO745">
        <v>364.69880000000001</v>
      </c>
      <c r="DP745">
        <v>360.30079999999998</v>
      </c>
      <c r="DQ745">
        <v>356.89569999999998</v>
      </c>
      <c r="DR745">
        <v>349.9529</v>
      </c>
      <c r="DS745">
        <v>347.76170000000002</v>
      </c>
      <c r="DT745">
        <v>318.13260000000002</v>
      </c>
      <c r="DU745">
        <v>231.71549999999999</v>
      </c>
      <c r="DV745">
        <v>587.12360000000001</v>
      </c>
      <c r="DW745">
        <v>664.52089999999998</v>
      </c>
      <c r="DX745">
        <v>611.62189999999998</v>
      </c>
      <c r="DY745">
        <v>587.15840000000003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  <c r="EK745">
        <v>0</v>
      </c>
      <c r="EL745">
        <v>136.84209999999999</v>
      </c>
      <c r="EM745">
        <v>371.2509</v>
      </c>
      <c r="EN745">
        <v>365.92380000000003</v>
      </c>
      <c r="EO745">
        <v>362.07339999999999</v>
      </c>
      <c r="EP745">
        <v>354.95729999999998</v>
      </c>
      <c r="EQ745">
        <v>352.95530000000002</v>
      </c>
      <c r="ER745">
        <v>328.81420000000003</v>
      </c>
      <c r="ES745">
        <v>241.19970000000001</v>
      </c>
      <c r="ET745">
        <v>1233.1949999999999</v>
      </c>
      <c r="EU745">
        <v>1427.335</v>
      </c>
      <c r="EV745">
        <v>1297.4839999999999</v>
      </c>
      <c r="EW745">
        <v>1240.9469999999999</v>
      </c>
      <c r="EX745">
        <v>68.914259999999999</v>
      </c>
      <c r="EY745">
        <v>67.49485</v>
      </c>
      <c r="EZ745">
        <v>65.744159999999994</v>
      </c>
      <c r="FA745">
        <v>64.823509999999999</v>
      </c>
      <c r="FB745">
        <v>63.984409999999997</v>
      </c>
      <c r="FC745">
        <v>62.965629999999997</v>
      </c>
      <c r="FD745">
        <v>62.220419999999997</v>
      </c>
      <c r="FE745">
        <v>62.407499999999999</v>
      </c>
      <c r="FF745">
        <v>65.251980000000003</v>
      </c>
      <c r="FG745">
        <v>70.562160000000006</v>
      </c>
      <c r="FH745">
        <v>76.127899999999997</v>
      </c>
      <c r="FI745">
        <v>81.096580000000003</v>
      </c>
      <c r="FJ745">
        <v>84.576809999999995</v>
      </c>
      <c r="FK745">
        <v>86.604190000000003</v>
      </c>
      <c r="FL745">
        <v>88.08502</v>
      </c>
      <c r="FM745">
        <v>88.811920000000001</v>
      </c>
      <c r="FN745">
        <v>88.621179999999995</v>
      </c>
      <c r="FO745">
        <v>87.683199999999999</v>
      </c>
      <c r="FP745">
        <v>85.659899999999993</v>
      </c>
      <c r="FQ745">
        <v>82.439890000000005</v>
      </c>
      <c r="FR745">
        <v>78.487579999999994</v>
      </c>
      <c r="FS745">
        <v>74.690079999999995</v>
      </c>
      <c r="FT745">
        <v>72.052999999999997</v>
      </c>
      <c r="FU745">
        <v>69.892510000000001</v>
      </c>
      <c r="FV745">
        <v>1</v>
      </c>
    </row>
    <row r="746" spans="1:178" x14ac:dyDescent="0.2">
      <c r="A746" t="s">
        <v>216</v>
      </c>
      <c r="B746" t="s">
        <v>231</v>
      </c>
      <c r="C746" t="s">
        <v>242</v>
      </c>
      <c r="D746" t="s">
        <v>37</v>
      </c>
      <c r="E746">
        <v>2015</v>
      </c>
      <c r="F746" t="s">
        <v>227</v>
      </c>
      <c r="G746">
        <v>338</v>
      </c>
      <c r="H746" s="59"/>
      <c r="I746">
        <v>33.27008</v>
      </c>
      <c r="J746">
        <v>471.3664</v>
      </c>
      <c r="K746">
        <v>464.47550000000001</v>
      </c>
      <c r="L746">
        <v>460.6164</v>
      </c>
      <c r="M746">
        <v>461.28980000000001</v>
      </c>
      <c r="N746">
        <v>464.70780000000002</v>
      </c>
      <c r="O746">
        <v>478.56720000000001</v>
      </c>
      <c r="P746">
        <v>489.34179999999998</v>
      </c>
      <c r="Q746">
        <v>498.24610000000001</v>
      </c>
      <c r="R746">
        <v>500.74509999999998</v>
      </c>
      <c r="S746">
        <v>503.35890000000001</v>
      </c>
      <c r="T746">
        <v>505.505</v>
      </c>
      <c r="U746">
        <v>501.69529999999997</v>
      </c>
      <c r="V746">
        <v>500.09379999999999</v>
      </c>
      <c r="W746">
        <v>499.93939999999998</v>
      </c>
      <c r="X746">
        <v>494.10700000000003</v>
      </c>
      <c r="Y746">
        <v>487.41809999999998</v>
      </c>
      <c r="Z746">
        <v>481.18990000000002</v>
      </c>
      <c r="AA746">
        <v>475.50639999999999</v>
      </c>
      <c r="AB746">
        <v>474.22210000000001</v>
      </c>
      <c r="AC746">
        <v>477.40499999999997</v>
      </c>
      <c r="AD746">
        <v>479.29500000000002</v>
      </c>
      <c r="AE746">
        <v>482.08260000000001</v>
      </c>
      <c r="AF746">
        <v>482.24950000000001</v>
      </c>
      <c r="AG746">
        <v>478.65300000000002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124.91540000000001</v>
      </c>
      <c r="AU746">
        <v>394.70089999999999</v>
      </c>
      <c r="AV746">
        <v>393.5274</v>
      </c>
      <c r="AW746">
        <v>392.47640000000001</v>
      </c>
      <c r="AX746">
        <v>388.62270000000001</v>
      </c>
      <c r="AY746">
        <v>385.87630000000001</v>
      </c>
      <c r="AZ746">
        <v>341.33499999999998</v>
      </c>
      <c r="BA746">
        <v>240.25129999999999</v>
      </c>
      <c r="BB746">
        <v>43.932110000000002</v>
      </c>
      <c r="BC746">
        <v>-115.52500000000001</v>
      </c>
      <c r="BD746">
        <v>-189.42609999999999</v>
      </c>
      <c r="BE746">
        <v>-268.69779999999997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133.47669999999999</v>
      </c>
      <c r="BS746">
        <v>400.40109999999999</v>
      </c>
      <c r="BT746">
        <v>398.846</v>
      </c>
      <c r="BU746">
        <v>397.52690000000001</v>
      </c>
      <c r="BV746">
        <v>393.62779999999998</v>
      </c>
      <c r="BW746">
        <v>390.7371</v>
      </c>
      <c r="BX746">
        <v>347.26119999999997</v>
      </c>
      <c r="BY746">
        <v>246.50710000000001</v>
      </c>
      <c r="BZ746">
        <v>110.4537</v>
      </c>
      <c r="CA746">
        <v>47.355539999999998</v>
      </c>
      <c r="CB746">
        <v>17.588719999999999</v>
      </c>
      <c r="CC746">
        <v>-15.63029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139.40629999999999</v>
      </c>
      <c r="CQ746">
        <v>404.34899999999999</v>
      </c>
      <c r="CR746">
        <v>402.52969999999999</v>
      </c>
      <c r="CS746">
        <v>401.02480000000003</v>
      </c>
      <c r="CT746">
        <v>397.0942</v>
      </c>
      <c r="CU746">
        <v>394.1037</v>
      </c>
      <c r="CV746">
        <v>351.36559999999997</v>
      </c>
      <c r="CW746">
        <v>250.8399</v>
      </c>
      <c r="CX746">
        <v>156.5264</v>
      </c>
      <c r="CY746">
        <v>160.1661</v>
      </c>
      <c r="CZ746">
        <v>160.9666</v>
      </c>
      <c r="DA746">
        <v>159.64349999999999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145.33580000000001</v>
      </c>
      <c r="DO746">
        <v>408.29700000000003</v>
      </c>
      <c r="DP746">
        <v>406.2133</v>
      </c>
      <c r="DQ746">
        <v>404.52280000000002</v>
      </c>
      <c r="DR746">
        <v>400.5607</v>
      </c>
      <c r="DS746">
        <v>397.47019999999998</v>
      </c>
      <c r="DT746">
        <v>355.47</v>
      </c>
      <c r="DU746">
        <v>255.17259999999999</v>
      </c>
      <c r="DV746">
        <v>202.59899999999999</v>
      </c>
      <c r="DW746">
        <v>272.97669999999999</v>
      </c>
      <c r="DX746">
        <v>304.34449999999998</v>
      </c>
      <c r="DY746">
        <v>334.91730000000001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153.8972</v>
      </c>
      <c r="EM746">
        <v>413.99720000000002</v>
      </c>
      <c r="EN746">
        <v>411.53190000000001</v>
      </c>
      <c r="EO746">
        <v>409.57330000000002</v>
      </c>
      <c r="EP746">
        <v>405.56569999999999</v>
      </c>
      <c r="EQ746">
        <v>402.33100000000002</v>
      </c>
      <c r="ER746">
        <v>361.39620000000002</v>
      </c>
      <c r="ES746">
        <v>261.42840000000001</v>
      </c>
      <c r="ET746">
        <v>269.12060000000002</v>
      </c>
      <c r="EU746">
        <v>435.85719999999998</v>
      </c>
      <c r="EV746">
        <v>511.35930000000002</v>
      </c>
      <c r="EW746">
        <v>587.98490000000004</v>
      </c>
      <c r="EX746">
        <v>73.143190000000004</v>
      </c>
      <c r="EY746">
        <v>71.545280000000005</v>
      </c>
      <c r="EZ746">
        <v>70.380549999999999</v>
      </c>
      <c r="FA746">
        <v>69.433729999999997</v>
      </c>
      <c r="FB746">
        <v>68.460980000000006</v>
      </c>
      <c r="FC746">
        <v>67.340630000000004</v>
      </c>
      <c r="FD746">
        <v>66.875889999999998</v>
      </c>
      <c r="FE746">
        <v>67.372979999999998</v>
      </c>
      <c r="FF746">
        <v>70.660679999999999</v>
      </c>
      <c r="FG746">
        <v>75.551699999999997</v>
      </c>
      <c r="FH746">
        <v>80.337419999999995</v>
      </c>
      <c r="FI746">
        <v>83.876660000000001</v>
      </c>
      <c r="FJ746">
        <v>87.084919999999997</v>
      </c>
      <c r="FK746">
        <v>89.393469999999994</v>
      </c>
      <c r="FL746">
        <v>90.781289999999998</v>
      </c>
      <c r="FM746">
        <v>91.266649999999998</v>
      </c>
      <c r="FN746">
        <v>90.509919999999994</v>
      </c>
      <c r="FO746">
        <v>89.144329999999997</v>
      </c>
      <c r="FP746">
        <v>87.624809999999997</v>
      </c>
      <c r="FQ746">
        <v>85.233670000000004</v>
      </c>
      <c r="FR746">
        <v>81.630160000000004</v>
      </c>
      <c r="FS746">
        <v>78.134349999999998</v>
      </c>
      <c r="FT746">
        <v>75.745660000000001</v>
      </c>
      <c r="FU746">
        <v>73.347790000000003</v>
      </c>
      <c r="FV746">
        <v>1</v>
      </c>
    </row>
    <row r="747" spans="1:178" x14ac:dyDescent="0.2">
      <c r="A747" t="s">
        <v>216</v>
      </c>
      <c r="B747" t="s">
        <v>231</v>
      </c>
      <c r="C747" t="s">
        <v>242</v>
      </c>
      <c r="D747" t="s">
        <v>37</v>
      </c>
      <c r="E747">
        <v>2016</v>
      </c>
      <c r="F747" t="s">
        <v>227</v>
      </c>
      <c r="G747">
        <v>330</v>
      </c>
      <c r="H747" s="59"/>
      <c r="I747">
        <v>32.482619999999997</v>
      </c>
      <c r="J747">
        <v>460.20979999999997</v>
      </c>
      <c r="K747">
        <v>453.48200000000003</v>
      </c>
      <c r="L747">
        <v>449.71420000000001</v>
      </c>
      <c r="M747">
        <v>450.37169999999998</v>
      </c>
      <c r="N747">
        <v>453.7088</v>
      </c>
      <c r="O747">
        <v>467.24009999999998</v>
      </c>
      <c r="P747">
        <v>477.75979999999998</v>
      </c>
      <c r="Q747">
        <v>486.45330000000001</v>
      </c>
      <c r="R747">
        <v>488.89319999999998</v>
      </c>
      <c r="S747">
        <v>491.44510000000002</v>
      </c>
      <c r="T747">
        <v>493.54039999999998</v>
      </c>
      <c r="U747">
        <v>489.82089999999999</v>
      </c>
      <c r="V747">
        <v>488.25729999999999</v>
      </c>
      <c r="W747">
        <v>488.10649999999998</v>
      </c>
      <c r="X747">
        <v>482.41219999999998</v>
      </c>
      <c r="Y747">
        <v>475.88150000000002</v>
      </c>
      <c r="Z747">
        <v>469.80079999999998</v>
      </c>
      <c r="AA747">
        <v>464.25189999999998</v>
      </c>
      <c r="AB747">
        <v>462.99799999999999</v>
      </c>
      <c r="AC747">
        <v>466.10550000000001</v>
      </c>
      <c r="AD747">
        <v>467.95069999999998</v>
      </c>
      <c r="AE747">
        <v>470.67239999999998</v>
      </c>
      <c r="AF747">
        <v>470.83539999999999</v>
      </c>
      <c r="AG747">
        <v>467.32389999999998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121.7884</v>
      </c>
      <c r="AU747">
        <v>385.24529999999999</v>
      </c>
      <c r="AV747">
        <v>384.10730000000001</v>
      </c>
      <c r="AW747">
        <v>383.0865</v>
      </c>
      <c r="AX747">
        <v>379.32490000000001</v>
      </c>
      <c r="AY747">
        <v>376.64640000000003</v>
      </c>
      <c r="AZ747">
        <v>333.13810000000001</v>
      </c>
      <c r="BA747">
        <v>234.44040000000001</v>
      </c>
      <c r="BB747">
        <v>41.567799999999998</v>
      </c>
      <c r="BC747">
        <v>-116.0337</v>
      </c>
      <c r="BD747">
        <v>-189.06450000000001</v>
      </c>
      <c r="BE747">
        <v>-267.37689999999998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130.24780000000001</v>
      </c>
      <c r="BS747">
        <v>390.8777</v>
      </c>
      <c r="BT747">
        <v>389.36250000000001</v>
      </c>
      <c r="BU747">
        <v>388.07679999999999</v>
      </c>
      <c r="BV747">
        <v>384.2704</v>
      </c>
      <c r="BW747">
        <v>381.44929999999999</v>
      </c>
      <c r="BX747">
        <v>338.99369999999999</v>
      </c>
      <c r="BY747">
        <v>240.6217</v>
      </c>
      <c r="BZ747">
        <v>107.2974</v>
      </c>
      <c r="CA747">
        <v>44.90766</v>
      </c>
      <c r="CB747">
        <v>15.485799999999999</v>
      </c>
      <c r="CC747">
        <v>-17.32217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136.10669999999999</v>
      </c>
      <c r="CQ747">
        <v>394.77859999999998</v>
      </c>
      <c r="CR747">
        <v>393.00229999999999</v>
      </c>
      <c r="CS747">
        <v>391.53309999999999</v>
      </c>
      <c r="CT747">
        <v>387.69560000000001</v>
      </c>
      <c r="CU747">
        <v>384.7758</v>
      </c>
      <c r="CV747">
        <v>343.04930000000002</v>
      </c>
      <c r="CW747">
        <v>244.90289999999999</v>
      </c>
      <c r="CX747">
        <v>152.82159999999999</v>
      </c>
      <c r="CY747">
        <v>156.37520000000001</v>
      </c>
      <c r="CZ747">
        <v>157.1567</v>
      </c>
      <c r="DA747">
        <v>155.86500000000001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141.9657</v>
      </c>
      <c r="DO747">
        <v>398.67959999999999</v>
      </c>
      <c r="DP747">
        <v>396.6422</v>
      </c>
      <c r="DQ747">
        <v>394.98939999999999</v>
      </c>
      <c r="DR747">
        <v>391.12079999999997</v>
      </c>
      <c r="DS747">
        <v>388.10230000000001</v>
      </c>
      <c r="DT747">
        <v>347.10480000000001</v>
      </c>
      <c r="DU747">
        <v>249.184</v>
      </c>
      <c r="DV747">
        <v>198.34569999999999</v>
      </c>
      <c r="DW747">
        <v>267.84269999999998</v>
      </c>
      <c r="DX747">
        <v>298.82760000000002</v>
      </c>
      <c r="DY747">
        <v>329.0521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150.42509999999999</v>
      </c>
      <c r="EM747">
        <v>404.31189999999998</v>
      </c>
      <c r="EN747">
        <v>401.8974</v>
      </c>
      <c r="EO747">
        <v>399.97980000000001</v>
      </c>
      <c r="EP747">
        <v>396.06619999999998</v>
      </c>
      <c r="EQ747">
        <v>392.90519999999998</v>
      </c>
      <c r="ER747">
        <v>352.96039999999999</v>
      </c>
      <c r="ES747">
        <v>255.36539999999999</v>
      </c>
      <c r="ET747">
        <v>264.07530000000003</v>
      </c>
      <c r="EU747">
        <v>428.78410000000002</v>
      </c>
      <c r="EV747">
        <v>503.37799999999999</v>
      </c>
      <c r="EW747">
        <v>579.10680000000002</v>
      </c>
      <c r="EX747">
        <v>73.143180000000001</v>
      </c>
      <c r="EY747">
        <v>71.545280000000005</v>
      </c>
      <c r="EZ747">
        <v>70.380549999999999</v>
      </c>
      <c r="FA747">
        <v>69.433729999999997</v>
      </c>
      <c r="FB747">
        <v>68.460980000000006</v>
      </c>
      <c r="FC747">
        <v>67.340630000000004</v>
      </c>
      <c r="FD747">
        <v>66.875889999999998</v>
      </c>
      <c r="FE747">
        <v>67.372979999999998</v>
      </c>
      <c r="FF747">
        <v>70.660669999999996</v>
      </c>
      <c r="FG747">
        <v>75.551699999999997</v>
      </c>
      <c r="FH747">
        <v>80.337419999999995</v>
      </c>
      <c r="FI747">
        <v>83.876660000000001</v>
      </c>
      <c r="FJ747">
        <v>87.084919999999997</v>
      </c>
      <c r="FK747">
        <v>89.393469999999994</v>
      </c>
      <c r="FL747">
        <v>90.781289999999998</v>
      </c>
      <c r="FM747">
        <v>91.266649999999998</v>
      </c>
      <c r="FN747">
        <v>90.509919999999994</v>
      </c>
      <c r="FO747">
        <v>89.144329999999997</v>
      </c>
      <c r="FP747">
        <v>87.62482</v>
      </c>
      <c r="FQ747">
        <v>85.233670000000004</v>
      </c>
      <c r="FR747">
        <v>81.630160000000004</v>
      </c>
      <c r="FS747">
        <v>78.134349999999998</v>
      </c>
      <c r="FT747">
        <v>75.745660000000001</v>
      </c>
      <c r="FU747">
        <v>73.347790000000003</v>
      </c>
      <c r="FV747">
        <v>1</v>
      </c>
    </row>
    <row r="748" spans="1:178" x14ac:dyDescent="0.2">
      <c r="A748" t="s">
        <v>216</v>
      </c>
      <c r="B748" t="s">
        <v>231</v>
      </c>
      <c r="C748" t="s">
        <v>242</v>
      </c>
      <c r="D748" t="s">
        <v>37</v>
      </c>
      <c r="E748">
        <v>2017</v>
      </c>
      <c r="F748" t="s">
        <v>227</v>
      </c>
      <c r="G748">
        <v>321</v>
      </c>
      <c r="H748" s="59"/>
      <c r="I748">
        <v>31.596730000000001</v>
      </c>
      <c r="J748">
        <v>447.65859999999998</v>
      </c>
      <c r="K748">
        <v>441.11430000000001</v>
      </c>
      <c r="L748">
        <v>437.44929999999999</v>
      </c>
      <c r="M748">
        <v>438.08879999999999</v>
      </c>
      <c r="N748">
        <v>441.3349</v>
      </c>
      <c r="O748">
        <v>454.49720000000002</v>
      </c>
      <c r="P748">
        <v>464.72989999999999</v>
      </c>
      <c r="Q748">
        <v>473.18639999999999</v>
      </c>
      <c r="R748">
        <v>475.5598</v>
      </c>
      <c r="S748">
        <v>478.04199999999997</v>
      </c>
      <c r="T748">
        <v>480.08019999999999</v>
      </c>
      <c r="U748">
        <v>476.46210000000002</v>
      </c>
      <c r="V748">
        <v>474.94119999999998</v>
      </c>
      <c r="W748">
        <v>474.7946</v>
      </c>
      <c r="X748">
        <v>469.25549999999998</v>
      </c>
      <c r="Y748">
        <v>462.90300000000002</v>
      </c>
      <c r="Z748">
        <v>456.98809999999997</v>
      </c>
      <c r="AA748">
        <v>451.59050000000002</v>
      </c>
      <c r="AB748">
        <v>450.3707</v>
      </c>
      <c r="AC748">
        <v>453.39350000000002</v>
      </c>
      <c r="AD748">
        <v>455.1884</v>
      </c>
      <c r="AE748">
        <v>457.83580000000001</v>
      </c>
      <c r="AF748">
        <v>457.99439999999998</v>
      </c>
      <c r="AG748">
        <v>454.57870000000003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118.273</v>
      </c>
      <c r="AU748">
        <v>374.60950000000003</v>
      </c>
      <c r="AV748">
        <v>373.5111</v>
      </c>
      <c r="AW748">
        <v>372.52429999999998</v>
      </c>
      <c r="AX748">
        <v>368.86630000000002</v>
      </c>
      <c r="AY748">
        <v>366.26409999999998</v>
      </c>
      <c r="AZ748">
        <v>323.91829999999999</v>
      </c>
      <c r="BA748">
        <v>227.9049</v>
      </c>
      <c r="BB748">
        <v>38.927520000000001</v>
      </c>
      <c r="BC748">
        <v>-116.5582</v>
      </c>
      <c r="BD748">
        <v>-188.5968</v>
      </c>
      <c r="BE748">
        <v>-265.81630000000001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126.61620000000001</v>
      </c>
      <c r="BS748">
        <v>380.16460000000001</v>
      </c>
      <c r="BT748">
        <v>378.6943</v>
      </c>
      <c r="BU748">
        <v>377.4461</v>
      </c>
      <c r="BV748">
        <v>373.7439</v>
      </c>
      <c r="BW748">
        <v>371.00110000000001</v>
      </c>
      <c r="BX748">
        <v>329.69349999999997</v>
      </c>
      <c r="BY748">
        <v>234.00129999999999</v>
      </c>
      <c r="BZ748">
        <v>103.7546</v>
      </c>
      <c r="CA748">
        <v>42.173389999999998</v>
      </c>
      <c r="CB748">
        <v>13.14495</v>
      </c>
      <c r="CC748">
        <v>-19.195060000000002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132.3947</v>
      </c>
      <c r="CQ748">
        <v>384.01190000000003</v>
      </c>
      <c r="CR748">
        <v>382.28410000000002</v>
      </c>
      <c r="CS748">
        <v>380.85489999999999</v>
      </c>
      <c r="CT748">
        <v>377.12200000000001</v>
      </c>
      <c r="CU748">
        <v>374.28190000000001</v>
      </c>
      <c r="CV748">
        <v>333.6934</v>
      </c>
      <c r="CW748">
        <v>238.22370000000001</v>
      </c>
      <c r="CX748">
        <v>148.65369999999999</v>
      </c>
      <c r="CY748">
        <v>152.1104</v>
      </c>
      <c r="CZ748">
        <v>152.8706</v>
      </c>
      <c r="DA748">
        <v>151.61410000000001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138.17320000000001</v>
      </c>
      <c r="DO748">
        <v>387.85930000000002</v>
      </c>
      <c r="DP748">
        <v>385.87389999999999</v>
      </c>
      <c r="DQ748">
        <v>384.2638</v>
      </c>
      <c r="DR748">
        <v>380.50020000000001</v>
      </c>
      <c r="DS748">
        <v>377.56270000000001</v>
      </c>
      <c r="DT748">
        <v>337.69319999999999</v>
      </c>
      <c r="DU748">
        <v>242.4461</v>
      </c>
      <c r="DV748">
        <v>193.55279999999999</v>
      </c>
      <c r="DW748">
        <v>262.04739999999998</v>
      </c>
      <c r="DX748">
        <v>292.59629999999999</v>
      </c>
      <c r="DY748">
        <v>322.42329999999998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146.51650000000001</v>
      </c>
      <c r="EM748">
        <v>393.41430000000003</v>
      </c>
      <c r="EN748">
        <v>391.05700000000002</v>
      </c>
      <c r="EO748">
        <v>389.18560000000002</v>
      </c>
      <c r="EP748">
        <v>385.3777</v>
      </c>
      <c r="EQ748">
        <v>382.29969999999997</v>
      </c>
      <c r="ER748">
        <v>343.46839999999997</v>
      </c>
      <c r="ES748">
        <v>248.54249999999999</v>
      </c>
      <c r="ET748">
        <v>258.37990000000002</v>
      </c>
      <c r="EU748">
        <v>420.779</v>
      </c>
      <c r="EV748">
        <v>494.33800000000002</v>
      </c>
      <c r="EW748">
        <v>569.04459999999995</v>
      </c>
      <c r="EX748">
        <v>73.143190000000004</v>
      </c>
      <c r="EY748">
        <v>71.545280000000005</v>
      </c>
      <c r="EZ748">
        <v>70.380549999999999</v>
      </c>
      <c r="FA748">
        <v>69.433729999999997</v>
      </c>
      <c r="FB748">
        <v>68.460980000000006</v>
      </c>
      <c r="FC748">
        <v>67.340630000000004</v>
      </c>
      <c r="FD748">
        <v>66.875889999999998</v>
      </c>
      <c r="FE748">
        <v>67.372979999999998</v>
      </c>
      <c r="FF748">
        <v>70.660669999999996</v>
      </c>
      <c r="FG748">
        <v>75.551699999999997</v>
      </c>
      <c r="FH748">
        <v>80.337419999999995</v>
      </c>
      <c r="FI748">
        <v>83.876660000000001</v>
      </c>
      <c r="FJ748">
        <v>87.084919999999997</v>
      </c>
      <c r="FK748">
        <v>89.393479999999997</v>
      </c>
      <c r="FL748">
        <v>90.781289999999998</v>
      </c>
      <c r="FM748">
        <v>91.266649999999998</v>
      </c>
      <c r="FN748">
        <v>90.509919999999994</v>
      </c>
      <c r="FO748">
        <v>89.144329999999997</v>
      </c>
      <c r="FP748">
        <v>87.624809999999997</v>
      </c>
      <c r="FQ748">
        <v>85.233670000000004</v>
      </c>
      <c r="FR748">
        <v>81.630160000000004</v>
      </c>
      <c r="FS748">
        <v>78.134349999999998</v>
      </c>
      <c r="FT748">
        <v>75.745660000000001</v>
      </c>
      <c r="FU748">
        <v>73.347790000000003</v>
      </c>
      <c r="FV748">
        <v>1</v>
      </c>
    </row>
    <row r="749" spans="1:178" x14ac:dyDescent="0.2">
      <c r="A749" t="s">
        <v>216</v>
      </c>
      <c r="B749" t="s">
        <v>231</v>
      </c>
      <c r="C749" t="s">
        <v>242</v>
      </c>
      <c r="D749" t="s">
        <v>37</v>
      </c>
      <c r="E749" t="s">
        <v>239</v>
      </c>
      <c r="F749" t="s">
        <v>227</v>
      </c>
      <c r="G749">
        <v>313</v>
      </c>
      <c r="H749" s="59"/>
      <c r="I749">
        <v>30.809270000000001</v>
      </c>
      <c r="J749">
        <v>436.50200000000001</v>
      </c>
      <c r="K749">
        <v>430.12079999999997</v>
      </c>
      <c r="L749">
        <v>426.5471</v>
      </c>
      <c r="M749">
        <v>427.17070000000001</v>
      </c>
      <c r="N749">
        <v>430.33589999999998</v>
      </c>
      <c r="O749">
        <v>443.17020000000002</v>
      </c>
      <c r="P749">
        <v>453.14789999999999</v>
      </c>
      <c r="Q749">
        <v>461.39359999999999</v>
      </c>
      <c r="R749">
        <v>463.70780000000002</v>
      </c>
      <c r="S749">
        <v>466.12819999999999</v>
      </c>
      <c r="T749">
        <v>468.11559999999997</v>
      </c>
      <c r="U749">
        <v>464.58769999999998</v>
      </c>
      <c r="V749">
        <v>463.1046</v>
      </c>
      <c r="W749">
        <v>462.96170000000001</v>
      </c>
      <c r="X749">
        <v>457.5607</v>
      </c>
      <c r="Y749">
        <v>451.3664</v>
      </c>
      <c r="Z749">
        <v>445.59899999999999</v>
      </c>
      <c r="AA749">
        <v>440.33580000000001</v>
      </c>
      <c r="AB749">
        <v>439.1465</v>
      </c>
      <c r="AC749">
        <v>442.09399999999999</v>
      </c>
      <c r="AD749">
        <v>443.84410000000003</v>
      </c>
      <c r="AE749">
        <v>446.42559999999997</v>
      </c>
      <c r="AF749">
        <v>446.58019999999999</v>
      </c>
      <c r="AG749">
        <v>443.24970000000002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115.15049999999999</v>
      </c>
      <c r="AU749">
        <v>365.15699999999998</v>
      </c>
      <c r="AV749">
        <v>364.09379999999999</v>
      </c>
      <c r="AW749">
        <v>363.137</v>
      </c>
      <c r="AX749">
        <v>359.57119999999998</v>
      </c>
      <c r="AY749">
        <v>357.0367</v>
      </c>
      <c r="AZ749">
        <v>315.72449999999998</v>
      </c>
      <c r="BA749">
        <v>222.09719999999999</v>
      </c>
      <c r="BB749">
        <v>36.598700000000001</v>
      </c>
      <c r="BC749">
        <v>-116.98009999999999</v>
      </c>
      <c r="BD749">
        <v>-188.12479999999999</v>
      </c>
      <c r="BE749">
        <v>-264.3605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123.3891</v>
      </c>
      <c r="BS749">
        <v>370.64240000000001</v>
      </c>
      <c r="BT749">
        <v>369.21199999999999</v>
      </c>
      <c r="BU749">
        <v>367.99720000000002</v>
      </c>
      <c r="BV749">
        <v>364.38749999999999</v>
      </c>
      <c r="BW749">
        <v>361.71429999999998</v>
      </c>
      <c r="BX749">
        <v>321.4273</v>
      </c>
      <c r="BY749">
        <v>228.1172</v>
      </c>
      <c r="BZ749">
        <v>100.6129</v>
      </c>
      <c r="CA749">
        <v>39.761060000000001</v>
      </c>
      <c r="CB749">
        <v>11.08719</v>
      </c>
      <c r="CC749">
        <v>-20.831720000000001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129.09520000000001</v>
      </c>
      <c r="CQ749">
        <v>374.44159999999999</v>
      </c>
      <c r="CR749">
        <v>372.7568</v>
      </c>
      <c r="CS749">
        <v>371.36329999999998</v>
      </c>
      <c r="CT749">
        <v>367.72340000000003</v>
      </c>
      <c r="CU749">
        <v>364.95400000000001</v>
      </c>
      <c r="CV749">
        <v>325.37700000000001</v>
      </c>
      <c r="CW749">
        <v>232.2867</v>
      </c>
      <c r="CX749">
        <v>144.94900000000001</v>
      </c>
      <c r="CY749">
        <v>148.31950000000001</v>
      </c>
      <c r="CZ749">
        <v>149.0608</v>
      </c>
      <c r="DA749">
        <v>147.8356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134.80119999999999</v>
      </c>
      <c r="DO749">
        <v>378.2407</v>
      </c>
      <c r="DP749">
        <v>376.30160000000001</v>
      </c>
      <c r="DQ749">
        <v>374.72930000000002</v>
      </c>
      <c r="DR749">
        <v>371.05919999999998</v>
      </c>
      <c r="DS749">
        <v>368.19369999999998</v>
      </c>
      <c r="DT749">
        <v>329.32679999999999</v>
      </c>
      <c r="DU749">
        <v>236.45609999999999</v>
      </c>
      <c r="DV749">
        <v>189.285</v>
      </c>
      <c r="DW749">
        <v>256.87790000000001</v>
      </c>
      <c r="DX749">
        <v>287.03440000000001</v>
      </c>
      <c r="DY749">
        <v>316.50279999999998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  <c r="EK749">
        <v>0</v>
      </c>
      <c r="EL749">
        <v>143.03980000000001</v>
      </c>
      <c r="EM749">
        <v>383.72609999999997</v>
      </c>
      <c r="EN749">
        <v>381.41969999999998</v>
      </c>
      <c r="EO749">
        <v>379.58949999999999</v>
      </c>
      <c r="EP749">
        <v>375.87549999999999</v>
      </c>
      <c r="EQ749">
        <v>372.87119999999999</v>
      </c>
      <c r="ER749">
        <v>335.02949999999998</v>
      </c>
      <c r="ES749">
        <v>242.4761</v>
      </c>
      <c r="ET749">
        <v>253.29920000000001</v>
      </c>
      <c r="EU749">
        <v>413.61900000000003</v>
      </c>
      <c r="EV749">
        <v>486.24630000000002</v>
      </c>
      <c r="EW749">
        <v>560.03160000000003</v>
      </c>
      <c r="EX749">
        <v>73.143190000000004</v>
      </c>
      <c r="EY749">
        <v>71.545280000000005</v>
      </c>
      <c r="EZ749">
        <v>70.380549999999999</v>
      </c>
      <c r="FA749">
        <v>69.433729999999997</v>
      </c>
      <c r="FB749">
        <v>68.460980000000006</v>
      </c>
      <c r="FC749">
        <v>67.340630000000004</v>
      </c>
      <c r="FD749">
        <v>66.875889999999998</v>
      </c>
      <c r="FE749">
        <v>67.372979999999998</v>
      </c>
      <c r="FF749">
        <v>70.660669999999996</v>
      </c>
      <c r="FG749">
        <v>75.551699999999997</v>
      </c>
      <c r="FH749">
        <v>80.337419999999995</v>
      </c>
      <c r="FI749">
        <v>83.876660000000001</v>
      </c>
      <c r="FJ749">
        <v>87.084919999999997</v>
      </c>
      <c r="FK749">
        <v>89.393469999999994</v>
      </c>
      <c r="FL749">
        <v>90.781289999999998</v>
      </c>
      <c r="FM749">
        <v>91.266649999999998</v>
      </c>
      <c r="FN749">
        <v>90.509919999999994</v>
      </c>
      <c r="FO749">
        <v>89.144329999999997</v>
      </c>
      <c r="FP749">
        <v>87.624809999999997</v>
      </c>
      <c r="FQ749">
        <v>85.233670000000004</v>
      </c>
      <c r="FR749">
        <v>81.630160000000004</v>
      </c>
      <c r="FS749">
        <v>78.134349999999998</v>
      </c>
      <c r="FT749">
        <v>75.745660000000001</v>
      </c>
      <c r="FU749">
        <v>73.347790000000003</v>
      </c>
      <c r="FV749">
        <v>1</v>
      </c>
    </row>
    <row r="750" spans="1:178" x14ac:dyDescent="0.2">
      <c r="A750" t="s">
        <v>216</v>
      </c>
      <c r="B750" t="s">
        <v>231</v>
      </c>
      <c r="C750" t="s">
        <v>242</v>
      </c>
      <c r="D750" t="s">
        <v>38</v>
      </c>
      <c r="E750">
        <v>2015</v>
      </c>
      <c r="F750" t="s">
        <v>227</v>
      </c>
      <c r="G750">
        <v>338</v>
      </c>
      <c r="H750" s="59"/>
      <c r="I750">
        <v>33.27008</v>
      </c>
      <c r="J750">
        <v>466.97680000000003</v>
      </c>
      <c r="K750">
        <v>464.68009999999998</v>
      </c>
      <c r="L750">
        <v>464.48390000000001</v>
      </c>
      <c r="M750">
        <v>463.49329999999998</v>
      </c>
      <c r="N750">
        <v>467.84410000000003</v>
      </c>
      <c r="O750">
        <v>481.60950000000003</v>
      </c>
      <c r="P750">
        <v>492.99419999999998</v>
      </c>
      <c r="Q750">
        <v>496.71910000000003</v>
      </c>
      <c r="R750">
        <v>498.09370000000001</v>
      </c>
      <c r="S750">
        <v>500.55970000000002</v>
      </c>
      <c r="T750">
        <v>502.23289999999997</v>
      </c>
      <c r="U750">
        <v>502.017</v>
      </c>
      <c r="V750">
        <v>494.60059999999999</v>
      </c>
      <c r="W750">
        <v>491.8107</v>
      </c>
      <c r="X750">
        <v>482.99700000000001</v>
      </c>
      <c r="Y750">
        <v>475.11369999999999</v>
      </c>
      <c r="Z750">
        <v>467.50220000000002</v>
      </c>
      <c r="AA750">
        <v>461.66379999999998</v>
      </c>
      <c r="AB750">
        <v>462.60379999999998</v>
      </c>
      <c r="AC750">
        <v>467.63740000000001</v>
      </c>
      <c r="AD750">
        <v>474.29489999999998</v>
      </c>
      <c r="AE750">
        <v>474.3057</v>
      </c>
      <c r="AF750">
        <v>472.27330000000001</v>
      </c>
      <c r="AG750">
        <v>474.71460000000002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119.93219999999999</v>
      </c>
      <c r="AU750">
        <v>385.80149999999998</v>
      </c>
      <c r="AV750">
        <v>381.43619999999999</v>
      </c>
      <c r="AW750">
        <v>378.31959999999998</v>
      </c>
      <c r="AX750">
        <v>373.8802</v>
      </c>
      <c r="AY750">
        <v>370.81439999999998</v>
      </c>
      <c r="AZ750">
        <v>329.85169999999999</v>
      </c>
      <c r="BA750">
        <v>232.5128</v>
      </c>
      <c r="BB750">
        <v>-83.565119999999993</v>
      </c>
      <c r="BC750">
        <v>-244.19820000000001</v>
      </c>
      <c r="BD750">
        <v>-433.82760000000002</v>
      </c>
      <c r="BE750">
        <v>-538.75930000000005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129.3758</v>
      </c>
      <c r="BS750">
        <v>391.19479999999999</v>
      </c>
      <c r="BT750">
        <v>386.58760000000001</v>
      </c>
      <c r="BU750">
        <v>383.23919999999998</v>
      </c>
      <c r="BV750">
        <v>378.63479999999998</v>
      </c>
      <c r="BW750">
        <v>375.41419999999999</v>
      </c>
      <c r="BX750">
        <v>335.34190000000001</v>
      </c>
      <c r="BY750">
        <v>238.34100000000001</v>
      </c>
      <c r="BZ750">
        <v>56.739080000000001</v>
      </c>
      <c r="CA750">
        <v>-8.6540079999999993</v>
      </c>
      <c r="CB750">
        <v>-85.571309999999997</v>
      </c>
      <c r="CC750">
        <v>-127.2756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135.91640000000001</v>
      </c>
      <c r="CQ750">
        <v>394.93020000000001</v>
      </c>
      <c r="CR750">
        <v>390.15550000000002</v>
      </c>
      <c r="CS750">
        <v>386.6465</v>
      </c>
      <c r="CT750">
        <v>381.92779999999999</v>
      </c>
      <c r="CU750">
        <v>378.6001</v>
      </c>
      <c r="CV750">
        <v>339.14449999999999</v>
      </c>
      <c r="CW750">
        <v>242.3776</v>
      </c>
      <c r="CX750">
        <v>153.91329999999999</v>
      </c>
      <c r="CY750">
        <v>154.48320000000001</v>
      </c>
      <c r="CZ750">
        <v>155.63</v>
      </c>
      <c r="DA750">
        <v>157.71680000000001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142.45689999999999</v>
      </c>
      <c r="DO750">
        <v>398.66559999999998</v>
      </c>
      <c r="DP750">
        <v>393.72329999999999</v>
      </c>
      <c r="DQ750">
        <v>390.0539</v>
      </c>
      <c r="DR750">
        <v>385.2208</v>
      </c>
      <c r="DS750">
        <v>381.78590000000003</v>
      </c>
      <c r="DT750">
        <v>342.94709999999998</v>
      </c>
      <c r="DU750">
        <v>246.41419999999999</v>
      </c>
      <c r="DV750">
        <v>251.08760000000001</v>
      </c>
      <c r="DW750">
        <v>317.62029999999999</v>
      </c>
      <c r="DX750">
        <v>396.83120000000002</v>
      </c>
      <c r="DY750">
        <v>442.70929999999998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151.90049999999999</v>
      </c>
      <c r="EM750">
        <v>404.05889999999999</v>
      </c>
      <c r="EN750">
        <v>398.87470000000002</v>
      </c>
      <c r="EO750">
        <v>394.97340000000003</v>
      </c>
      <c r="EP750">
        <v>389.9753</v>
      </c>
      <c r="EQ750">
        <v>386.38569999999999</v>
      </c>
      <c r="ER750">
        <v>348.43729999999999</v>
      </c>
      <c r="ES750">
        <v>252.2424</v>
      </c>
      <c r="ET750">
        <v>391.39179999999999</v>
      </c>
      <c r="EU750">
        <v>553.16449999999998</v>
      </c>
      <c r="EV750">
        <v>745.08759999999995</v>
      </c>
      <c r="EW750">
        <v>854.19309999999996</v>
      </c>
      <c r="EX750">
        <v>72.032970000000006</v>
      </c>
      <c r="EY750">
        <v>70.842359999999999</v>
      </c>
      <c r="EZ750">
        <v>69.90043</v>
      </c>
      <c r="FA750">
        <v>69.003460000000004</v>
      </c>
      <c r="FB750">
        <v>67.852059999999994</v>
      </c>
      <c r="FC750">
        <v>66.555819999999997</v>
      </c>
      <c r="FD750">
        <v>65.908460000000005</v>
      </c>
      <c r="FE750">
        <v>66.808040000000005</v>
      </c>
      <c r="FF750">
        <v>70.031700000000001</v>
      </c>
      <c r="FG750">
        <v>74.550449999999998</v>
      </c>
      <c r="FH750">
        <v>79.387559999999993</v>
      </c>
      <c r="FI750">
        <v>83.355850000000004</v>
      </c>
      <c r="FJ750">
        <v>85.941479999999999</v>
      </c>
      <c r="FK750">
        <v>88.04759</v>
      </c>
      <c r="FL750">
        <v>89.596729999999994</v>
      </c>
      <c r="FM750">
        <v>90.092749999999995</v>
      </c>
      <c r="FN750">
        <v>90.248990000000006</v>
      </c>
      <c r="FO750">
        <v>89.39958</v>
      </c>
      <c r="FP750">
        <v>88.397869999999998</v>
      </c>
      <c r="FQ750">
        <v>86.417969999999997</v>
      </c>
      <c r="FR750">
        <v>83.088679999999997</v>
      </c>
      <c r="FS750">
        <v>79.344440000000006</v>
      </c>
      <c r="FT750">
        <v>77.32047</v>
      </c>
      <c r="FU750">
        <v>75.591220000000007</v>
      </c>
      <c r="FV750">
        <v>1</v>
      </c>
    </row>
    <row r="751" spans="1:178" x14ac:dyDescent="0.2">
      <c r="A751" t="s">
        <v>216</v>
      </c>
      <c r="B751" t="s">
        <v>231</v>
      </c>
      <c r="C751" t="s">
        <v>242</v>
      </c>
      <c r="D751" t="s">
        <v>38</v>
      </c>
      <c r="E751">
        <v>2016</v>
      </c>
      <c r="F751" t="s">
        <v>227</v>
      </c>
      <c r="G751">
        <v>330</v>
      </c>
      <c r="H751" s="59"/>
      <c r="I751">
        <v>32.482619999999997</v>
      </c>
      <c r="J751">
        <v>455.92410000000001</v>
      </c>
      <c r="K751">
        <v>453.68169999999998</v>
      </c>
      <c r="L751">
        <v>453.49020000000002</v>
      </c>
      <c r="M751">
        <v>452.5231</v>
      </c>
      <c r="N751">
        <v>456.77089999999998</v>
      </c>
      <c r="O751">
        <v>470.21050000000002</v>
      </c>
      <c r="P751">
        <v>481.32569999999998</v>
      </c>
      <c r="Q751">
        <v>484.9624</v>
      </c>
      <c r="R751">
        <v>486.30450000000002</v>
      </c>
      <c r="S751">
        <v>488.71210000000002</v>
      </c>
      <c r="T751">
        <v>490.3458</v>
      </c>
      <c r="U751">
        <v>490.13499999999999</v>
      </c>
      <c r="V751">
        <v>482.89400000000001</v>
      </c>
      <c r="W751">
        <v>480.17020000000002</v>
      </c>
      <c r="X751">
        <v>471.56509999999997</v>
      </c>
      <c r="Y751">
        <v>463.86849999999998</v>
      </c>
      <c r="Z751">
        <v>456.43709999999999</v>
      </c>
      <c r="AA751">
        <v>450.73680000000002</v>
      </c>
      <c r="AB751">
        <v>451.65460000000002</v>
      </c>
      <c r="AC751">
        <v>456.56909999999999</v>
      </c>
      <c r="AD751">
        <v>463.06900000000002</v>
      </c>
      <c r="AE751">
        <v>463.07960000000003</v>
      </c>
      <c r="AF751">
        <v>461.09519999999998</v>
      </c>
      <c r="AG751">
        <v>463.4787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116.90560000000001</v>
      </c>
      <c r="AU751">
        <v>376.56279999999998</v>
      </c>
      <c r="AV751">
        <v>372.30560000000003</v>
      </c>
      <c r="AW751">
        <v>369.26740000000001</v>
      </c>
      <c r="AX751">
        <v>364.93630000000002</v>
      </c>
      <c r="AY751">
        <v>361.94619999999998</v>
      </c>
      <c r="AZ751">
        <v>321.93520000000001</v>
      </c>
      <c r="BA751">
        <v>226.89349999999999</v>
      </c>
      <c r="BB751">
        <v>-84.380809999999997</v>
      </c>
      <c r="BC751">
        <v>-243.10820000000001</v>
      </c>
      <c r="BD751">
        <v>-430.49360000000001</v>
      </c>
      <c r="BE751">
        <v>-534.20060000000001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126.2367</v>
      </c>
      <c r="BS751">
        <v>381.89179999999999</v>
      </c>
      <c r="BT751">
        <v>377.39569999999998</v>
      </c>
      <c r="BU751">
        <v>374.1284</v>
      </c>
      <c r="BV751">
        <v>369.6343</v>
      </c>
      <c r="BW751">
        <v>366.49119999999999</v>
      </c>
      <c r="BX751">
        <v>327.36009999999999</v>
      </c>
      <c r="BY751">
        <v>232.6523</v>
      </c>
      <c r="BZ751">
        <v>54.253050000000002</v>
      </c>
      <c r="CA751">
        <v>-10.368230000000001</v>
      </c>
      <c r="CB751">
        <v>-86.383319999999998</v>
      </c>
      <c r="CC751">
        <v>-127.6156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132.6994</v>
      </c>
      <c r="CQ751">
        <v>385.58280000000002</v>
      </c>
      <c r="CR751">
        <v>380.92110000000002</v>
      </c>
      <c r="CS751">
        <v>377.49509999999998</v>
      </c>
      <c r="CT751">
        <v>372.88810000000001</v>
      </c>
      <c r="CU751">
        <v>369.63909999999998</v>
      </c>
      <c r="CV751">
        <v>331.11739999999998</v>
      </c>
      <c r="CW751">
        <v>236.64080000000001</v>
      </c>
      <c r="CX751">
        <v>150.2704</v>
      </c>
      <c r="CY751">
        <v>150.82679999999999</v>
      </c>
      <c r="CZ751">
        <v>151.94640000000001</v>
      </c>
      <c r="DA751">
        <v>153.98390000000001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139.16210000000001</v>
      </c>
      <c r="DO751">
        <v>389.27370000000002</v>
      </c>
      <c r="DP751">
        <v>384.44639999999998</v>
      </c>
      <c r="DQ751">
        <v>380.86189999999999</v>
      </c>
      <c r="DR751">
        <v>376.14179999999999</v>
      </c>
      <c r="DS751">
        <v>372.78699999999998</v>
      </c>
      <c r="DT751">
        <v>334.87470000000002</v>
      </c>
      <c r="DU751">
        <v>240.6294</v>
      </c>
      <c r="DV751">
        <v>246.2878</v>
      </c>
      <c r="DW751">
        <v>312.02170000000001</v>
      </c>
      <c r="DX751">
        <v>390.27609999999999</v>
      </c>
      <c r="DY751">
        <v>435.58339999999998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148.4932</v>
      </c>
      <c r="EM751">
        <v>394.6028</v>
      </c>
      <c r="EN751">
        <v>389.53649999999999</v>
      </c>
      <c r="EO751">
        <v>385.72289999999998</v>
      </c>
      <c r="EP751">
        <v>380.83980000000003</v>
      </c>
      <c r="EQ751">
        <v>377.33210000000003</v>
      </c>
      <c r="ER751">
        <v>340.2996</v>
      </c>
      <c r="ES751">
        <v>246.38820000000001</v>
      </c>
      <c r="ET751">
        <v>384.92169999999999</v>
      </c>
      <c r="EU751">
        <v>544.76170000000002</v>
      </c>
      <c r="EV751">
        <v>734.38639999999998</v>
      </c>
      <c r="EW751">
        <v>842.16840000000002</v>
      </c>
      <c r="EX751">
        <v>72.032970000000006</v>
      </c>
      <c r="EY751">
        <v>70.842359999999999</v>
      </c>
      <c r="EZ751">
        <v>69.90043</v>
      </c>
      <c r="FA751">
        <v>69.003460000000004</v>
      </c>
      <c r="FB751">
        <v>67.852059999999994</v>
      </c>
      <c r="FC751">
        <v>66.555819999999997</v>
      </c>
      <c r="FD751">
        <v>65.908460000000005</v>
      </c>
      <c r="FE751">
        <v>66.808040000000005</v>
      </c>
      <c r="FF751">
        <v>70.031700000000001</v>
      </c>
      <c r="FG751">
        <v>74.550449999999998</v>
      </c>
      <c r="FH751">
        <v>79.387559999999993</v>
      </c>
      <c r="FI751">
        <v>83.355850000000004</v>
      </c>
      <c r="FJ751">
        <v>85.941479999999999</v>
      </c>
      <c r="FK751">
        <v>88.04759</v>
      </c>
      <c r="FL751">
        <v>89.596739999999997</v>
      </c>
      <c r="FM751">
        <v>90.092749999999995</v>
      </c>
      <c r="FN751">
        <v>90.248990000000006</v>
      </c>
      <c r="FO751">
        <v>89.39958</v>
      </c>
      <c r="FP751">
        <v>88.397859999999994</v>
      </c>
      <c r="FQ751">
        <v>86.417969999999997</v>
      </c>
      <c r="FR751">
        <v>83.088679999999997</v>
      </c>
      <c r="FS751">
        <v>79.344440000000006</v>
      </c>
      <c r="FT751">
        <v>77.32047</v>
      </c>
      <c r="FU751">
        <v>75.591220000000007</v>
      </c>
      <c r="FV751">
        <v>1</v>
      </c>
    </row>
    <row r="752" spans="1:178" x14ac:dyDescent="0.2">
      <c r="A752" t="s">
        <v>216</v>
      </c>
      <c r="B752" t="s">
        <v>231</v>
      </c>
      <c r="C752" t="s">
        <v>242</v>
      </c>
      <c r="D752" t="s">
        <v>38</v>
      </c>
      <c r="E752">
        <v>2017</v>
      </c>
      <c r="F752" t="s">
        <v>227</v>
      </c>
      <c r="G752">
        <v>321</v>
      </c>
      <c r="H752" s="59"/>
      <c r="I752">
        <v>31.596730000000001</v>
      </c>
      <c r="J752">
        <v>443.4898</v>
      </c>
      <c r="K752">
        <v>441.30860000000001</v>
      </c>
      <c r="L752">
        <v>441.1223</v>
      </c>
      <c r="M752">
        <v>440.18150000000003</v>
      </c>
      <c r="N752">
        <v>444.31349999999998</v>
      </c>
      <c r="O752">
        <v>457.38659999999999</v>
      </c>
      <c r="P752">
        <v>468.1986</v>
      </c>
      <c r="Q752">
        <v>471.7362</v>
      </c>
      <c r="R752">
        <v>473.04169999999999</v>
      </c>
      <c r="S752">
        <v>475.3836</v>
      </c>
      <c r="T752">
        <v>476.97269999999997</v>
      </c>
      <c r="U752">
        <v>476.76769999999999</v>
      </c>
      <c r="V752">
        <v>469.7242</v>
      </c>
      <c r="W752">
        <v>467.07459999999998</v>
      </c>
      <c r="X752">
        <v>458.70429999999999</v>
      </c>
      <c r="Y752">
        <v>451.21749999999997</v>
      </c>
      <c r="Z752">
        <v>443.98880000000003</v>
      </c>
      <c r="AA752">
        <v>438.44400000000002</v>
      </c>
      <c r="AB752">
        <v>439.33670000000001</v>
      </c>
      <c r="AC752">
        <v>444.11720000000003</v>
      </c>
      <c r="AD752">
        <v>450.43979999999999</v>
      </c>
      <c r="AE752">
        <v>450.45010000000002</v>
      </c>
      <c r="AF752">
        <v>448.51990000000001</v>
      </c>
      <c r="AG752">
        <v>450.83839999999998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113.5034</v>
      </c>
      <c r="AU752">
        <v>366.17070000000001</v>
      </c>
      <c r="AV752">
        <v>362.03519999999997</v>
      </c>
      <c r="AW752">
        <v>359.08499999999998</v>
      </c>
      <c r="AX752">
        <v>354.87580000000003</v>
      </c>
      <c r="AY752">
        <v>351.97070000000002</v>
      </c>
      <c r="AZ752">
        <v>313.0308</v>
      </c>
      <c r="BA752">
        <v>220.5735</v>
      </c>
      <c r="BB752">
        <v>-85.257180000000005</v>
      </c>
      <c r="BC752">
        <v>-241.81270000000001</v>
      </c>
      <c r="BD752">
        <v>-426.64030000000002</v>
      </c>
      <c r="BE752">
        <v>-528.95100000000002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122.7064</v>
      </c>
      <c r="BS752">
        <v>371.42660000000001</v>
      </c>
      <c r="BT752">
        <v>367.05529999999999</v>
      </c>
      <c r="BU752">
        <v>363.8793</v>
      </c>
      <c r="BV752">
        <v>359.5093</v>
      </c>
      <c r="BW752">
        <v>356.45339999999999</v>
      </c>
      <c r="BX752">
        <v>318.38130000000001</v>
      </c>
      <c r="BY752">
        <v>226.25319999999999</v>
      </c>
      <c r="BZ752">
        <v>51.473140000000001</v>
      </c>
      <c r="CA752">
        <v>-12.26839</v>
      </c>
      <c r="CB752">
        <v>-87.254900000000006</v>
      </c>
      <c r="CC752">
        <v>-127.9486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129.08029999999999</v>
      </c>
      <c r="CQ752">
        <v>375.06689999999998</v>
      </c>
      <c r="CR752">
        <v>370.53230000000002</v>
      </c>
      <c r="CS752">
        <v>367.19979999999998</v>
      </c>
      <c r="CT752">
        <v>362.71839999999997</v>
      </c>
      <c r="CU752">
        <v>359.55799999999999</v>
      </c>
      <c r="CV752">
        <v>322.08690000000001</v>
      </c>
      <c r="CW752">
        <v>230.18700000000001</v>
      </c>
      <c r="CX752">
        <v>146.1721</v>
      </c>
      <c r="CY752">
        <v>146.7133</v>
      </c>
      <c r="CZ752">
        <v>147.80240000000001</v>
      </c>
      <c r="DA752">
        <v>149.7843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135.45429999999999</v>
      </c>
      <c r="DO752">
        <v>378.70710000000003</v>
      </c>
      <c r="DP752">
        <v>374.00920000000002</v>
      </c>
      <c r="DQ752">
        <v>370.5204</v>
      </c>
      <c r="DR752">
        <v>365.92750000000001</v>
      </c>
      <c r="DS752">
        <v>362.66269999999997</v>
      </c>
      <c r="DT752">
        <v>325.79259999999999</v>
      </c>
      <c r="DU752">
        <v>234.1208</v>
      </c>
      <c r="DV752">
        <v>240.87119999999999</v>
      </c>
      <c r="DW752">
        <v>305.69499999999999</v>
      </c>
      <c r="DX752">
        <v>382.85969999999998</v>
      </c>
      <c r="DY752">
        <v>427.51729999999998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144.65729999999999</v>
      </c>
      <c r="EM752">
        <v>383.96300000000002</v>
      </c>
      <c r="EN752">
        <v>379.02940000000001</v>
      </c>
      <c r="EO752">
        <v>375.31459999999998</v>
      </c>
      <c r="EP752">
        <v>370.56099999999998</v>
      </c>
      <c r="EQ752">
        <v>367.1454</v>
      </c>
      <c r="ER752">
        <v>331.1431</v>
      </c>
      <c r="ES752">
        <v>239.8005</v>
      </c>
      <c r="ET752">
        <v>377.60149999999999</v>
      </c>
      <c r="EU752">
        <v>535.23929999999996</v>
      </c>
      <c r="EV752">
        <v>722.24519999999995</v>
      </c>
      <c r="EW752">
        <v>828.51969999999994</v>
      </c>
      <c r="EX752">
        <v>72.032970000000006</v>
      </c>
      <c r="EY752">
        <v>70.842359999999999</v>
      </c>
      <c r="EZ752">
        <v>69.90043</v>
      </c>
      <c r="FA752">
        <v>69.003460000000004</v>
      </c>
      <c r="FB752">
        <v>67.852059999999994</v>
      </c>
      <c r="FC752">
        <v>66.555819999999997</v>
      </c>
      <c r="FD752">
        <v>65.908460000000005</v>
      </c>
      <c r="FE752">
        <v>66.808040000000005</v>
      </c>
      <c r="FF752">
        <v>70.031700000000001</v>
      </c>
      <c r="FG752">
        <v>74.550449999999998</v>
      </c>
      <c r="FH752">
        <v>79.387559999999993</v>
      </c>
      <c r="FI752">
        <v>83.355850000000004</v>
      </c>
      <c r="FJ752">
        <v>85.941479999999999</v>
      </c>
      <c r="FK752">
        <v>88.04759</v>
      </c>
      <c r="FL752">
        <v>89.596739999999997</v>
      </c>
      <c r="FM752">
        <v>90.092749999999995</v>
      </c>
      <c r="FN752">
        <v>90.248990000000006</v>
      </c>
      <c r="FO752">
        <v>89.39958</v>
      </c>
      <c r="FP752">
        <v>88.397869999999998</v>
      </c>
      <c r="FQ752">
        <v>86.41798</v>
      </c>
      <c r="FR752">
        <v>83.088679999999997</v>
      </c>
      <c r="FS752">
        <v>79.344440000000006</v>
      </c>
      <c r="FT752">
        <v>77.32047</v>
      </c>
      <c r="FU752">
        <v>75.591220000000007</v>
      </c>
      <c r="FV752">
        <v>1</v>
      </c>
    </row>
    <row r="753" spans="1:178" x14ac:dyDescent="0.2">
      <c r="A753" t="s">
        <v>216</v>
      </c>
      <c r="B753" t="s">
        <v>231</v>
      </c>
      <c r="C753" t="s">
        <v>242</v>
      </c>
      <c r="D753" t="s">
        <v>38</v>
      </c>
      <c r="E753" t="s">
        <v>239</v>
      </c>
      <c r="F753" t="s">
        <v>227</v>
      </c>
      <c r="G753">
        <v>313</v>
      </c>
      <c r="H753" s="59"/>
      <c r="I753">
        <v>30.809270000000001</v>
      </c>
      <c r="J753">
        <v>432.43709999999999</v>
      </c>
      <c r="K753">
        <v>430.31020000000001</v>
      </c>
      <c r="L753">
        <v>430.12860000000001</v>
      </c>
      <c r="M753">
        <v>429.21129999999999</v>
      </c>
      <c r="N753">
        <v>433.24029999999999</v>
      </c>
      <c r="O753">
        <v>445.98750000000001</v>
      </c>
      <c r="P753">
        <v>456.53019999999998</v>
      </c>
      <c r="Q753">
        <v>459.97949999999997</v>
      </c>
      <c r="R753">
        <v>461.2525</v>
      </c>
      <c r="S753">
        <v>463.536</v>
      </c>
      <c r="T753">
        <v>465.08550000000002</v>
      </c>
      <c r="U753">
        <v>464.88560000000001</v>
      </c>
      <c r="V753">
        <v>458.01769999999999</v>
      </c>
      <c r="W753">
        <v>455.4341</v>
      </c>
      <c r="X753">
        <v>447.2724</v>
      </c>
      <c r="Y753">
        <v>439.97219999999999</v>
      </c>
      <c r="Z753">
        <v>432.9237</v>
      </c>
      <c r="AA753">
        <v>427.517</v>
      </c>
      <c r="AB753">
        <v>428.38749999999999</v>
      </c>
      <c r="AC753">
        <v>433.04880000000003</v>
      </c>
      <c r="AD753">
        <v>439.21390000000002</v>
      </c>
      <c r="AE753">
        <v>439.22390000000001</v>
      </c>
      <c r="AF753">
        <v>437.34179999999998</v>
      </c>
      <c r="AG753">
        <v>439.6026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110.4817</v>
      </c>
      <c r="AU753">
        <v>356.9348</v>
      </c>
      <c r="AV753">
        <v>352.90719999999999</v>
      </c>
      <c r="AW753">
        <v>350.03539999999998</v>
      </c>
      <c r="AX753">
        <v>345.93439999999998</v>
      </c>
      <c r="AY753">
        <v>343.10489999999999</v>
      </c>
      <c r="AZ753">
        <v>305.1173</v>
      </c>
      <c r="BA753">
        <v>214.9573</v>
      </c>
      <c r="BB753">
        <v>-85.998059999999995</v>
      </c>
      <c r="BC753">
        <v>-240.59710000000001</v>
      </c>
      <c r="BD753">
        <v>-423.12049999999999</v>
      </c>
      <c r="BE753">
        <v>-524.17280000000005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119.5693</v>
      </c>
      <c r="BS753">
        <v>362.12479999999999</v>
      </c>
      <c r="BT753">
        <v>357.86450000000002</v>
      </c>
      <c r="BU753">
        <v>354.76960000000003</v>
      </c>
      <c r="BV753">
        <v>350.50979999999998</v>
      </c>
      <c r="BW753">
        <v>347.53140000000002</v>
      </c>
      <c r="BX753">
        <v>310.4006</v>
      </c>
      <c r="BY753">
        <v>220.5658</v>
      </c>
      <c r="BZ753">
        <v>49.017710000000001</v>
      </c>
      <c r="CA753">
        <v>-13.9312</v>
      </c>
      <c r="CB753">
        <v>-87.99091</v>
      </c>
      <c r="CC753">
        <v>-128.19890000000001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125.8634</v>
      </c>
      <c r="CQ753">
        <v>365.71940000000001</v>
      </c>
      <c r="CR753">
        <v>361.2978</v>
      </c>
      <c r="CS753">
        <v>358.04840000000002</v>
      </c>
      <c r="CT753">
        <v>353.67869999999999</v>
      </c>
      <c r="CU753">
        <v>350.59710000000001</v>
      </c>
      <c r="CV753">
        <v>314.0598</v>
      </c>
      <c r="CW753">
        <v>224.4503</v>
      </c>
      <c r="CX753">
        <v>142.5292</v>
      </c>
      <c r="CY753">
        <v>143.05690000000001</v>
      </c>
      <c r="CZ753">
        <v>144.1189</v>
      </c>
      <c r="DA753">
        <v>146.0514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132.1574</v>
      </c>
      <c r="DO753">
        <v>369.31400000000002</v>
      </c>
      <c r="DP753">
        <v>364.7312</v>
      </c>
      <c r="DQ753">
        <v>361.32729999999998</v>
      </c>
      <c r="DR753">
        <v>356.8476</v>
      </c>
      <c r="DS753">
        <v>353.6628</v>
      </c>
      <c r="DT753">
        <v>317.71910000000003</v>
      </c>
      <c r="DU753">
        <v>228.3347</v>
      </c>
      <c r="DV753">
        <v>236.04069999999999</v>
      </c>
      <c r="DW753">
        <v>300.04500000000002</v>
      </c>
      <c r="DX753">
        <v>376.22859999999997</v>
      </c>
      <c r="DY753">
        <v>420.30169999999998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141.245</v>
      </c>
      <c r="EM753">
        <v>374.50400000000002</v>
      </c>
      <c r="EN753">
        <v>369.6884</v>
      </c>
      <c r="EO753">
        <v>366.06150000000002</v>
      </c>
      <c r="EP753">
        <v>361.42290000000003</v>
      </c>
      <c r="EQ753">
        <v>358.08929999999998</v>
      </c>
      <c r="ER753">
        <v>323.00240000000002</v>
      </c>
      <c r="ES753">
        <v>233.94319999999999</v>
      </c>
      <c r="ET753">
        <v>371.05650000000003</v>
      </c>
      <c r="EU753">
        <v>526.71079999999995</v>
      </c>
      <c r="EV753">
        <v>711.35829999999999</v>
      </c>
      <c r="EW753">
        <v>816.27560000000005</v>
      </c>
      <c r="EX753">
        <v>72.032970000000006</v>
      </c>
      <c r="EY753">
        <v>70.842359999999999</v>
      </c>
      <c r="EZ753">
        <v>69.90043</v>
      </c>
      <c r="FA753">
        <v>69.003460000000004</v>
      </c>
      <c r="FB753">
        <v>67.852059999999994</v>
      </c>
      <c r="FC753">
        <v>66.555819999999997</v>
      </c>
      <c r="FD753">
        <v>65.908460000000005</v>
      </c>
      <c r="FE753">
        <v>66.808040000000005</v>
      </c>
      <c r="FF753">
        <v>70.031700000000001</v>
      </c>
      <c r="FG753">
        <v>74.550449999999998</v>
      </c>
      <c r="FH753">
        <v>79.387559999999993</v>
      </c>
      <c r="FI753">
        <v>83.355850000000004</v>
      </c>
      <c r="FJ753">
        <v>85.941479999999999</v>
      </c>
      <c r="FK753">
        <v>88.04759</v>
      </c>
      <c r="FL753">
        <v>89.59675</v>
      </c>
      <c r="FM753">
        <v>90.092749999999995</v>
      </c>
      <c r="FN753">
        <v>90.248990000000006</v>
      </c>
      <c r="FO753">
        <v>89.39958</v>
      </c>
      <c r="FP753">
        <v>88.397869999999998</v>
      </c>
      <c r="FQ753">
        <v>86.417969999999997</v>
      </c>
      <c r="FR753">
        <v>83.088679999999997</v>
      </c>
      <c r="FS753">
        <v>79.344440000000006</v>
      </c>
      <c r="FT753">
        <v>77.32047</v>
      </c>
      <c r="FU753">
        <v>75.591220000000007</v>
      </c>
      <c r="FV753">
        <v>1</v>
      </c>
    </row>
    <row r="754" spans="1:178" x14ac:dyDescent="0.2">
      <c r="A754" t="s">
        <v>216</v>
      </c>
      <c r="B754" t="s">
        <v>231</v>
      </c>
      <c r="C754" t="s">
        <v>242</v>
      </c>
      <c r="D754" t="s">
        <v>39</v>
      </c>
      <c r="E754">
        <v>2015</v>
      </c>
      <c r="F754" t="s">
        <v>227</v>
      </c>
      <c r="G754">
        <v>338</v>
      </c>
      <c r="H754" s="59"/>
      <c r="I754">
        <v>33.27008</v>
      </c>
      <c r="J754">
        <v>468.76850000000002</v>
      </c>
      <c r="K754">
        <v>465.56290000000001</v>
      </c>
      <c r="L754">
        <v>463.84039999999999</v>
      </c>
      <c r="M754">
        <v>464.7484</v>
      </c>
      <c r="N754">
        <v>468.62569999999999</v>
      </c>
      <c r="O754">
        <v>481.03449999999998</v>
      </c>
      <c r="P754">
        <v>492.32839999999999</v>
      </c>
      <c r="Q754">
        <v>499.20319999999998</v>
      </c>
      <c r="R754">
        <v>502.40870000000001</v>
      </c>
      <c r="S754">
        <v>505.65980000000002</v>
      </c>
      <c r="T754">
        <v>507.13659999999999</v>
      </c>
      <c r="U754">
        <v>506.3048</v>
      </c>
      <c r="V754">
        <v>499.58589999999998</v>
      </c>
      <c r="W754">
        <v>497.73840000000001</v>
      </c>
      <c r="X754">
        <v>488.20609999999999</v>
      </c>
      <c r="Y754">
        <v>479.49979999999999</v>
      </c>
      <c r="Z754">
        <v>472.73390000000001</v>
      </c>
      <c r="AA754">
        <v>466.96719999999999</v>
      </c>
      <c r="AB754">
        <v>468.57350000000002</v>
      </c>
      <c r="AC754">
        <v>473.00220000000002</v>
      </c>
      <c r="AD754">
        <v>478.59949999999998</v>
      </c>
      <c r="AE754">
        <v>477.613</v>
      </c>
      <c r="AF754">
        <v>476.4205</v>
      </c>
      <c r="AG754">
        <v>478.01170000000002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121.7128</v>
      </c>
      <c r="AU754">
        <v>394.16719999999998</v>
      </c>
      <c r="AV754">
        <v>389.33339999999998</v>
      </c>
      <c r="AW754">
        <v>385.47829999999999</v>
      </c>
      <c r="AX754">
        <v>381.60169999999999</v>
      </c>
      <c r="AY754">
        <v>378.31450000000001</v>
      </c>
      <c r="AZ754">
        <v>337.56729999999999</v>
      </c>
      <c r="BA754">
        <v>231.2593</v>
      </c>
      <c r="BB754">
        <v>60.206539999999997</v>
      </c>
      <c r="BC754">
        <v>-99.600070000000002</v>
      </c>
      <c r="BD754">
        <v>-239.40549999999999</v>
      </c>
      <c r="BE754">
        <v>-295.26549999999997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130.45480000000001</v>
      </c>
      <c r="BS754">
        <v>399.48039999999997</v>
      </c>
      <c r="BT754">
        <v>394.47039999999998</v>
      </c>
      <c r="BU754">
        <v>390.33760000000001</v>
      </c>
      <c r="BV754">
        <v>386.30720000000002</v>
      </c>
      <c r="BW754">
        <v>382.82530000000003</v>
      </c>
      <c r="BX754">
        <v>342.8175</v>
      </c>
      <c r="BY754">
        <v>237.1951</v>
      </c>
      <c r="BZ754">
        <v>113.73520000000001</v>
      </c>
      <c r="CA754">
        <v>48.501179999999998</v>
      </c>
      <c r="CB754">
        <v>-8.1156900000000007</v>
      </c>
      <c r="CC754">
        <v>-30.102620000000002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136.5095</v>
      </c>
      <c r="CQ754">
        <v>403.16039999999998</v>
      </c>
      <c r="CR754">
        <v>398.02839999999998</v>
      </c>
      <c r="CS754">
        <v>393.70319999999998</v>
      </c>
      <c r="CT754">
        <v>389.56630000000001</v>
      </c>
      <c r="CU754">
        <v>385.9495</v>
      </c>
      <c r="CV754">
        <v>346.4538</v>
      </c>
      <c r="CW754">
        <v>241.30619999999999</v>
      </c>
      <c r="CX754">
        <v>150.80889999999999</v>
      </c>
      <c r="CY754">
        <v>151.07570000000001</v>
      </c>
      <c r="CZ754">
        <v>152.07490000000001</v>
      </c>
      <c r="DA754">
        <v>153.54839999999999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142.5642</v>
      </c>
      <c r="DO754">
        <v>406.84030000000001</v>
      </c>
      <c r="DP754">
        <v>401.58629999999999</v>
      </c>
      <c r="DQ754">
        <v>397.06869999999998</v>
      </c>
      <c r="DR754">
        <v>392.82530000000003</v>
      </c>
      <c r="DS754">
        <v>389.07369999999997</v>
      </c>
      <c r="DT754">
        <v>350.09010000000001</v>
      </c>
      <c r="DU754">
        <v>245.41730000000001</v>
      </c>
      <c r="DV754">
        <v>187.8827</v>
      </c>
      <c r="DW754">
        <v>253.65010000000001</v>
      </c>
      <c r="DX754">
        <v>312.26560000000001</v>
      </c>
      <c r="DY754">
        <v>337.1995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151.30619999999999</v>
      </c>
      <c r="EM754">
        <v>412.15359999999998</v>
      </c>
      <c r="EN754">
        <v>406.72329999999999</v>
      </c>
      <c r="EO754">
        <v>401.928</v>
      </c>
      <c r="EP754">
        <v>397.5308</v>
      </c>
      <c r="EQ754">
        <v>393.58449999999999</v>
      </c>
      <c r="ER754">
        <v>355.34030000000001</v>
      </c>
      <c r="ES754">
        <v>251.35310000000001</v>
      </c>
      <c r="ET754">
        <v>241.41130000000001</v>
      </c>
      <c r="EU754">
        <v>401.75139999999999</v>
      </c>
      <c r="EV754">
        <v>543.55539999999996</v>
      </c>
      <c r="EW754">
        <v>602.36239999999998</v>
      </c>
      <c r="EX754">
        <v>77.310689999999994</v>
      </c>
      <c r="EY754">
        <v>75.911760000000001</v>
      </c>
      <c r="EZ754">
        <v>74.687060000000002</v>
      </c>
      <c r="FA754">
        <v>73.470249999999993</v>
      </c>
      <c r="FB754">
        <v>72.506969999999995</v>
      </c>
      <c r="FC754">
        <v>71.557079999999999</v>
      </c>
      <c r="FD754">
        <v>70.837040000000002</v>
      </c>
      <c r="FE754">
        <v>71.362589999999997</v>
      </c>
      <c r="FF754">
        <v>73.827219999999997</v>
      </c>
      <c r="FG754">
        <v>78.29128</v>
      </c>
      <c r="FH754">
        <v>82.894120000000001</v>
      </c>
      <c r="FI754">
        <v>86.550250000000005</v>
      </c>
      <c r="FJ754">
        <v>88.59057</v>
      </c>
      <c r="FK754">
        <v>89.530550000000005</v>
      </c>
      <c r="FL754">
        <v>90.844179999999994</v>
      </c>
      <c r="FM754">
        <v>91.684200000000004</v>
      </c>
      <c r="FN754">
        <v>91.602850000000004</v>
      </c>
      <c r="FO754">
        <v>90.960980000000006</v>
      </c>
      <c r="FP754">
        <v>89.629810000000006</v>
      </c>
      <c r="FQ754">
        <v>87.615620000000007</v>
      </c>
      <c r="FR754">
        <v>84.597700000000003</v>
      </c>
      <c r="FS754">
        <v>81.562929999999994</v>
      </c>
      <c r="FT754">
        <v>79.66216</v>
      </c>
      <c r="FU754">
        <v>78.269909999999996</v>
      </c>
      <c r="FV754">
        <v>1</v>
      </c>
    </row>
    <row r="755" spans="1:178" x14ac:dyDescent="0.2">
      <c r="A755" t="s">
        <v>216</v>
      </c>
      <c r="B755" t="s">
        <v>231</v>
      </c>
      <c r="C755" t="s">
        <v>242</v>
      </c>
      <c r="D755" t="s">
        <v>39</v>
      </c>
      <c r="E755">
        <v>2016</v>
      </c>
      <c r="F755" t="s">
        <v>227</v>
      </c>
      <c r="G755">
        <v>330</v>
      </c>
      <c r="H755" s="59"/>
      <c r="I755">
        <v>32.482619999999997</v>
      </c>
      <c r="J755">
        <v>457.67329999999998</v>
      </c>
      <c r="K755">
        <v>454.5437</v>
      </c>
      <c r="L755">
        <v>452.86189999999999</v>
      </c>
      <c r="M755">
        <v>453.74849999999998</v>
      </c>
      <c r="N755">
        <v>457.53399999999999</v>
      </c>
      <c r="O755">
        <v>469.64909999999998</v>
      </c>
      <c r="P755">
        <v>480.67570000000001</v>
      </c>
      <c r="Q755">
        <v>487.38780000000003</v>
      </c>
      <c r="R755">
        <v>490.51729999999998</v>
      </c>
      <c r="S755">
        <v>493.69159999999999</v>
      </c>
      <c r="T755">
        <v>495.13339999999999</v>
      </c>
      <c r="U755">
        <v>494.32130000000001</v>
      </c>
      <c r="V755">
        <v>487.76139999999998</v>
      </c>
      <c r="W755">
        <v>485.95760000000001</v>
      </c>
      <c r="X755">
        <v>476.65100000000001</v>
      </c>
      <c r="Y755">
        <v>468.1506</v>
      </c>
      <c r="Z755">
        <v>461.54489999999998</v>
      </c>
      <c r="AA755">
        <v>455.91469999999998</v>
      </c>
      <c r="AB755">
        <v>457.483</v>
      </c>
      <c r="AC755">
        <v>461.80689999999998</v>
      </c>
      <c r="AD755">
        <v>467.27159999999998</v>
      </c>
      <c r="AE755">
        <v>466.30860000000001</v>
      </c>
      <c r="AF755">
        <v>465.14429999999999</v>
      </c>
      <c r="AG755">
        <v>466.6979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118.6579</v>
      </c>
      <c r="AU755">
        <v>384.73200000000003</v>
      </c>
      <c r="AV755">
        <v>380.01609999999999</v>
      </c>
      <c r="AW755">
        <v>376.25779999999997</v>
      </c>
      <c r="AX755">
        <v>372.476</v>
      </c>
      <c r="AY755">
        <v>369.27050000000003</v>
      </c>
      <c r="AZ755">
        <v>329.47309999999999</v>
      </c>
      <c r="BA755">
        <v>225.66749999999999</v>
      </c>
      <c r="BB755">
        <v>57.715730000000001</v>
      </c>
      <c r="BC755">
        <v>-100.1915</v>
      </c>
      <c r="BD755">
        <v>-238.3443</v>
      </c>
      <c r="BE755">
        <v>-293.5566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127.2959</v>
      </c>
      <c r="BS755">
        <v>389.98200000000003</v>
      </c>
      <c r="BT755">
        <v>385.09199999999998</v>
      </c>
      <c r="BU755">
        <v>381.05930000000001</v>
      </c>
      <c r="BV755">
        <v>377.12549999999999</v>
      </c>
      <c r="BW755">
        <v>373.7276</v>
      </c>
      <c r="BX755">
        <v>334.66079999999999</v>
      </c>
      <c r="BY755">
        <v>231.53270000000001</v>
      </c>
      <c r="BZ755">
        <v>110.6071</v>
      </c>
      <c r="CA755">
        <v>46.146590000000003</v>
      </c>
      <c r="CB755">
        <v>-9.8079879999999999</v>
      </c>
      <c r="CC755">
        <v>-31.55049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133.27850000000001</v>
      </c>
      <c r="CQ755">
        <v>393.61810000000003</v>
      </c>
      <c r="CR755">
        <v>388.60759999999999</v>
      </c>
      <c r="CS755">
        <v>384.38479999999998</v>
      </c>
      <c r="CT755">
        <v>380.34570000000002</v>
      </c>
      <c r="CU755">
        <v>376.81459999999998</v>
      </c>
      <c r="CV755">
        <v>338.25380000000001</v>
      </c>
      <c r="CW755">
        <v>235.59479999999999</v>
      </c>
      <c r="CX755">
        <v>147.23949999999999</v>
      </c>
      <c r="CY755">
        <v>147.4999</v>
      </c>
      <c r="CZ755">
        <v>148.47550000000001</v>
      </c>
      <c r="DA755">
        <v>149.91409999999999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139.2611</v>
      </c>
      <c r="DO755">
        <v>397.25420000000003</v>
      </c>
      <c r="DP755">
        <v>392.12310000000002</v>
      </c>
      <c r="DQ755">
        <v>387.71019999999999</v>
      </c>
      <c r="DR755">
        <v>383.56599999999997</v>
      </c>
      <c r="DS755">
        <v>379.90159999999997</v>
      </c>
      <c r="DT755">
        <v>341.8467</v>
      </c>
      <c r="DU755">
        <v>239.65700000000001</v>
      </c>
      <c r="DV755">
        <v>183.87190000000001</v>
      </c>
      <c r="DW755">
        <v>248.85319999999999</v>
      </c>
      <c r="DX755">
        <v>306.75909999999999</v>
      </c>
      <c r="DY755">
        <v>331.37880000000001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147.899</v>
      </c>
      <c r="EM755">
        <v>402.50420000000003</v>
      </c>
      <c r="EN755">
        <v>397.19900000000001</v>
      </c>
      <c r="EO755">
        <v>392.51170000000002</v>
      </c>
      <c r="EP755">
        <v>388.21550000000002</v>
      </c>
      <c r="EQ755">
        <v>384.35860000000002</v>
      </c>
      <c r="ER755">
        <v>347.03449999999998</v>
      </c>
      <c r="ES755">
        <v>245.5222</v>
      </c>
      <c r="ET755">
        <v>236.76320000000001</v>
      </c>
      <c r="EU755">
        <v>395.19130000000001</v>
      </c>
      <c r="EV755">
        <v>535.2953</v>
      </c>
      <c r="EW755">
        <v>593.38490000000002</v>
      </c>
      <c r="EX755">
        <v>77.310689999999994</v>
      </c>
      <c r="EY755">
        <v>75.911760000000001</v>
      </c>
      <c r="EZ755">
        <v>74.687060000000002</v>
      </c>
      <c r="FA755">
        <v>73.470259999999996</v>
      </c>
      <c r="FB755">
        <v>72.506969999999995</v>
      </c>
      <c r="FC755">
        <v>71.557069999999996</v>
      </c>
      <c r="FD755">
        <v>70.837040000000002</v>
      </c>
      <c r="FE755">
        <v>71.362589999999997</v>
      </c>
      <c r="FF755">
        <v>73.827219999999997</v>
      </c>
      <c r="FG755">
        <v>78.29128</v>
      </c>
      <c r="FH755">
        <v>82.894120000000001</v>
      </c>
      <c r="FI755">
        <v>86.550250000000005</v>
      </c>
      <c r="FJ755">
        <v>88.59057</v>
      </c>
      <c r="FK755">
        <v>89.530550000000005</v>
      </c>
      <c r="FL755">
        <v>90.844179999999994</v>
      </c>
      <c r="FM755">
        <v>91.684200000000004</v>
      </c>
      <c r="FN755">
        <v>91.602850000000004</v>
      </c>
      <c r="FO755">
        <v>90.960980000000006</v>
      </c>
      <c r="FP755">
        <v>89.629810000000006</v>
      </c>
      <c r="FQ755">
        <v>87.615620000000007</v>
      </c>
      <c r="FR755">
        <v>84.597700000000003</v>
      </c>
      <c r="FS755">
        <v>81.562929999999994</v>
      </c>
      <c r="FT755">
        <v>79.66216</v>
      </c>
      <c r="FU755">
        <v>78.269909999999996</v>
      </c>
      <c r="FV755">
        <v>1</v>
      </c>
    </row>
    <row r="756" spans="1:178" x14ac:dyDescent="0.2">
      <c r="A756" t="s">
        <v>216</v>
      </c>
      <c r="B756" t="s">
        <v>231</v>
      </c>
      <c r="C756" t="s">
        <v>242</v>
      </c>
      <c r="D756" t="s">
        <v>39</v>
      </c>
      <c r="E756">
        <v>2017</v>
      </c>
      <c r="F756" t="s">
        <v>227</v>
      </c>
      <c r="G756">
        <v>321</v>
      </c>
      <c r="H756" s="59"/>
      <c r="I756">
        <v>31.596730000000001</v>
      </c>
      <c r="J756">
        <v>445.19130000000001</v>
      </c>
      <c r="K756">
        <v>442.14699999999999</v>
      </c>
      <c r="L756">
        <v>440.51119999999997</v>
      </c>
      <c r="M756">
        <v>441.37349999999998</v>
      </c>
      <c r="N756">
        <v>445.05579999999998</v>
      </c>
      <c r="O756">
        <v>456.84050000000002</v>
      </c>
      <c r="P756">
        <v>467.56630000000001</v>
      </c>
      <c r="Q756">
        <v>474.09539999999998</v>
      </c>
      <c r="R756">
        <v>477.13959999999997</v>
      </c>
      <c r="S756">
        <v>480.22719999999998</v>
      </c>
      <c r="T756">
        <v>481.62970000000001</v>
      </c>
      <c r="U756">
        <v>480.83980000000003</v>
      </c>
      <c r="V756">
        <v>474.4588</v>
      </c>
      <c r="W756">
        <v>472.70420000000001</v>
      </c>
      <c r="X756">
        <v>463.65140000000002</v>
      </c>
      <c r="Y756">
        <v>455.38290000000001</v>
      </c>
      <c r="Z756">
        <v>448.95729999999998</v>
      </c>
      <c r="AA756">
        <v>443.48070000000001</v>
      </c>
      <c r="AB756">
        <v>445.00619999999998</v>
      </c>
      <c r="AC756">
        <v>449.21210000000002</v>
      </c>
      <c r="AD756">
        <v>454.52789999999999</v>
      </c>
      <c r="AE756">
        <v>453.59109999999998</v>
      </c>
      <c r="AF756">
        <v>452.45850000000002</v>
      </c>
      <c r="AG756">
        <v>453.96969999999999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115.2238</v>
      </c>
      <c r="AU756">
        <v>374.1189</v>
      </c>
      <c r="AV756">
        <v>369.53570000000002</v>
      </c>
      <c r="AW756">
        <v>365.88619999999997</v>
      </c>
      <c r="AX756">
        <v>362.21100000000001</v>
      </c>
      <c r="AY756">
        <v>359.09730000000002</v>
      </c>
      <c r="AZ756">
        <v>320.36849999999998</v>
      </c>
      <c r="BA756">
        <v>219.3785</v>
      </c>
      <c r="BB756">
        <v>54.929319999999997</v>
      </c>
      <c r="BC756">
        <v>-100.8133</v>
      </c>
      <c r="BD756">
        <v>-237.0823</v>
      </c>
      <c r="BE756">
        <v>-291.55599999999998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123.7431</v>
      </c>
      <c r="BS756">
        <v>379.29680000000002</v>
      </c>
      <c r="BT756">
        <v>374.5419</v>
      </c>
      <c r="BU756">
        <v>370.62169999999998</v>
      </c>
      <c r="BV756">
        <v>366.79669999999999</v>
      </c>
      <c r="BW756">
        <v>363.4932</v>
      </c>
      <c r="BX756">
        <v>325.48500000000001</v>
      </c>
      <c r="BY756">
        <v>225.16309999999999</v>
      </c>
      <c r="BZ756">
        <v>107.09439999999999</v>
      </c>
      <c r="CA756">
        <v>43.515509999999999</v>
      </c>
      <c r="CB756">
        <v>-11.68399</v>
      </c>
      <c r="CC756">
        <v>-33.147449999999999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129.64359999999999</v>
      </c>
      <c r="CQ756">
        <v>382.88310000000001</v>
      </c>
      <c r="CR756">
        <v>378.00920000000002</v>
      </c>
      <c r="CS756">
        <v>373.90159999999997</v>
      </c>
      <c r="CT756">
        <v>369.97269999999997</v>
      </c>
      <c r="CU756">
        <v>366.5378</v>
      </c>
      <c r="CV756">
        <v>329.02870000000001</v>
      </c>
      <c r="CW756">
        <v>229.1695</v>
      </c>
      <c r="CX756">
        <v>143.22380000000001</v>
      </c>
      <c r="CY756">
        <v>143.47720000000001</v>
      </c>
      <c r="CZ756">
        <v>144.42619999999999</v>
      </c>
      <c r="DA756">
        <v>145.82560000000001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135.54409999999999</v>
      </c>
      <c r="DO756">
        <v>386.46929999999998</v>
      </c>
      <c r="DP756">
        <v>381.47649999999999</v>
      </c>
      <c r="DQ756">
        <v>377.1814</v>
      </c>
      <c r="DR756">
        <v>373.14870000000002</v>
      </c>
      <c r="DS756">
        <v>369.58240000000001</v>
      </c>
      <c r="DT756">
        <v>332.57229999999998</v>
      </c>
      <c r="DU756">
        <v>233.17590000000001</v>
      </c>
      <c r="DV756">
        <v>179.35329999999999</v>
      </c>
      <c r="DW756">
        <v>243.43879999999999</v>
      </c>
      <c r="DX756">
        <v>300.53640000000001</v>
      </c>
      <c r="DY756">
        <v>324.79860000000002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144.0634</v>
      </c>
      <c r="EM756">
        <v>391.6472</v>
      </c>
      <c r="EN756">
        <v>386.48270000000002</v>
      </c>
      <c r="EO756">
        <v>381.9169</v>
      </c>
      <c r="EP756">
        <v>377.73439999999999</v>
      </c>
      <c r="EQ756">
        <v>373.97829999999999</v>
      </c>
      <c r="ER756">
        <v>337.68880000000001</v>
      </c>
      <c r="ES756">
        <v>238.9605</v>
      </c>
      <c r="ET756">
        <v>231.51840000000001</v>
      </c>
      <c r="EU756">
        <v>387.76760000000002</v>
      </c>
      <c r="EV756">
        <v>525.9348</v>
      </c>
      <c r="EW756">
        <v>583.20719999999994</v>
      </c>
      <c r="EX756">
        <v>77.310689999999994</v>
      </c>
      <c r="EY756">
        <v>75.911760000000001</v>
      </c>
      <c r="EZ756">
        <v>74.687060000000002</v>
      </c>
      <c r="FA756">
        <v>73.470259999999996</v>
      </c>
      <c r="FB756">
        <v>72.506969999999995</v>
      </c>
      <c r="FC756">
        <v>71.557079999999999</v>
      </c>
      <c r="FD756">
        <v>70.837040000000002</v>
      </c>
      <c r="FE756">
        <v>71.362589999999997</v>
      </c>
      <c r="FF756">
        <v>73.827219999999997</v>
      </c>
      <c r="FG756">
        <v>78.29128</v>
      </c>
      <c r="FH756">
        <v>82.894120000000001</v>
      </c>
      <c r="FI756">
        <v>86.550250000000005</v>
      </c>
      <c r="FJ756">
        <v>88.59057</v>
      </c>
      <c r="FK756">
        <v>89.530550000000005</v>
      </c>
      <c r="FL756">
        <v>90.844179999999994</v>
      </c>
      <c r="FM756">
        <v>91.684200000000004</v>
      </c>
      <c r="FN756">
        <v>91.602850000000004</v>
      </c>
      <c r="FO756">
        <v>90.960980000000006</v>
      </c>
      <c r="FP756">
        <v>89.629810000000006</v>
      </c>
      <c r="FQ756">
        <v>87.615620000000007</v>
      </c>
      <c r="FR756">
        <v>84.597700000000003</v>
      </c>
      <c r="FS756">
        <v>81.562929999999994</v>
      </c>
      <c r="FT756">
        <v>79.66216</v>
      </c>
      <c r="FU756">
        <v>78.269909999999996</v>
      </c>
      <c r="FV756">
        <v>1</v>
      </c>
    </row>
    <row r="757" spans="1:178" x14ac:dyDescent="0.2">
      <c r="A757" t="s">
        <v>216</v>
      </c>
      <c r="B757" t="s">
        <v>231</v>
      </c>
      <c r="C757" t="s">
        <v>242</v>
      </c>
      <c r="D757" t="s">
        <v>39</v>
      </c>
      <c r="E757" t="s">
        <v>239</v>
      </c>
      <c r="F757" t="s">
        <v>227</v>
      </c>
      <c r="G757">
        <v>313</v>
      </c>
      <c r="H757" s="59"/>
      <c r="I757">
        <v>30.809270000000001</v>
      </c>
      <c r="J757">
        <v>434.09620000000001</v>
      </c>
      <c r="K757">
        <v>431.12779999999998</v>
      </c>
      <c r="L757">
        <v>429.53269999999998</v>
      </c>
      <c r="M757">
        <v>430.37360000000001</v>
      </c>
      <c r="N757">
        <v>433.96409999999997</v>
      </c>
      <c r="O757">
        <v>445.45510000000002</v>
      </c>
      <c r="P757">
        <v>455.91359999999997</v>
      </c>
      <c r="Q757">
        <v>462.2799</v>
      </c>
      <c r="R757">
        <v>465.24829999999997</v>
      </c>
      <c r="S757">
        <v>468.25889999999998</v>
      </c>
      <c r="T757">
        <v>469.62650000000002</v>
      </c>
      <c r="U757">
        <v>468.8562</v>
      </c>
      <c r="V757">
        <v>462.6343</v>
      </c>
      <c r="W757">
        <v>460.92340000000002</v>
      </c>
      <c r="X757">
        <v>452.09620000000001</v>
      </c>
      <c r="Y757">
        <v>444.03379999999999</v>
      </c>
      <c r="Z757">
        <v>437.76830000000001</v>
      </c>
      <c r="AA757">
        <v>432.4282</v>
      </c>
      <c r="AB757">
        <v>433.91570000000002</v>
      </c>
      <c r="AC757">
        <v>438.01679999999999</v>
      </c>
      <c r="AD757">
        <v>443.20010000000002</v>
      </c>
      <c r="AE757">
        <v>442.28660000000002</v>
      </c>
      <c r="AF757">
        <v>441.1823</v>
      </c>
      <c r="AG757">
        <v>442.65589999999997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112.17359999999999</v>
      </c>
      <c r="AU757">
        <v>364.6866</v>
      </c>
      <c r="AV757">
        <v>360.22120000000001</v>
      </c>
      <c r="AW757">
        <v>356.66829999999999</v>
      </c>
      <c r="AX757">
        <v>353.08780000000002</v>
      </c>
      <c r="AY757">
        <v>350.0557</v>
      </c>
      <c r="AZ757">
        <v>312.27699999999999</v>
      </c>
      <c r="BA757">
        <v>213.78989999999999</v>
      </c>
      <c r="BB757">
        <v>52.467080000000003</v>
      </c>
      <c r="BC757">
        <v>-101.3257</v>
      </c>
      <c r="BD757">
        <v>-235.89769999999999</v>
      </c>
      <c r="BE757">
        <v>-289.70569999999998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120.58620000000001</v>
      </c>
      <c r="BS757">
        <v>369.7996</v>
      </c>
      <c r="BT757">
        <v>365.16460000000001</v>
      </c>
      <c r="BU757">
        <v>361.34449999999998</v>
      </c>
      <c r="BV757">
        <v>357.61599999999999</v>
      </c>
      <c r="BW757">
        <v>354.3965</v>
      </c>
      <c r="BX757">
        <v>317.32929999999999</v>
      </c>
      <c r="BY757">
        <v>219.50200000000001</v>
      </c>
      <c r="BZ757">
        <v>103.9781</v>
      </c>
      <c r="CA757">
        <v>41.193240000000003</v>
      </c>
      <c r="CB757">
        <v>-13.325810000000001</v>
      </c>
      <c r="CC757">
        <v>-34.537460000000003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126.4126</v>
      </c>
      <c r="CQ757">
        <v>373.3408</v>
      </c>
      <c r="CR757">
        <v>368.58839999999998</v>
      </c>
      <c r="CS757">
        <v>364.5831</v>
      </c>
      <c r="CT757">
        <v>360.75220000000002</v>
      </c>
      <c r="CU757">
        <v>357.40289999999999</v>
      </c>
      <c r="CV757">
        <v>320.82859999999999</v>
      </c>
      <c r="CW757">
        <v>223.4581</v>
      </c>
      <c r="CX757">
        <v>139.65440000000001</v>
      </c>
      <c r="CY757">
        <v>139.9014</v>
      </c>
      <c r="CZ757">
        <v>140.82679999999999</v>
      </c>
      <c r="DA757">
        <v>142.19130000000001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132.23910000000001</v>
      </c>
      <c r="DO757">
        <v>376.88200000000001</v>
      </c>
      <c r="DP757">
        <v>372.01220000000001</v>
      </c>
      <c r="DQ757">
        <v>367.8218</v>
      </c>
      <c r="DR757">
        <v>363.88839999999999</v>
      </c>
      <c r="DS757">
        <v>360.40929999999997</v>
      </c>
      <c r="DT757">
        <v>324.32780000000002</v>
      </c>
      <c r="DU757">
        <v>227.4143</v>
      </c>
      <c r="DV757">
        <v>175.33080000000001</v>
      </c>
      <c r="DW757">
        <v>238.6096</v>
      </c>
      <c r="DX757">
        <v>294.9794</v>
      </c>
      <c r="DY757">
        <v>318.92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140.6516</v>
      </c>
      <c r="EM757">
        <v>381.99509999999998</v>
      </c>
      <c r="EN757">
        <v>376.95569999999998</v>
      </c>
      <c r="EO757">
        <v>372.49799999999999</v>
      </c>
      <c r="EP757">
        <v>368.41649999999998</v>
      </c>
      <c r="EQ757">
        <v>364.75009999999997</v>
      </c>
      <c r="ER757">
        <v>329.38010000000003</v>
      </c>
      <c r="ES757">
        <v>233.12639999999999</v>
      </c>
      <c r="ET757">
        <v>226.84180000000001</v>
      </c>
      <c r="EU757">
        <v>381.12849999999997</v>
      </c>
      <c r="EV757">
        <v>517.55129999999997</v>
      </c>
      <c r="EW757">
        <v>574.0883</v>
      </c>
      <c r="EX757">
        <v>77.310680000000005</v>
      </c>
      <c r="EY757">
        <v>75.911760000000001</v>
      </c>
      <c r="EZ757">
        <v>74.687060000000002</v>
      </c>
      <c r="FA757">
        <v>73.470259999999996</v>
      </c>
      <c r="FB757">
        <v>72.506969999999995</v>
      </c>
      <c r="FC757">
        <v>71.557079999999999</v>
      </c>
      <c r="FD757">
        <v>70.837040000000002</v>
      </c>
      <c r="FE757">
        <v>71.362589999999997</v>
      </c>
      <c r="FF757">
        <v>73.827219999999997</v>
      </c>
      <c r="FG757">
        <v>78.29128</v>
      </c>
      <c r="FH757">
        <v>82.894120000000001</v>
      </c>
      <c r="FI757">
        <v>86.550250000000005</v>
      </c>
      <c r="FJ757">
        <v>88.59057</v>
      </c>
      <c r="FK757">
        <v>89.530559999999994</v>
      </c>
      <c r="FL757">
        <v>90.844179999999994</v>
      </c>
      <c r="FM757">
        <v>91.684200000000004</v>
      </c>
      <c r="FN757">
        <v>91.602850000000004</v>
      </c>
      <c r="FO757">
        <v>90.960980000000006</v>
      </c>
      <c r="FP757">
        <v>89.629810000000006</v>
      </c>
      <c r="FQ757">
        <v>87.615620000000007</v>
      </c>
      <c r="FR757">
        <v>84.597700000000003</v>
      </c>
      <c r="FS757">
        <v>81.562929999999994</v>
      </c>
      <c r="FT757">
        <v>79.662170000000003</v>
      </c>
      <c r="FU757">
        <v>78.269919999999999</v>
      </c>
      <c r="FV757">
        <v>1</v>
      </c>
    </row>
    <row r="758" spans="1:178" x14ac:dyDescent="0.2">
      <c r="A758" t="s">
        <v>216</v>
      </c>
      <c r="B758" t="s">
        <v>231</v>
      </c>
      <c r="C758" t="s">
        <v>242</v>
      </c>
      <c r="D758" t="s">
        <v>40</v>
      </c>
      <c r="E758">
        <v>2015</v>
      </c>
      <c r="F758" t="s">
        <v>227</v>
      </c>
      <c r="G758">
        <v>338</v>
      </c>
      <c r="H758" s="59"/>
      <c r="I758">
        <v>33.27008</v>
      </c>
      <c r="J758">
        <v>474.37329999999997</v>
      </c>
      <c r="K758">
        <v>470.05669999999998</v>
      </c>
      <c r="L758">
        <v>468.71039999999999</v>
      </c>
      <c r="M758">
        <v>468.6404</v>
      </c>
      <c r="N758">
        <v>472.45400000000001</v>
      </c>
      <c r="O758">
        <v>484.34160000000003</v>
      </c>
      <c r="P758">
        <v>495.2577</v>
      </c>
      <c r="Q758">
        <v>503.47430000000003</v>
      </c>
      <c r="R758">
        <v>506.30529999999999</v>
      </c>
      <c r="S758">
        <v>509.02679999999998</v>
      </c>
      <c r="T758">
        <v>510.88560000000001</v>
      </c>
      <c r="U758">
        <v>509.7004</v>
      </c>
      <c r="V758">
        <v>502.2183</v>
      </c>
      <c r="W758">
        <v>499.25580000000002</v>
      </c>
      <c r="X758">
        <v>490.07810000000001</v>
      </c>
      <c r="Y758">
        <v>482.19130000000001</v>
      </c>
      <c r="Z758">
        <v>474.18549999999999</v>
      </c>
      <c r="AA758">
        <v>467.18729999999999</v>
      </c>
      <c r="AB758">
        <v>468.00020000000001</v>
      </c>
      <c r="AC758">
        <v>473.63049999999998</v>
      </c>
      <c r="AD758">
        <v>479.86689999999999</v>
      </c>
      <c r="AE758">
        <v>479.71620000000001</v>
      </c>
      <c r="AF758">
        <v>478.43389999999999</v>
      </c>
      <c r="AG758">
        <v>481.48989999999998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123.65819999999999</v>
      </c>
      <c r="AU758">
        <v>395.95580000000001</v>
      </c>
      <c r="AV758">
        <v>391.31389999999999</v>
      </c>
      <c r="AW758">
        <v>388.1123</v>
      </c>
      <c r="AX758">
        <v>383.45429999999999</v>
      </c>
      <c r="AY758">
        <v>379.44200000000001</v>
      </c>
      <c r="AZ758">
        <v>339.63290000000001</v>
      </c>
      <c r="BA758">
        <v>234.6696</v>
      </c>
      <c r="BB758">
        <v>150.2296</v>
      </c>
      <c r="BC758">
        <v>89.378399999999999</v>
      </c>
      <c r="BD758">
        <v>-42.669220000000003</v>
      </c>
      <c r="BE758">
        <v>-142.2936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132.3869</v>
      </c>
      <c r="BS758">
        <v>401.29329999999999</v>
      </c>
      <c r="BT758">
        <v>396.42009999999999</v>
      </c>
      <c r="BU758">
        <v>392.92840000000001</v>
      </c>
      <c r="BV758">
        <v>388.06540000000001</v>
      </c>
      <c r="BW758">
        <v>383.90679999999998</v>
      </c>
      <c r="BX758">
        <v>344.5197</v>
      </c>
      <c r="BY758">
        <v>239.43680000000001</v>
      </c>
      <c r="BZ758">
        <v>153.52809999999999</v>
      </c>
      <c r="CA758">
        <v>128.6448</v>
      </c>
      <c r="CB758">
        <v>75.115600000000001</v>
      </c>
      <c r="CC758">
        <v>35.63552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138.4323</v>
      </c>
      <c r="CQ758">
        <v>404.99009999999998</v>
      </c>
      <c r="CR758">
        <v>399.95670000000001</v>
      </c>
      <c r="CS758">
        <v>396.26400000000001</v>
      </c>
      <c r="CT758">
        <v>391.25909999999999</v>
      </c>
      <c r="CU758">
        <v>386.9991</v>
      </c>
      <c r="CV758">
        <v>347.90440000000001</v>
      </c>
      <c r="CW758">
        <v>242.73849999999999</v>
      </c>
      <c r="CX758">
        <v>155.8125</v>
      </c>
      <c r="CY758">
        <v>155.84059999999999</v>
      </c>
      <c r="CZ758">
        <v>156.69300000000001</v>
      </c>
      <c r="DA758">
        <v>158.86869999999999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144.4778</v>
      </c>
      <c r="DO758">
        <v>408.68689999999998</v>
      </c>
      <c r="DP758">
        <v>403.4932</v>
      </c>
      <c r="DQ758">
        <v>399.59969999999998</v>
      </c>
      <c r="DR758">
        <v>394.45269999999999</v>
      </c>
      <c r="DS758">
        <v>390.09140000000002</v>
      </c>
      <c r="DT758">
        <v>351.28899999999999</v>
      </c>
      <c r="DU758">
        <v>246.0402</v>
      </c>
      <c r="DV758">
        <v>158.09700000000001</v>
      </c>
      <c r="DW758">
        <v>183.03639999999999</v>
      </c>
      <c r="DX758">
        <v>238.2704</v>
      </c>
      <c r="DY758">
        <v>282.10180000000003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153.20650000000001</v>
      </c>
      <c r="EM758">
        <v>414.02440000000001</v>
      </c>
      <c r="EN758">
        <v>408.59949999999998</v>
      </c>
      <c r="EO758">
        <v>404.41579999999999</v>
      </c>
      <c r="EP758">
        <v>399.06380000000001</v>
      </c>
      <c r="EQ758">
        <v>394.55619999999999</v>
      </c>
      <c r="ER758">
        <v>356.17590000000001</v>
      </c>
      <c r="ES758">
        <v>250.8073</v>
      </c>
      <c r="ET758">
        <v>161.3954</v>
      </c>
      <c r="EU758">
        <v>222.30279999999999</v>
      </c>
      <c r="EV758">
        <v>356.05520000000001</v>
      </c>
      <c r="EW758">
        <v>460.03089999999997</v>
      </c>
      <c r="EX758">
        <v>76.754130000000004</v>
      </c>
      <c r="EY758">
        <v>75.826520000000002</v>
      </c>
      <c r="EZ758">
        <v>74.849209999999999</v>
      </c>
      <c r="FA758">
        <v>74.032889999999995</v>
      </c>
      <c r="FB758">
        <v>73.080860000000001</v>
      </c>
      <c r="FC758">
        <v>72.266310000000004</v>
      </c>
      <c r="FD758">
        <v>71.866529999999997</v>
      </c>
      <c r="FE758">
        <v>72.025199999999998</v>
      </c>
      <c r="FF758">
        <v>74.105320000000006</v>
      </c>
      <c r="FG758">
        <v>78.920990000000003</v>
      </c>
      <c r="FH758">
        <v>83.387209999999996</v>
      </c>
      <c r="FI758">
        <v>87.646590000000003</v>
      </c>
      <c r="FJ758">
        <v>90.525540000000007</v>
      </c>
      <c r="FK758">
        <v>92.452619999999996</v>
      </c>
      <c r="FL758">
        <v>93.850729999999999</v>
      </c>
      <c r="FM758">
        <v>94.928910000000002</v>
      </c>
      <c r="FN758">
        <v>95.146000000000001</v>
      </c>
      <c r="FO758">
        <v>93.864170000000001</v>
      </c>
      <c r="FP758">
        <v>93.142669999999995</v>
      </c>
      <c r="FQ758">
        <v>91.013769999999994</v>
      </c>
      <c r="FR758">
        <v>87.730699999999999</v>
      </c>
      <c r="FS758">
        <v>84.760779999999997</v>
      </c>
      <c r="FT758">
        <v>82.655959999999993</v>
      </c>
      <c r="FU758">
        <v>80.475210000000004</v>
      </c>
      <c r="FV758">
        <v>1</v>
      </c>
    </row>
    <row r="759" spans="1:178" x14ac:dyDescent="0.2">
      <c r="A759" t="s">
        <v>216</v>
      </c>
      <c r="B759" t="s">
        <v>231</v>
      </c>
      <c r="C759" t="s">
        <v>242</v>
      </c>
      <c r="D759" t="s">
        <v>40</v>
      </c>
      <c r="E759">
        <v>2016</v>
      </c>
      <c r="F759" t="s">
        <v>227</v>
      </c>
      <c r="G759">
        <v>330</v>
      </c>
      <c r="H759" s="59"/>
      <c r="I759">
        <v>32.482619999999997</v>
      </c>
      <c r="J759">
        <v>463.14550000000003</v>
      </c>
      <c r="K759">
        <v>458.93110000000001</v>
      </c>
      <c r="L759">
        <v>457.61669999999998</v>
      </c>
      <c r="M759">
        <v>457.54829999999998</v>
      </c>
      <c r="N759">
        <v>461.27159999999998</v>
      </c>
      <c r="O759">
        <v>472.87790000000001</v>
      </c>
      <c r="P759">
        <v>483.53559999999999</v>
      </c>
      <c r="Q759">
        <v>491.55770000000001</v>
      </c>
      <c r="R759">
        <v>494.32170000000002</v>
      </c>
      <c r="S759">
        <v>496.97879999999998</v>
      </c>
      <c r="T759">
        <v>498.7937</v>
      </c>
      <c r="U759">
        <v>497.63650000000001</v>
      </c>
      <c r="V759">
        <v>490.33150000000001</v>
      </c>
      <c r="W759">
        <v>487.4391</v>
      </c>
      <c r="X759">
        <v>478.47859999999997</v>
      </c>
      <c r="Y759">
        <v>470.77850000000001</v>
      </c>
      <c r="Z759">
        <v>462.9622</v>
      </c>
      <c r="AA759">
        <v>456.12959999999998</v>
      </c>
      <c r="AB759">
        <v>456.92320000000001</v>
      </c>
      <c r="AC759">
        <v>462.4203</v>
      </c>
      <c r="AD759">
        <v>468.50909999999999</v>
      </c>
      <c r="AE759">
        <v>468.36200000000002</v>
      </c>
      <c r="AF759">
        <v>467.11</v>
      </c>
      <c r="AG759">
        <v>470.09370000000001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120.5575</v>
      </c>
      <c r="AU759">
        <v>386.4778</v>
      </c>
      <c r="AV759">
        <v>381.95030000000003</v>
      </c>
      <c r="AW759">
        <v>378.83030000000002</v>
      </c>
      <c r="AX759">
        <v>374.2867</v>
      </c>
      <c r="AY759">
        <v>370.37220000000002</v>
      </c>
      <c r="AZ759">
        <v>331.49689999999998</v>
      </c>
      <c r="BA759">
        <v>229.0204</v>
      </c>
      <c r="BB759">
        <v>146.60820000000001</v>
      </c>
      <c r="BC759">
        <v>86.481110000000001</v>
      </c>
      <c r="BD759">
        <v>-44.004489999999997</v>
      </c>
      <c r="BE759">
        <v>-142.4684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129.1823</v>
      </c>
      <c r="BS759">
        <v>391.7518</v>
      </c>
      <c r="BT759">
        <v>386.99579999999997</v>
      </c>
      <c r="BU759">
        <v>383.58909999999997</v>
      </c>
      <c r="BV759">
        <v>378.84289999999999</v>
      </c>
      <c r="BW759">
        <v>374.78379999999999</v>
      </c>
      <c r="BX759">
        <v>336.32569999999998</v>
      </c>
      <c r="BY759">
        <v>233.73079999999999</v>
      </c>
      <c r="BZ759">
        <v>149.8674</v>
      </c>
      <c r="CA759">
        <v>125.28</v>
      </c>
      <c r="CB759">
        <v>72.378079999999997</v>
      </c>
      <c r="CC759">
        <v>33.34243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135.1558</v>
      </c>
      <c r="CQ759">
        <v>395.40449999999998</v>
      </c>
      <c r="CR759">
        <v>390.49020000000002</v>
      </c>
      <c r="CS759">
        <v>386.88499999999999</v>
      </c>
      <c r="CT759">
        <v>381.99849999999998</v>
      </c>
      <c r="CU759">
        <v>377.83929999999998</v>
      </c>
      <c r="CV759">
        <v>339.67</v>
      </c>
      <c r="CW759">
        <v>236.9932</v>
      </c>
      <c r="CX759">
        <v>152.12469999999999</v>
      </c>
      <c r="CY759">
        <v>152.15209999999999</v>
      </c>
      <c r="CZ759">
        <v>152.98429999999999</v>
      </c>
      <c r="DA759">
        <v>155.10849999999999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141.1293</v>
      </c>
      <c r="DO759">
        <v>399.0573</v>
      </c>
      <c r="DP759">
        <v>393.98469999999998</v>
      </c>
      <c r="DQ759">
        <v>390.18090000000001</v>
      </c>
      <c r="DR759">
        <v>385.15410000000003</v>
      </c>
      <c r="DS759">
        <v>380.89479999999998</v>
      </c>
      <c r="DT759">
        <v>343.01429999999999</v>
      </c>
      <c r="DU759">
        <v>240.25559999999999</v>
      </c>
      <c r="DV759">
        <v>154.3819</v>
      </c>
      <c r="DW759">
        <v>179.0241</v>
      </c>
      <c r="DX759">
        <v>233.59049999999999</v>
      </c>
      <c r="DY759">
        <v>276.87450000000001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149.75409999999999</v>
      </c>
      <c r="EM759">
        <v>404.3313</v>
      </c>
      <c r="EN759">
        <v>399.03019999999998</v>
      </c>
      <c r="EO759">
        <v>394.93970000000002</v>
      </c>
      <c r="EP759">
        <v>389.71030000000002</v>
      </c>
      <c r="EQ759">
        <v>385.3064</v>
      </c>
      <c r="ER759">
        <v>347.84300000000002</v>
      </c>
      <c r="ES759">
        <v>244.96600000000001</v>
      </c>
      <c r="ET759">
        <v>157.64109999999999</v>
      </c>
      <c r="EU759">
        <v>217.82300000000001</v>
      </c>
      <c r="EV759">
        <v>349.97309999999999</v>
      </c>
      <c r="EW759">
        <v>452.68540000000002</v>
      </c>
      <c r="EX759">
        <v>76.754130000000004</v>
      </c>
      <c r="EY759">
        <v>75.826520000000002</v>
      </c>
      <c r="EZ759">
        <v>74.849209999999999</v>
      </c>
      <c r="FA759">
        <v>74.032889999999995</v>
      </c>
      <c r="FB759">
        <v>73.080860000000001</v>
      </c>
      <c r="FC759">
        <v>72.266310000000004</v>
      </c>
      <c r="FD759">
        <v>71.866529999999997</v>
      </c>
      <c r="FE759">
        <v>72.025199999999998</v>
      </c>
      <c r="FF759">
        <v>74.105329999999995</v>
      </c>
      <c r="FG759">
        <v>78.92098</v>
      </c>
      <c r="FH759">
        <v>83.387209999999996</v>
      </c>
      <c r="FI759">
        <v>87.646590000000003</v>
      </c>
      <c r="FJ759">
        <v>90.525540000000007</v>
      </c>
      <c r="FK759">
        <v>92.452619999999996</v>
      </c>
      <c r="FL759">
        <v>93.850729999999999</v>
      </c>
      <c r="FM759">
        <v>94.928910000000002</v>
      </c>
      <c r="FN759">
        <v>95.146000000000001</v>
      </c>
      <c r="FO759">
        <v>93.864170000000001</v>
      </c>
      <c r="FP759">
        <v>93.142669999999995</v>
      </c>
      <c r="FQ759">
        <v>91.013769999999994</v>
      </c>
      <c r="FR759">
        <v>87.730699999999999</v>
      </c>
      <c r="FS759">
        <v>84.76079</v>
      </c>
      <c r="FT759">
        <v>82.655950000000004</v>
      </c>
      <c r="FU759">
        <v>80.475210000000004</v>
      </c>
      <c r="FV759">
        <v>1</v>
      </c>
    </row>
    <row r="760" spans="1:178" x14ac:dyDescent="0.2">
      <c r="A760" t="s">
        <v>216</v>
      </c>
      <c r="B760" t="s">
        <v>231</v>
      </c>
      <c r="C760" t="s">
        <v>242</v>
      </c>
      <c r="D760" t="s">
        <v>40</v>
      </c>
      <c r="E760">
        <v>2017</v>
      </c>
      <c r="F760" t="s">
        <v>227</v>
      </c>
      <c r="G760">
        <v>321</v>
      </c>
      <c r="H760" s="59"/>
      <c r="I760">
        <v>31.596730000000001</v>
      </c>
      <c r="J760">
        <v>450.51429999999999</v>
      </c>
      <c r="K760">
        <v>446.41480000000001</v>
      </c>
      <c r="L760">
        <v>445.13619999999997</v>
      </c>
      <c r="M760">
        <v>445.06970000000001</v>
      </c>
      <c r="N760">
        <v>448.69150000000002</v>
      </c>
      <c r="O760">
        <v>459.98129999999998</v>
      </c>
      <c r="P760">
        <v>470.34829999999999</v>
      </c>
      <c r="Q760">
        <v>478.15159999999997</v>
      </c>
      <c r="R760">
        <v>480.84019999999998</v>
      </c>
      <c r="S760">
        <v>483.42489999999998</v>
      </c>
      <c r="T760">
        <v>485.1902</v>
      </c>
      <c r="U760">
        <v>484.06459999999998</v>
      </c>
      <c r="V760">
        <v>476.9588</v>
      </c>
      <c r="W760">
        <v>474.14530000000002</v>
      </c>
      <c r="X760">
        <v>465.42919999999998</v>
      </c>
      <c r="Y760">
        <v>457.9391</v>
      </c>
      <c r="Z760">
        <v>450.33589999999998</v>
      </c>
      <c r="AA760">
        <v>443.68979999999999</v>
      </c>
      <c r="AB760">
        <v>444.46170000000001</v>
      </c>
      <c r="AC760">
        <v>449.80889999999999</v>
      </c>
      <c r="AD760">
        <v>455.73160000000001</v>
      </c>
      <c r="AE760">
        <v>455.58850000000001</v>
      </c>
      <c r="AF760">
        <v>454.3707</v>
      </c>
      <c r="AG760">
        <v>457.27289999999999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117.0719</v>
      </c>
      <c r="AU760">
        <v>375.81659999999999</v>
      </c>
      <c r="AV760">
        <v>371.4178</v>
      </c>
      <c r="AW760">
        <v>368.38959999999997</v>
      </c>
      <c r="AX760">
        <v>363.9744</v>
      </c>
      <c r="AY760">
        <v>360.17009999999999</v>
      </c>
      <c r="AZ760">
        <v>322.34539999999998</v>
      </c>
      <c r="BA760">
        <v>222.66640000000001</v>
      </c>
      <c r="BB760">
        <v>142.5351</v>
      </c>
      <c r="BC760">
        <v>83.233220000000003</v>
      </c>
      <c r="BD760">
        <v>-45.471989999999998</v>
      </c>
      <c r="BE760">
        <v>-142.61269999999999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125.5783</v>
      </c>
      <c r="BS760">
        <v>381.01819999999998</v>
      </c>
      <c r="BT760">
        <v>376.39400000000001</v>
      </c>
      <c r="BU760">
        <v>373.08300000000003</v>
      </c>
      <c r="BV760">
        <v>368.46809999999999</v>
      </c>
      <c r="BW760">
        <v>364.52109999999999</v>
      </c>
      <c r="BX760">
        <v>327.1078</v>
      </c>
      <c r="BY760">
        <v>227.31209999999999</v>
      </c>
      <c r="BZ760">
        <v>145.74950000000001</v>
      </c>
      <c r="CA760">
        <v>121.49939999999999</v>
      </c>
      <c r="CB760">
        <v>69.312560000000005</v>
      </c>
      <c r="CC760">
        <v>30.784130000000001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131.46979999999999</v>
      </c>
      <c r="CQ760">
        <v>384.62079999999997</v>
      </c>
      <c r="CR760">
        <v>379.84050000000002</v>
      </c>
      <c r="CS760">
        <v>376.33359999999999</v>
      </c>
      <c r="CT760">
        <v>371.5804</v>
      </c>
      <c r="CU760">
        <v>367.53460000000001</v>
      </c>
      <c r="CV760">
        <v>330.40629999999999</v>
      </c>
      <c r="CW760">
        <v>230.52969999999999</v>
      </c>
      <c r="CX760">
        <v>147.97579999999999</v>
      </c>
      <c r="CY760">
        <v>148.0025</v>
      </c>
      <c r="CZ760">
        <v>148.81200000000001</v>
      </c>
      <c r="DA760">
        <v>150.8783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137.3612</v>
      </c>
      <c r="DO760">
        <v>388.22340000000003</v>
      </c>
      <c r="DP760">
        <v>383.28699999999998</v>
      </c>
      <c r="DQ760">
        <v>379.58429999999998</v>
      </c>
      <c r="DR760">
        <v>374.69260000000003</v>
      </c>
      <c r="DS760">
        <v>370.54820000000001</v>
      </c>
      <c r="DT760">
        <v>333.7047</v>
      </c>
      <c r="DU760">
        <v>233.7473</v>
      </c>
      <c r="DV760">
        <v>150.2021</v>
      </c>
      <c r="DW760">
        <v>174.50550000000001</v>
      </c>
      <c r="DX760">
        <v>228.31139999999999</v>
      </c>
      <c r="DY760">
        <v>270.97239999999999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145.86760000000001</v>
      </c>
      <c r="EM760">
        <v>393.42500000000001</v>
      </c>
      <c r="EN760">
        <v>388.26310000000001</v>
      </c>
      <c r="EO760">
        <v>384.27769999999998</v>
      </c>
      <c r="EP760">
        <v>379.18630000000002</v>
      </c>
      <c r="EQ760">
        <v>374.89920000000001</v>
      </c>
      <c r="ER760">
        <v>338.46710000000002</v>
      </c>
      <c r="ES760">
        <v>238.3931</v>
      </c>
      <c r="ET760">
        <v>153.41650000000001</v>
      </c>
      <c r="EU760">
        <v>212.77170000000001</v>
      </c>
      <c r="EV760">
        <v>343.096</v>
      </c>
      <c r="EW760">
        <v>444.36919999999998</v>
      </c>
      <c r="EX760">
        <v>76.754130000000004</v>
      </c>
      <c r="EY760">
        <v>75.826520000000002</v>
      </c>
      <c r="EZ760">
        <v>74.849209999999999</v>
      </c>
      <c r="FA760">
        <v>74.032880000000006</v>
      </c>
      <c r="FB760">
        <v>73.080860000000001</v>
      </c>
      <c r="FC760">
        <v>72.266310000000004</v>
      </c>
      <c r="FD760">
        <v>71.866529999999997</v>
      </c>
      <c r="FE760">
        <v>72.025199999999998</v>
      </c>
      <c r="FF760">
        <v>74.105320000000006</v>
      </c>
      <c r="FG760">
        <v>78.920990000000003</v>
      </c>
      <c r="FH760">
        <v>83.387209999999996</v>
      </c>
      <c r="FI760">
        <v>87.646590000000003</v>
      </c>
      <c r="FJ760">
        <v>90.525540000000007</v>
      </c>
      <c r="FK760">
        <v>92.452619999999996</v>
      </c>
      <c r="FL760">
        <v>93.850729999999999</v>
      </c>
      <c r="FM760">
        <v>94.928910000000002</v>
      </c>
      <c r="FN760">
        <v>95.146000000000001</v>
      </c>
      <c r="FO760">
        <v>93.864170000000001</v>
      </c>
      <c r="FP760">
        <v>93.142669999999995</v>
      </c>
      <c r="FQ760">
        <v>91.013769999999994</v>
      </c>
      <c r="FR760">
        <v>87.730699999999999</v>
      </c>
      <c r="FS760">
        <v>84.760779999999997</v>
      </c>
      <c r="FT760">
        <v>82.655950000000004</v>
      </c>
      <c r="FU760">
        <v>80.475210000000004</v>
      </c>
      <c r="FV760">
        <v>1</v>
      </c>
    </row>
    <row r="761" spans="1:178" x14ac:dyDescent="0.2">
      <c r="A761" t="s">
        <v>216</v>
      </c>
      <c r="B761" t="s">
        <v>231</v>
      </c>
      <c r="C761" t="s">
        <v>242</v>
      </c>
      <c r="D761" t="s">
        <v>40</v>
      </c>
      <c r="E761" t="s">
        <v>239</v>
      </c>
      <c r="F761" t="s">
        <v>227</v>
      </c>
      <c r="G761">
        <v>313</v>
      </c>
      <c r="H761" s="59"/>
      <c r="I761">
        <v>30.809270000000001</v>
      </c>
      <c r="J761">
        <v>439.28649999999999</v>
      </c>
      <c r="K761">
        <v>435.28919999999999</v>
      </c>
      <c r="L761">
        <v>434.04250000000002</v>
      </c>
      <c r="M761">
        <v>433.9776</v>
      </c>
      <c r="N761">
        <v>437.50920000000002</v>
      </c>
      <c r="O761">
        <v>448.51749999999998</v>
      </c>
      <c r="P761">
        <v>458.62619999999998</v>
      </c>
      <c r="Q761">
        <v>466.23500000000001</v>
      </c>
      <c r="R761">
        <v>468.85669999999999</v>
      </c>
      <c r="S761">
        <v>471.37689999999998</v>
      </c>
      <c r="T761">
        <v>473.09820000000002</v>
      </c>
      <c r="U761">
        <v>472.00069999999999</v>
      </c>
      <c r="V761">
        <v>465.072</v>
      </c>
      <c r="W761">
        <v>462.32859999999999</v>
      </c>
      <c r="X761">
        <v>453.8297</v>
      </c>
      <c r="Y761">
        <v>446.52629999999999</v>
      </c>
      <c r="Z761">
        <v>439.11259999999999</v>
      </c>
      <c r="AA761">
        <v>432.63200000000001</v>
      </c>
      <c r="AB761">
        <v>433.38479999999998</v>
      </c>
      <c r="AC761">
        <v>438.59870000000001</v>
      </c>
      <c r="AD761">
        <v>444.37380000000002</v>
      </c>
      <c r="AE761">
        <v>444.23430000000002</v>
      </c>
      <c r="AF761">
        <v>443.04680000000002</v>
      </c>
      <c r="AG761">
        <v>445.87670000000003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113.976</v>
      </c>
      <c r="AU761">
        <v>366.34140000000002</v>
      </c>
      <c r="AV761">
        <v>362.05700000000002</v>
      </c>
      <c r="AW761">
        <v>359.11009999999999</v>
      </c>
      <c r="AX761">
        <v>354.80919999999998</v>
      </c>
      <c r="AY761">
        <v>351.10270000000003</v>
      </c>
      <c r="AZ761">
        <v>314.21210000000002</v>
      </c>
      <c r="BA761">
        <v>217.0197</v>
      </c>
      <c r="BB761">
        <v>138.91550000000001</v>
      </c>
      <c r="BC761">
        <v>80.356859999999998</v>
      </c>
      <c r="BD761">
        <v>-46.744450000000001</v>
      </c>
      <c r="BE761">
        <v>-142.6926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122.37569999999999</v>
      </c>
      <c r="BS761">
        <v>371.4778</v>
      </c>
      <c r="BT761">
        <v>366.9708</v>
      </c>
      <c r="BU761">
        <v>363.74470000000002</v>
      </c>
      <c r="BV761">
        <v>359.24650000000003</v>
      </c>
      <c r="BW761">
        <v>355.39909999999998</v>
      </c>
      <c r="BX761">
        <v>318.91480000000001</v>
      </c>
      <c r="BY761">
        <v>221.60720000000001</v>
      </c>
      <c r="BZ761">
        <v>142.08959999999999</v>
      </c>
      <c r="CA761">
        <v>118.14319999999999</v>
      </c>
      <c r="CB761">
        <v>66.600750000000005</v>
      </c>
      <c r="CC761">
        <v>28.529859999999999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128.19329999999999</v>
      </c>
      <c r="CQ761">
        <v>375.03519999999997</v>
      </c>
      <c r="CR761">
        <v>370.3741</v>
      </c>
      <c r="CS761">
        <v>366.95460000000003</v>
      </c>
      <c r="CT761">
        <v>362.31979999999999</v>
      </c>
      <c r="CU761">
        <v>358.37490000000003</v>
      </c>
      <c r="CV761">
        <v>322.17180000000002</v>
      </c>
      <c r="CW761">
        <v>224.78450000000001</v>
      </c>
      <c r="CX761">
        <v>144.28790000000001</v>
      </c>
      <c r="CY761">
        <v>144.31389999999999</v>
      </c>
      <c r="CZ761">
        <v>145.10329999999999</v>
      </c>
      <c r="DA761">
        <v>147.11799999999999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134.01079999999999</v>
      </c>
      <c r="DO761">
        <v>378.59269999999998</v>
      </c>
      <c r="DP761">
        <v>373.77730000000003</v>
      </c>
      <c r="DQ761">
        <v>370.16449999999998</v>
      </c>
      <c r="DR761">
        <v>365.3931</v>
      </c>
      <c r="DS761">
        <v>361.35059999999999</v>
      </c>
      <c r="DT761">
        <v>325.4289</v>
      </c>
      <c r="DU761">
        <v>227.96170000000001</v>
      </c>
      <c r="DV761">
        <v>146.4863</v>
      </c>
      <c r="DW761">
        <v>170.4846</v>
      </c>
      <c r="DX761">
        <v>223.60579999999999</v>
      </c>
      <c r="DY761">
        <v>265.70620000000002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142.41050000000001</v>
      </c>
      <c r="EM761">
        <v>383.72899999999998</v>
      </c>
      <c r="EN761">
        <v>378.69110000000001</v>
      </c>
      <c r="EO761">
        <v>374.79899999999998</v>
      </c>
      <c r="EP761">
        <v>369.8304</v>
      </c>
      <c r="EQ761">
        <v>365.64710000000002</v>
      </c>
      <c r="ER761">
        <v>330.13159999999999</v>
      </c>
      <c r="ES761">
        <v>232.54920000000001</v>
      </c>
      <c r="ET761">
        <v>149.66040000000001</v>
      </c>
      <c r="EU761">
        <v>208.27099999999999</v>
      </c>
      <c r="EV761">
        <v>336.95100000000002</v>
      </c>
      <c r="EW761">
        <v>436.92869999999999</v>
      </c>
      <c r="EX761">
        <v>76.754130000000004</v>
      </c>
      <c r="EY761">
        <v>75.826520000000002</v>
      </c>
      <c r="EZ761">
        <v>74.849209999999999</v>
      </c>
      <c r="FA761">
        <v>74.032889999999995</v>
      </c>
      <c r="FB761">
        <v>73.080860000000001</v>
      </c>
      <c r="FC761">
        <v>72.266310000000004</v>
      </c>
      <c r="FD761">
        <v>71.866529999999997</v>
      </c>
      <c r="FE761">
        <v>72.025199999999998</v>
      </c>
      <c r="FF761">
        <v>74.105320000000006</v>
      </c>
      <c r="FG761">
        <v>78.920990000000003</v>
      </c>
      <c r="FH761">
        <v>83.387209999999996</v>
      </c>
      <c r="FI761">
        <v>87.646590000000003</v>
      </c>
      <c r="FJ761">
        <v>90.525540000000007</v>
      </c>
      <c r="FK761">
        <v>92.452619999999996</v>
      </c>
      <c r="FL761">
        <v>93.850729999999999</v>
      </c>
      <c r="FM761">
        <v>94.928910000000002</v>
      </c>
      <c r="FN761">
        <v>95.146000000000001</v>
      </c>
      <c r="FO761">
        <v>93.864170000000001</v>
      </c>
      <c r="FP761">
        <v>93.142669999999995</v>
      </c>
      <c r="FQ761">
        <v>91.013769999999994</v>
      </c>
      <c r="FR761">
        <v>87.730699999999999</v>
      </c>
      <c r="FS761">
        <v>84.760779999999997</v>
      </c>
      <c r="FT761">
        <v>82.655950000000004</v>
      </c>
      <c r="FU761">
        <v>80.475210000000004</v>
      </c>
      <c r="FV761">
        <v>1</v>
      </c>
    </row>
    <row r="762" spans="1:178" x14ac:dyDescent="0.2">
      <c r="A762" t="s">
        <v>216</v>
      </c>
      <c r="B762" t="s">
        <v>231</v>
      </c>
      <c r="C762" t="s">
        <v>242</v>
      </c>
      <c r="D762" t="s">
        <v>41</v>
      </c>
      <c r="E762">
        <v>2015</v>
      </c>
      <c r="F762" t="s">
        <v>227</v>
      </c>
      <c r="G762">
        <v>338</v>
      </c>
      <c r="H762" s="59"/>
      <c r="I762">
        <v>33.27008</v>
      </c>
      <c r="J762">
        <v>455.33879999999999</v>
      </c>
      <c r="K762">
        <v>451.58440000000002</v>
      </c>
      <c r="L762">
        <v>448.45330000000001</v>
      </c>
      <c r="M762">
        <v>448.5702</v>
      </c>
      <c r="N762">
        <v>452.7002</v>
      </c>
      <c r="O762">
        <v>464.42450000000002</v>
      </c>
      <c r="P762">
        <v>476.5532</v>
      </c>
      <c r="Q762">
        <v>483.73649999999998</v>
      </c>
      <c r="R762">
        <v>487.43349999999998</v>
      </c>
      <c r="S762">
        <v>490.11360000000002</v>
      </c>
      <c r="T762">
        <v>491.70159999999998</v>
      </c>
      <c r="U762">
        <v>489.80509999999998</v>
      </c>
      <c r="V762">
        <v>481.73520000000002</v>
      </c>
      <c r="W762">
        <v>477.78680000000003</v>
      </c>
      <c r="X762">
        <v>469.56939999999997</v>
      </c>
      <c r="Y762">
        <v>462.09280000000001</v>
      </c>
      <c r="Z762">
        <v>455.23</v>
      </c>
      <c r="AA762">
        <v>448.7663</v>
      </c>
      <c r="AB762">
        <v>450.37369999999999</v>
      </c>
      <c r="AC762">
        <v>455.76960000000003</v>
      </c>
      <c r="AD762">
        <v>461.3374</v>
      </c>
      <c r="AE762">
        <v>460.87560000000002</v>
      </c>
      <c r="AF762">
        <v>459.8211</v>
      </c>
      <c r="AG762">
        <v>462.346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115.0527</v>
      </c>
      <c r="AU762">
        <v>373.53210000000001</v>
      </c>
      <c r="AV762">
        <v>369.66359999999997</v>
      </c>
      <c r="AW762">
        <v>366.47519999999997</v>
      </c>
      <c r="AX762">
        <v>362.76319999999998</v>
      </c>
      <c r="AY762">
        <v>359.43310000000002</v>
      </c>
      <c r="AZ762">
        <v>322.77409999999998</v>
      </c>
      <c r="BA762">
        <v>218.69220000000001</v>
      </c>
      <c r="BB762">
        <v>30.424869999999999</v>
      </c>
      <c r="BC762">
        <v>-126.7488</v>
      </c>
      <c r="BD762">
        <v>-214.26179999999999</v>
      </c>
      <c r="BE762">
        <v>-362.37110000000001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124.17270000000001</v>
      </c>
      <c r="BS762">
        <v>378.60079999999999</v>
      </c>
      <c r="BT762">
        <v>374.53809999999999</v>
      </c>
      <c r="BU762">
        <v>371.04500000000002</v>
      </c>
      <c r="BV762">
        <v>367.18169999999998</v>
      </c>
      <c r="BW762">
        <v>363.69560000000001</v>
      </c>
      <c r="BX762">
        <v>327.90960000000001</v>
      </c>
      <c r="BY762">
        <v>223.72280000000001</v>
      </c>
      <c r="BZ762">
        <v>97.049109999999999</v>
      </c>
      <c r="CA762">
        <v>33.239780000000003</v>
      </c>
      <c r="CB762">
        <v>-2.126026</v>
      </c>
      <c r="CC762">
        <v>-61.412550000000003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130.48929999999999</v>
      </c>
      <c r="CQ762">
        <v>382.1114</v>
      </c>
      <c r="CR762">
        <v>377.91410000000002</v>
      </c>
      <c r="CS762">
        <v>374.21010000000001</v>
      </c>
      <c r="CT762">
        <v>370.24200000000002</v>
      </c>
      <c r="CU762">
        <v>366.64769999999999</v>
      </c>
      <c r="CV762">
        <v>331.4665</v>
      </c>
      <c r="CW762">
        <v>227.20699999999999</v>
      </c>
      <c r="CX762">
        <v>143.19290000000001</v>
      </c>
      <c r="CY762">
        <v>144.04740000000001</v>
      </c>
      <c r="CZ762">
        <v>144.79859999999999</v>
      </c>
      <c r="DA762">
        <v>147.03039999999999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136.8058</v>
      </c>
      <c r="DO762">
        <v>385.62200000000001</v>
      </c>
      <c r="DP762">
        <v>381.2901</v>
      </c>
      <c r="DQ762">
        <v>377.37509999999997</v>
      </c>
      <c r="DR762">
        <v>373.30220000000003</v>
      </c>
      <c r="DS762">
        <v>369.59989999999999</v>
      </c>
      <c r="DT762">
        <v>335.02330000000001</v>
      </c>
      <c r="DU762">
        <v>230.69120000000001</v>
      </c>
      <c r="DV762">
        <v>189.3366</v>
      </c>
      <c r="DW762">
        <v>254.85489999999999</v>
      </c>
      <c r="DX762">
        <v>291.72309999999999</v>
      </c>
      <c r="DY762">
        <v>355.47340000000003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145.92590000000001</v>
      </c>
      <c r="EM762">
        <v>390.69080000000002</v>
      </c>
      <c r="EN762">
        <v>386.16460000000001</v>
      </c>
      <c r="EO762">
        <v>381.94490000000002</v>
      </c>
      <c r="EP762">
        <v>377.72070000000002</v>
      </c>
      <c r="EQ762">
        <v>373.86239999999998</v>
      </c>
      <c r="ER762">
        <v>340.15890000000002</v>
      </c>
      <c r="ES762">
        <v>235.7218</v>
      </c>
      <c r="ET762">
        <v>255.96080000000001</v>
      </c>
      <c r="EU762">
        <v>414.84350000000001</v>
      </c>
      <c r="EV762">
        <v>503.85890000000001</v>
      </c>
      <c r="EW762">
        <v>656.43200000000002</v>
      </c>
      <c r="EX762">
        <v>76.974429999999998</v>
      </c>
      <c r="EY762">
        <v>75.710710000000006</v>
      </c>
      <c r="EZ762">
        <v>74.584530000000001</v>
      </c>
      <c r="FA762">
        <v>73.907790000000006</v>
      </c>
      <c r="FB762">
        <v>73.212990000000005</v>
      </c>
      <c r="FC762">
        <v>72.633170000000007</v>
      </c>
      <c r="FD762">
        <v>72.264560000000003</v>
      </c>
      <c r="FE762">
        <v>72.244079999999997</v>
      </c>
      <c r="FF762">
        <v>74.182140000000004</v>
      </c>
      <c r="FG762">
        <v>78.115139999999997</v>
      </c>
      <c r="FH762">
        <v>82.684470000000005</v>
      </c>
      <c r="FI762">
        <v>87.333439999999996</v>
      </c>
      <c r="FJ762">
        <v>90.781739999999999</v>
      </c>
      <c r="FK762">
        <v>93.212950000000006</v>
      </c>
      <c r="FL762">
        <v>94.266639999999995</v>
      </c>
      <c r="FM762">
        <v>94.363910000000004</v>
      </c>
      <c r="FN762">
        <v>93.346180000000004</v>
      </c>
      <c r="FO762">
        <v>92.221500000000006</v>
      </c>
      <c r="FP762">
        <v>90.568550000000002</v>
      </c>
      <c r="FQ762">
        <v>87.843540000000004</v>
      </c>
      <c r="FR762">
        <v>84.233379999999997</v>
      </c>
      <c r="FS762">
        <v>81.464129999999997</v>
      </c>
      <c r="FT762">
        <v>78.906809999999993</v>
      </c>
      <c r="FU762">
        <v>77.127979999999994</v>
      </c>
      <c r="FV762">
        <v>1</v>
      </c>
    </row>
    <row r="763" spans="1:178" x14ac:dyDescent="0.2">
      <c r="A763" t="s">
        <v>216</v>
      </c>
      <c r="B763" t="s">
        <v>231</v>
      </c>
      <c r="C763" t="s">
        <v>242</v>
      </c>
      <c r="D763" t="s">
        <v>41</v>
      </c>
      <c r="E763">
        <v>2016</v>
      </c>
      <c r="F763" t="s">
        <v>227</v>
      </c>
      <c r="G763">
        <v>330</v>
      </c>
      <c r="H763" s="59"/>
      <c r="I763">
        <v>32.482619999999997</v>
      </c>
      <c r="J763">
        <v>444.56150000000002</v>
      </c>
      <c r="K763">
        <v>440.89609999999999</v>
      </c>
      <c r="L763">
        <v>437.83909999999997</v>
      </c>
      <c r="M763">
        <v>437.95310000000001</v>
      </c>
      <c r="N763">
        <v>441.98540000000003</v>
      </c>
      <c r="O763">
        <v>453.43220000000002</v>
      </c>
      <c r="P763">
        <v>465.27379999999999</v>
      </c>
      <c r="Q763">
        <v>472.28710000000001</v>
      </c>
      <c r="R763">
        <v>475.89659999999998</v>
      </c>
      <c r="S763">
        <v>478.51330000000002</v>
      </c>
      <c r="T763">
        <v>480.06369999999998</v>
      </c>
      <c r="U763">
        <v>478.21210000000002</v>
      </c>
      <c r="V763">
        <v>470.33319999999998</v>
      </c>
      <c r="W763">
        <v>466.47820000000002</v>
      </c>
      <c r="X763">
        <v>458.4554</v>
      </c>
      <c r="Y763">
        <v>451.15570000000002</v>
      </c>
      <c r="Z763">
        <v>444.4554</v>
      </c>
      <c r="AA763">
        <v>438.14460000000003</v>
      </c>
      <c r="AB763">
        <v>439.714</v>
      </c>
      <c r="AC763">
        <v>444.9821</v>
      </c>
      <c r="AD763">
        <v>450.41820000000001</v>
      </c>
      <c r="AE763">
        <v>449.96730000000002</v>
      </c>
      <c r="AF763">
        <v>448.93779999999998</v>
      </c>
      <c r="AG763">
        <v>451.40289999999999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112.148</v>
      </c>
      <c r="AU763">
        <v>364.59010000000001</v>
      </c>
      <c r="AV763">
        <v>360.81709999999998</v>
      </c>
      <c r="AW763">
        <v>357.71019999999999</v>
      </c>
      <c r="AX763">
        <v>354.08909999999997</v>
      </c>
      <c r="AY763">
        <v>350.84089999999998</v>
      </c>
      <c r="AZ763">
        <v>315.03219999999999</v>
      </c>
      <c r="BA763">
        <v>213.41589999999999</v>
      </c>
      <c r="BB763">
        <v>28.378219999999999</v>
      </c>
      <c r="BC763">
        <v>-126.93429999999999</v>
      </c>
      <c r="BD763">
        <v>-213.4143</v>
      </c>
      <c r="BE763">
        <v>-359.78660000000002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121.15940000000001</v>
      </c>
      <c r="BS763">
        <v>369.5985</v>
      </c>
      <c r="BT763">
        <v>365.63350000000003</v>
      </c>
      <c r="BU763">
        <v>362.22559999999999</v>
      </c>
      <c r="BV763">
        <v>358.45499999999998</v>
      </c>
      <c r="BW763">
        <v>355.05259999999998</v>
      </c>
      <c r="BX763">
        <v>320.10660000000001</v>
      </c>
      <c r="BY763">
        <v>218.38659999999999</v>
      </c>
      <c r="BZ763">
        <v>94.209289999999996</v>
      </c>
      <c r="CA763">
        <v>31.149560000000001</v>
      </c>
      <c r="CB763">
        <v>-3.804052</v>
      </c>
      <c r="CC763">
        <v>-62.411009999999997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127.4008</v>
      </c>
      <c r="CQ763">
        <v>373.06740000000002</v>
      </c>
      <c r="CR763">
        <v>368.96940000000001</v>
      </c>
      <c r="CS763">
        <v>365.35300000000001</v>
      </c>
      <c r="CT763">
        <v>361.47890000000001</v>
      </c>
      <c r="CU763">
        <v>357.96969999999999</v>
      </c>
      <c r="CV763">
        <v>323.62110000000001</v>
      </c>
      <c r="CW763">
        <v>221.82929999999999</v>
      </c>
      <c r="CX763">
        <v>139.80369999999999</v>
      </c>
      <c r="CY763">
        <v>140.63800000000001</v>
      </c>
      <c r="CZ763">
        <v>141.37139999999999</v>
      </c>
      <c r="DA763">
        <v>143.5504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133.6421</v>
      </c>
      <c r="DO763">
        <v>376.53620000000001</v>
      </c>
      <c r="DP763">
        <v>372.30520000000001</v>
      </c>
      <c r="DQ763">
        <v>368.48039999999997</v>
      </c>
      <c r="DR763">
        <v>364.5027</v>
      </c>
      <c r="DS763">
        <v>360.88670000000002</v>
      </c>
      <c r="DT763">
        <v>327.13560000000001</v>
      </c>
      <c r="DU763">
        <v>225.27199999999999</v>
      </c>
      <c r="DV763">
        <v>185.3981</v>
      </c>
      <c r="DW763">
        <v>250.12629999999999</v>
      </c>
      <c r="DX763">
        <v>286.54680000000002</v>
      </c>
      <c r="DY763">
        <v>349.51190000000003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142.65360000000001</v>
      </c>
      <c r="EM763">
        <v>381.5446</v>
      </c>
      <c r="EN763">
        <v>377.1216</v>
      </c>
      <c r="EO763">
        <v>372.99579999999997</v>
      </c>
      <c r="EP763">
        <v>368.86860000000001</v>
      </c>
      <c r="EQ763">
        <v>365.09840000000003</v>
      </c>
      <c r="ER763">
        <v>332.21</v>
      </c>
      <c r="ES763">
        <v>230.24279999999999</v>
      </c>
      <c r="ET763">
        <v>251.22909999999999</v>
      </c>
      <c r="EU763">
        <v>408.21019999999999</v>
      </c>
      <c r="EV763">
        <v>496.15699999999998</v>
      </c>
      <c r="EW763">
        <v>646.88750000000005</v>
      </c>
      <c r="EX763">
        <v>76.974429999999998</v>
      </c>
      <c r="EY763">
        <v>75.710719999999995</v>
      </c>
      <c r="EZ763">
        <v>74.584530000000001</v>
      </c>
      <c r="FA763">
        <v>73.907780000000002</v>
      </c>
      <c r="FB763">
        <v>73.212990000000005</v>
      </c>
      <c r="FC763">
        <v>72.633170000000007</v>
      </c>
      <c r="FD763">
        <v>72.264560000000003</v>
      </c>
      <c r="FE763">
        <v>72.244079999999997</v>
      </c>
      <c r="FF763">
        <v>74.182140000000004</v>
      </c>
      <c r="FG763">
        <v>78.115139999999997</v>
      </c>
      <c r="FH763">
        <v>82.684470000000005</v>
      </c>
      <c r="FI763">
        <v>87.333439999999996</v>
      </c>
      <c r="FJ763">
        <v>90.781750000000002</v>
      </c>
      <c r="FK763">
        <v>93.212950000000006</v>
      </c>
      <c r="FL763">
        <v>94.266639999999995</v>
      </c>
      <c r="FM763">
        <v>94.363910000000004</v>
      </c>
      <c r="FN763">
        <v>93.346180000000004</v>
      </c>
      <c r="FO763">
        <v>92.221500000000006</v>
      </c>
      <c r="FP763">
        <v>90.568550000000002</v>
      </c>
      <c r="FQ763">
        <v>87.843540000000004</v>
      </c>
      <c r="FR763">
        <v>84.233379999999997</v>
      </c>
      <c r="FS763">
        <v>81.464129999999997</v>
      </c>
      <c r="FT763">
        <v>78.906809999999993</v>
      </c>
      <c r="FU763">
        <v>77.127979999999994</v>
      </c>
      <c r="FV763">
        <v>1</v>
      </c>
    </row>
    <row r="764" spans="1:178" x14ac:dyDescent="0.2">
      <c r="A764" t="s">
        <v>216</v>
      </c>
      <c r="B764" t="s">
        <v>231</v>
      </c>
      <c r="C764" t="s">
        <v>242</v>
      </c>
      <c r="D764" t="s">
        <v>41</v>
      </c>
      <c r="E764">
        <v>2017</v>
      </c>
      <c r="F764" t="s">
        <v>227</v>
      </c>
      <c r="G764">
        <v>321</v>
      </c>
      <c r="H764" s="59"/>
      <c r="I764">
        <v>31.596730000000001</v>
      </c>
      <c r="J764">
        <v>432.43709999999999</v>
      </c>
      <c r="K764">
        <v>428.8716</v>
      </c>
      <c r="L764">
        <v>425.89800000000002</v>
      </c>
      <c r="M764">
        <v>426.00889999999998</v>
      </c>
      <c r="N764">
        <v>429.93130000000002</v>
      </c>
      <c r="O764">
        <v>441.0659</v>
      </c>
      <c r="P764">
        <v>452.58449999999999</v>
      </c>
      <c r="Q764">
        <v>459.40660000000003</v>
      </c>
      <c r="R764">
        <v>462.91770000000002</v>
      </c>
      <c r="S764">
        <v>465.46289999999999</v>
      </c>
      <c r="T764">
        <v>466.97109999999998</v>
      </c>
      <c r="U764">
        <v>465.16989999999998</v>
      </c>
      <c r="V764">
        <v>457.5059</v>
      </c>
      <c r="W764">
        <v>453.7561</v>
      </c>
      <c r="X764">
        <v>445.95209999999997</v>
      </c>
      <c r="Y764">
        <v>438.85149999999999</v>
      </c>
      <c r="Z764">
        <v>432.3338</v>
      </c>
      <c r="AA764">
        <v>426.1952</v>
      </c>
      <c r="AB764">
        <v>427.72179999999997</v>
      </c>
      <c r="AC764">
        <v>432.84629999999999</v>
      </c>
      <c r="AD764">
        <v>438.13409999999999</v>
      </c>
      <c r="AE764">
        <v>437.69549999999998</v>
      </c>
      <c r="AF764">
        <v>436.69400000000002</v>
      </c>
      <c r="AG764">
        <v>439.09190000000001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108.8828</v>
      </c>
      <c r="AU764">
        <v>354.53199999999998</v>
      </c>
      <c r="AV764">
        <v>350.86630000000002</v>
      </c>
      <c r="AW764">
        <v>347.851</v>
      </c>
      <c r="AX764">
        <v>344.33210000000003</v>
      </c>
      <c r="AY764">
        <v>341.17599999999999</v>
      </c>
      <c r="AZ764">
        <v>306.32409999999999</v>
      </c>
      <c r="BA764">
        <v>207.48159999999999</v>
      </c>
      <c r="BB764">
        <v>26.09534</v>
      </c>
      <c r="BC764">
        <v>-127.0959</v>
      </c>
      <c r="BD764">
        <v>-212.39840000000001</v>
      </c>
      <c r="BE764">
        <v>-356.79050000000001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117.7706</v>
      </c>
      <c r="BS764">
        <v>359.47160000000002</v>
      </c>
      <c r="BT764">
        <v>355.61649999999997</v>
      </c>
      <c r="BU764">
        <v>352.30439999999999</v>
      </c>
      <c r="BV764">
        <v>348.63810000000001</v>
      </c>
      <c r="BW764">
        <v>345.32990000000001</v>
      </c>
      <c r="BX764">
        <v>311.32889999999998</v>
      </c>
      <c r="BY764">
        <v>212.38399999999999</v>
      </c>
      <c r="BZ764">
        <v>91.022509999999997</v>
      </c>
      <c r="CA764">
        <v>28.817319999999999</v>
      </c>
      <c r="CB764">
        <v>-5.6662720000000002</v>
      </c>
      <c r="CC764">
        <v>-63.498040000000003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123.92619999999999</v>
      </c>
      <c r="CQ764">
        <v>362.89280000000002</v>
      </c>
      <c r="CR764">
        <v>358.90660000000003</v>
      </c>
      <c r="CS764">
        <v>355.3888</v>
      </c>
      <c r="CT764">
        <v>351.62040000000002</v>
      </c>
      <c r="CU764">
        <v>348.20690000000002</v>
      </c>
      <c r="CV764">
        <v>314.79509999999999</v>
      </c>
      <c r="CW764">
        <v>215.77940000000001</v>
      </c>
      <c r="CX764">
        <v>135.99090000000001</v>
      </c>
      <c r="CY764">
        <v>136.80240000000001</v>
      </c>
      <c r="CZ764">
        <v>137.51580000000001</v>
      </c>
      <c r="DA764">
        <v>139.6354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130.08179999999999</v>
      </c>
      <c r="DO764">
        <v>366.31400000000002</v>
      </c>
      <c r="DP764">
        <v>362.19659999999999</v>
      </c>
      <c r="DQ764">
        <v>358.47320000000002</v>
      </c>
      <c r="DR764">
        <v>354.60270000000003</v>
      </c>
      <c r="DS764">
        <v>351.08390000000003</v>
      </c>
      <c r="DT764">
        <v>318.26139999999998</v>
      </c>
      <c r="DU764">
        <v>219.17490000000001</v>
      </c>
      <c r="DV764">
        <v>180.95920000000001</v>
      </c>
      <c r="DW764">
        <v>244.78739999999999</v>
      </c>
      <c r="DX764">
        <v>280.69779999999997</v>
      </c>
      <c r="DY764">
        <v>342.76889999999997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138.96960000000001</v>
      </c>
      <c r="EM764">
        <v>371.25360000000001</v>
      </c>
      <c r="EN764">
        <v>366.94690000000003</v>
      </c>
      <c r="EO764">
        <v>362.92669999999998</v>
      </c>
      <c r="EP764">
        <v>358.90859999999998</v>
      </c>
      <c r="EQ764">
        <v>355.23779999999999</v>
      </c>
      <c r="ER764">
        <v>323.26609999999999</v>
      </c>
      <c r="ES764">
        <v>224.07730000000001</v>
      </c>
      <c r="ET764">
        <v>245.88640000000001</v>
      </c>
      <c r="EU764">
        <v>400.70069999999998</v>
      </c>
      <c r="EV764">
        <v>487.43</v>
      </c>
      <c r="EW764">
        <v>636.06129999999996</v>
      </c>
      <c r="EX764">
        <v>76.974429999999998</v>
      </c>
      <c r="EY764">
        <v>75.710710000000006</v>
      </c>
      <c r="EZ764">
        <v>74.584530000000001</v>
      </c>
      <c r="FA764">
        <v>73.907780000000002</v>
      </c>
      <c r="FB764">
        <v>73.212990000000005</v>
      </c>
      <c r="FC764">
        <v>72.633170000000007</v>
      </c>
      <c r="FD764">
        <v>72.264560000000003</v>
      </c>
      <c r="FE764">
        <v>72.244079999999997</v>
      </c>
      <c r="FF764">
        <v>74.182140000000004</v>
      </c>
      <c r="FG764">
        <v>78.115139999999997</v>
      </c>
      <c r="FH764">
        <v>82.684479999999994</v>
      </c>
      <c r="FI764">
        <v>87.333439999999996</v>
      </c>
      <c r="FJ764">
        <v>90.781750000000002</v>
      </c>
      <c r="FK764">
        <v>93.212950000000006</v>
      </c>
      <c r="FL764">
        <v>94.266639999999995</v>
      </c>
      <c r="FM764">
        <v>94.363910000000004</v>
      </c>
      <c r="FN764">
        <v>93.346180000000004</v>
      </c>
      <c r="FO764">
        <v>92.221509999999995</v>
      </c>
      <c r="FP764">
        <v>90.568550000000002</v>
      </c>
      <c r="FQ764">
        <v>87.843540000000004</v>
      </c>
      <c r="FR764">
        <v>84.233379999999997</v>
      </c>
      <c r="FS764">
        <v>81.464129999999997</v>
      </c>
      <c r="FT764">
        <v>78.906809999999993</v>
      </c>
      <c r="FU764">
        <v>77.127979999999994</v>
      </c>
      <c r="FV764">
        <v>1</v>
      </c>
    </row>
    <row r="765" spans="1:178" x14ac:dyDescent="0.2">
      <c r="A765" t="s">
        <v>216</v>
      </c>
      <c r="B765" t="s">
        <v>231</v>
      </c>
      <c r="C765" t="s">
        <v>242</v>
      </c>
      <c r="D765" t="s">
        <v>41</v>
      </c>
      <c r="E765" t="s">
        <v>239</v>
      </c>
      <c r="F765" t="s">
        <v>227</v>
      </c>
      <c r="G765">
        <v>313</v>
      </c>
      <c r="H765" s="59"/>
      <c r="I765">
        <v>30.809270000000001</v>
      </c>
      <c r="J765">
        <v>421.65989999999999</v>
      </c>
      <c r="K765">
        <v>418.1832</v>
      </c>
      <c r="L765">
        <v>415.28370000000001</v>
      </c>
      <c r="M765">
        <v>415.39190000000002</v>
      </c>
      <c r="N765">
        <v>419.2165</v>
      </c>
      <c r="O765">
        <v>430.07350000000002</v>
      </c>
      <c r="P765">
        <v>441.30509999999998</v>
      </c>
      <c r="Q765">
        <v>447.9572</v>
      </c>
      <c r="R765">
        <v>451.38080000000002</v>
      </c>
      <c r="S765">
        <v>453.86259999999999</v>
      </c>
      <c r="T765">
        <v>455.33319999999998</v>
      </c>
      <c r="U765">
        <v>453.57690000000002</v>
      </c>
      <c r="V765">
        <v>446.10390000000001</v>
      </c>
      <c r="W765">
        <v>442.44749999999999</v>
      </c>
      <c r="X765">
        <v>434.83800000000002</v>
      </c>
      <c r="Y765">
        <v>427.9144</v>
      </c>
      <c r="Z765">
        <v>421.5591</v>
      </c>
      <c r="AA765">
        <v>415.57350000000002</v>
      </c>
      <c r="AB765">
        <v>417.06200000000001</v>
      </c>
      <c r="AC765">
        <v>422.05880000000002</v>
      </c>
      <c r="AD765">
        <v>427.21480000000003</v>
      </c>
      <c r="AE765">
        <v>426.78719999999998</v>
      </c>
      <c r="AF765">
        <v>425.8107</v>
      </c>
      <c r="AG765">
        <v>428.14879999999999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105.983</v>
      </c>
      <c r="AU765">
        <v>345.59269999999998</v>
      </c>
      <c r="AV765">
        <v>342.0224</v>
      </c>
      <c r="AW765">
        <v>339.08850000000001</v>
      </c>
      <c r="AX765">
        <v>335.66030000000001</v>
      </c>
      <c r="AY765">
        <v>332.58609999999999</v>
      </c>
      <c r="AZ765">
        <v>298.58499999999998</v>
      </c>
      <c r="BA765">
        <v>202.2079</v>
      </c>
      <c r="BB765">
        <v>24.084199999999999</v>
      </c>
      <c r="BC765">
        <v>-127.1961</v>
      </c>
      <c r="BD765">
        <v>-211.43780000000001</v>
      </c>
      <c r="BE765">
        <v>-354.0455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114.7593</v>
      </c>
      <c r="BS765">
        <v>350.47050000000002</v>
      </c>
      <c r="BT765">
        <v>346.7131</v>
      </c>
      <c r="BU765">
        <v>343.48610000000002</v>
      </c>
      <c r="BV765">
        <v>339.91230000000002</v>
      </c>
      <c r="BW765">
        <v>336.68790000000001</v>
      </c>
      <c r="BX765">
        <v>303.52690000000001</v>
      </c>
      <c r="BY765">
        <v>207.0489</v>
      </c>
      <c r="BZ765">
        <v>88.197199999999995</v>
      </c>
      <c r="CA765">
        <v>26.76201</v>
      </c>
      <c r="CB765">
        <v>-7.2979989999999999</v>
      </c>
      <c r="CC765">
        <v>-64.430819999999997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120.8377</v>
      </c>
      <c r="CQ765">
        <v>353.84870000000001</v>
      </c>
      <c r="CR765">
        <v>349.96190000000001</v>
      </c>
      <c r="CS765">
        <v>346.53179999999998</v>
      </c>
      <c r="CT765">
        <v>342.85719999999998</v>
      </c>
      <c r="CU765">
        <v>339.52879999999999</v>
      </c>
      <c r="CV765">
        <v>306.94970000000001</v>
      </c>
      <c r="CW765">
        <v>210.40180000000001</v>
      </c>
      <c r="CX765">
        <v>132.60169999999999</v>
      </c>
      <c r="CY765">
        <v>133.393</v>
      </c>
      <c r="CZ765">
        <v>134.08860000000001</v>
      </c>
      <c r="DA765">
        <v>136.15539999999999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126.9161</v>
      </c>
      <c r="DO765">
        <v>357.22699999999998</v>
      </c>
      <c r="DP765">
        <v>353.2106</v>
      </c>
      <c r="DQ765">
        <v>349.57749999999999</v>
      </c>
      <c r="DR765">
        <v>345.8021</v>
      </c>
      <c r="DS765">
        <v>342.36970000000002</v>
      </c>
      <c r="DT765">
        <v>310.3725</v>
      </c>
      <c r="DU765">
        <v>213.75460000000001</v>
      </c>
      <c r="DV765">
        <v>177.0061</v>
      </c>
      <c r="DW765">
        <v>240.0239</v>
      </c>
      <c r="DX765">
        <v>275.47519999999997</v>
      </c>
      <c r="DY765">
        <v>336.74160000000001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135.69239999999999</v>
      </c>
      <c r="EM765">
        <v>362.10469999999998</v>
      </c>
      <c r="EN765">
        <v>357.90129999999999</v>
      </c>
      <c r="EO765">
        <v>353.9751</v>
      </c>
      <c r="EP765">
        <v>350.05410000000001</v>
      </c>
      <c r="EQ765">
        <v>346.47149999999999</v>
      </c>
      <c r="ER765">
        <v>315.31450000000001</v>
      </c>
      <c r="ES765">
        <v>218.59559999999999</v>
      </c>
      <c r="ET765">
        <v>241.1191</v>
      </c>
      <c r="EU765">
        <v>393.9821</v>
      </c>
      <c r="EV765">
        <v>479.61500000000001</v>
      </c>
      <c r="EW765">
        <v>626.35630000000003</v>
      </c>
      <c r="EX765">
        <v>76.974429999999998</v>
      </c>
      <c r="EY765">
        <v>75.710710000000006</v>
      </c>
      <c r="EZ765">
        <v>74.584530000000001</v>
      </c>
      <c r="FA765">
        <v>73.907780000000002</v>
      </c>
      <c r="FB765">
        <v>73.212990000000005</v>
      </c>
      <c r="FC765">
        <v>72.633170000000007</v>
      </c>
      <c r="FD765">
        <v>72.264560000000003</v>
      </c>
      <c r="FE765">
        <v>72.244079999999997</v>
      </c>
      <c r="FF765">
        <v>74.182140000000004</v>
      </c>
      <c r="FG765">
        <v>78.115139999999997</v>
      </c>
      <c r="FH765">
        <v>82.684470000000005</v>
      </c>
      <c r="FI765">
        <v>87.333439999999996</v>
      </c>
      <c r="FJ765">
        <v>90.781750000000002</v>
      </c>
      <c r="FK765">
        <v>93.212950000000006</v>
      </c>
      <c r="FL765">
        <v>94.266639999999995</v>
      </c>
      <c r="FM765">
        <v>94.363910000000004</v>
      </c>
      <c r="FN765">
        <v>93.346180000000004</v>
      </c>
      <c r="FO765">
        <v>92.221500000000006</v>
      </c>
      <c r="FP765">
        <v>90.568550000000002</v>
      </c>
      <c r="FQ765">
        <v>87.843540000000004</v>
      </c>
      <c r="FR765">
        <v>84.233379999999997</v>
      </c>
      <c r="FS765">
        <v>81.464129999999997</v>
      </c>
      <c r="FT765">
        <v>78.906809999999993</v>
      </c>
      <c r="FU765">
        <v>77.127979999999994</v>
      </c>
      <c r="FV765">
        <v>1</v>
      </c>
    </row>
    <row r="766" spans="1:178" x14ac:dyDescent="0.2">
      <c r="A766" t="s">
        <v>216</v>
      </c>
      <c r="B766" t="s">
        <v>231</v>
      </c>
      <c r="C766" t="s">
        <v>242</v>
      </c>
      <c r="D766" t="s">
        <v>42</v>
      </c>
      <c r="E766">
        <v>2015</v>
      </c>
      <c r="F766" t="s">
        <v>227</v>
      </c>
      <c r="G766">
        <v>338</v>
      </c>
      <c r="H766" s="59"/>
      <c r="I766">
        <v>33.27008</v>
      </c>
      <c r="J766">
        <v>443.75979999999998</v>
      </c>
      <c r="K766">
        <v>437.61099999999999</v>
      </c>
      <c r="L766">
        <v>434.10500000000002</v>
      </c>
      <c r="M766">
        <v>434.63310000000001</v>
      </c>
      <c r="N766">
        <v>439.77780000000001</v>
      </c>
      <c r="O766">
        <v>453.25990000000002</v>
      </c>
      <c r="P766">
        <v>464.1875</v>
      </c>
      <c r="Q766">
        <v>470.17579999999998</v>
      </c>
      <c r="R766">
        <v>471.44850000000002</v>
      </c>
      <c r="S766">
        <v>473.02690000000001</v>
      </c>
      <c r="T766">
        <v>476.01420000000002</v>
      </c>
      <c r="U766">
        <v>473.64580000000001</v>
      </c>
      <c r="V766">
        <v>472.91219999999998</v>
      </c>
      <c r="W766">
        <v>473.48320000000001</v>
      </c>
      <c r="X766">
        <v>468.26350000000002</v>
      </c>
      <c r="Y766">
        <v>462.32580000000002</v>
      </c>
      <c r="Z766">
        <v>456.65219999999999</v>
      </c>
      <c r="AA766">
        <v>452.19600000000003</v>
      </c>
      <c r="AB766">
        <v>452.20310000000001</v>
      </c>
      <c r="AC766">
        <v>455.54020000000003</v>
      </c>
      <c r="AD766">
        <v>456.52789999999999</v>
      </c>
      <c r="AE766">
        <v>457.815</v>
      </c>
      <c r="AF766">
        <v>456.39210000000003</v>
      </c>
      <c r="AG766">
        <v>453.06670000000003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113.7572</v>
      </c>
      <c r="AU766">
        <v>368.40370000000001</v>
      </c>
      <c r="AV766">
        <v>367.93060000000003</v>
      </c>
      <c r="AW766">
        <v>367.50369999999998</v>
      </c>
      <c r="AX766">
        <v>364.46339999999998</v>
      </c>
      <c r="AY766">
        <v>362.87380000000002</v>
      </c>
      <c r="AZ766">
        <v>324.80770000000001</v>
      </c>
      <c r="BA766">
        <v>223.53460000000001</v>
      </c>
      <c r="BB766">
        <v>141.2449</v>
      </c>
      <c r="BC766">
        <v>143.3579</v>
      </c>
      <c r="BD766">
        <v>143.4271</v>
      </c>
      <c r="BE766">
        <v>142.10159999999999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121.21469999999999</v>
      </c>
      <c r="BS766">
        <v>373.61900000000003</v>
      </c>
      <c r="BT766">
        <v>372.7593</v>
      </c>
      <c r="BU766">
        <v>372.06389999999999</v>
      </c>
      <c r="BV766">
        <v>368.84539999999998</v>
      </c>
      <c r="BW766">
        <v>367.17129999999997</v>
      </c>
      <c r="BX766">
        <v>329.74119999999999</v>
      </c>
      <c r="BY766">
        <v>229.1447</v>
      </c>
      <c r="BZ766">
        <v>144.5316</v>
      </c>
      <c r="CA766">
        <v>146.6841</v>
      </c>
      <c r="CB766">
        <v>146.791</v>
      </c>
      <c r="CC766">
        <v>145.45480000000001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126.3797</v>
      </c>
      <c r="CQ766">
        <v>377.23110000000003</v>
      </c>
      <c r="CR766">
        <v>376.1037</v>
      </c>
      <c r="CS766">
        <v>375.22239999999999</v>
      </c>
      <c r="CT766">
        <v>371.88040000000001</v>
      </c>
      <c r="CU766">
        <v>370.14760000000001</v>
      </c>
      <c r="CV766">
        <v>333.15820000000002</v>
      </c>
      <c r="CW766">
        <v>233.03030000000001</v>
      </c>
      <c r="CX766">
        <v>146.80799999999999</v>
      </c>
      <c r="CY766">
        <v>148.98779999999999</v>
      </c>
      <c r="CZ766">
        <v>149.1208</v>
      </c>
      <c r="DA766">
        <v>147.77719999999999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131.54470000000001</v>
      </c>
      <c r="DO766">
        <v>380.84320000000002</v>
      </c>
      <c r="DP766">
        <v>379.44810000000001</v>
      </c>
      <c r="DQ766">
        <v>378.38080000000002</v>
      </c>
      <c r="DR766">
        <v>374.91539999999998</v>
      </c>
      <c r="DS766">
        <v>373.12400000000002</v>
      </c>
      <c r="DT766">
        <v>336.5752</v>
      </c>
      <c r="DU766">
        <v>236.91579999999999</v>
      </c>
      <c r="DV766">
        <v>149.08439999999999</v>
      </c>
      <c r="DW766">
        <v>151.29159999999999</v>
      </c>
      <c r="DX766">
        <v>151.45060000000001</v>
      </c>
      <c r="DY766">
        <v>150.09960000000001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139.00210000000001</v>
      </c>
      <c r="EM766">
        <v>386.05849999999998</v>
      </c>
      <c r="EN766">
        <v>384.27679999999998</v>
      </c>
      <c r="EO766">
        <v>382.94099999999997</v>
      </c>
      <c r="EP766">
        <v>379.29739999999998</v>
      </c>
      <c r="EQ766">
        <v>377.42149999999998</v>
      </c>
      <c r="ER766">
        <v>341.50869999999998</v>
      </c>
      <c r="ES766">
        <v>242.52590000000001</v>
      </c>
      <c r="ET766">
        <v>152.37119999999999</v>
      </c>
      <c r="EU766">
        <v>154.61779999999999</v>
      </c>
      <c r="EV766">
        <v>154.81450000000001</v>
      </c>
      <c r="EW766">
        <v>153.4528</v>
      </c>
      <c r="EX766">
        <v>71.716840000000005</v>
      </c>
      <c r="EY766">
        <v>70.447659999999999</v>
      </c>
      <c r="EZ766">
        <v>69.562899999999999</v>
      </c>
      <c r="FA766">
        <v>68.362350000000006</v>
      </c>
      <c r="FB766">
        <v>67.489069999999998</v>
      </c>
      <c r="FC766">
        <v>66.461039999999997</v>
      </c>
      <c r="FD766">
        <v>66.057400000000001</v>
      </c>
      <c r="FE766">
        <v>65.81026</v>
      </c>
      <c r="FF766">
        <v>66.597790000000003</v>
      </c>
      <c r="FG766">
        <v>70.709490000000002</v>
      </c>
      <c r="FH766">
        <v>75.760710000000003</v>
      </c>
      <c r="FI766">
        <v>81.353960000000001</v>
      </c>
      <c r="FJ766">
        <v>85.931299999999993</v>
      </c>
      <c r="FK766">
        <v>88.425610000000006</v>
      </c>
      <c r="FL766">
        <v>89.373469999999998</v>
      </c>
      <c r="FM766">
        <v>89.955830000000006</v>
      </c>
      <c r="FN766">
        <v>89.744659999999996</v>
      </c>
      <c r="FO766">
        <v>88.796750000000003</v>
      </c>
      <c r="FP766">
        <v>85.83963</v>
      </c>
      <c r="FQ766">
        <v>81.809880000000007</v>
      </c>
      <c r="FR766">
        <v>78.260409999999993</v>
      </c>
      <c r="FS766">
        <v>75.820949999999996</v>
      </c>
      <c r="FT766">
        <v>73.838319999999996</v>
      </c>
      <c r="FU766">
        <v>72.262180000000001</v>
      </c>
      <c r="FV766">
        <v>1</v>
      </c>
    </row>
    <row r="767" spans="1:178" x14ac:dyDescent="0.2">
      <c r="A767" t="s">
        <v>216</v>
      </c>
      <c r="B767" t="s">
        <v>231</v>
      </c>
      <c r="C767" t="s">
        <v>242</v>
      </c>
      <c r="D767" t="s">
        <v>42</v>
      </c>
      <c r="E767">
        <v>2016</v>
      </c>
      <c r="F767" t="s">
        <v>227</v>
      </c>
      <c r="G767">
        <v>330</v>
      </c>
      <c r="H767" s="59"/>
      <c r="I767">
        <v>32.482619999999997</v>
      </c>
      <c r="J767">
        <v>433.25659999999999</v>
      </c>
      <c r="K767">
        <v>427.2534</v>
      </c>
      <c r="L767">
        <v>423.83030000000002</v>
      </c>
      <c r="M767">
        <v>424.346</v>
      </c>
      <c r="N767">
        <v>429.3689</v>
      </c>
      <c r="O767">
        <v>442.53190000000001</v>
      </c>
      <c r="P767">
        <v>453.20080000000002</v>
      </c>
      <c r="Q767">
        <v>459.04739999999998</v>
      </c>
      <c r="R767">
        <v>460.28989999999999</v>
      </c>
      <c r="S767">
        <v>461.83089999999999</v>
      </c>
      <c r="T767">
        <v>464.74759999999998</v>
      </c>
      <c r="U767">
        <v>462.43520000000001</v>
      </c>
      <c r="V767">
        <v>461.71899999999999</v>
      </c>
      <c r="W767">
        <v>462.2765</v>
      </c>
      <c r="X767">
        <v>457.18040000000002</v>
      </c>
      <c r="Y767">
        <v>451.38319999999999</v>
      </c>
      <c r="Z767">
        <v>445.84379999999999</v>
      </c>
      <c r="AA767">
        <v>441.4932</v>
      </c>
      <c r="AB767">
        <v>441.50009999999997</v>
      </c>
      <c r="AC767">
        <v>444.75810000000001</v>
      </c>
      <c r="AD767">
        <v>445.72250000000003</v>
      </c>
      <c r="AE767">
        <v>446.97919999999999</v>
      </c>
      <c r="AF767">
        <v>445.5899</v>
      </c>
      <c r="AG767">
        <v>442.34320000000002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110.91630000000001</v>
      </c>
      <c r="AU767">
        <v>359.58030000000002</v>
      </c>
      <c r="AV767">
        <v>359.12599999999998</v>
      </c>
      <c r="AW767">
        <v>358.71460000000002</v>
      </c>
      <c r="AX767">
        <v>355.74979999999999</v>
      </c>
      <c r="AY767">
        <v>354.1995</v>
      </c>
      <c r="AZ767">
        <v>317.02170000000001</v>
      </c>
      <c r="BA767">
        <v>218.13210000000001</v>
      </c>
      <c r="BB767">
        <v>137.8364</v>
      </c>
      <c r="BC767">
        <v>139.89859999999999</v>
      </c>
      <c r="BD767">
        <v>139.96539999999999</v>
      </c>
      <c r="BE767">
        <v>138.67150000000001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118.28489999999999</v>
      </c>
      <c r="BS767">
        <v>364.73349999999999</v>
      </c>
      <c r="BT767">
        <v>363.89729999999997</v>
      </c>
      <c r="BU767">
        <v>363.22050000000002</v>
      </c>
      <c r="BV767">
        <v>360.07960000000003</v>
      </c>
      <c r="BW767">
        <v>358.44580000000002</v>
      </c>
      <c r="BX767">
        <v>321.8965</v>
      </c>
      <c r="BY767">
        <v>223.6754</v>
      </c>
      <c r="BZ767">
        <v>141.084</v>
      </c>
      <c r="CA767">
        <v>143.18520000000001</v>
      </c>
      <c r="CB767">
        <v>143.28919999999999</v>
      </c>
      <c r="CC767">
        <v>141.9847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123.38849999999999</v>
      </c>
      <c r="CQ767">
        <v>368.30259999999998</v>
      </c>
      <c r="CR767">
        <v>367.20179999999999</v>
      </c>
      <c r="CS767">
        <v>366.34129999999999</v>
      </c>
      <c r="CT767">
        <v>363.07850000000002</v>
      </c>
      <c r="CU767">
        <v>361.38670000000002</v>
      </c>
      <c r="CV767">
        <v>325.27280000000002</v>
      </c>
      <c r="CW767">
        <v>227.5147</v>
      </c>
      <c r="CX767">
        <v>143.33330000000001</v>
      </c>
      <c r="CY767">
        <v>145.4615</v>
      </c>
      <c r="CZ767">
        <v>145.59129999999999</v>
      </c>
      <c r="DA767">
        <v>144.27950000000001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128.49199999999999</v>
      </c>
      <c r="DO767">
        <v>371.87169999999998</v>
      </c>
      <c r="DP767">
        <v>370.50639999999999</v>
      </c>
      <c r="DQ767">
        <v>369.4622</v>
      </c>
      <c r="DR767">
        <v>366.07740000000001</v>
      </c>
      <c r="DS767">
        <v>364.32769999999999</v>
      </c>
      <c r="DT767">
        <v>328.64909999999998</v>
      </c>
      <c r="DU767">
        <v>231.35400000000001</v>
      </c>
      <c r="DV767">
        <v>145.58260000000001</v>
      </c>
      <c r="DW767">
        <v>147.73779999999999</v>
      </c>
      <c r="DX767">
        <v>147.89330000000001</v>
      </c>
      <c r="DY767">
        <v>146.57429999999999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135.86060000000001</v>
      </c>
      <c r="EM767">
        <v>377.0249</v>
      </c>
      <c r="EN767">
        <v>375.27769999999998</v>
      </c>
      <c r="EO767">
        <v>373.96809999999999</v>
      </c>
      <c r="EP767">
        <v>370.40719999999999</v>
      </c>
      <c r="EQ767">
        <v>368.57400000000001</v>
      </c>
      <c r="ER767">
        <v>333.52390000000003</v>
      </c>
      <c r="ES767">
        <v>236.8974</v>
      </c>
      <c r="ET767">
        <v>148.83019999999999</v>
      </c>
      <c r="EU767">
        <v>151.02440000000001</v>
      </c>
      <c r="EV767">
        <v>151.21719999999999</v>
      </c>
      <c r="EW767">
        <v>149.88759999999999</v>
      </c>
      <c r="EX767">
        <v>71.716840000000005</v>
      </c>
      <c r="EY767">
        <v>70.447659999999999</v>
      </c>
      <c r="EZ767">
        <v>69.562899999999999</v>
      </c>
      <c r="FA767">
        <v>68.362350000000006</v>
      </c>
      <c r="FB767">
        <v>67.489069999999998</v>
      </c>
      <c r="FC767">
        <v>66.461039999999997</v>
      </c>
      <c r="FD767">
        <v>66.057400000000001</v>
      </c>
      <c r="FE767">
        <v>65.81026</v>
      </c>
      <c r="FF767">
        <v>66.597790000000003</v>
      </c>
      <c r="FG767">
        <v>70.709490000000002</v>
      </c>
      <c r="FH767">
        <v>75.760710000000003</v>
      </c>
      <c r="FI767">
        <v>81.353960000000001</v>
      </c>
      <c r="FJ767">
        <v>85.931299999999993</v>
      </c>
      <c r="FK767">
        <v>88.425610000000006</v>
      </c>
      <c r="FL767">
        <v>89.373469999999998</v>
      </c>
      <c r="FM767">
        <v>89.955830000000006</v>
      </c>
      <c r="FN767">
        <v>89.744669999999999</v>
      </c>
      <c r="FO767">
        <v>88.796750000000003</v>
      </c>
      <c r="FP767">
        <v>85.83963</v>
      </c>
      <c r="FQ767">
        <v>81.809880000000007</v>
      </c>
      <c r="FR767">
        <v>78.260409999999993</v>
      </c>
      <c r="FS767">
        <v>75.820949999999996</v>
      </c>
      <c r="FT767">
        <v>73.838310000000007</v>
      </c>
      <c r="FU767">
        <v>72.262180000000001</v>
      </c>
      <c r="FV767">
        <v>1</v>
      </c>
    </row>
    <row r="768" spans="1:178" x14ac:dyDescent="0.2">
      <c r="A768" t="s">
        <v>216</v>
      </c>
      <c r="B768" t="s">
        <v>231</v>
      </c>
      <c r="C768" t="s">
        <v>242</v>
      </c>
      <c r="D768" t="s">
        <v>42</v>
      </c>
      <c r="E768">
        <v>2017</v>
      </c>
      <c r="F768" t="s">
        <v>227</v>
      </c>
      <c r="G768">
        <v>321</v>
      </c>
      <c r="H768" s="59"/>
      <c r="I768">
        <v>31.596730000000001</v>
      </c>
      <c r="J768">
        <v>421.44049999999999</v>
      </c>
      <c r="K768">
        <v>415.601</v>
      </c>
      <c r="L768">
        <v>412.2713</v>
      </c>
      <c r="M768">
        <v>412.77289999999999</v>
      </c>
      <c r="N768">
        <v>417.65879999999999</v>
      </c>
      <c r="O768">
        <v>430.46289999999999</v>
      </c>
      <c r="P768">
        <v>440.8408</v>
      </c>
      <c r="Q768">
        <v>446.52800000000002</v>
      </c>
      <c r="R768">
        <v>447.73649999999998</v>
      </c>
      <c r="S768">
        <v>449.23559999999998</v>
      </c>
      <c r="T768">
        <v>452.07260000000002</v>
      </c>
      <c r="U768">
        <v>449.82339999999999</v>
      </c>
      <c r="V768">
        <v>449.12670000000003</v>
      </c>
      <c r="W768">
        <v>449.66890000000001</v>
      </c>
      <c r="X768">
        <v>444.71190000000001</v>
      </c>
      <c r="Y768">
        <v>439.0727</v>
      </c>
      <c r="Z768">
        <v>433.68439999999998</v>
      </c>
      <c r="AA768">
        <v>429.45249999999999</v>
      </c>
      <c r="AB768">
        <v>429.45909999999998</v>
      </c>
      <c r="AC768">
        <v>432.6284</v>
      </c>
      <c r="AD768">
        <v>433.56639999999999</v>
      </c>
      <c r="AE768">
        <v>434.78879999999998</v>
      </c>
      <c r="AF768">
        <v>433.4375</v>
      </c>
      <c r="AG768">
        <v>430.27929999999998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107.72239999999999</v>
      </c>
      <c r="AU768">
        <v>349.65539999999999</v>
      </c>
      <c r="AV768">
        <v>349.22230000000002</v>
      </c>
      <c r="AW768">
        <v>348.82819999999998</v>
      </c>
      <c r="AX768">
        <v>345.94830000000002</v>
      </c>
      <c r="AY768">
        <v>344.44220000000001</v>
      </c>
      <c r="AZ768">
        <v>308.26389999999998</v>
      </c>
      <c r="BA768">
        <v>212.05600000000001</v>
      </c>
      <c r="BB768">
        <v>134.0027</v>
      </c>
      <c r="BC768">
        <v>136.0078</v>
      </c>
      <c r="BD768">
        <v>136.072</v>
      </c>
      <c r="BE768">
        <v>134.81360000000001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114.98990000000001</v>
      </c>
      <c r="BS768">
        <v>354.73790000000002</v>
      </c>
      <c r="BT768">
        <v>353.928</v>
      </c>
      <c r="BU768">
        <v>353.2722</v>
      </c>
      <c r="BV768">
        <v>350.21870000000001</v>
      </c>
      <c r="BW768">
        <v>348.6302</v>
      </c>
      <c r="BX768">
        <v>313.0718</v>
      </c>
      <c r="BY768">
        <v>217.5232</v>
      </c>
      <c r="BZ768">
        <v>137.20580000000001</v>
      </c>
      <c r="CA768">
        <v>139.24930000000001</v>
      </c>
      <c r="CB768">
        <v>139.3502</v>
      </c>
      <c r="CC768">
        <v>138.0813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120.02330000000001</v>
      </c>
      <c r="CQ768">
        <v>358.25799999999998</v>
      </c>
      <c r="CR768">
        <v>357.18720000000002</v>
      </c>
      <c r="CS768">
        <v>356.35019999999997</v>
      </c>
      <c r="CT768">
        <v>353.1764</v>
      </c>
      <c r="CU768">
        <v>351.5308</v>
      </c>
      <c r="CV768">
        <v>316.40170000000001</v>
      </c>
      <c r="CW768">
        <v>221.3098</v>
      </c>
      <c r="CX768">
        <v>139.42420000000001</v>
      </c>
      <c r="CY768">
        <v>141.49440000000001</v>
      </c>
      <c r="CZ768">
        <v>141.6206</v>
      </c>
      <c r="DA768">
        <v>140.34460000000001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125.0568</v>
      </c>
      <c r="DO768">
        <v>361.77800000000002</v>
      </c>
      <c r="DP768">
        <v>360.44639999999998</v>
      </c>
      <c r="DQ768">
        <v>359.4282</v>
      </c>
      <c r="DR768">
        <v>356.13400000000001</v>
      </c>
      <c r="DS768">
        <v>354.43130000000002</v>
      </c>
      <c r="DT768">
        <v>319.73169999999999</v>
      </c>
      <c r="DU768">
        <v>225.09639999999999</v>
      </c>
      <c r="DV768">
        <v>141.64259999999999</v>
      </c>
      <c r="DW768">
        <v>143.73939999999999</v>
      </c>
      <c r="DX768">
        <v>143.89109999999999</v>
      </c>
      <c r="DY768">
        <v>142.6079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132.32419999999999</v>
      </c>
      <c r="EM768">
        <v>366.8605</v>
      </c>
      <c r="EN768">
        <v>365.15219999999999</v>
      </c>
      <c r="EO768">
        <v>363.8723</v>
      </c>
      <c r="EP768">
        <v>360.40440000000001</v>
      </c>
      <c r="EQ768">
        <v>358.61930000000001</v>
      </c>
      <c r="ER768">
        <v>324.53949999999998</v>
      </c>
      <c r="ES768">
        <v>230.56360000000001</v>
      </c>
      <c r="ET768">
        <v>144.84569999999999</v>
      </c>
      <c r="EU768">
        <v>146.98089999999999</v>
      </c>
      <c r="EV768">
        <v>147.16929999999999</v>
      </c>
      <c r="EW768">
        <v>145.87569999999999</v>
      </c>
      <c r="EX768">
        <v>71.716840000000005</v>
      </c>
      <c r="EY768">
        <v>70.447659999999999</v>
      </c>
      <c r="EZ768">
        <v>69.562899999999999</v>
      </c>
      <c r="FA768">
        <v>68.362350000000006</v>
      </c>
      <c r="FB768">
        <v>67.489069999999998</v>
      </c>
      <c r="FC768">
        <v>66.461039999999997</v>
      </c>
      <c r="FD768">
        <v>66.057400000000001</v>
      </c>
      <c r="FE768">
        <v>65.81026</v>
      </c>
      <c r="FF768">
        <v>66.597790000000003</v>
      </c>
      <c r="FG768">
        <v>70.709490000000002</v>
      </c>
      <c r="FH768">
        <v>75.760710000000003</v>
      </c>
      <c r="FI768">
        <v>81.353960000000001</v>
      </c>
      <c r="FJ768">
        <v>85.931299999999993</v>
      </c>
      <c r="FK768">
        <v>88.425610000000006</v>
      </c>
      <c r="FL768">
        <v>89.373469999999998</v>
      </c>
      <c r="FM768">
        <v>89.955830000000006</v>
      </c>
      <c r="FN768">
        <v>89.744659999999996</v>
      </c>
      <c r="FO768">
        <v>88.796750000000003</v>
      </c>
      <c r="FP768">
        <v>85.83963</v>
      </c>
      <c r="FQ768">
        <v>81.809880000000007</v>
      </c>
      <c r="FR768">
        <v>78.260409999999993</v>
      </c>
      <c r="FS768">
        <v>75.820939999999993</v>
      </c>
      <c r="FT768">
        <v>73.838310000000007</v>
      </c>
      <c r="FU768">
        <v>72.262180000000001</v>
      </c>
      <c r="FV768">
        <v>1</v>
      </c>
    </row>
    <row r="769" spans="1:178" x14ac:dyDescent="0.2">
      <c r="A769" t="s">
        <v>216</v>
      </c>
      <c r="B769" t="s">
        <v>231</v>
      </c>
      <c r="C769" t="s">
        <v>242</v>
      </c>
      <c r="D769" t="s">
        <v>42</v>
      </c>
      <c r="E769" t="s">
        <v>239</v>
      </c>
      <c r="F769" t="s">
        <v>227</v>
      </c>
      <c r="G769">
        <v>313</v>
      </c>
      <c r="H769" s="59"/>
      <c r="I769">
        <v>30.809270000000001</v>
      </c>
      <c r="J769">
        <v>410.93729999999999</v>
      </c>
      <c r="K769">
        <v>405.24329999999998</v>
      </c>
      <c r="L769">
        <v>401.9966</v>
      </c>
      <c r="M769">
        <v>402.48570000000001</v>
      </c>
      <c r="N769">
        <v>407.24990000000003</v>
      </c>
      <c r="O769">
        <v>419.73480000000001</v>
      </c>
      <c r="P769">
        <v>429.85410000000002</v>
      </c>
      <c r="Q769">
        <v>435.39949999999999</v>
      </c>
      <c r="R769">
        <v>436.57799999999997</v>
      </c>
      <c r="S769">
        <v>438.03960000000001</v>
      </c>
      <c r="T769">
        <v>440.80599999999998</v>
      </c>
      <c r="U769">
        <v>438.61279999999999</v>
      </c>
      <c r="V769">
        <v>437.93349999999998</v>
      </c>
      <c r="W769">
        <v>438.4622</v>
      </c>
      <c r="X769">
        <v>433.62869999999998</v>
      </c>
      <c r="Y769">
        <v>428.13010000000003</v>
      </c>
      <c r="Z769">
        <v>422.87610000000001</v>
      </c>
      <c r="AA769">
        <v>418.74959999999999</v>
      </c>
      <c r="AB769">
        <v>418.7561</v>
      </c>
      <c r="AC769">
        <v>421.84640000000002</v>
      </c>
      <c r="AD769">
        <v>422.76100000000002</v>
      </c>
      <c r="AE769">
        <v>423.9529</v>
      </c>
      <c r="AF769">
        <v>422.63529999999997</v>
      </c>
      <c r="AG769">
        <v>419.55579999999998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104.8854</v>
      </c>
      <c r="AU769">
        <v>340.83479999999997</v>
      </c>
      <c r="AV769">
        <v>340.4203</v>
      </c>
      <c r="AW769">
        <v>340.04149999999998</v>
      </c>
      <c r="AX769">
        <v>337.23700000000002</v>
      </c>
      <c r="AY769">
        <v>335.77019999999999</v>
      </c>
      <c r="AZ769">
        <v>300.48059999999998</v>
      </c>
      <c r="BA769">
        <v>206.65649999999999</v>
      </c>
      <c r="BB769">
        <v>130.596</v>
      </c>
      <c r="BC769">
        <v>132.55029999999999</v>
      </c>
      <c r="BD769">
        <v>132.6121</v>
      </c>
      <c r="BE769">
        <v>131.3852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112.06180000000001</v>
      </c>
      <c r="BS769">
        <v>345.8535</v>
      </c>
      <c r="BT769">
        <v>345.06700000000001</v>
      </c>
      <c r="BU769">
        <v>344.4298</v>
      </c>
      <c r="BV769">
        <v>341.45389999999998</v>
      </c>
      <c r="BW769">
        <v>339.90570000000002</v>
      </c>
      <c r="BX769">
        <v>305.22809999999998</v>
      </c>
      <c r="BY769">
        <v>212.05520000000001</v>
      </c>
      <c r="BZ769">
        <v>133.75890000000001</v>
      </c>
      <c r="CA769">
        <v>135.75110000000001</v>
      </c>
      <c r="CB769">
        <v>135.84909999999999</v>
      </c>
      <c r="CC769">
        <v>134.61199999999999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117.0321</v>
      </c>
      <c r="CQ769">
        <v>349.32940000000002</v>
      </c>
      <c r="CR769">
        <v>348.28539999999998</v>
      </c>
      <c r="CS769">
        <v>347.4692</v>
      </c>
      <c r="CT769">
        <v>344.37450000000001</v>
      </c>
      <c r="CU769">
        <v>342.76990000000001</v>
      </c>
      <c r="CV769">
        <v>308.5163</v>
      </c>
      <c r="CW769">
        <v>215.79429999999999</v>
      </c>
      <c r="CX769">
        <v>135.9495</v>
      </c>
      <c r="CY769">
        <v>137.96799999999999</v>
      </c>
      <c r="CZ769">
        <v>138.09110000000001</v>
      </c>
      <c r="DA769">
        <v>136.84690000000001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122.00239999999999</v>
      </c>
      <c r="DO769">
        <v>352.80540000000002</v>
      </c>
      <c r="DP769">
        <v>351.50369999999998</v>
      </c>
      <c r="DQ769">
        <v>350.5086</v>
      </c>
      <c r="DR769">
        <v>347.29500000000002</v>
      </c>
      <c r="DS769">
        <v>345.63409999999999</v>
      </c>
      <c r="DT769">
        <v>311.80450000000002</v>
      </c>
      <c r="DU769">
        <v>219.5334</v>
      </c>
      <c r="DV769">
        <v>138.14009999999999</v>
      </c>
      <c r="DW769">
        <v>140.1849</v>
      </c>
      <c r="DX769">
        <v>140.3331</v>
      </c>
      <c r="DY769">
        <v>139.08179999999999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129.1788</v>
      </c>
      <c r="EM769">
        <v>357.82409999999999</v>
      </c>
      <c r="EN769">
        <v>356.15039999999999</v>
      </c>
      <c r="EO769">
        <v>354.89690000000002</v>
      </c>
      <c r="EP769">
        <v>351.51190000000003</v>
      </c>
      <c r="EQ769">
        <v>349.76949999999999</v>
      </c>
      <c r="ER769">
        <v>316.5521</v>
      </c>
      <c r="ES769">
        <v>224.93199999999999</v>
      </c>
      <c r="ET769">
        <v>141.30289999999999</v>
      </c>
      <c r="EU769">
        <v>143.38579999999999</v>
      </c>
      <c r="EV769">
        <v>143.5702</v>
      </c>
      <c r="EW769">
        <v>142.30860000000001</v>
      </c>
      <c r="EX769">
        <v>71.716840000000005</v>
      </c>
      <c r="EY769">
        <v>70.447659999999999</v>
      </c>
      <c r="EZ769">
        <v>69.562899999999999</v>
      </c>
      <c r="FA769">
        <v>68.362350000000006</v>
      </c>
      <c r="FB769">
        <v>67.489069999999998</v>
      </c>
      <c r="FC769">
        <v>66.461039999999997</v>
      </c>
      <c r="FD769">
        <v>66.057400000000001</v>
      </c>
      <c r="FE769">
        <v>65.81026</v>
      </c>
      <c r="FF769">
        <v>66.597790000000003</v>
      </c>
      <c r="FG769">
        <v>70.709490000000002</v>
      </c>
      <c r="FH769">
        <v>75.760710000000003</v>
      </c>
      <c r="FI769">
        <v>81.353960000000001</v>
      </c>
      <c r="FJ769">
        <v>85.931299999999993</v>
      </c>
      <c r="FK769">
        <v>88.425610000000006</v>
      </c>
      <c r="FL769">
        <v>89.373469999999998</v>
      </c>
      <c r="FM769">
        <v>89.955830000000006</v>
      </c>
      <c r="FN769">
        <v>89.744659999999996</v>
      </c>
      <c r="FO769">
        <v>88.796750000000003</v>
      </c>
      <c r="FP769">
        <v>85.83963</v>
      </c>
      <c r="FQ769">
        <v>81.809880000000007</v>
      </c>
      <c r="FR769">
        <v>78.260409999999993</v>
      </c>
      <c r="FS769">
        <v>75.820949999999996</v>
      </c>
      <c r="FT769">
        <v>73.838310000000007</v>
      </c>
      <c r="FU769">
        <v>72.262180000000001</v>
      </c>
      <c r="FV769">
        <v>1</v>
      </c>
    </row>
    <row r="770" spans="1:178" x14ac:dyDescent="0.2">
      <c r="A770" t="s">
        <v>216</v>
      </c>
      <c r="B770" t="s">
        <v>231</v>
      </c>
      <c r="C770" t="s">
        <v>242</v>
      </c>
      <c r="D770" t="s">
        <v>43</v>
      </c>
      <c r="E770">
        <v>2015</v>
      </c>
      <c r="F770" t="s">
        <v>227</v>
      </c>
      <c r="G770">
        <v>334</v>
      </c>
      <c r="H770" s="59"/>
      <c r="I770">
        <v>32.876350000000002</v>
      </c>
      <c r="J770">
        <v>415.54349999999999</v>
      </c>
      <c r="K770">
        <v>414.01569999999998</v>
      </c>
      <c r="L770">
        <v>413.0179</v>
      </c>
      <c r="M770">
        <v>412.5754</v>
      </c>
      <c r="N770">
        <v>418.2593</v>
      </c>
      <c r="O770">
        <v>434.32060000000001</v>
      </c>
      <c r="P770">
        <v>441.14850000000001</v>
      </c>
      <c r="Q770">
        <v>450.21159999999998</v>
      </c>
      <c r="R770">
        <v>457.32920000000001</v>
      </c>
      <c r="S770">
        <v>459.92489999999998</v>
      </c>
      <c r="T770">
        <v>457.83710000000002</v>
      </c>
      <c r="U770">
        <v>460.95569999999998</v>
      </c>
      <c r="V770">
        <v>456.49439999999998</v>
      </c>
      <c r="W770">
        <v>454.84399999999999</v>
      </c>
      <c r="X770">
        <v>448.31200000000001</v>
      </c>
      <c r="Y770">
        <v>443.93400000000003</v>
      </c>
      <c r="Z770">
        <v>437.82929999999999</v>
      </c>
      <c r="AA770">
        <v>432.55619999999999</v>
      </c>
      <c r="AB770">
        <v>434.45580000000001</v>
      </c>
      <c r="AC770">
        <v>433.56420000000003</v>
      </c>
      <c r="AD770">
        <v>432.39890000000003</v>
      </c>
      <c r="AE770">
        <v>426.0136</v>
      </c>
      <c r="AF770">
        <v>420.50200000000001</v>
      </c>
      <c r="AG770">
        <v>416.8698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115.4456</v>
      </c>
      <c r="AX770">
        <v>352.48360000000002</v>
      </c>
      <c r="AY770">
        <v>350.38209999999998</v>
      </c>
      <c r="AZ770">
        <v>350.62009999999998</v>
      </c>
      <c r="BA770">
        <v>350.76429999999999</v>
      </c>
      <c r="BB770">
        <v>349.91419999999999</v>
      </c>
      <c r="BC770">
        <v>299.88420000000002</v>
      </c>
      <c r="BD770">
        <v>203.60550000000001</v>
      </c>
      <c r="BE770">
        <v>-48.540750000000003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119.0808</v>
      </c>
      <c r="BV770">
        <v>356.75409999999999</v>
      </c>
      <c r="BW770">
        <v>354.84519999999998</v>
      </c>
      <c r="BX770">
        <v>355.2518</v>
      </c>
      <c r="BY770">
        <v>355.32159999999999</v>
      </c>
      <c r="BZ770">
        <v>354.73410000000001</v>
      </c>
      <c r="CA770">
        <v>308.20769999999999</v>
      </c>
      <c r="CB770">
        <v>209.3561</v>
      </c>
      <c r="CC770">
        <v>57.55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121.5986</v>
      </c>
      <c r="CT770">
        <v>359.71179999999998</v>
      </c>
      <c r="CU770">
        <v>357.93639999999999</v>
      </c>
      <c r="CV770">
        <v>358.4597</v>
      </c>
      <c r="CW770">
        <v>358.47789999999998</v>
      </c>
      <c r="CX770">
        <v>358.07240000000002</v>
      </c>
      <c r="CY770">
        <v>313.9726</v>
      </c>
      <c r="CZ770">
        <v>213.339</v>
      </c>
      <c r="DA770">
        <v>131.02809999999999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124.1163</v>
      </c>
      <c r="DR770">
        <v>362.66950000000003</v>
      </c>
      <c r="DS770">
        <v>361.02749999999997</v>
      </c>
      <c r="DT770">
        <v>361.66750000000002</v>
      </c>
      <c r="DU770">
        <v>361.6343</v>
      </c>
      <c r="DV770">
        <v>361.41059999999999</v>
      </c>
      <c r="DW770">
        <v>319.73739999999998</v>
      </c>
      <c r="DX770">
        <v>217.3219</v>
      </c>
      <c r="DY770">
        <v>204.50630000000001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  <c r="EK770">
        <v>0</v>
      </c>
      <c r="EL770">
        <v>0</v>
      </c>
      <c r="EM770">
        <v>0</v>
      </c>
      <c r="EN770">
        <v>0</v>
      </c>
      <c r="EO770">
        <v>127.7516</v>
      </c>
      <c r="EP770">
        <v>366.93990000000002</v>
      </c>
      <c r="EQ770">
        <v>365.49059999999997</v>
      </c>
      <c r="ER770">
        <v>366.29919999999998</v>
      </c>
      <c r="ES770">
        <v>366.19159999999999</v>
      </c>
      <c r="ET770">
        <v>366.23059999999998</v>
      </c>
      <c r="EU770">
        <v>328.06099999999998</v>
      </c>
      <c r="EV770">
        <v>223.07249999999999</v>
      </c>
      <c r="EW770">
        <v>310.59699999999998</v>
      </c>
      <c r="EX770">
        <v>65.693020000000004</v>
      </c>
      <c r="EY770">
        <v>64.414140000000003</v>
      </c>
      <c r="EZ770">
        <v>63.666989999999998</v>
      </c>
      <c r="FA770">
        <v>62.539810000000003</v>
      </c>
      <c r="FB770">
        <v>62.199240000000003</v>
      </c>
      <c r="FC770">
        <v>61.639249999999997</v>
      </c>
      <c r="FD770">
        <v>60.892000000000003</v>
      </c>
      <c r="FE770">
        <v>60.954990000000002</v>
      </c>
      <c r="FF770">
        <v>63.139189999999999</v>
      </c>
      <c r="FG770">
        <v>67.630709999999993</v>
      </c>
      <c r="FH770">
        <v>73.558340000000001</v>
      </c>
      <c r="FI770">
        <v>78.640339999999995</v>
      </c>
      <c r="FJ770">
        <v>82.211129999999997</v>
      </c>
      <c r="FK770">
        <v>83.826580000000007</v>
      </c>
      <c r="FL770">
        <v>84.897189999999995</v>
      </c>
      <c r="FM770">
        <v>84.978129999999993</v>
      </c>
      <c r="FN770">
        <v>83.401730000000001</v>
      </c>
      <c r="FO770">
        <v>80.816829999999996</v>
      </c>
      <c r="FP770">
        <v>77.861900000000006</v>
      </c>
      <c r="FQ770">
        <v>74.541550000000001</v>
      </c>
      <c r="FR770">
        <v>72.085089999999994</v>
      </c>
      <c r="FS770">
        <v>69.897289999999998</v>
      </c>
      <c r="FT770">
        <v>68.10172</v>
      </c>
      <c r="FU770">
        <v>66.989000000000004</v>
      </c>
      <c r="FV770">
        <v>1</v>
      </c>
    </row>
    <row r="771" spans="1:178" x14ac:dyDescent="0.2">
      <c r="A771" t="s">
        <v>216</v>
      </c>
      <c r="B771" t="s">
        <v>231</v>
      </c>
      <c r="C771" t="s">
        <v>242</v>
      </c>
      <c r="D771" t="s">
        <v>43</v>
      </c>
      <c r="E771">
        <v>2016</v>
      </c>
      <c r="F771" t="s">
        <v>227</v>
      </c>
      <c r="G771">
        <v>326</v>
      </c>
      <c r="H771" s="59"/>
      <c r="I771">
        <v>32.088889999999999</v>
      </c>
      <c r="J771">
        <v>405.59039999999999</v>
      </c>
      <c r="K771">
        <v>404.09910000000002</v>
      </c>
      <c r="L771">
        <v>403.12529999999998</v>
      </c>
      <c r="M771">
        <v>402.69330000000002</v>
      </c>
      <c r="N771">
        <v>408.24110000000002</v>
      </c>
      <c r="O771">
        <v>423.91770000000002</v>
      </c>
      <c r="P771">
        <v>430.58210000000003</v>
      </c>
      <c r="Q771">
        <v>439.42809999999997</v>
      </c>
      <c r="R771">
        <v>446.37520000000001</v>
      </c>
      <c r="S771">
        <v>448.90870000000001</v>
      </c>
      <c r="T771">
        <v>446.87090000000001</v>
      </c>
      <c r="U771">
        <v>449.91489999999999</v>
      </c>
      <c r="V771">
        <v>445.56040000000002</v>
      </c>
      <c r="W771">
        <v>443.9495</v>
      </c>
      <c r="X771">
        <v>437.57400000000001</v>
      </c>
      <c r="Y771">
        <v>433.30079999999998</v>
      </c>
      <c r="Z771">
        <v>427.34230000000002</v>
      </c>
      <c r="AA771">
        <v>422.19549999999998</v>
      </c>
      <c r="AB771">
        <v>424.04969999999997</v>
      </c>
      <c r="AC771">
        <v>423.17939999999999</v>
      </c>
      <c r="AD771">
        <v>422.0421</v>
      </c>
      <c r="AE771">
        <v>415.80970000000002</v>
      </c>
      <c r="AF771">
        <v>410.43009999999998</v>
      </c>
      <c r="AG771">
        <v>406.88490000000002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112.60720000000001</v>
      </c>
      <c r="AX771">
        <v>343.95490000000001</v>
      </c>
      <c r="AY771">
        <v>341.89980000000003</v>
      </c>
      <c r="AZ771">
        <v>342.12869999999998</v>
      </c>
      <c r="BA771">
        <v>342.27100000000002</v>
      </c>
      <c r="BB771">
        <v>341.4359</v>
      </c>
      <c r="BC771">
        <v>292.53359999999998</v>
      </c>
      <c r="BD771">
        <v>198.61279999999999</v>
      </c>
      <c r="BE771">
        <v>-49.51558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116.1986</v>
      </c>
      <c r="BV771">
        <v>348.1739</v>
      </c>
      <c r="BW771">
        <v>346.3091</v>
      </c>
      <c r="BX771">
        <v>346.70460000000003</v>
      </c>
      <c r="BY771">
        <v>346.77330000000001</v>
      </c>
      <c r="BZ771">
        <v>346.19779999999997</v>
      </c>
      <c r="CA771">
        <v>300.75689999999997</v>
      </c>
      <c r="CB771">
        <v>204.29419999999999</v>
      </c>
      <c r="CC771">
        <v>55.29692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118.6861</v>
      </c>
      <c r="CT771">
        <v>351.09589999999997</v>
      </c>
      <c r="CU771">
        <v>349.363</v>
      </c>
      <c r="CV771">
        <v>349.87380000000002</v>
      </c>
      <c r="CW771">
        <v>349.89159999999998</v>
      </c>
      <c r="CX771">
        <v>349.49579999999997</v>
      </c>
      <c r="CY771">
        <v>306.45229999999998</v>
      </c>
      <c r="CZ771">
        <v>208.22909999999999</v>
      </c>
      <c r="DA771">
        <v>127.8897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121.1735</v>
      </c>
      <c r="DR771">
        <v>354.01799999999997</v>
      </c>
      <c r="DS771">
        <v>352.4169</v>
      </c>
      <c r="DT771">
        <v>353.04300000000001</v>
      </c>
      <c r="DU771">
        <v>353.00990000000002</v>
      </c>
      <c r="DV771">
        <v>352.79379999999998</v>
      </c>
      <c r="DW771">
        <v>312.14769999999999</v>
      </c>
      <c r="DX771">
        <v>212.16399999999999</v>
      </c>
      <c r="DY771">
        <v>200.48249999999999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124.7649</v>
      </c>
      <c r="EP771">
        <v>358.23700000000002</v>
      </c>
      <c r="EQ771">
        <v>356.82619999999997</v>
      </c>
      <c r="ER771">
        <v>357.61880000000002</v>
      </c>
      <c r="ES771">
        <v>357.51229999999998</v>
      </c>
      <c r="ET771">
        <v>357.5557</v>
      </c>
      <c r="EU771">
        <v>320.37090000000001</v>
      </c>
      <c r="EV771">
        <v>217.84530000000001</v>
      </c>
      <c r="EW771">
        <v>305.29500000000002</v>
      </c>
      <c r="EX771">
        <v>65.693020000000004</v>
      </c>
      <c r="EY771">
        <v>64.414140000000003</v>
      </c>
      <c r="EZ771">
        <v>63.666989999999998</v>
      </c>
      <c r="FA771">
        <v>62.539810000000003</v>
      </c>
      <c r="FB771">
        <v>62.199240000000003</v>
      </c>
      <c r="FC771">
        <v>61.639249999999997</v>
      </c>
      <c r="FD771">
        <v>60.892000000000003</v>
      </c>
      <c r="FE771">
        <v>60.954990000000002</v>
      </c>
      <c r="FF771">
        <v>63.139189999999999</v>
      </c>
      <c r="FG771">
        <v>67.630709999999993</v>
      </c>
      <c r="FH771">
        <v>73.558340000000001</v>
      </c>
      <c r="FI771">
        <v>78.640339999999995</v>
      </c>
      <c r="FJ771">
        <v>82.211119999999994</v>
      </c>
      <c r="FK771">
        <v>83.826580000000007</v>
      </c>
      <c r="FL771">
        <v>84.897189999999995</v>
      </c>
      <c r="FM771">
        <v>84.978129999999993</v>
      </c>
      <c r="FN771">
        <v>83.401730000000001</v>
      </c>
      <c r="FO771">
        <v>80.816829999999996</v>
      </c>
      <c r="FP771">
        <v>77.861900000000006</v>
      </c>
      <c r="FQ771">
        <v>74.541550000000001</v>
      </c>
      <c r="FR771">
        <v>72.085089999999994</v>
      </c>
      <c r="FS771">
        <v>69.897289999999998</v>
      </c>
      <c r="FT771">
        <v>68.10172</v>
      </c>
      <c r="FU771">
        <v>66.989000000000004</v>
      </c>
      <c r="FV771">
        <v>1</v>
      </c>
    </row>
    <row r="772" spans="1:178" x14ac:dyDescent="0.2">
      <c r="A772" t="s">
        <v>216</v>
      </c>
      <c r="B772" t="s">
        <v>231</v>
      </c>
      <c r="C772" t="s">
        <v>242</v>
      </c>
      <c r="D772" t="s">
        <v>43</v>
      </c>
      <c r="E772">
        <v>2017</v>
      </c>
      <c r="F772" t="s">
        <v>227</v>
      </c>
      <c r="G772">
        <v>316</v>
      </c>
      <c r="H772" s="59"/>
      <c r="I772">
        <v>31.104569999999999</v>
      </c>
      <c r="J772">
        <v>393.149</v>
      </c>
      <c r="K772">
        <v>391.70350000000002</v>
      </c>
      <c r="L772">
        <v>390.7595</v>
      </c>
      <c r="M772">
        <v>390.3408</v>
      </c>
      <c r="N772">
        <v>395.71839999999997</v>
      </c>
      <c r="O772">
        <v>410.91410000000002</v>
      </c>
      <c r="P772">
        <v>417.3741</v>
      </c>
      <c r="Q772">
        <v>425.94869999999997</v>
      </c>
      <c r="R772">
        <v>432.68270000000001</v>
      </c>
      <c r="S772">
        <v>435.13850000000002</v>
      </c>
      <c r="T772">
        <v>433.16320000000002</v>
      </c>
      <c r="U772">
        <v>436.11380000000003</v>
      </c>
      <c r="V772">
        <v>431.8929</v>
      </c>
      <c r="W772">
        <v>430.33139999999997</v>
      </c>
      <c r="X772">
        <v>424.1515</v>
      </c>
      <c r="Y772">
        <v>420.00940000000003</v>
      </c>
      <c r="Z772">
        <v>414.2337</v>
      </c>
      <c r="AA772">
        <v>409.24470000000002</v>
      </c>
      <c r="AB772">
        <v>411.0421</v>
      </c>
      <c r="AC772">
        <v>410.19839999999999</v>
      </c>
      <c r="AD772">
        <v>409.096</v>
      </c>
      <c r="AE772">
        <v>403.05470000000003</v>
      </c>
      <c r="AF772">
        <v>397.84030000000001</v>
      </c>
      <c r="AG772">
        <v>394.40370000000001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109.0605</v>
      </c>
      <c r="AX772">
        <v>333.29539999999997</v>
      </c>
      <c r="AY772">
        <v>331.29860000000002</v>
      </c>
      <c r="AZ772">
        <v>331.51609999999999</v>
      </c>
      <c r="BA772">
        <v>331.65589999999997</v>
      </c>
      <c r="BB772">
        <v>330.83980000000003</v>
      </c>
      <c r="BC772">
        <v>283.34840000000003</v>
      </c>
      <c r="BD772">
        <v>192.3741</v>
      </c>
      <c r="BE772">
        <v>-50.696449999999999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112.5964</v>
      </c>
      <c r="BV772">
        <v>337.44920000000002</v>
      </c>
      <c r="BW772">
        <v>335.6397</v>
      </c>
      <c r="BX772">
        <v>336.02120000000002</v>
      </c>
      <c r="BY772">
        <v>336.08859999999999</v>
      </c>
      <c r="BZ772">
        <v>335.52800000000002</v>
      </c>
      <c r="CA772">
        <v>291.44450000000001</v>
      </c>
      <c r="CB772">
        <v>197.9676</v>
      </c>
      <c r="CC772">
        <v>52.495980000000003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115.0454</v>
      </c>
      <c r="CT772">
        <v>340.3261</v>
      </c>
      <c r="CU772">
        <v>338.64640000000003</v>
      </c>
      <c r="CV772">
        <v>339.14150000000001</v>
      </c>
      <c r="CW772">
        <v>339.15879999999999</v>
      </c>
      <c r="CX772">
        <v>338.77510000000001</v>
      </c>
      <c r="CY772">
        <v>297.05189999999999</v>
      </c>
      <c r="CZ772">
        <v>201.8417</v>
      </c>
      <c r="DA772">
        <v>123.9667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117.4944</v>
      </c>
      <c r="DR772">
        <v>343.20299999999997</v>
      </c>
      <c r="DS772">
        <v>341.65309999999999</v>
      </c>
      <c r="DT772">
        <v>342.26170000000002</v>
      </c>
      <c r="DU772">
        <v>342.22890000000001</v>
      </c>
      <c r="DV772">
        <v>342.0222</v>
      </c>
      <c r="DW772">
        <v>302.6592</v>
      </c>
      <c r="DX772">
        <v>205.7157</v>
      </c>
      <c r="DY772">
        <v>195.4375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121.0303</v>
      </c>
      <c r="EP772">
        <v>347.35680000000002</v>
      </c>
      <c r="EQ772">
        <v>345.99419999999998</v>
      </c>
      <c r="ER772">
        <v>346.76679999999999</v>
      </c>
      <c r="ES772">
        <v>346.66160000000002</v>
      </c>
      <c r="ET772">
        <v>346.71039999999999</v>
      </c>
      <c r="EU772">
        <v>310.75540000000001</v>
      </c>
      <c r="EV772">
        <v>211.30930000000001</v>
      </c>
      <c r="EW772">
        <v>298.62990000000002</v>
      </c>
      <c r="EX772">
        <v>65.693020000000004</v>
      </c>
      <c r="EY772">
        <v>64.414140000000003</v>
      </c>
      <c r="EZ772">
        <v>63.666989999999998</v>
      </c>
      <c r="FA772">
        <v>62.539810000000003</v>
      </c>
      <c r="FB772">
        <v>62.199240000000003</v>
      </c>
      <c r="FC772">
        <v>61.639249999999997</v>
      </c>
      <c r="FD772">
        <v>60.892000000000003</v>
      </c>
      <c r="FE772">
        <v>60.954990000000002</v>
      </c>
      <c r="FF772">
        <v>63.139189999999999</v>
      </c>
      <c r="FG772">
        <v>67.630709999999993</v>
      </c>
      <c r="FH772">
        <v>73.558340000000001</v>
      </c>
      <c r="FI772">
        <v>78.640339999999995</v>
      </c>
      <c r="FJ772">
        <v>82.211119999999994</v>
      </c>
      <c r="FK772">
        <v>83.826580000000007</v>
      </c>
      <c r="FL772">
        <v>84.897189999999995</v>
      </c>
      <c r="FM772">
        <v>84.978129999999993</v>
      </c>
      <c r="FN772">
        <v>83.401730000000001</v>
      </c>
      <c r="FO772">
        <v>80.816829999999996</v>
      </c>
      <c r="FP772">
        <v>77.861900000000006</v>
      </c>
      <c r="FQ772">
        <v>74.541550000000001</v>
      </c>
      <c r="FR772">
        <v>72.085089999999994</v>
      </c>
      <c r="FS772">
        <v>69.897289999999998</v>
      </c>
      <c r="FT772">
        <v>68.10172</v>
      </c>
      <c r="FU772">
        <v>66.989000000000004</v>
      </c>
      <c r="FV772">
        <v>1</v>
      </c>
    </row>
    <row r="773" spans="1:178" x14ac:dyDescent="0.2">
      <c r="A773" t="s">
        <v>216</v>
      </c>
      <c r="B773" t="s">
        <v>231</v>
      </c>
      <c r="C773" t="s">
        <v>242</v>
      </c>
      <c r="D773" t="s">
        <v>43</v>
      </c>
      <c r="E773" t="s">
        <v>239</v>
      </c>
      <c r="F773" t="s">
        <v>227</v>
      </c>
      <c r="G773">
        <v>313</v>
      </c>
      <c r="H773" s="59"/>
      <c r="I773">
        <v>30.809270000000001</v>
      </c>
      <c r="J773">
        <v>389.41660000000002</v>
      </c>
      <c r="K773">
        <v>387.98469999999998</v>
      </c>
      <c r="L773">
        <v>387.04969999999997</v>
      </c>
      <c r="M773">
        <v>386.63499999999999</v>
      </c>
      <c r="N773">
        <v>391.96159999999998</v>
      </c>
      <c r="O773">
        <v>407.01299999999998</v>
      </c>
      <c r="P773">
        <v>413.41160000000002</v>
      </c>
      <c r="Q773">
        <v>421.9049</v>
      </c>
      <c r="R773">
        <v>428.57499999999999</v>
      </c>
      <c r="S773">
        <v>431.00740000000002</v>
      </c>
      <c r="T773">
        <v>429.05090000000001</v>
      </c>
      <c r="U773">
        <v>431.9735</v>
      </c>
      <c r="V773">
        <v>427.79270000000002</v>
      </c>
      <c r="W773">
        <v>426.24599999999998</v>
      </c>
      <c r="X773">
        <v>420.12470000000002</v>
      </c>
      <c r="Y773">
        <v>416.02190000000002</v>
      </c>
      <c r="Z773">
        <v>410.30110000000002</v>
      </c>
      <c r="AA773">
        <v>405.35950000000003</v>
      </c>
      <c r="AB773">
        <v>407.13979999999998</v>
      </c>
      <c r="AC773">
        <v>406.30410000000001</v>
      </c>
      <c r="AD773">
        <v>405.2122</v>
      </c>
      <c r="AE773">
        <v>399.22829999999999</v>
      </c>
      <c r="AF773">
        <v>394.06330000000003</v>
      </c>
      <c r="AG773">
        <v>390.65940000000001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107.9967</v>
      </c>
      <c r="AX773">
        <v>330.09800000000001</v>
      </c>
      <c r="AY773">
        <v>328.11849999999998</v>
      </c>
      <c r="AZ773">
        <v>328.33269999999999</v>
      </c>
      <c r="BA773">
        <v>328.4717</v>
      </c>
      <c r="BB773">
        <v>327.66129999999998</v>
      </c>
      <c r="BC773">
        <v>280.59350000000001</v>
      </c>
      <c r="BD773">
        <v>190.50290000000001</v>
      </c>
      <c r="BE773">
        <v>-51.042279999999998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111.5159</v>
      </c>
      <c r="BV773">
        <v>334.23200000000003</v>
      </c>
      <c r="BW773">
        <v>332.43900000000002</v>
      </c>
      <c r="BX773">
        <v>332.81639999999999</v>
      </c>
      <c r="BY773">
        <v>332.88339999999999</v>
      </c>
      <c r="BZ773">
        <v>332.3272</v>
      </c>
      <c r="CA773">
        <v>288.65109999999999</v>
      </c>
      <c r="CB773">
        <v>196.06979999999999</v>
      </c>
      <c r="CC773">
        <v>51.659149999999997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113.9532</v>
      </c>
      <c r="CT773">
        <v>337.09519999999998</v>
      </c>
      <c r="CU773">
        <v>335.4314</v>
      </c>
      <c r="CV773">
        <v>335.92180000000002</v>
      </c>
      <c r="CW773">
        <v>335.93889999999999</v>
      </c>
      <c r="CX773">
        <v>335.55889999999999</v>
      </c>
      <c r="CY773">
        <v>294.23180000000002</v>
      </c>
      <c r="CZ773">
        <v>199.9255</v>
      </c>
      <c r="DA773">
        <v>122.7898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116.3905</v>
      </c>
      <c r="DR773">
        <v>339.95839999999998</v>
      </c>
      <c r="DS773">
        <v>338.4237</v>
      </c>
      <c r="DT773">
        <v>339.02710000000002</v>
      </c>
      <c r="DU773">
        <v>338.99439999999998</v>
      </c>
      <c r="DV773">
        <v>338.79050000000001</v>
      </c>
      <c r="DW773">
        <v>299.8125</v>
      </c>
      <c r="DX773">
        <v>203.78110000000001</v>
      </c>
      <c r="DY773">
        <v>193.9205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119.9096</v>
      </c>
      <c r="EP773">
        <v>344.0924</v>
      </c>
      <c r="EQ773">
        <v>342.74419999999998</v>
      </c>
      <c r="ER773">
        <v>343.51080000000002</v>
      </c>
      <c r="ES773">
        <v>343.40609999999998</v>
      </c>
      <c r="ET773">
        <v>343.45639999999997</v>
      </c>
      <c r="EU773">
        <v>307.87009999999998</v>
      </c>
      <c r="EV773">
        <v>209.34800000000001</v>
      </c>
      <c r="EW773">
        <v>296.62189999999998</v>
      </c>
      <c r="EX773">
        <v>65.693020000000004</v>
      </c>
      <c r="EY773">
        <v>64.414140000000003</v>
      </c>
      <c r="EZ773">
        <v>63.666989999999998</v>
      </c>
      <c r="FA773">
        <v>62.539810000000003</v>
      </c>
      <c r="FB773">
        <v>62.199240000000003</v>
      </c>
      <c r="FC773">
        <v>61.639249999999997</v>
      </c>
      <c r="FD773">
        <v>60.892000000000003</v>
      </c>
      <c r="FE773">
        <v>60.954979999999999</v>
      </c>
      <c r="FF773">
        <v>63.139189999999999</v>
      </c>
      <c r="FG773">
        <v>67.630709999999993</v>
      </c>
      <c r="FH773">
        <v>73.558340000000001</v>
      </c>
      <c r="FI773">
        <v>78.640339999999995</v>
      </c>
      <c r="FJ773">
        <v>82.211119999999994</v>
      </c>
      <c r="FK773">
        <v>83.826580000000007</v>
      </c>
      <c r="FL773">
        <v>84.897189999999995</v>
      </c>
      <c r="FM773">
        <v>84.978129999999993</v>
      </c>
      <c r="FN773">
        <v>83.401730000000001</v>
      </c>
      <c r="FO773">
        <v>80.816829999999996</v>
      </c>
      <c r="FP773">
        <v>77.861900000000006</v>
      </c>
      <c r="FQ773">
        <v>74.541550000000001</v>
      </c>
      <c r="FR773">
        <v>72.085089999999994</v>
      </c>
      <c r="FS773">
        <v>69.897289999999998</v>
      </c>
      <c r="FT773">
        <v>68.10172</v>
      </c>
      <c r="FU773">
        <v>66.989000000000004</v>
      </c>
      <c r="FV773">
        <v>1</v>
      </c>
    </row>
    <row r="774" spans="1:178" x14ac:dyDescent="0.2">
      <c r="A774" t="s">
        <v>216</v>
      </c>
      <c r="B774" t="s">
        <v>231</v>
      </c>
      <c r="C774" t="s">
        <v>242</v>
      </c>
      <c r="D774" t="s">
        <v>44</v>
      </c>
      <c r="E774">
        <v>2015</v>
      </c>
      <c r="F774" t="s">
        <v>227</v>
      </c>
      <c r="G774">
        <v>330</v>
      </c>
      <c r="H774" s="59"/>
      <c r="I774">
        <v>32.482619999999997</v>
      </c>
      <c r="J774">
        <v>399.15289999999999</v>
      </c>
      <c r="K774">
        <v>394.49220000000003</v>
      </c>
      <c r="L774">
        <v>388.1995</v>
      </c>
      <c r="M774">
        <v>389.3501</v>
      </c>
      <c r="N774">
        <v>396.69170000000003</v>
      </c>
      <c r="O774">
        <v>413.94400000000002</v>
      </c>
      <c r="P774">
        <v>423.69940000000003</v>
      </c>
      <c r="Q774">
        <v>425.18340000000001</v>
      </c>
      <c r="R774">
        <v>428.32580000000002</v>
      </c>
      <c r="S774">
        <v>418.12259999999998</v>
      </c>
      <c r="T774">
        <v>414.81610000000001</v>
      </c>
      <c r="U774">
        <v>422.95940000000002</v>
      </c>
      <c r="V774">
        <v>429.25310000000002</v>
      </c>
      <c r="W774">
        <v>425.14890000000003</v>
      </c>
      <c r="X774">
        <v>420.00560000000002</v>
      </c>
      <c r="Y774">
        <v>419.40219999999999</v>
      </c>
      <c r="Z774">
        <v>418.6379</v>
      </c>
      <c r="AA774">
        <v>421.70650000000001</v>
      </c>
      <c r="AB774">
        <v>422.47890000000001</v>
      </c>
      <c r="AC774">
        <v>419.53129999999999</v>
      </c>
      <c r="AD774">
        <v>418.40710000000001</v>
      </c>
      <c r="AE774">
        <v>416.262</v>
      </c>
      <c r="AF774">
        <v>414.13040000000001</v>
      </c>
      <c r="AG774">
        <v>410.89780000000002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113.96339999999999</v>
      </c>
      <c r="AX774">
        <v>342.51839999999999</v>
      </c>
      <c r="AY774">
        <v>346.76440000000002</v>
      </c>
      <c r="AZ774">
        <v>345.55419999999998</v>
      </c>
      <c r="BA774">
        <v>343.30189999999999</v>
      </c>
      <c r="BB774">
        <v>342.97489999999999</v>
      </c>
      <c r="BC774">
        <v>303.56569999999999</v>
      </c>
      <c r="BD774">
        <v>209.30330000000001</v>
      </c>
      <c r="BE774">
        <v>-45.550159999999998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117.62520000000001</v>
      </c>
      <c r="BV774">
        <v>346.60950000000003</v>
      </c>
      <c r="BW774">
        <v>351.17399999999998</v>
      </c>
      <c r="BX774">
        <v>349.983</v>
      </c>
      <c r="BY774">
        <v>347.6431</v>
      </c>
      <c r="BZ774">
        <v>347.28640000000001</v>
      </c>
      <c r="CA774">
        <v>308.8818</v>
      </c>
      <c r="CB774">
        <v>215.00540000000001</v>
      </c>
      <c r="CC774">
        <v>59.898760000000003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120.1613</v>
      </c>
      <c r="CT774">
        <v>349.44299999999998</v>
      </c>
      <c r="CU774">
        <v>354.22809999999998</v>
      </c>
      <c r="CV774">
        <v>353.05040000000002</v>
      </c>
      <c r="CW774">
        <v>350.6497</v>
      </c>
      <c r="CX774">
        <v>350.27260000000001</v>
      </c>
      <c r="CY774">
        <v>312.56380000000001</v>
      </c>
      <c r="CZ774">
        <v>218.95480000000001</v>
      </c>
      <c r="DA774">
        <v>132.9324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122.6973</v>
      </c>
      <c r="DR774">
        <v>352.2765</v>
      </c>
      <c r="DS774">
        <v>357.28210000000001</v>
      </c>
      <c r="DT774">
        <v>356.11770000000001</v>
      </c>
      <c r="DU774">
        <v>353.65629999999999</v>
      </c>
      <c r="DV774">
        <v>353.25869999999998</v>
      </c>
      <c r="DW774">
        <v>316.2457</v>
      </c>
      <c r="DX774">
        <v>222.9041</v>
      </c>
      <c r="DY774">
        <v>205.96600000000001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126.3591</v>
      </c>
      <c r="EP774">
        <v>356.36759999999998</v>
      </c>
      <c r="EQ774">
        <v>361.69170000000003</v>
      </c>
      <c r="ER774">
        <v>360.54649999999998</v>
      </c>
      <c r="ES774">
        <v>357.99740000000003</v>
      </c>
      <c r="ET774">
        <v>357.5702</v>
      </c>
      <c r="EU774">
        <v>321.56180000000001</v>
      </c>
      <c r="EV774">
        <v>228.6062</v>
      </c>
      <c r="EW774">
        <v>311.41489999999999</v>
      </c>
      <c r="EX774">
        <v>44.053139999999999</v>
      </c>
      <c r="EY774">
        <v>43.241199999999999</v>
      </c>
      <c r="EZ774">
        <v>42.707180000000001</v>
      </c>
      <c r="FA774">
        <v>42.278210000000001</v>
      </c>
      <c r="FB774">
        <v>42.06326</v>
      </c>
      <c r="FC774">
        <v>41.837229999999998</v>
      </c>
      <c r="FD774">
        <v>42.01361</v>
      </c>
      <c r="FE774">
        <v>42.22607</v>
      </c>
      <c r="FF774">
        <v>42.996540000000003</v>
      </c>
      <c r="FG774">
        <v>44.78022</v>
      </c>
      <c r="FH774">
        <v>46.88655</v>
      </c>
      <c r="FI774">
        <v>48.832909999999998</v>
      </c>
      <c r="FJ774">
        <v>50.337649999999996</v>
      </c>
      <c r="FK774">
        <v>50.724699999999999</v>
      </c>
      <c r="FL774">
        <v>50.886740000000003</v>
      </c>
      <c r="FM774">
        <v>50.765009999999997</v>
      </c>
      <c r="FN774">
        <v>50.326239999999999</v>
      </c>
      <c r="FO774">
        <v>49.142330000000001</v>
      </c>
      <c r="FP774">
        <v>47.848120000000002</v>
      </c>
      <c r="FQ774">
        <v>46.76276</v>
      </c>
      <c r="FR774">
        <v>45.646900000000002</v>
      </c>
      <c r="FS774">
        <v>44.859850000000002</v>
      </c>
      <c r="FT774">
        <v>44.567140000000002</v>
      </c>
      <c r="FU774">
        <v>43.870910000000002</v>
      </c>
      <c r="FV774">
        <v>1</v>
      </c>
    </row>
    <row r="775" spans="1:178" x14ac:dyDescent="0.2">
      <c r="A775" t="s">
        <v>216</v>
      </c>
      <c r="B775" t="s">
        <v>231</v>
      </c>
      <c r="C775" t="s">
        <v>242</v>
      </c>
      <c r="D775" t="s">
        <v>44</v>
      </c>
      <c r="E775">
        <v>2016</v>
      </c>
      <c r="F775" t="s">
        <v>227</v>
      </c>
      <c r="G775">
        <v>321</v>
      </c>
      <c r="H775" s="59"/>
      <c r="I775">
        <v>31.596730000000001</v>
      </c>
      <c r="J775">
        <v>388.26690000000002</v>
      </c>
      <c r="K775">
        <v>383.73329999999999</v>
      </c>
      <c r="L775">
        <v>377.6123</v>
      </c>
      <c r="M775">
        <v>378.73149999999998</v>
      </c>
      <c r="N775">
        <v>385.87290000000002</v>
      </c>
      <c r="O775">
        <v>402.65460000000002</v>
      </c>
      <c r="P775">
        <v>412.14400000000001</v>
      </c>
      <c r="Q775">
        <v>413.58749999999998</v>
      </c>
      <c r="R775">
        <v>416.64420000000001</v>
      </c>
      <c r="S775">
        <v>406.7192</v>
      </c>
      <c r="T775">
        <v>403.50290000000001</v>
      </c>
      <c r="U775">
        <v>411.42419999999998</v>
      </c>
      <c r="V775">
        <v>417.5462</v>
      </c>
      <c r="W775">
        <v>413.5539</v>
      </c>
      <c r="X775">
        <v>408.55090000000001</v>
      </c>
      <c r="Y775">
        <v>407.96390000000002</v>
      </c>
      <c r="Z775">
        <v>407.22059999999999</v>
      </c>
      <c r="AA775">
        <v>410.2054</v>
      </c>
      <c r="AB775">
        <v>410.95679999999999</v>
      </c>
      <c r="AC775">
        <v>408.08960000000002</v>
      </c>
      <c r="AD775">
        <v>406.99599999999998</v>
      </c>
      <c r="AE775">
        <v>404.90940000000001</v>
      </c>
      <c r="AF775">
        <v>402.83589999999998</v>
      </c>
      <c r="AG775">
        <v>399.69150000000002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110.7714</v>
      </c>
      <c r="AX775">
        <v>333.08319999999998</v>
      </c>
      <c r="AY775">
        <v>337.20609999999999</v>
      </c>
      <c r="AZ775">
        <v>336.02850000000001</v>
      </c>
      <c r="BA775">
        <v>333.83969999999999</v>
      </c>
      <c r="BB775">
        <v>333.5222</v>
      </c>
      <c r="BC775">
        <v>295.16480000000001</v>
      </c>
      <c r="BD775">
        <v>203.46430000000001</v>
      </c>
      <c r="BE775">
        <v>-46.724899999999998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114.38290000000001</v>
      </c>
      <c r="BV775">
        <v>337.1182</v>
      </c>
      <c r="BW775">
        <v>341.55520000000001</v>
      </c>
      <c r="BX775">
        <v>340.3965</v>
      </c>
      <c r="BY775">
        <v>338.12119999999999</v>
      </c>
      <c r="BZ775">
        <v>337.77449999999999</v>
      </c>
      <c r="CA775">
        <v>300.40789999999998</v>
      </c>
      <c r="CB775">
        <v>209.0882</v>
      </c>
      <c r="CC775">
        <v>57.276130000000002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116.8841</v>
      </c>
      <c r="CT775">
        <v>339.9128</v>
      </c>
      <c r="CU775">
        <v>344.56729999999999</v>
      </c>
      <c r="CV775">
        <v>343.42169999999999</v>
      </c>
      <c r="CW775">
        <v>341.0865</v>
      </c>
      <c r="CX775">
        <v>340.71969999999999</v>
      </c>
      <c r="CY775">
        <v>304.03930000000003</v>
      </c>
      <c r="CZ775">
        <v>212.98330000000001</v>
      </c>
      <c r="DA775">
        <v>129.30690000000001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119.3854</v>
      </c>
      <c r="DR775">
        <v>342.70729999999998</v>
      </c>
      <c r="DS775">
        <v>347.57940000000002</v>
      </c>
      <c r="DT775">
        <v>346.447</v>
      </c>
      <c r="DU775">
        <v>344.05189999999999</v>
      </c>
      <c r="DV775">
        <v>343.66480000000001</v>
      </c>
      <c r="DW775">
        <v>307.67070000000001</v>
      </c>
      <c r="DX775">
        <v>216.8783</v>
      </c>
      <c r="DY775">
        <v>201.33770000000001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0</v>
      </c>
      <c r="EN775">
        <v>0</v>
      </c>
      <c r="EO775">
        <v>122.99679999999999</v>
      </c>
      <c r="EP775">
        <v>346.7423</v>
      </c>
      <c r="EQ775">
        <v>351.92840000000001</v>
      </c>
      <c r="ER775">
        <v>350.81490000000002</v>
      </c>
      <c r="ES775">
        <v>348.33339999999998</v>
      </c>
      <c r="ET775">
        <v>347.9171</v>
      </c>
      <c r="EU775">
        <v>312.91379999999998</v>
      </c>
      <c r="EV775">
        <v>222.50219999999999</v>
      </c>
      <c r="EW775">
        <v>305.33879999999999</v>
      </c>
      <c r="EX775">
        <v>44.053150000000002</v>
      </c>
      <c r="EY775">
        <v>43.241199999999999</v>
      </c>
      <c r="EZ775">
        <v>42.707180000000001</v>
      </c>
      <c r="FA775">
        <v>42.278210000000001</v>
      </c>
      <c r="FB775">
        <v>42.06326</v>
      </c>
      <c r="FC775">
        <v>41.837229999999998</v>
      </c>
      <c r="FD775">
        <v>42.01361</v>
      </c>
      <c r="FE775">
        <v>42.22607</v>
      </c>
      <c r="FF775">
        <v>42.996540000000003</v>
      </c>
      <c r="FG775">
        <v>44.78022</v>
      </c>
      <c r="FH775">
        <v>46.88655</v>
      </c>
      <c r="FI775">
        <v>48.832909999999998</v>
      </c>
      <c r="FJ775">
        <v>50.337649999999996</v>
      </c>
      <c r="FK775">
        <v>50.724699999999999</v>
      </c>
      <c r="FL775">
        <v>50.886740000000003</v>
      </c>
      <c r="FM775">
        <v>50.765009999999997</v>
      </c>
      <c r="FN775">
        <v>50.326230000000002</v>
      </c>
      <c r="FO775">
        <v>49.142339999999997</v>
      </c>
      <c r="FP775">
        <v>47.848129999999998</v>
      </c>
      <c r="FQ775">
        <v>46.76276</v>
      </c>
      <c r="FR775">
        <v>45.646900000000002</v>
      </c>
      <c r="FS775">
        <v>44.859850000000002</v>
      </c>
      <c r="FT775">
        <v>44.567140000000002</v>
      </c>
      <c r="FU775">
        <v>43.870910000000002</v>
      </c>
      <c r="FV775">
        <v>1</v>
      </c>
    </row>
    <row r="776" spans="1:178" x14ac:dyDescent="0.2">
      <c r="A776" t="s">
        <v>216</v>
      </c>
      <c r="B776" t="s">
        <v>231</v>
      </c>
      <c r="C776" t="s">
        <v>242</v>
      </c>
      <c r="D776" t="s">
        <v>44</v>
      </c>
      <c r="E776">
        <v>2017</v>
      </c>
      <c r="F776" t="s">
        <v>227</v>
      </c>
      <c r="G776">
        <v>313</v>
      </c>
      <c r="H776" s="59"/>
      <c r="I776">
        <v>30.809270000000001</v>
      </c>
      <c r="J776">
        <v>378.59050000000002</v>
      </c>
      <c r="K776">
        <v>374.16989999999998</v>
      </c>
      <c r="L776">
        <v>368.20139999999998</v>
      </c>
      <c r="M776">
        <v>369.29270000000002</v>
      </c>
      <c r="N776">
        <v>376.2561</v>
      </c>
      <c r="O776">
        <v>392.61959999999999</v>
      </c>
      <c r="P776">
        <v>401.8725</v>
      </c>
      <c r="Q776">
        <v>403.28</v>
      </c>
      <c r="R776">
        <v>406.26060000000001</v>
      </c>
      <c r="S776">
        <v>396.5829</v>
      </c>
      <c r="T776">
        <v>393.4468</v>
      </c>
      <c r="U776">
        <v>401.17059999999998</v>
      </c>
      <c r="V776">
        <v>407.14010000000002</v>
      </c>
      <c r="W776">
        <v>403.2473</v>
      </c>
      <c r="X776">
        <v>398.36900000000003</v>
      </c>
      <c r="Y776">
        <v>397.79660000000001</v>
      </c>
      <c r="Z776">
        <v>397.07170000000002</v>
      </c>
      <c r="AA776">
        <v>399.98230000000001</v>
      </c>
      <c r="AB776">
        <v>400.71480000000003</v>
      </c>
      <c r="AC776">
        <v>397.91910000000001</v>
      </c>
      <c r="AD776">
        <v>396.8528</v>
      </c>
      <c r="AE776">
        <v>394.81819999999999</v>
      </c>
      <c r="AF776">
        <v>392.79640000000001</v>
      </c>
      <c r="AG776">
        <v>389.7303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107.93510000000001</v>
      </c>
      <c r="AX776">
        <v>324.69749999999999</v>
      </c>
      <c r="AY776">
        <v>328.71109999999999</v>
      </c>
      <c r="AZ776">
        <v>327.56240000000003</v>
      </c>
      <c r="BA776">
        <v>325.43</v>
      </c>
      <c r="BB776">
        <v>325.12099999999998</v>
      </c>
      <c r="BC776">
        <v>287.69880000000001</v>
      </c>
      <c r="BD776">
        <v>198.2757</v>
      </c>
      <c r="BE776">
        <v>-47.740119999999997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111.5012</v>
      </c>
      <c r="BV776">
        <v>328.68189999999998</v>
      </c>
      <c r="BW776">
        <v>333.00560000000002</v>
      </c>
      <c r="BX776">
        <v>331.87560000000002</v>
      </c>
      <c r="BY776">
        <v>329.65780000000001</v>
      </c>
      <c r="BZ776">
        <v>329.32</v>
      </c>
      <c r="CA776">
        <v>292.87619999999998</v>
      </c>
      <c r="CB776">
        <v>203.82900000000001</v>
      </c>
      <c r="CC776">
        <v>54.956769999999999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113.97110000000001</v>
      </c>
      <c r="CT776">
        <v>331.44139999999999</v>
      </c>
      <c r="CU776">
        <v>335.97989999999999</v>
      </c>
      <c r="CV776">
        <v>334.86290000000002</v>
      </c>
      <c r="CW776">
        <v>332.58589999999998</v>
      </c>
      <c r="CX776">
        <v>332.22820000000002</v>
      </c>
      <c r="CY776">
        <v>296.46199999999999</v>
      </c>
      <c r="CZ776">
        <v>207.67529999999999</v>
      </c>
      <c r="DA776">
        <v>126.0843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116.441</v>
      </c>
      <c r="DR776">
        <v>334.20100000000002</v>
      </c>
      <c r="DS776">
        <v>338.95429999999999</v>
      </c>
      <c r="DT776">
        <v>337.85019999999997</v>
      </c>
      <c r="DU776">
        <v>335.51409999999998</v>
      </c>
      <c r="DV776">
        <v>335.13639999999998</v>
      </c>
      <c r="DW776">
        <v>300.0478</v>
      </c>
      <c r="DX776">
        <v>211.5215</v>
      </c>
      <c r="DY776">
        <v>197.21190000000001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120.0072</v>
      </c>
      <c r="EP776">
        <v>338.18529999999998</v>
      </c>
      <c r="EQ776">
        <v>343.24880000000002</v>
      </c>
      <c r="ER776">
        <v>342.1635</v>
      </c>
      <c r="ES776">
        <v>339.74189999999999</v>
      </c>
      <c r="ET776">
        <v>339.33539999999999</v>
      </c>
      <c r="EU776">
        <v>305.22519999999997</v>
      </c>
      <c r="EV776">
        <v>217.07490000000001</v>
      </c>
      <c r="EW776">
        <v>299.90879999999999</v>
      </c>
      <c r="EX776">
        <v>44.053139999999999</v>
      </c>
      <c r="EY776">
        <v>43.241199999999999</v>
      </c>
      <c r="EZ776">
        <v>42.707180000000001</v>
      </c>
      <c r="FA776">
        <v>42.278210000000001</v>
      </c>
      <c r="FB776">
        <v>42.06326</v>
      </c>
      <c r="FC776">
        <v>41.837229999999998</v>
      </c>
      <c r="FD776">
        <v>42.01361</v>
      </c>
      <c r="FE776">
        <v>42.22607</v>
      </c>
      <c r="FF776">
        <v>42.996540000000003</v>
      </c>
      <c r="FG776">
        <v>44.78022</v>
      </c>
      <c r="FH776">
        <v>46.88655</v>
      </c>
      <c r="FI776">
        <v>48.832909999999998</v>
      </c>
      <c r="FJ776">
        <v>50.337649999999996</v>
      </c>
      <c r="FK776">
        <v>50.724699999999999</v>
      </c>
      <c r="FL776">
        <v>50.886740000000003</v>
      </c>
      <c r="FM776">
        <v>50.765009999999997</v>
      </c>
      <c r="FN776">
        <v>50.326239999999999</v>
      </c>
      <c r="FO776">
        <v>49.142339999999997</v>
      </c>
      <c r="FP776">
        <v>47.848120000000002</v>
      </c>
      <c r="FQ776">
        <v>46.76276</v>
      </c>
      <c r="FR776">
        <v>45.646900000000002</v>
      </c>
      <c r="FS776">
        <v>44.859839999999998</v>
      </c>
      <c r="FT776">
        <v>44.567140000000002</v>
      </c>
      <c r="FU776">
        <v>43.870910000000002</v>
      </c>
      <c r="FV776">
        <v>1</v>
      </c>
    </row>
    <row r="777" spans="1:178" x14ac:dyDescent="0.2">
      <c r="A777" t="s">
        <v>216</v>
      </c>
      <c r="B777" t="s">
        <v>231</v>
      </c>
      <c r="C777" t="s">
        <v>242</v>
      </c>
      <c r="D777" t="s">
        <v>44</v>
      </c>
      <c r="E777" t="s">
        <v>239</v>
      </c>
      <c r="F777" t="s">
        <v>227</v>
      </c>
      <c r="G777">
        <v>313</v>
      </c>
      <c r="H777" s="59"/>
      <c r="I777">
        <v>30.809270000000001</v>
      </c>
      <c r="J777">
        <v>378.59050000000002</v>
      </c>
      <c r="K777">
        <v>374.16989999999998</v>
      </c>
      <c r="L777">
        <v>368.20139999999998</v>
      </c>
      <c r="M777">
        <v>369.29270000000002</v>
      </c>
      <c r="N777">
        <v>376.2561</v>
      </c>
      <c r="O777">
        <v>392.61959999999999</v>
      </c>
      <c r="P777">
        <v>401.8725</v>
      </c>
      <c r="Q777">
        <v>403.28</v>
      </c>
      <c r="R777">
        <v>406.26060000000001</v>
      </c>
      <c r="S777">
        <v>396.5829</v>
      </c>
      <c r="T777">
        <v>393.4468</v>
      </c>
      <c r="U777">
        <v>401.17059999999998</v>
      </c>
      <c r="V777">
        <v>407.14010000000002</v>
      </c>
      <c r="W777">
        <v>403.2473</v>
      </c>
      <c r="X777">
        <v>398.36900000000003</v>
      </c>
      <c r="Y777">
        <v>397.79660000000001</v>
      </c>
      <c r="Z777">
        <v>397.07170000000002</v>
      </c>
      <c r="AA777">
        <v>399.98230000000001</v>
      </c>
      <c r="AB777">
        <v>400.71480000000003</v>
      </c>
      <c r="AC777">
        <v>397.91910000000001</v>
      </c>
      <c r="AD777">
        <v>396.8528</v>
      </c>
      <c r="AE777">
        <v>394.81819999999999</v>
      </c>
      <c r="AF777">
        <v>392.79640000000001</v>
      </c>
      <c r="AG777">
        <v>389.7303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107.93510000000001</v>
      </c>
      <c r="AX777">
        <v>324.69749999999999</v>
      </c>
      <c r="AY777">
        <v>328.71109999999999</v>
      </c>
      <c r="AZ777">
        <v>327.56240000000003</v>
      </c>
      <c r="BA777">
        <v>325.43</v>
      </c>
      <c r="BB777">
        <v>325.12099999999998</v>
      </c>
      <c r="BC777">
        <v>287.69880000000001</v>
      </c>
      <c r="BD777">
        <v>198.2757</v>
      </c>
      <c r="BE777">
        <v>-47.740119999999997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111.5012</v>
      </c>
      <c r="BV777">
        <v>328.68189999999998</v>
      </c>
      <c r="BW777">
        <v>333.00560000000002</v>
      </c>
      <c r="BX777">
        <v>331.87560000000002</v>
      </c>
      <c r="BY777">
        <v>329.65780000000001</v>
      </c>
      <c r="BZ777">
        <v>329.32</v>
      </c>
      <c r="CA777">
        <v>292.87619999999998</v>
      </c>
      <c r="CB777">
        <v>203.82900000000001</v>
      </c>
      <c r="CC777">
        <v>54.956769999999999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113.97110000000001</v>
      </c>
      <c r="CT777">
        <v>331.44139999999999</v>
      </c>
      <c r="CU777">
        <v>335.97989999999999</v>
      </c>
      <c r="CV777">
        <v>334.86290000000002</v>
      </c>
      <c r="CW777">
        <v>332.58589999999998</v>
      </c>
      <c r="CX777">
        <v>332.22820000000002</v>
      </c>
      <c r="CY777">
        <v>296.46199999999999</v>
      </c>
      <c r="CZ777">
        <v>207.67529999999999</v>
      </c>
      <c r="DA777">
        <v>126.0843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116.441</v>
      </c>
      <c r="DR777">
        <v>334.20100000000002</v>
      </c>
      <c r="DS777">
        <v>338.95429999999999</v>
      </c>
      <c r="DT777">
        <v>337.85019999999997</v>
      </c>
      <c r="DU777">
        <v>335.51409999999998</v>
      </c>
      <c r="DV777">
        <v>335.13639999999998</v>
      </c>
      <c r="DW777">
        <v>300.0478</v>
      </c>
      <c r="DX777">
        <v>211.5215</v>
      </c>
      <c r="DY777">
        <v>197.21190000000001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0</v>
      </c>
      <c r="EO777">
        <v>120.0072</v>
      </c>
      <c r="EP777">
        <v>338.18529999999998</v>
      </c>
      <c r="EQ777">
        <v>343.24880000000002</v>
      </c>
      <c r="ER777">
        <v>342.1635</v>
      </c>
      <c r="ES777">
        <v>339.74189999999999</v>
      </c>
      <c r="ET777">
        <v>339.33539999999999</v>
      </c>
      <c r="EU777">
        <v>305.22519999999997</v>
      </c>
      <c r="EV777">
        <v>217.07490000000001</v>
      </c>
      <c r="EW777">
        <v>299.90879999999999</v>
      </c>
      <c r="EX777">
        <v>44.053139999999999</v>
      </c>
      <c r="EY777">
        <v>43.241199999999999</v>
      </c>
      <c r="EZ777">
        <v>42.707180000000001</v>
      </c>
      <c r="FA777">
        <v>42.278210000000001</v>
      </c>
      <c r="FB777">
        <v>42.06326</v>
      </c>
      <c r="FC777">
        <v>41.837229999999998</v>
      </c>
      <c r="FD777">
        <v>42.01361</v>
      </c>
      <c r="FE777">
        <v>42.22607</v>
      </c>
      <c r="FF777">
        <v>42.996540000000003</v>
      </c>
      <c r="FG777">
        <v>44.78022</v>
      </c>
      <c r="FH777">
        <v>46.88655</v>
      </c>
      <c r="FI777">
        <v>48.832909999999998</v>
      </c>
      <c r="FJ777">
        <v>50.337649999999996</v>
      </c>
      <c r="FK777">
        <v>50.724699999999999</v>
      </c>
      <c r="FL777">
        <v>50.886740000000003</v>
      </c>
      <c r="FM777">
        <v>50.765009999999997</v>
      </c>
      <c r="FN777">
        <v>50.326239999999999</v>
      </c>
      <c r="FO777">
        <v>49.142339999999997</v>
      </c>
      <c r="FP777">
        <v>47.848120000000002</v>
      </c>
      <c r="FQ777">
        <v>46.76276</v>
      </c>
      <c r="FR777">
        <v>45.646900000000002</v>
      </c>
      <c r="FS777">
        <v>44.859839999999998</v>
      </c>
      <c r="FT777">
        <v>44.567140000000002</v>
      </c>
      <c r="FU777">
        <v>43.870910000000002</v>
      </c>
      <c r="FV777">
        <v>1</v>
      </c>
    </row>
    <row r="778" spans="1:178" x14ac:dyDescent="0.2">
      <c r="A778" t="s">
        <v>216</v>
      </c>
      <c r="B778" t="s">
        <v>231</v>
      </c>
      <c r="C778" t="s">
        <v>242</v>
      </c>
      <c r="D778" t="s">
        <v>10</v>
      </c>
      <c r="E778">
        <v>2015</v>
      </c>
      <c r="F778" t="s">
        <v>227</v>
      </c>
      <c r="G778">
        <v>338</v>
      </c>
      <c r="H778" s="59"/>
      <c r="I778">
        <v>33.27008</v>
      </c>
      <c r="J778">
        <v>474.24689999999998</v>
      </c>
      <c r="K778">
        <v>470.62880000000001</v>
      </c>
      <c r="L778">
        <v>468.63619999999997</v>
      </c>
      <c r="M778">
        <v>469.06970000000001</v>
      </c>
      <c r="N778">
        <v>473.06869999999998</v>
      </c>
      <c r="O778">
        <v>485.33359999999999</v>
      </c>
      <c r="P778">
        <v>496.59480000000002</v>
      </c>
      <c r="Q778">
        <v>503.35079999999999</v>
      </c>
      <c r="R778">
        <v>506.36180000000002</v>
      </c>
      <c r="S778">
        <v>509.05079999999998</v>
      </c>
      <c r="T778">
        <v>510.7724</v>
      </c>
      <c r="U778">
        <v>509.7912</v>
      </c>
      <c r="V778">
        <v>502.37119999999999</v>
      </c>
      <c r="W778">
        <v>499.4187</v>
      </c>
      <c r="X778">
        <v>490.3603</v>
      </c>
      <c r="Y778">
        <v>482.42450000000002</v>
      </c>
      <c r="Z778">
        <v>475.07429999999999</v>
      </c>
      <c r="AA778">
        <v>468.63839999999999</v>
      </c>
      <c r="AB778">
        <v>469.8623</v>
      </c>
      <c r="AC778">
        <v>474.88150000000002</v>
      </c>
      <c r="AD778">
        <v>480.98200000000003</v>
      </c>
      <c r="AE778">
        <v>480.98140000000001</v>
      </c>
      <c r="AF778">
        <v>479.26530000000002</v>
      </c>
      <c r="AG778">
        <v>481.51179999999999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123.8553</v>
      </c>
      <c r="AU778">
        <v>396.29840000000002</v>
      </c>
      <c r="AV778">
        <v>391.75310000000002</v>
      </c>
      <c r="AW778">
        <v>388.57139999999998</v>
      </c>
      <c r="AX778">
        <v>384.40179999999998</v>
      </c>
      <c r="AY778">
        <v>380.82319999999999</v>
      </c>
      <c r="AZ778">
        <v>340.82049999999998</v>
      </c>
      <c r="BA778">
        <v>235.92580000000001</v>
      </c>
      <c r="BB778">
        <v>64.953540000000004</v>
      </c>
      <c r="BC778">
        <v>-93.272000000000006</v>
      </c>
      <c r="BD778">
        <v>-230.78559999999999</v>
      </c>
      <c r="BE778">
        <v>-333.10579999999999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132.69380000000001</v>
      </c>
      <c r="BS778">
        <v>401.73270000000002</v>
      </c>
      <c r="BT778">
        <v>396.9436</v>
      </c>
      <c r="BU778">
        <v>393.47320000000002</v>
      </c>
      <c r="BV778">
        <v>389.13679999999999</v>
      </c>
      <c r="BW778">
        <v>385.38740000000001</v>
      </c>
      <c r="BX778">
        <v>345.93439999999998</v>
      </c>
      <c r="BY778">
        <v>240.74860000000001</v>
      </c>
      <c r="BZ778">
        <v>119.0501</v>
      </c>
      <c r="CA778">
        <v>54.786250000000003</v>
      </c>
      <c r="CB778">
        <v>-1.0676289999999999</v>
      </c>
      <c r="CC778">
        <v>-41.868949999999998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138.81530000000001</v>
      </c>
      <c r="CQ778">
        <v>405.49639999999999</v>
      </c>
      <c r="CR778">
        <v>400.53859999999997</v>
      </c>
      <c r="CS778">
        <v>396.86810000000003</v>
      </c>
      <c r="CT778">
        <v>392.4162</v>
      </c>
      <c r="CU778">
        <v>388.54849999999999</v>
      </c>
      <c r="CV778">
        <v>349.47629999999998</v>
      </c>
      <c r="CW778">
        <v>244.0889</v>
      </c>
      <c r="CX778">
        <v>156.5171</v>
      </c>
      <c r="CY778">
        <v>157.33090000000001</v>
      </c>
      <c r="CZ778">
        <v>158.0343</v>
      </c>
      <c r="DA778">
        <v>159.8408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144.93680000000001</v>
      </c>
      <c r="DO778">
        <v>409.26010000000002</v>
      </c>
      <c r="DP778">
        <v>404.13350000000003</v>
      </c>
      <c r="DQ778">
        <v>400.26299999999998</v>
      </c>
      <c r="DR778">
        <v>395.69560000000001</v>
      </c>
      <c r="DS778">
        <v>391.7097</v>
      </c>
      <c r="DT778">
        <v>353.01819999999998</v>
      </c>
      <c r="DU778">
        <v>247.42910000000001</v>
      </c>
      <c r="DV778">
        <v>193.98419999999999</v>
      </c>
      <c r="DW778">
        <v>259.87560000000002</v>
      </c>
      <c r="DX778">
        <v>317.13630000000001</v>
      </c>
      <c r="DY778">
        <v>361.55059999999997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153.77520000000001</v>
      </c>
      <c r="EM778">
        <v>414.69439999999997</v>
      </c>
      <c r="EN778">
        <v>409.32400000000001</v>
      </c>
      <c r="EO778">
        <v>405.16480000000001</v>
      </c>
      <c r="EP778">
        <v>400.43060000000003</v>
      </c>
      <c r="EQ778">
        <v>396.27390000000003</v>
      </c>
      <c r="ER778">
        <v>358.13209999999998</v>
      </c>
      <c r="ES778">
        <v>252.25200000000001</v>
      </c>
      <c r="ET778">
        <v>248.08070000000001</v>
      </c>
      <c r="EU778">
        <v>407.93389999999999</v>
      </c>
      <c r="EV778">
        <v>546.85429999999997</v>
      </c>
      <c r="EW778">
        <v>652.78740000000005</v>
      </c>
      <c r="EX778">
        <v>75.906170000000003</v>
      </c>
      <c r="EY778">
        <v>74.724999999999994</v>
      </c>
      <c r="EZ778">
        <v>73.654169999999993</v>
      </c>
      <c r="FA778">
        <v>72.738460000000003</v>
      </c>
      <c r="FB778">
        <v>71.805239999999998</v>
      </c>
      <c r="FC778">
        <v>70.877099999999999</v>
      </c>
      <c r="FD778">
        <v>70.330650000000006</v>
      </c>
      <c r="FE778">
        <v>70.700900000000004</v>
      </c>
      <c r="FF778">
        <v>73.11703</v>
      </c>
      <c r="FG778">
        <v>77.533090000000001</v>
      </c>
      <c r="FH778">
        <v>82.145790000000005</v>
      </c>
      <c r="FI778">
        <v>86.277180000000001</v>
      </c>
      <c r="FJ778">
        <v>89.031189999999995</v>
      </c>
      <c r="FK778">
        <v>90.89349</v>
      </c>
      <c r="FL778">
        <v>92.224080000000001</v>
      </c>
      <c r="FM778">
        <v>92.863299999999995</v>
      </c>
      <c r="FN778">
        <v>92.699179999999998</v>
      </c>
      <c r="FO778">
        <v>91.736099999999993</v>
      </c>
      <c r="FP778">
        <v>90.564599999999999</v>
      </c>
      <c r="FQ778">
        <v>88.368350000000007</v>
      </c>
      <c r="FR778">
        <v>85.059989999999999</v>
      </c>
      <c r="FS778">
        <v>81.940359999999998</v>
      </c>
      <c r="FT778">
        <v>79.788229999999999</v>
      </c>
      <c r="FU778">
        <v>78.007170000000002</v>
      </c>
      <c r="FV778">
        <v>1</v>
      </c>
    </row>
    <row r="779" spans="1:178" x14ac:dyDescent="0.2">
      <c r="A779" t="s">
        <v>216</v>
      </c>
      <c r="B779" t="s">
        <v>231</v>
      </c>
      <c r="C779" t="s">
        <v>242</v>
      </c>
      <c r="D779" t="s">
        <v>10</v>
      </c>
      <c r="E779">
        <v>2016</v>
      </c>
      <c r="F779" t="s">
        <v>227</v>
      </c>
      <c r="G779">
        <v>330</v>
      </c>
      <c r="H779" s="59"/>
      <c r="I779">
        <v>32.482619999999997</v>
      </c>
      <c r="J779">
        <v>463.02210000000002</v>
      </c>
      <c r="K779">
        <v>459.48970000000003</v>
      </c>
      <c r="L779">
        <v>457.54430000000002</v>
      </c>
      <c r="M779">
        <v>457.9674</v>
      </c>
      <c r="N779">
        <v>461.87180000000001</v>
      </c>
      <c r="O779">
        <v>473.84640000000002</v>
      </c>
      <c r="P779">
        <v>484.84109999999998</v>
      </c>
      <c r="Q779">
        <v>491.43720000000002</v>
      </c>
      <c r="R779">
        <v>494.37689999999998</v>
      </c>
      <c r="S779">
        <v>497.00229999999999</v>
      </c>
      <c r="T779">
        <v>498.68310000000002</v>
      </c>
      <c r="U779">
        <v>497.7251</v>
      </c>
      <c r="V779">
        <v>490.48070000000001</v>
      </c>
      <c r="W779">
        <v>487.59809999999999</v>
      </c>
      <c r="X779">
        <v>478.75420000000003</v>
      </c>
      <c r="Y779">
        <v>471.00619999999998</v>
      </c>
      <c r="Z779">
        <v>463.83</v>
      </c>
      <c r="AA779">
        <v>457.54640000000001</v>
      </c>
      <c r="AB779">
        <v>458.74130000000002</v>
      </c>
      <c r="AC779">
        <v>463.64170000000001</v>
      </c>
      <c r="AD779">
        <v>469.59780000000001</v>
      </c>
      <c r="AE779">
        <v>469.59719999999999</v>
      </c>
      <c r="AF779">
        <v>467.92169999999999</v>
      </c>
      <c r="AG779">
        <v>470.11509999999998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120.7479</v>
      </c>
      <c r="AU779">
        <v>386.81040000000002</v>
      </c>
      <c r="AV779">
        <v>382.3775</v>
      </c>
      <c r="AW779">
        <v>379.27690000000001</v>
      </c>
      <c r="AX779">
        <v>375.20929999999998</v>
      </c>
      <c r="AY779">
        <v>371.71870000000001</v>
      </c>
      <c r="AZ779">
        <v>332.65190000000001</v>
      </c>
      <c r="BA779">
        <v>230.2458</v>
      </c>
      <c r="BB779">
        <v>62.33907</v>
      </c>
      <c r="BC779">
        <v>-94.012370000000004</v>
      </c>
      <c r="BD779">
        <v>-229.89709999999999</v>
      </c>
      <c r="BE779">
        <v>-331.0204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129.4811</v>
      </c>
      <c r="BS779">
        <v>392.17989999999998</v>
      </c>
      <c r="BT779">
        <v>387.50630000000001</v>
      </c>
      <c r="BU779">
        <v>384.12020000000001</v>
      </c>
      <c r="BV779">
        <v>379.8879</v>
      </c>
      <c r="BW779">
        <v>376.22859999999997</v>
      </c>
      <c r="BX779">
        <v>337.70499999999998</v>
      </c>
      <c r="BY779">
        <v>235.0112</v>
      </c>
      <c r="BZ779">
        <v>115.7916</v>
      </c>
      <c r="CA779">
        <v>52.283239999999999</v>
      </c>
      <c r="CB779">
        <v>-2.9139409999999999</v>
      </c>
      <c r="CC779">
        <v>-43.250779999999999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135.52969999999999</v>
      </c>
      <c r="CQ779">
        <v>395.89890000000003</v>
      </c>
      <c r="CR779">
        <v>391.05840000000001</v>
      </c>
      <c r="CS779">
        <v>387.47480000000002</v>
      </c>
      <c r="CT779">
        <v>383.12819999999999</v>
      </c>
      <c r="CU779">
        <v>379.35210000000001</v>
      </c>
      <c r="CV779">
        <v>341.2047</v>
      </c>
      <c r="CW779">
        <v>238.3116</v>
      </c>
      <c r="CX779">
        <v>152.8126</v>
      </c>
      <c r="CY779">
        <v>153.6071</v>
      </c>
      <c r="CZ779">
        <v>154.29390000000001</v>
      </c>
      <c r="DA779">
        <v>156.05760000000001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141.57830000000001</v>
      </c>
      <c r="DO779">
        <v>399.61779999999999</v>
      </c>
      <c r="DP779">
        <v>394.6105</v>
      </c>
      <c r="DQ779">
        <v>390.82929999999999</v>
      </c>
      <c r="DR779">
        <v>386.36860000000001</v>
      </c>
      <c r="DS779">
        <v>382.47559999999999</v>
      </c>
      <c r="DT779">
        <v>344.70440000000002</v>
      </c>
      <c r="DU779">
        <v>241.6121</v>
      </c>
      <c r="DV779">
        <v>189.83359999999999</v>
      </c>
      <c r="DW779">
        <v>254.93100000000001</v>
      </c>
      <c r="DX779">
        <v>311.50170000000003</v>
      </c>
      <c r="DY779">
        <v>355.36599999999999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150.3116</v>
      </c>
      <c r="EM779">
        <v>404.9873</v>
      </c>
      <c r="EN779">
        <v>399.73919999999998</v>
      </c>
      <c r="EO779">
        <v>395.67259999999999</v>
      </c>
      <c r="EP779">
        <v>391.04719999999998</v>
      </c>
      <c r="EQ779">
        <v>386.9855</v>
      </c>
      <c r="ER779">
        <v>349.75740000000002</v>
      </c>
      <c r="ES779">
        <v>246.3775</v>
      </c>
      <c r="ET779">
        <v>243.2861</v>
      </c>
      <c r="EU779">
        <v>401.22660000000002</v>
      </c>
      <c r="EV779">
        <v>538.48490000000004</v>
      </c>
      <c r="EW779">
        <v>643.13559999999995</v>
      </c>
      <c r="EX779">
        <v>75.906170000000003</v>
      </c>
      <c r="EY779">
        <v>74.724999999999994</v>
      </c>
      <c r="EZ779">
        <v>73.654169999999993</v>
      </c>
      <c r="FA779">
        <v>72.738460000000003</v>
      </c>
      <c r="FB779">
        <v>71.805239999999998</v>
      </c>
      <c r="FC779">
        <v>70.877099999999999</v>
      </c>
      <c r="FD779">
        <v>70.330650000000006</v>
      </c>
      <c r="FE779">
        <v>70.700900000000004</v>
      </c>
      <c r="FF779">
        <v>73.11703</v>
      </c>
      <c r="FG779">
        <v>77.533090000000001</v>
      </c>
      <c r="FH779">
        <v>82.145790000000005</v>
      </c>
      <c r="FI779">
        <v>86.277180000000001</v>
      </c>
      <c r="FJ779">
        <v>89.031189999999995</v>
      </c>
      <c r="FK779">
        <v>90.89349</v>
      </c>
      <c r="FL779">
        <v>92.224080000000001</v>
      </c>
      <c r="FM779">
        <v>92.863299999999995</v>
      </c>
      <c r="FN779">
        <v>92.699179999999998</v>
      </c>
      <c r="FO779">
        <v>91.736099999999993</v>
      </c>
      <c r="FP779">
        <v>90.564599999999999</v>
      </c>
      <c r="FQ779">
        <v>88.368350000000007</v>
      </c>
      <c r="FR779">
        <v>85.059979999999996</v>
      </c>
      <c r="FS779">
        <v>81.940359999999998</v>
      </c>
      <c r="FT779">
        <v>79.788219999999995</v>
      </c>
      <c r="FU779">
        <v>78.007170000000002</v>
      </c>
      <c r="FV779">
        <v>1</v>
      </c>
    </row>
    <row r="780" spans="1:178" x14ac:dyDescent="0.2">
      <c r="A780" t="s">
        <v>216</v>
      </c>
      <c r="B780" t="s">
        <v>231</v>
      </c>
      <c r="C780" t="s">
        <v>242</v>
      </c>
      <c r="D780" t="s">
        <v>10</v>
      </c>
      <c r="E780">
        <v>2017</v>
      </c>
      <c r="F780" t="s">
        <v>227</v>
      </c>
      <c r="G780">
        <v>321</v>
      </c>
      <c r="H780" s="59"/>
      <c r="I780">
        <v>31.596730000000001</v>
      </c>
      <c r="J780">
        <v>450.39420000000001</v>
      </c>
      <c r="K780">
        <v>446.9581</v>
      </c>
      <c r="L780">
        <v>445.06580000000002</v>
      </c>
      <c r="M780">
        <v>445.47739999999999</v>
      </c>
      <c r="N780">
        <v>449.27530000000002</v>
      </c>
      <c r="O780">
        <v>460.92329999999998</v>
      </c>
      <c r="P780">
        <v>471.61810000000003</v>
      </c>
      <c r="Q780">
        <v>478.03440000000001</v>
      </c>
      <c r="R780">
        <v>480.89389999999997</v>
      </c>
      <c r="S780">
        <v>483.4477</v>
      </c>
      <c r="T780">
        <v>485.08269999999999</v>
      </c>
      <c r="U780">
        <v>484.1508</v>
      </c>
      <c r="V780">
        <v>477.10399999999998</v>
      </c>
      <c r="W780">
        <v>474.3</v>
      </c>
      <c r="X780">
        <v>465.69720000000001</v>
      </c>
      <c r="Y780">
        <v>458.16059999999999</v>
      </c>
      <c r="Z780">
        <v>451.18</v>
      </c>
      <c r="AA780">
        <v>445.06790000000001</v>
      </c>
      <c r="AB780">
        <v>446.23020000000002</v>
      </c>
      <c r="AC780">
        <v>450.99689999999998</v>
      </c>
      <c r="AD780">
        <v>456.79059999999998</v>
      </c>
      <c r="AE780">
        <v>456.79</v>
      </c>
      <c r="AF780">
        <v>455.16019999999997</v>
      </c>
      <c r="AG780">
        <v>457.2937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117.2546</v>
      </c>
      <c r="AU780">
        <v>376.1379</v>
      </c>
      <c r="AV780">
        <v>371.83150000000001</v>
      </c>
      <c r="AW780">
        <v>368.82190000000003</v>
      </c>
      <c r="AX780">
        <v>364.8691</v>
      </c>
      <c r="AY780">
        <v>361.4776</v>
      </c>
      <c r="AZ780">
        <v>323.46370000000002</v>
      </c>
      <c r="BA780">
        <v>223.8571</v>
      </c>
      <c r="BB780">
        <v>59.413719999999998</v>
      </c>
      <c r="BC780">
        <v>-94.801670000000001</v>
      </c>
      <c r="BD780">
        <v>-228.82990000000001</v>
      </c>
      <c r="BE780">
        <v>-328.58859999999999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125.86790000000001</v>
      </c>
      <c r="BS780">
        <v>381.43369999999999</v>
      </c>
      <c r="BT780">
        <v>376.88979999999998</v>
      </c>
      <c r="BU780">
        <v>373.59879999999998</v>
      </c>
      <c r="BV780">
        <v>369.48340000000002</v>
      </c>
      <c r="BW780">
        <v>365.9255</v>
      </c>
      <c r="BX780">
        <v>328.44740000000002</v>
      </c>
      <c r="BY780">
        <v>228.55709999999999</v>
      </c>
      <c r="BZ780">
        <v>112.1323</v>
      </c>
      <c r="CA780">
        <v>49.485199999999999</v>
      </c>
      <c r="CB780">
        <v>-4.9633900000000004</v>
      </c>
      <c r="CC780">
        <v>-44.77026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131.83349999999999</v>
      </c>
      <c r="CQ780">
        <v>385.10160000000002</v>
      </c>
      <c r="CR780">
        <v>380.39319999999998</v>
      </c>
      <c r="CS780">
        <v>376.90730000000002</v>
      </c>
      <c r="CT780">
        <v>372.67930000000001</v>
      </c>
      <c r="CU780">
        <v>369.0061</v>
      </c>
      <c r="CV780">
        <v>331.89909999999998</v>
      </c>
      <c r="CW780">
        <v>231.81219999999999</v>
      </c>
      <c r="CX780">
        <v>148.64500000000001</v>
      </c>
      <c r="CY780">
        <v>149.4178</v>
      </c>
      <c r="CZ780">
        <v>150.08590000000001</v>
      </c>
      <c r="DA780">
        <v>151.8015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137.79900000000001</v>
      </c>
      <c r="DO780">
        <v>388.76949999999999</v>
      </c>
      <c r="DP780">
        <v>383.8965</v>
      </c>
      <c r="DQ780">
        <v>380.21570000000003</v>
      </c>
      <c r="DR780">
        <v>375.87520000000001</v>
      </c>
      <c r="DS780">
        <v>372.08679999999998</v>
      </c>
      <c r="DT780">
        <v>335.35070000000002</v>
      </c>
      <c r="DU780">
        <v>235.06739999999999</v>
      </c>
      <c r="DV780">
        <v>185.15770000000001</v>
      </c>
      <c r="DW780">
        <v>249.35050000000001</v>
      </c>
      <c r="DX780">
        <v>305.13510000000002</v>
      </c>
      <c r="DY780">
        <v>348.3732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146.41229999999999</v>
      </c>
      <c r="EM780">
        <v>394.06529999999998</v>
      </c>
      <c r="EN780">
        <v>388.95479999999998</v>
      </c>
      <c r="EO780">
        <v>384.99259999999998</v>
      </c>
      <c r="EP780">
        <v>380.48950000000002</v>
      </c>
      <c r="EQ780">
        <v>376.53469999999999</v>
      </c>
      <c r="ER780">
        <v>340.33440000000002</v>
      </c>
      <c r="ES780">
        <v>239.76740000000001</v>
      </c>
      <c r="ET780">
        <v>237.87620000000001</v>
      </c>
      <c r="EU780">
        <v>393.63740000000001</v>
      </c>
      <c r="EV780">
        <v>529.00160000000005</v>
      </c>
      <c r="EW780">
        <v>632.19159999999999</v>
      </c>
      <c r="EX780">
        <v>75.906170000000003</v>
      </c>
      <c r="EY780">
        <v>74.724999999999994</v>
      </c>
      <c r="EZ780">
        <v>73.654169999999993</v>
      </c>
      <c r="FA780">
        <v>72.738460000000003</v>
      </c>
      <c r="FB780">
        <v>71.805239999999998</v>
      </c>
      <c r="FC780">
        <v>70.877099999999999</v>
      </c>
      <c r="FD780">
        <v>70.330650000000006</v>
      </c>
      <c r="FE780">
        <v>70.700900000000004</v>
      </c>
      <c r="FF780">
        <v>73.11703</v>
      </c>
      <c r="FG780">
        <v>77.533090000000001</v>
      </c>
      <c r="FH780">
        <v>82.145790000000005</v>
      </c>
      <c r="FI780">
        <v>86.277180000000001</v>
      </c>
      <c r="FJ780">
        <v>89.031189999999995</v>
      </c>
      <c r="FK780">
        <v>90.89349</v>
      </c>
      <c r="FL780">
        <v>92.224080000000001</v>
      </c>
      <c r="FM780">
        <v>92.863309999999998</v>
      </c>
      <c r="FN780">
        <v>92.699179999999998</v>
      </c>
      <c r="FO780">
        <v>91.736099999999993</v>
      </c>
      <c r="FP780">
        <v>90.564599999999999</v>
      </c>
      <c r="FQ780">
        <v>88.368350000000007</v>
      </c>
      <c r="FR780">
        <v>85.059989999999999</v>
      </c>
      <c r="FS780">
        <v>81.940359999999998</v>
      </c>
      <c r="FT780">
        <v>79.788229999999999</v>
      </c>
      <c r="FU780">
        <v>78.007170000000002</v>
      </c>
      <c r="FV780">
        <v>1</v>
      </c>
    </row>
    <row r="781" spans="1:178" x14ac:dyDescent="0.2">
      <c r="A781" t="s">
        <v>216</v>
      </c>
      <c r="B781" t="s">
        <v>231</v>
      </c>
      <c r="C781" t="s">
        <v>242</v>
      </c>
      <c r="D781" t="s">
        <v>10</v>
      </c>
      <c r="E781" t="s">
        <v>239</v>
      </c>
      <c r="F781" t="s">
        <v>227</v>
      </c>
      <c r="G781">
        <v>313</v>
      </c>
      <c r="H781" s="59"/>
      <c r="I781">
        <v>30.809270000000001</v>
      </c>
      <c r="J781">
        <v>439.1694</v>
      </c>
      <c r="K781">
        <v>435.81900000000002</v>
      </c>
      <c r="L781">
        <v>433.97379999999998</v>
      </c>
      <c r="M781">
        <v>434.37520000000001</v>
      </c>
      <c r="N781">
        <v>438.07839999999999</v>
      </c>
      <c r="O781">
        <v>449.43610000000001</v>
      </c>
      <c r="P781">
        <v>459.86439999999999</v>
      </c>
      <c r="Q781">
        <v>466.1207</v>
      </c>
      <c r="R781">
        <v>468.90899999999999</v>
      </c>
      <c r="S781">
        <v>471.39909999999998</v>
      </c>
      <c r="T781">
        <v>472.99340000000001</v>
      </c>
      <c r="U781">
        <v>472.0847</v>
      </c>
      <c r="V781">
        <v>465.21359999999999</v>
      </c>
      <c r="W781">
        <v>462.4794</v>
      </c>
      <c r="X781">
        <v>454.09109999999998</v>
      </c>
      <c r="Y781">
        <v>446.74220000000003</v>
      </c>
      <c r="Z781">
        <v>439.9357</v>
      </c>
      <c r="AA781">
        <v>433.97579999999999</v>
      </c>
      <c r="AB781">
        <v>435.10919999999999</v>
      </c>
      <c r="AC781">
        <v>439.75709999999998</v>
      </c>
      <c r="AD781">
        <v>445.40640000000002</v>
      </c>
      <c r="AE781">
        <v>445.40589999999997</v>
      </c>
      <c r="AF781">
        <v>443.81670000000003</v>
      </c>
      <c r="AG781">
        <v>445.89699999999999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114.15179999999999</v>
      </c>
      <c r="AU781">
        <v>366.65280000000001</v>
      </c>
      <c r="AV781">
        <v>362.45870000000002</v>
      </c>
      <c r="AW781">
        <v>359.53</v>
      </c>
      <c r="AX781">
        <v>355.67899999999997</v>
      </c>
      <c r="AY781">
        <v>352.37549999999999</v>
      </c>
      <c r="AZ781">
        <v>315.29790000000003</v>
      </c>
      <c r="BA781">
        <v>218.17959999999999</v>
      </c>
      <c r="BB781">
        <v>56.828110000000002</v>
      </c>
      <c r="BC781">
        <v>-95.463040000000007</v>
      </c>
      <c r="BD781">
        <v>-227.81890000000001</v>
      </c>
      <c r="BE781">
        <v>-326.34789999999998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122.6571</v>
      </c>
      <c r="BS781">
        <v>371.88220000000001</v>
      </c>
      <c r="BT781">
        <v>367.45350000000002</v>
      </c>
      <c r="BU781">
        <v>364.24700000000001</v>
      </c>
      <c r="BV781">
        <v>360.2355</v>
      </c>
      <c r="BW781">
        <v>356.76769999999999</v>
      </c>
      <c r="BX781">
        <v>320.21910000000003</v>
      </c>
      <c r="BY781">
        <v>222.82060000000001</v>
      </c>
      <c r="BZ781">
        <v>108.8856</v>
      </c>
      <c r="CA781">
        <v>47.014519999999997</v>
      </c>
      <c r="CB781">
        <v>-6.7595799999999997</v>
      </c>
      <c r="CC781">
        <v>-46.088540000000002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128.5479</v>
      </c>
      <c r="CQ781">
        <v>375.50409999999999</v>
      </c>
      <c r="CR781">
        <v>370.91300000000001</v>
      </c>
      <c r="CS781">
        <v>367.51389999999998</v>
      </c>
      <c r="CT781">
        <v>363.3913</v>
      </c>
      <c r="CU781">
        <v>359.80970000000002</v>
      </c>
      <c r="CV781">
        <v>323.6275</v>
      </c>
      <c r="CW781">
        <v>226.035</v>
      </c>
      <c r="CX781">
        <v>144.94040000000001</v>
      </c>
      <c r="CY781">
        <v>145.69399999999999</v>
      </c>
      <c r="CZ781">
        <v>146.34540000000001</v>
      </c>
      <c r="DA781">
        <v>148.01830000000001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134.43860000000001</v>
      </c>
      <c r="DO781">
        <v>379.1259</v>
      </c>
      <c r="DP781">
        <v>374.37240000000003</v>
      </c>
      <c r="DQ781">
        <v>370.78089999999997</v>
      </c>
      <c r="DR781">
        <v>366.5471</v>
      </c>
      <c r="DS781">
        <v>362.85169999999999</v>
      </c>
      <c r="DT781">
        <v>327.03590000000003</v>
      </c>
      <c r="DU781">
        <v>229.24930000000001</v>
      </c>
      <c r="DV781">
        <v>180.99529999999999</v>
      </c>
      <c r="DW781">
        <v>244.37360000000001</v>
      </c>
      <c r="DX781">
        <v>299.4504</v>
      </c>
      <c r="DY781">
        <v>342.12509999999997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142.94399999999999</v>
      </c>
      <c r="EM781">
        <v>384.3553</v>
      </c>
      <c r="EN781">
        <v>379.36720000000003</v>
      </c>
      <c r="EO781">
        <v>375.49790000000002</v>
      </c>
      <c r="EP781">
        <v>371.10359999999997</v>
      </c>
      <c r="EQ781">
        <v>367.2439</v>
      </c>
      <c r="ER781">
        <v>331.95699999999999</v>
      </c>
      <c r="ES781">
        <v>233.8904</v>
      </c>
      <c r="ET781">
        <v>233.05269999999999</v>
      </c>
      <c r="EU781">
        <v>386.85109999999997</v>
      </c>
      <c r="EV781">
        <v>520.50969999999995</v>
      </c>
      <c r="EW781">
        <v>622.3845</v>
      </c>
      <c r="EX781">
        <v>75.906170000000003</v>
      </c>
      <c r="EY781">
        <v>74.724999999999994</v>
      </c>
      <c r="EZ781">
        <v>73.654169999999993</v>
      </c>
      <c r="FA781">
        <v>72.738460000000003</v>
      </c>
      <c r="FB781">
        <v>71.805239999999998</v>
      </c>
      <c r="FC781">
        <v>70.877099999999999</v>
      </c>
      <c r="FD781">
        <v>70.330650000000006</v>
      </c>
      <c r="FE781">
        <v>70.700900000000004</v>
      </c>
      <c r="FF781">
        <v>73.11703</v>
      </c>
      <c r="FG781">
        <v>77.533090000000001</v>
      </c>
      <c r="FH781">
        <v>82.145790000000005</v>
      </c>
      <c r="FI781">
        <v>86.277180000000001</v>
      </c>
      <c r="FJ781">
        <v>89.031189999999995</v>
      </c>
      <c r="FK781">
        <v>90.89349</v>
      </c>
      <c r="FL781">
        <v>92.224080000000001</v>
      </c>
      <c r="FM781">
        <v>92.863299999999995</v>
      </c>
      <c r="FN781">
        <v>92.699179999999998</v>
      </c>
      <c r="FO781">
        <v>91.736099999999993</v>
      </c>
      <c r="FP781">
        <v>90.564589999999995</v>
      </c>
      <c r="FQ781">
        <v>88.368350000000007</v>
      </c>
      <c r="FR781">
        <v>85.059989999999999</v>
      </c>
      <c r="FS781">
        <v>81.940359999999998</v>
      </c>
      <c r="FT781">
        <v>79.788229999999999</v>
      </c>
      <c r="FU781">
        <v>78.007170000000002</v>
      </c>
      <c r="FV781">
        <v>1</v>
      </c>
    </row>
    <row r="782" spans="1:178" x14ac:dyDescent="0.2">
      <c r="A782" t="s">
        <v>216</v>
      </c>
      <c r="B782" t="s">
        <v>231</v>
      </c>
      <c r="C782" t="s">
        <v>242</v>
      </c>
      <c r="D782" t="s">
        <v>33</v>
      </c>
      <c r="E782">
        <v>2015</v>
      </c>
      <c r="F782" t="s">
        <v>228</v>
      </c>
      <c r="G782">
        <v>338</v>
      </c>
      <c r="H782" s="59"/>
      <c r="I782">
        <v>33.27008</v>
      </c>
      <c r="J782">
        <v>420.12180000000001</v>
      </c>
      <c r="K782">
        <v>417.05470000000003</v>
      </c>
      <c r="L782">
        <v>411.72539999999998</v>
      </c>
      <c r="M782">
        <v>412.47250000000003</v>
      </c>
      <c r="N782">
        <v>417.72859999999997</v>
      </c>
      <c r="O782">
        <v>434.61259999999999</v>
      </c>
      <c r="P782">
        <v>444.52190000000002</v>
      </c>
      <c r="Q782">
        <v>447.58589999999998</v>
      </c>
      <c r="R782">
        <v>448.54579999999999</v>
      </c>
      <c r="S782">
        <v>440.94220000000001</v>
      </c>
      <c r="T782">
        <v>442.48419999999999</v>
      </c>
      <c r="U782">
        <v>453.45010000000002</v>
      </c>
      <c r="V782">
        <v>454.8098</v>
      </c>
      <c r="W782">
        <v>451.46140000000003</v>
      </c>
      <c r="X782">
        <v>445.0204</v>
      </c>
      <c r="Y782">
        <v>443.20639999999997</v>
      </c>
      <c r="Z782">
        <v>439.6694</v>
      </c>
      <c r="AA782">
        <v>438.11619999999999</v>
      </c>
      <c r="AB782">
        <v>434.97969999999998</v>
      </c>
      <c r="AC782">
        <v>436.70359999999999</v>
      </c>
      <c r="AD782">
        <v>437.31319999999999</v>
      </c>
      <c r="AE782">
        <v>437.46469999999999</v>
      </c>
      <c r="AF782">
        <v>434.32900000000001</v>
      </c>
      <c r="AG782">
        <v>430.22730000000001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123.2266</v>
      </c>
      <c r="AX782">
        <v>362.52839999999998</v>
      </c>
      <c r="AY782">
        <v>362.84199999999998</v>
      </c>
      <c r="AZ782">
        <v>358.89640000000003</v>
      </c>
      <c r="BA782">
        <v>360.73099999999999</v>
      </c>
      <c r="BB782">
        <v>362.1225</v>
      </c>
      <c r="BC782">
        <v>320.56209999999999</v>
      </c>
      <c r="BD782">
        <v>220.6232</v>
      </c>
      <c r="BE782">
        <v>-41.699359999999999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126.8305</v>
      </c>
      <c r="BV782">
        <v>367.04309999999998</v>
      </c>
      <c r="BW782">
        <v>367.47300000000001</v>
      </c>
      <c r="BX782">
        <v>363.298</v>
      </c>
      <c r="BY782">
        <v>365.2079</v>
      </c>
      <c r="BZ782">
        <v>366.58969999999999</v>
      </c>
      <c r="CA782">
        <v>326.01850000000002</v>
      </c>
      <c r="CB782">
        <v>226.197</v>
      </c>
      <c r="CC782">
        <v>65.019080000000002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129.32650000000001</v>
      </c>
      <c r="CT782">
        <v>370.16989999999998</v>
      </c>
      <c r="CU782">
        <v>370.68040000000002</v>
      </c>
      <c r="CV782">
        <v>366.34660000000002</v>
      </c>
      <c r="CW782">
        <v>368.30849999999998</v>
      </c>
      <c r="CX782">
        <v>369.68369999999999</v>
      </c>
      <c r="CY782">
        <v>329.79770000000002</v>
      </c>
      <c r="CZ782">
        <v>230.0575</v>
      </c>
      <c r="DA782">
        <v>138.93190000000001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131.82249999999999</v>
      </c>
      <c r="DR782">
        <v>373.29669999999999</v>
      </c>
      <c r="DS782">
        <v>373.88780000000003</v>
      </c>
      <c r="DT782">
        <v>369.39519999999999</v>
      </c>
      <c r="DU782">
        <v>371.40910000000002</v>
      </c>
      <c r="DV782">
        <v>372.77769999999998</v>
      </c>
      <c r="DW782">
        <v>333.57679999999999</v>
      </c>
      <c r="DX782">
        <v>233.91800000000001</v>
      </c>
      <c r="DY782">
        <v>212.84479999999999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0</v>
      </c>
      <c r="EN782">
        <v>0</v>
      </c>
      <c r="EO782">
        <v>135.4264</v>
      </c>
      <c r="EP782">
        <v>377.81139999999999</v>
      </c>
      <c r="EQ782">
        <v>378.51870000000002</v>
      </c>
      <c r="ER782">
        <v>373.79680000000002</v>
      </c>
      <c r="ES782">
        <v>375.88600000000002</v>
      </c>
      <c r="ET782">
        <v>377.24489999999997</v>
      </c>
      <c r="EU782">
        <v>339.0333</v>
      </c>
      <c r="EV782">
        <v>239.49180000000001</v>
      </c>
      <c r="EW782">
        <v>319.56330000000003</v>
      </c>
      <c r="EX782">
        <v>48.83961</v>
      </c>
      <c r="EY782">
        <v>48.388919999999999</v>
      </c>
      <c r="EZ782">
        <v>47.8093</v>
      </c>
      <c r="FA782">
        <v>47.2072</v>
      </c>
      <c r="FB782">
        <v>47.021090000000001</v>
      </c>
      <c r="FC782">
        <v>46.952289999999998</v>
      </c>
      <c r="FD782">
        <v>47.38814</v>
      </c>
      <c r="FE782">
        <v>47.222990000000003</v>
      </c>
      <c r="FF782">
        <v>47.276220000000002</v>
      </c>
      <c r="FG782">
        <v>48.636490000000002</v>
      </c>
      <c r="FH782">
        <v>50.733130000000003</v>
      </c>
      <c r="FI782">
        <v>52.95082</v>
      </c>
      <c r="FJ782">
        <v>54.738819999999997</v>
      </c>
      <c r="FK782">
        <v>55.944960000000002</v>
      </c>
      <c r="FL782">
        <v>56.577750000000002</v>
      </c>
      <c r="FM782">
        <v>56.686369999999997</v>
      </c>
      <c r="FN782">
        <v>56.482289999999999</v>
      </c>
      <c r="FO782">
        <v>55.464179999999999</v>
      </c>
      <c r="FP782">
        <v>53.688139999999997</v>
      </c>
      <c r="FQ782">
        <v>52.172069999999998</v>
      </c>
      <c r="FR782">
        <v>51.449069999999999</v>
      </c>
      <c r="FS782">
        <v>51.074579999999997</v>
      </c>
      <c r="FT782">
        <v>50.312379999999997</v>
      </c>
      <c r="FU782">
        <v>49.442869999999999</v>
      </c>
      <c r="FV782">
        <v>1</v>
      </c>
    </row>
    <row r="783" spans="1:178" x14ac:dyDescent="0.2">
      <c r="A783" t="s">
        <v>216</v>
      </c>
      <c r="B783" t="s">
        <v>231</v>
      </c>
      <c r="C783" t="s">
        <v>242</v>
      </c>
      <c r="D783" t="s">
        <v>33</v>
      </c>
      <c r="E783">
        <v>2016</v>
      </c>
      <c r="F783" t="s">
        <v>228</v>
      </c>
      <c r="G783">
        <v>330</v>
      </c>
      <c r="H783" s="59"/>
      <c r="I783">
        <v>32.482619999999997</v>
      </c>
      <c r="J783">
        <v>410.17809999999997</v>
      </c>
      <c r="K783">
        <v>407.18360000000001</v>
      </c>
      <c r="L783">
        <v>401.98050000000001</v>
      </c>
      <c r="M783">
        <v>402.70979999999997</v>
      </c>
      <c r="N783">
        <v>407.8415</v>
      </c>
      <c r="O783">
        <v>424.32589999999999</v>
      </c>
      <c r="P783">
        <v>434.00069999999999</v>
      </c>
      <c r="Q783">
        <v>436.99220000000003</v>
      </c>
      <c r="R783">
        <v>437.92930000000001</v>
      </c>
      <c r="S783">
        <v>430.50569999999999</v>
      </c>
      <c r="T783">
        <v>432.01119999999997</v>
      </c>
      <c r="U783">
        <v>442.7176</v>
      </c>
      <c r="V783">
        <v>444.04509999999999</v>
      </c>
      <c r="W783">
        <v>440.77589999999998</v>
      </c>
      <c r="X783">
        <v>434.48739999999998</v>
      </c>
      <c r="Y783">
        <v>432.71629999999999</v>
      </c>
      <c r="Z783">
        <v>429.26310000000001</v>
      </c>
      <c r="AA783">
        <v>427.7466</v>
      </c>
      <c r="AB783">
        <v>424.68439999999998</v>
      </c>
      <c r="AC783">
        <v>426.36739999999998</v>
      </c>
      <c r="AD783">
        <v>426.96260000000001</v>
      </c>
      <c r="AE783">
        <v>427.1105</v>
      </c>
      <c r="AF783">
        <v>424.04899999999998</v>
      </c>
      <c r="AG783">
        <v>420.0444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120.2383</v>
      </c>
      <c r="AX783">
        <v>353.85789999999997</v>
      </c>
      <c r="AY783">
        <v>354.16180000000003</v>
      </c>
      <c r="AZ783">
        <v>350.3141</v>
      </c>
      <c r="BA783">
        <v>352.10390000000001</v>
      </c>
      <c r="BB783">
        <v>353.46260000000001</v>
      </c>
      <c r="BC783">
        <v>312.86619999999999</v>
      </c>
      <c r="BD783">
        <v>215.2903</v>
      </c>
      <c r="BE783">
        <v>-42.837229999999998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123.7992</v>
      </c>
      <c r="BV783">
        <v>358.31880000000001</v>
      </c>
      <c r="BW783">
        <v>358.73759999999999</v>
      </c>
      <c r="BX783">
        <v>354.66340000000002</v>
      </c>
      <c r="BY783">
        <v>356.5274</v>
      </c>
      <c r="BZ783">
        <v>357.8766</v>
      </c>
      <c r="CA783">
        <v>318.2577</v>
      </c>
      <c r="CB783">
        <v>220.7979</v>
      </c>
      <c r="CC783">
        <v>62.610700000000001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126.2655</v>
      </c>
      <c r="CT783">
        <v>361.4085</v>
      </c>
      <c r="CU783">
        <v>361.90690000000001</v>
      </c>
      <c r="CV783">
        <v>357.67570000000001</v>
      </c>
      <c r="CW783">
        <v>359.59109999999998</v>
      </c>
      <c r="CX783">
        <v>360.93380000000002</v>
      </c>
      <c r="CY783">
        <v>321.99180000000001</v>
      </c>
      <c r="CZ783">
        <v>224.61240000000001</v>
      </c>
      <c r="DA783">
        <v>135.64359999999999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128.73179999999999</v>
      </c>
      <c r="DR783">
        <v>364.49810000000002</v>
      </c>
      <c r="DS783">
        <v>365.0761</v>
      </c>
      <c r="DT783">
        <v>360.68799999999999</v>
      </c>
      <c r="DU783">
        <v>362.65480000000002</v>
      </c>
      <c r="DV783">
        <v>363.99099999999999</v>
      </c>
      <c r="DW783">
        <v>325.726</v>
      </c>
      <c r="DX783">
        <v>228.42679999999999</v>
      </c>
      <c r="DY783">
        <v>208.6765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132.2928</v>
      </c>
      <c r="EP783">
        <v>368.959</v>
      </c>
      <c r="EQ783">
        <v>369.65190000000001</v>
      </c>
      <c r="ER783">
        <v>365.03719999999998</v>
      </c>
      <c r="ES783">
        <v>367.07839999999999</v>
      </c>
      <c r="ET783">
        <v>368.40499999999997</v>
      </c>
      <c r="EU783">
        <v>331.11750000000001</v>
      </c>
      <c r="EV783">
        <v>233.93440000000001</v>
      </c>
      <c r="EW783">
        <v>314.12450000000001</v>
      </c>
      <c r="EX783">
        <v>48.83961</v>
      </c>
      <c r="EY783">
        <v>48.388930000000002</v>
      </c>
      <c r="EZ783">
        <v>47.8093</v>
      </c>
      <c r="FA783">
        <v>47.2072</v>
      </c>
      <c r="FB783">
        <v>47.021099999999997</v>
      </c>
      <c r="FC783">
        <v>46.952289999999998</v>
      </c>
      <c r="FD783">
        <v>47.38814</v>
      </c>
      <c r="FE783">
        <v>47.222990000000003</v>
      </c>
      <c r="FF783">
        <v>47.276220000000002</v>
      </c>
      <c r="FG783">
        <v>48.636490000000002</v>
      </c>
      <c r="FH783">
        <v>50.733130000000003</v>
      </c>
      <c r="FI783">
        <v>52.95082</v>
      </c>
      <c r="FJ783">
        <v>54.738819999999997</v>
      </c>
      <c r="FK783">
        <v>55.944960000000002</v>
      </c>
      <c r="FL783">
        <v>56.577750000000002</v>
      </c>
      <c r="FM783">
        <v>56.686369999999997</v>
      </c>
      <c r="FN783">
        <v>56.482289999999999</v>
      </c>
      <c r="FO783">
        <v>55.464179999999999</v>
      </c>
      <c r="FP783">
        <v>53.688139999999997</v>
      </c>
      <c r="FQ783">
        <v>52.172060000000002</v>
      </c>
      <c r="FR783">
        <v>51.449069999999999</v>
      </c>
      <c r="FS783">
        <v>51.074579999999997</v>
      </c>
      <c r="FT783">
        <v>50.312379999999997</v>
      </c>
      <c r="FU783">
        <v>49.442869999999999</v>
      </c>
      <c r="FV783">
        <v>1</v>
      </c>
    </row>
    <row r="784" spans="1:178" x14ac:dyDescent="0.2">
      <c r="A784" t="s">
        <v>216</v>
      </c>
      <c r="B784" t="s">
        <v>231</v>
      </c>
      <c r="C784" t="s">
        <v>242</v>
      </c>
      <c r="D784" t="s">
        <v>33</v>
      </c>
      <c r="E784">
        <v>2017</v>
      </c>
      <c r="F784" t="s">
        <v>228</v>
      </c>
      <c r="G784">
        <v>321</v>
      </c>
      <c r="H784" s="59"/>
      <c r="I784">
        <v>31.596730000000001</v>
      </c>
      <c r="J784">
        <v>398.9914</v>
      </c>
      <c r="K784">
        <v>396.07859999999999</v>
      </c>
      <c r="L784">
        <v>391.01740000000001</v>
      </c>
      <c r="M784">
        <v>391.72680000000003</v>
      </c>
      <c r="N784">
        <v>396.71859999999998</v>
      </c>
      <c r="O784">
        <v>412.7534</v>
      </c>
      <c r="P784">
        <v>422.16430000000003</v>
      </c>
      <c r="Q784">
        <v>425.07420000000002</v>
      </c>
      <c r="R784">
        <v>425.98579999999998</v>
      </c>
      <c r="S784">
        <v>418.76459999999997</v>
      </c>
      <c r="T784">
        <v>420.22910000000002</v>
      </c>
      <c r="U784">
        <v>430.64339999999999</v>
      </c>
      <c r="V784">
        <v>431.9348</v>
      </c>
      <c r="W784">
        <v>428.75479999999999</v>
      </c>
      <c r="X784">
        <v>422.6377</v>
      </c>
      <c r="Y784">
        <v>420.91489999999999</v>
      </c>
      <c r="Z784">
        <v>417.55590000000001</v>
      </c>
      <c r="AA784">
        <v>416.08069999999998</v>
      </c>
      <c r="AB784">
        <v>413.10210000000001</v>
      </c>
      <c r="AC784">
        <v>414.73919999999998</v>
      </c>
      <c r="AD784">
        <v>415.31819999999999</v>
      </c>
      <c r="AE784">
        <v>415.46199999999999</v>
      </c>
      <c r="AF784">
        <v>412.48399999999998</v>
      </c>
      <c r="AG784">
        <v>408.58870000000002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116.87739999999999</v>
      </c>
      <c r="AX784">
        <v>344.10500000000002</v>
      </c>
      <c r="AY784">
        <v>344.39800000000002</v>
      </c>
      <c r="AZ784">
        <v>340.66039999999998</v>
      </c>
      <c r="BA784">
        <v>342.39960000000002</v>
      </c>
      <c r="BB784">
        <v>343.72149999999999</v>
      </c>
      <c r="BC784">
        <v>304.20979999999997</v>
      </c>
      <c r="BD784">
        <v>209.29249999999999</v>
      </c>
      <c r="BE784">
        <v>-44.08596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120.3895</v>
      </c>
      <c r="BV784">
        <v>348.50470000000001</v>
      </c>
      <c r="BW784">
        <v>348.911</v>
      </c>
      <c r="BX784">
        <v>344.95</v>
      </c>
      <c r="BY784">
        <v>346.76240000000001</v>
      </c>
      <c r="BZ784">
        <v>348.07499999999999</v>
      </c>
      <c r="CA784">
        <v>309.52730000000003</v>
      </c>
      <c r="CB784">
        <v>214.7244</v>
      </c>
      <c r="CC784">
        <v>59.914110000000001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122.8219</v>
      </c>
      <c r="CT784">
        <v>351.55189999999999</v>
      </c>
      <c r="CU784">
        <v>352.0367</v>
      </c>
      <c r="CV784">
        <v>347.92090000000002</v>
      </c>
      <c r="CW784">
        <v>349.78410000000002</v>
      </c>
      <c r="CX784">
        <v>351.09010000000001</v>
      </c>
      <c r="CY784">
        <v>313.21019999999999</v>
      </c>
      <c r="CZ784">
        <v>218.48660000000001</v>
      </c>
      <c r="DA784">
        <v>131.9442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125.2544</v>
      </c>
      <c r="DR784">
        <v>354.59910000000002</v>
      </c>
      <c r="DS784">
        <v>355.16239999999999</v>
      </c>
      <c r="DT784">
        <v>350.89179999999999</v>
      </c>
      <c r="DU784">
        <v>352.80579999999998</v>
      </c>
      <c r="DV784">
        <v>354.1053</v>
      </c>
      <c r="DW784">
        <v>316.8931</v>
      </c>
      <c r="DX784">
        <v>222.24870000000001</v>
      </c>
      <c r="DY784">
        <v>203.9744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0</v>
      </c>
      <c r="EN784">
        <v>0</v>
      </c>
      <c r="EO784">
        <v>128.7664</v>
      </c>
      <c r="EP784">
        <v>358.99869999999999</v>
      </c>
      <c r="EQ784">
        <v>359.67540000000002</v>
      </c>
      <c r="ER784">
        <v>355.1814</v>
      </c>
      <c r="ES784">
        <v>357.16849999999999</v>
      </c>
      <c r="ET784">
        <v>358.4588</v>
      </c>
      <c r="EU784">
        <v>322.2106</v>
      </c>
      <c r="EV784">
        <v>227.6806</v>
      </c>
      <c r="EW784">
        <v>307.97449999999998</v>
      </c>
      <c r="EX784">
        <v>48.83961</v>
      </c>
      <c r="EY784">
        <v>48.388930000000002</v>
      </c>
      <c r="EZ784">
        <v>47.8093</v>
      </c>
      <c r="FA784">
        <v>47.2072</v>
      </c>
      <c r="FB784">
        <v>47.021090000000001</v>
      </c>
      <c r="FC784">
        <v>46.952289999999998</v>
      </c>
      <c r="FD784">
        <v>47.38814</v>
      </c>
      <c r="FE784">
        <v>47.222990000000003</v>
      </c>
      <c r="FF784">
        <v>47.276220000000002</v>
      </c>
      <c r="FG784">
        <v>48.636490000000002</v>
      </c>
      <c r="FH784">
        <v>50.733130000000003</v>
      </c>
      <c r="FI784">
        <v>52.95082</v>
      </c>
      <c r="FJ784">
        <v>54.738819999999997</v>
      </c>
      <c r="FK784">
        <v>55.944960000000002</v>
      </c>
      <c r="FL784">
        <v>56.577750000000002</v>
      </c>
      <c r="FM784">
        <v>56.686369999999997</v>
      </c>
      <c r="FN784">
        <v>56.482289999999999</v>
      </c>
      <c r="FO784">
        <v>55.464179999999999</v>
      </c>
      <c r="FP784">
        <v>53.688139999999997</v>
      </c>
      <c r="FQ784">
        <v>52.172069999999998</v>
      </c>
      <c r="FR784">
        <v>51.449069999999999</v>
      </c>
      <c r="FS784">
        <v>51.074579999999997</v>
      </c>
      <c r="FT784">
        <v>50.312379999999997</v>
      </c>
      <c r="FU784">
        <v>49.442869999999999</v>
      </c>
      <c r="FV784">
        <v>1</v>
      </c>
    </row>
    <row r="785" spans="1:178" x14ac:dyDescent="0.2">
      <c r="A785" t="s">
        <v>216</v>
      </c>
      <c r="B785" t="s">
        <v>231</v>
      </c>
      <c r="C785" t="s">
        <v>242</v>
      </c>
      <c r="D785" t="s">
        <v>33</v>
      </c>
      <c r="E785" t="s">
        <v>239</v>
      </c>
      <c r="F785" t="s">
        <v>228</v>
      </c>
      <c r="G785">
        <v>313</v>
      </c>
      <c r="H785" s="59"/>
      <c r="I785">
        <v>30.809270000000001</v>
      </c>
      <c r="J785">
        <v>389.04770000000002</v>
      </c>
      <c r="K785">
        <v>386.20749999999998</v>
      </c>
      <c r="L785">
        <v>381.2724</v>
      </c>
      <c r="M785">
        <v>381.96409999999997</v>
      </c>
      <c r="N785">
        <v>386.83150000000001</v>
      </c>
      <c r="O785">
        <v>402.4667</v>
      </c>
      <c r="P785">
        <v>411.6431</v>
      </c>
      <c r="Q785">
        <v>414.48039999999997</v>
      </c>
      <c r="R785">
        <v>415.36930000000001</v>
      </c>
      <c r="S785">
        <v>408.32819999999998</v>
      </c>
      <c r="T785">
        <v>409.7561</v>
      </c>
      <c r="U785">
        <v>419.91090000000003</v>
      </c>
      <c r="V785">
        <v>421.17</v>
      </c>
      <c r="W785">
        <v>418.0693</v>
      </c>
      <c r="X785">
        <v>412.10469999999998</v>
      </c>
      <c r="Y785">
        <v>410.4248</v>
      </c>
      <c r="Z785">
        <v>407.14949999999999</v>
      </c>
      <c r="AA785">
        <v>405.71120000000002</v>
      </c>
      <c r="AB785">
        <v>402.80669999999998</v>
      </c>
      <c r="AC785">
        <v>404.40300000000002</v>
      </c>
      <c r="AD785">
        <v>404.9676</v>
      </c>
      <c r="AE785">
        <v>405.1078</v>
      </c>
      <c r="AF785">
        <v>402.20409999999998</v>
      </c>
      <c r="AG785">
        <v>398.4058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113.89100000000001</v>
      </c>
      <c r="AX785">
        <v>335.43700000000001</v>
      </c>
      <c r="AY785">
        <v>335.72030000000001</v>
      </c>
      <c r="AZ785">
        <v>332.0806</v>
      </c>
      <c r="BA785">
        <v>333.7749</v>
      </c>
      <c r="BB785">
        <v>335.06400000000002</v>
      </c>
      <c r="BC785">
        <v>296.51690000000002</v>
      </c>
      <c r="BD785">
        <v>203.96270000000001</v>
      </c>
      <c r="BE785">
        <v>-45.166930000000001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117.35899999999999</v>
      </c>
      <c r="BV785">
        <v>339.78149999999999</v>
      </c>
      <c r="BW785">
        <v>340.17669999999998</v>
      </c>
      <c r="BX785">
        <v>336.31630000000001</v>
      </c>
      <c r="BY785">
        <v>338.08300000000003</v>
      </c>
      <c r="BZ785">
        <v>339.36290000000002</v>
      </c>
      <c r="CA785">
        <v>301.76769999999999</v>
      </c>
      <c r="CB785">
        <v>209.32650000000001</v>
      </c>
      <c r="CC785">
        <v>57.52901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119.76090000000001</v>
      </c>
      <c r="CT785">
        <v>342.79050000000001</v>
      </c>
      <c r="CU785">
        <v>343.26319999999998</v>
      </c>
      <c r="CV785">
        <v>339.25</v>
      </c>
      <c r="CW785">
        <v>341.06670000000003</v>
      </c>
      <c r="CX785">
        <v>342.34019999999998</v>
      </c>
      <c r="CY785">
        <v>305.40440000000001</v>
      </c>
      <c r="CZ785">
        <v>213.04140000000001</v>
      </c>
      <c r="DA785">
        <v>128.6559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122.16289999999999</v>
      </c>
      <c r="DR785">
        <v>345.79939999999999</v>
      </c>
      <c r="DS785">
        <v>346.34969999999998</v>
      </c>
      <c r="DT785">
        <v>342.18360000000001</v>
      </c>
      <c r="DU785">
        <v>344.0505</v>
      </c>
      <c r="DV785">
        <v>345.31760000000003</v>
      </c>
      <c r="DW785">
        <v>309.041</v>
      </c>
      <c r="DX785">
        <v>216.75640000000001</v>
      </c>
      <c r="DY785">
        <v>199.78280000000001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0</v>
      </c>
      <c r="EM785">
        <v>0</v>
      </c>
      <c r="EN785">
        <v>0</v>
      </c>
      <c r="EO785">
        <v>125.6309</v>
      </c>
      <c r="EP785">
        <v>350.14400000000001</v>
      </c>
      <c r="EQ785">
        <v>350.80610000000001</v>
      </c>
      <c r="ER785">
        <v>346.4194</v>
      </c>
      <c r="ES785">
        <v>348.35860000000002</v>
      </c>
      <c r="ET785">
        <v>349.61649999999997</v>
      </c>
      <c r="EU785">
        <v>314.29180000000002</v>
      </c>
      <c r="EV785">
        <v>222.12010000000001</v>
      </c>
      <c r="EW785">
        <v>302.47879999999998</v>
      </c>
      <c r="EX785">
        <v>48.839599999999997</v>
      </c>
      <c r="EY785">
        <v>48.388930000000002</v>
      </c>
      <c r="EZ785">
        <v>47.8093</v>
      </c>
      <c r="FA785">
        <v>47.2072</v>
      </c>
      <c r="FB785">
        <v>47.021090000000001</v>
      </c>
      <c r="FC785">
        <v>46.952289999999998</v>
      </c>
      <c r="FD785">
        <v>47.38814</v>
      </c>
      <c r="FE785">
        <v>47.222990000000003</v>
      </c>
      <c r="FF785">
        <v>47.276220000000002</v>
      </c>
      <c r="FG785">
        <v>48.636490000000002</v>
      </c>
      <c r="FH785">
        <v>50.733130000000003</v>
      </c>
      <c r="FI785">
        <v>52.95082</v>
      </c>
      <c r="FJ785">
        <v>54.738819999999997</v>
      </c>
      <c r="FK785">
        <v>55.944960000000002</v>
      </c>
      <c r="FL785">
        <v>56.577750000000002</v>
      </c>
      <c r="FM785">
        <v>56.686360000000001</v>
      </c>
      <c r="FN785">
        <v>56.482300000000002</v>
      </c>
      <c r="FO785">
        <v>55.464179999999999</v>
      </c>
      <c r="FP785">
        <v>53.688139999999997</v>
      </c>
      <c r="FQ785">
        <v>52.172069999999998</v>
      </c>
      <c r="FR785">
        <v>51.449069999999999</v>
      </c>
      <c r="FS785">
        <v>51.074579999999997</v>
      </c>
      <c r="FT785">
        <v>50.312379999999997</v>
      </c>
      <c r="FU785">
        <v>49.442869999999999</v>
      </c>
      <c r="FV785">
        <v>1</v>
      </c>
    </row>
    <row r="786" spans="1:178" x14ac:dyDescent="0.2">
      <c r="A786" t="s">
        <v>216</v>
      </c>
      <c r="B786" t="s">
        <v>231</v>
      </c>
      <c r="C786" t="s">
        <v>242</v>
      </c>
      <c r="D786" t="s">
        <v>34</v>
      </c>
      <c r="E786">
        <v>2015</v>
      </c>
      <c r="F786" t="s">
        <v>228</v>
      </c>
      <c r="G786">
        <v>338</v>
      </c>
      <c r="H786" s="59"/>
      <c r="I786">
        <v>33.27008</v>
      </c>
      <c r="J786">
        <v>415.9203</v>
      </c>
      <c r="K786">
        <v>411.65120000000002</v>
      </c>
      <c r="L786">
        <v>408.15989999999999</v>
      </c>
      <c r="M786">
        <v>408.4237</v>
      </c>
      <c r="N786">
        <v>413.7285</v>
      </c>
      <c r="O786">
        <v>428.68169999999998</v>
      </c>
      <c r="P786">
        <v>439.55090000000001</v>
      </c>
      <c r="Q786">
        <v>443.69080000000002</v>
      </c>
      <c r="R786">
        <v>442.44600000000003</v>
      </c>
      <c r="S786">
        <v>439.99799999999999</v>
      </c>
      <c r="T786">
        <v>449.88909999999998</v>
      </c>
      <c r="U786">
        <v>446.209</v>
      </c>
      <c r="V786">
        <v>443.47750000000002</v>
      </c>
      <c r="W786">
        <v>440.26839999999999</v>
      </c>
      <c r="X786">
        <v>436.0018</v>
      </c>
      <c r="Y786">
        <v>432.85820000000001</v>
      </c>
      <c r="Z786">
        <v>427.11689999999999</v>
      </c>
      <c r="AA786">
        <v>423.58659999999998</v>
      </c>
      <c r="AB786">
        <v>423.5213</v>
      </c>
      <c r="AC786">
        <v>422.99880000000002</v>
      </c>
      <c r="AD786">
        <v>423.39190000000002</v>
      </c>
      <c r="AE786">
        <v>424.98410000000001</v>
      </c>
      <c r="AF786">
        <v>421.62049999999999</v>
      </c>
      <c r="AG786">
        <v>418.8442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117.526</v>
      </c>
      <c r="AX786">
        <v>349.47879999999998</v>
      </c>
      <c r="AY786">
        <v>348.4676</v>
      </c>
      <c r="AZ786">
        <v>347.38380000000001</v>
      </c>
      <c r="BA786">
        <v>347.2235</v>
      </c>
      <c r="BB786">
        <v>348.64359999999999</v>
      </c>
      <c r="BC786">
        <v>306.18549999999999</v>
      </c>
      <c r="BD786">
        <v>203.94489999999999</v>
      </c>
      <c r="BE786">
        <v>-52.385869999999997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120.4558</v>
      </c>
      <c r="BV786">
        <v>353.55360000000002</v>
      </c>
      <c r="BW786">
        <v>352.6309</v>
      </c>
      <c r="BX786">
        <v>351.52679999999998</v>
      </c>
      <c r="BY786">
        <v>351.28800000000001</v>
      </c>
      <c r="BZ786">
        <v>352.73719999999997</v>
      </c>
      <c r="CA786">
        <v>311.38339999999999</v>
      </c>
      <c r="CB786">
        <v>210.4324</v>
      </c>
      <c r="CC786">
        <v>54.332940000000001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122.4849</v>
      </c>
      <c r="CT786">
        <v>356.37580000000003</v>
      </c>
      <c r="CU786">
        <v>355.51440000000002</v>
      </c>
      <c r="CV786">
        <v>354.39620000000002</v>
      </c>
      <c r="CW786">
        <v>354.10300000000001</v>
      </c>
      <c r="CX786">
        <v>355.57249999999999</v>
      </c>
      <c r="CY786">
        <v>314.98340000000002</v>
      </c>
      <c r="CZ786">
        <v>214.9255</v>
      </c>
      <c r="DA786">
        <v>128.24610000000001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124.5141</v>
      </c>
      <c r="DR786">
        <v>359.19799999999998</v>
      </c>
      <c r="DS786">
        <v>358.39789999999999</v>
      </c>
      <c r="DT786">
        <v>357.26569999999998</v>
      </c>
      <c r="DU786">
        <v>356.91800000000001</v>
      </c>
      <c r="DV786">
        <v>358.40769999999998</v>
      </c>
      <c r="DW786">
        <v>318.58339999999998</v>
      </c>
      <c r="DX786">
        <v>219.4187</v>
      </c>
      <c r="DY786">
        <v>202.1592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127.4438</v>
      </c>
      <c r="EP786">
        <v>363.27280000000002</v>
      </c>
      <c r="EQ786">
        <v>362.56110000000001</v>
      </c>
      <c r="ER786">
        <v>361.40870000000001</v>
      </c>
      <c r="ES786">
        <v>360.98239999999998</v>
      </c>
      <c r="ET786">
        <v>362.50139999999999</v>
      </c>
      <c r="EU786">
        <v>323.78120000000001</v>
      </c>
      <c r="EV786">
        <v>225.90610000000001</v>
      </c>
      <c r="EW786">
        <v>308.87799999999999</v>
      </c>
      <c r="EX786">
        <v>50.602620000000002</v>
      </c>
      <c r="EY786">
        <v>49.912959999999998</v>
      </c>
      <c r="EZ786">
        <v>49.377009999999999</v>
      </c>
      <c r="FA786">
        <v>48.741900000000001</v>
      </c>
      <c r="FB786">
        <v>48.271149999999999</v>
      </c>
      <c r="FC786">
        <v>48.070349999999998</v>
      </c>
      <c r="FD786">
        <v>47.732700000000001</v>
      </c>
      <c r="FE786">
        <v>48.04251</v>
      </c>
      <c r="FF786">
        <v>49.280819999999999</v>
      </c>
      <c r="FG786">
        <v>52.694099999999999</v>
      </c>
      <c r="FH786">
        <v>56.72654</v>
      </c>
      <c r="FI786">
        <v>59.924840000000003</v>
      </c>
      <c r="FJ786">
        <v>61.717880000000001</v>
      </c>
      <c r="FK786">
        <v>62.393839999999997</v>
      </c>
      <c r="FL786">
        <v>62.66413</v>
      </c>
      <c r="FM786">
        <v>62.646279999999997</v>
      </c>
      <c r="FN786">
        <v>62.726349999999996</v>
      </c>
      <c r="FO786">
        <v>62.033070000000002</v>
      </c>
      <c r="FP786">
        <v>59.98695</v>
      </c>
      <c r="FQ786">
        <v>57.580199999999998</v>
      </c>
      <c r="FR786">
        <v>56.109679999999997</v>
      </c>
      <c r="FS786">
        <v>55.175649999999997</v>
      </c>
      <c r="FT786">
        <v>54.536430000000003</v>
      </c>
      <c r="FU786">
        <v>53.461919999999999</v>
      </c>
      <c r="FV786">
        <v>1</v>
      </c>
    </row>
    <row r="787" spans="1:178" x14ac:dyDescent="0.2">
      <c r="A787" t="s">
        <v>216</v>
      </c>
      <c r="B787" t="s">
        <v>231</v>
      </c>
      <c r="C787" t="s">
        <v>242</v>
      </c>
      <c r="D787" t="s">
        <v>34</v>
      </c>
      <c r="E787">
        <v>2016</v>
      </c>
      <c r="F787" t="s">
        <v>228</v>
      </c>
      <c r="G787">
        <v>330</v>
      </c>
      <c r="H787" s="59"/>
      <c r="I787">
        <v>32.482619999999997</v>
      </c>
      <c r="J787">
        <v>406.07600000000002</v>
      </c>
      <c r="K787">
        <v>401.90800000000002</v>
      </c>
      <c r="L787">
        <v>398.49930000000001</v>
      </c>
      <c r="M787">
        <v>398.7568</v>
      </c>
      <c r="N787">
        <v>403.93619999999999</v>
      </c>
      <c r="O787">
        <v>418.53539999999998</v>
      </c>
      <c r="P787">
        <v>429.14729999999997</v>
      </c>
      <c r="Q787">
        <v>433.18920000000003</v>
      </c>
      <c r="R787">
        <v>431.97390000000001</v>
      </c>
      <c r="S787">
        <v>429.58390000000003</v>
      </c>
      <c r="T787">
        <v>439.24090000000001</v>
      </c>
      <c r="U787">
        <v>435.64780000000002</v>
      </c>
      <c r="V787">
        <v>432.98099999999999</v>
      </c>
      <c r="W787">
        <v>429.84789999999998</v>
      </c>
      <c r="X787">
        <v>425.68220000000002</v>
      </c>
      <c r="Y787">
        <v>422.613</v>
      </c>
      <c r="Z787">
        <v>417.0077</v>
      </c>
      <c r="AA787">
        <v>413.5609</v>
      </c>
      <c r="AB787">
        <v>413.49709999999999</v>
      </c>
      <c r="AC787">
        <v>412.98700000000002</v>
      </c>
      <c r="AD787">
        <v>413.37079999999997</v>
      </c>
      <c r="AE787">
        <v>414.92540000000002</v>
      </c>
      <c r="AF787">
        <v>411.64139999999998</v>
      </c>
      <c r="AG787">
        <v>408.9307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114.68600000000001</v>
      </c>
      <c r="AX787">
        <v>341.12599999999998</v>
      </c>
      <c r="AY787">
        <v>340.137</v>
      </c>
      <c r="AZ787">
        <v>339.07920000000001</v>
      </c>
      <c r="BA787">
        <v>338.92430000000002</v>
      </c>
      <c r="BB787">
        <v>340.31020000000001</v>
      </c>
      <c r="BC787">
        <v>298.83510000000001</v>
      </c>
      <c r="BD787">
        <v>198.98869999999999</v>
      </c>
      <c r="BE787">
        <v>-53.270820000000001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117.5809</v>
      </c>
      <c r="BV787">
        <v>345.15230000000003</v>
      </c>
      <c r="BW787">
        <v>344.25069999999999</v>
      </c>
      <c r="BX787">
        <v>343.17290000000003</v>
      </c>
      <c r="BY787">
        <v>342.94029999999998</v>
      </c>
      <c r="BZ787">
        <v>344.35509999999999</v>
      </c>
      <c r="CA787">
        <v>303.971</v>
      </c>
      <c r="CB787">
        <v>205.39879999999999</v>
      </c>
      <c r="CC787">
        <v>52.177480000000003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119.5859</v>
      </c>
      <c r="CT787">
        <v>347.9409</v>
      </c>
      <c r="CU787">
        <v>347.09980000000002</v>
      </c>
      <c r="CV787">
        <v>346.00819999999999</v>
      </c>
      <c r="CW787">
        <v>345.72179999999997</v>
      </c>
      <c r="CX787">
        <v>347.15660000000003</v>
      </c>
      <c r="CY787">
        <v>307.52809999999999</v>
      </c>
      <c r="CZ787">
        <v>209.83850000000001</v>
      </c>
      <c r="DA787">
        <v>125.2107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121.5909</v>
      </c>
      <c r="DR787">
        <v>350.72949999999997</v>
      </c>
      <c r="DS787">
        <v>349.94900000000001</v>
      </c>
      <c r="DT787">
        <v>348.84339999999997</v>
      </c>
      <c r="DU787">
        <v>348.50330000000002</v>
      </c>
      <c r="DV787">
        <v>349.9581</v>
      </c>
      <c r="DW787">
        <v>311.08530000000002</v>
      </c>
      <c r="DX787">
        <v>214.2782</v>
      </c>
      <c r="DY787">
        <v>198.24379999999999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124.48569999999999</v>
      </c>
      <c r="EP787">
        <v>354.75580000000002</v>
      </c>
      <c r="EQ787">
        <v>354.06270000000001</v>
      </c>
      <c r="ER787">
        <v>352.93709999999999</v>
      </c>
      <c r="ES787">
        <v>352.51940000000002</v>
      </c>
      <c r="ET787">
        <v>354.00299999999999</v>
      </c>
      <c r="EU787">
        <v>316.22120000000001</v>
      </c>
      <c r="EV787">
        <v>220.6884</v>
      </c>
      <c r="EW787">
        <v>303.69209999999998</v>
      </c>
      <c r="EX787">
        <v>50.602620000000002</v>
      </c>
      <c r="EY787">
        <v>49.912959999999998</v>
      </c>
      <c r="EZ787">
        <v>49.377009999999999</v>
      </c>
      <c r="FA787">
        <v>48.741900000000001</v>
      </c>
      <c r="FB787">
        <v>48.271149999999999</v>
      </c>
      <c r="FC787">
        <v>48.070349999999998</v>
      </c>
      <c r="FD787">
        <v>47.732700000000001</v>
      </c>
      <c r="FE787">
        <v>48.04251</v>
      </c>
      <c r="FF787">
        <v>49.280819999999999</v>
      </c>
      <c r="FG787">
        <v>52.694099999999999</v>
      </c>
      <c r="FH787">
        <v>56.72654</v>
      </c>
      <c r="FI787">
        <v>59.924840000000003</v>
      </c>
      <c r="FJ787">
        <v>61.717889999999997</v>
      </c>
      <c r="FK787">
        <v>62.393839999999997</v>
      </c>
      <c r="FL787">
        <v>62.66413</v>
      </c>
      <c r="FM787">
        <v>62.646279999999997</v>
      </c>
      <c r="FN787">
        <v>62.726349999999996</v>
      </c>
      <c r="FO787">
        <v>62.033070000000002</v>
      </c>
      <c r="FP787">
        <v>59.98695</v>
      </c>
      <c r="FQ787">
        <v>57.580199999999998</v>
      </c>
      <c r="FR787">
        <v>56.109679999999997</v>
      </c>
      <c r="FS787">
        <v>55.175649999999997</v>
      </c>
      <c r="FT787">
        <v>54.536430000000003</v>
      </c>
      <c r="FU787">
        <v>53.461919999999999</v>
      </c>
      <c r="FV787">
        <v>1</v>
      </c>
    </row>
    <row r="788" spans="1:178" x14ac:dyDescent="0.2">
      <c r="A788" t="s">
        <v>216</v>
      </c>
      <c r="B788" t="s">
        <v>231</v>
      </c>
      <c r="C788" t="s">
        <v>242</v>
      </c>
      <c r="D788" t="s">
        <v>34</v>
      </c>
      <c r="E788">
        <v>2017</v>
      </c>
      <c r="F788" t="s">
        <v>228</v>
      </c>
      <c r="G788">
        <v>321</v>
      </c>
      <c r="H788" s="59"/>
      <c r="I788">
        <v>31.596730000000001</v>
      </c>
      <c r="J788">
        <v>395.00130000000001</v>
      </c>
      <c r="K788">
        <v>390.9468</v>
      </c>
      <c r="L788">
        <v>387.6311</v>
      </c>
      <c r="M788">
        <v>387.88170000000002</v>
      </c>
      <c r="N788">
        <v>392.91969999999998</v>
      </c>
      <c r="O788">
        <v>407.12079999999997</v>
      </c>
      <c r="P788">
        <v>417.44330000000002</v>
      </c>
      <c r="Q788">
        <v>421.375</v>
      </c>
      <c r="R788">
        <v>420.19279999999998</v>
      </c>
      <c r="S788">
        <v>417.86799999999999</v>
      </c>
      <c r="T788">
        <v>427.26159999999999</v>
      </c>
      <c r="U788">
        <v>423.76650000000001</v>
      </c>
      <c r="V788">
        <v>421.17250000000001</v>
      </c>
      <c r="W788">
        <v>418.12470000000002</v>
      </c>
      <c r="X788">
        <v>414.0727</v>
      </c>
      <c r="Y788">
        <v>411.0872</v>
      </c>
      <c r="Z788">
        <v>405.63470000000001</v>
      </c>
      <c r="AA788">
        <v>402.28190000000001</v>
      </c>
      <c r="AB788">
        <v>402.2199</v>
      </c>
      <c r="AC788">
        <v>401.72379999999998</v>
      </c>
      <c r="AD788">
        <v>402.09699999999998</v>
      </c>
      <c r="AE788">
        <v>403.60919999999999</v>
      </c>
      <c r="AF788">
        <v>400.41480000000001</v>
      </c>
      <c r="AG788">
        <v>397.77800000000002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111.4919</v>
      </c>
      <c r="AX788">
        <v>331.73020000000002</v>
      </c>
      <c r="AY788">
        <v>330.76620000000003</v>
      </c>
      <c r="AZ788">
        <v>329.73779999999999</v>
      </c>
      <c r="BA788">
        <v>329.58879999999999</v>
      </c>
      <c r="BB788">
        <v>330.93619999999999</v>
      </c>
      <c r="BC788">
        <v>290.56729999999999</v>
      </c>
      <c r="BD788">
        <v>193.41480000000001</v>
      </c>
      <c r="BE788">
        <v>-54.234990000000003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114.34699999999999</v>
      </c>
      <c r="BV788">
        <v>335.70119999999997</v>
      </c>
      <c r="BW788">
        <v>334.82339999999999</v>
      </c>
      <c r="BX788">
        <v>333.77519999999998</v>
      </c>
      <c r="BY788">
        <v>333.54969999999997</v>
      </c>
      <c r="BZ788">
        <v>334.92559999999997</v>
      </c>
      <c r="CA788">
        <v>295.6327</v>
      </c>
      <c r="CB788">
        <v>199.73689999999999</v>
      </c>
      <c r="CC788">
        <v>49.765439999999998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116.3244</v>
      </c>
      <c r="CT788">
        <v>338.45159999999998</v>
      </c>
      <c r="CU788">
        <v>337.63350000000003</v>
      </c>
      <c r="CV788">
        <v>336.57159999999999</v>
      </c>
      <c r="CW788">
        <v>336.29300000000001</v>
      </c>
      <c r="CX788">
        <v>337.68869999999998</v>
      </c>
      <c r="CY788">
        <v>299.14100000000002</v>
      </c>
      <c r="CZ788">
        <v>204.1157</v>
      </c>
      <c r="DA788">
        <v>121.7958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118.3019</v>
      </c>
      <c r="DR788">
        <v>341.20190000000002</v>
      </c>
      <c r="DS788">
        <v>340.44349999999997</v>
      </c>
      <c r="DT788">
        <v>339.36799999999999</v>
      </c>
      <c r="DU788">
        <v>339.03629999999998</v>
      </c>
      <c r="DV788">
        <v>340.45170000000002</v>
      </c>
      <c r="DW788">
        <v>302.64929999999998</v>
      </c>
      <c r="DX788">
        <v>208.49440000000001</v>
      </c>
      <c r="DY788">
        <v>193.8262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0</v>
      </c>
      <c r="EO788">
        <v>121.157</v>
      </c>
      <c r="EP788">
        <v>345.17290000000003</v>
      </c>
      <c r="EQ788">
        <v>344.50069999999999</v>
      </c>
      <c r="ER788">
        <v>343.40539999999999</v>
      </c>
      <c r="ES788">
        <v>342.99720000000002</v>
      </c>
      <c r="ET788">
        <v>344.44110000000001</v>
      </c>
      <c r="EU788">
        <v>307.71480000000003</v>
      </c>
      <c r="EV788">
        <v>214.81659999999999</v>
      </c>
      <c r="EW788">
        <v>297.82659999999998</v>
      </c>
      <c r="EX788">
        <v>50.602620000000002</v>
      </c>
      <c r="EY788">
        <v>49.912959999999998</v>
      </c>
      <c r="EZ788">
        <v>49.377009999999999</v>
      </c>
      <c r="FA788">
        <v>48.741900000000001</v>
      </c>
      <c r="FB788">
        <v>48.271149999999999</v>
      </c>
      <c r="FC788">
        <v>48.070349999999998</v>
      </c>
      <c r="FD788">
        <v>47.732689999999998</v>
      </c>
      <c r="FE788">
        <v>48.04251</v>
      </c>
      <c r="FF788">
        <v>49.280819999999999</v>
      </c>
      <c r="FG788">
        <v>52.694110000000002</v>
      </c>
      <c r="FH788">
        <v>56.72654</v>
      </c>
      <c r="FI788">
        <v>59.924840000000003</v>
      </c>
      <c r="FJ788">
        <v>61.717889999999997</v>
      </c>
      <c r="FK788">
        <v>62.393839999999997</v>
      </c>
      <c r="FL788">
        <v>62.66413</v>
      </c>
      <c r="FM788">
        <v>62.646279999999997</v>
      </c>
      <c r="FN788">
        <v>62.726349999999996</v>
      </c>
      <c r="FO788">
        <v>62.033070000000002</v>
      </c>
      <c r="FP788">
        <v>59.98695</v>
      </c>
      <c r="FQ788">
        <v>57.580199999999998</v>
      </c>
      <c r="FR788">
        <v>56.109679999999997</v>
      </c>
      <c r="FS788">
        <v>55.175649999999997</v>
      </c>
      <c r="FT788">
        <v>54.53642</v>
      </c>
      <c r="FU788">
        <v>53.461919999999999</v>
      </c>
      <c r="FV788">
        <v>1</v>
      </c>
    </row>
    <row r="789" spans="1:178" x14ac:dyDescent="0.2">
      <c r="A789" t="s">
        <v>216</v>
      </c>
      <c r="B789" t="s">
        <v>231</v>
      </c>
      <c r="C789" t="s">
        <v>242</v>
      </c>
      <c r="D789" t="s">
        <v>34</v>
      </c>
      <c r="E789" t="s">
        <v>239</v>
      </c>
      <c r="F789" t="s">
        <v>228</v>
      </c>
      <c r="G789">
        <v>313</v>
      </c>
      <c r="H789" s="59"/>
      <c r="I789">
        <v>30.809270000000001</v>
      </c>
      <c r="J789">
        <v>385.15699999999998</v>
      </c>
      <c r="K789">
        <v>381.20359999999999</v>
      </c>
      <c r="L789">
        <v>377.97059999999999</v>
      </c>
      <c r="M789">
        <v>378.21480000000003</v>
      </c>
      <c r="N789">
        <v>383.12729999999999</v>
      </c>
      <c r="O789">
        <v>396.97449999999998</v>
      </c>
      <c r="P789">
        <v>407.03969999999998</v>
      </c>
      <c r="Q789">
        <v>410.8734</v>
      </c>
      <c r="R789">
        <v>409.72070000000002</v>
      </c>
      <c r="S789">
        <v>407.4538</v>
      </c>
      <c r="T789">
        <v>416.61329999999998</v>
      </c>
      <c r="U789">
        <v>413.2054</v>
      </c>
      <c r="V789">
        <v>410.67590000000001</v>
      </c>
      <c r="W789">
        <v>407.70420000000001</v>
      </c>
      <c r="X789">
        <v>403.75310000000002</v>
      </c>
      <c r="Y789">
        <v>400.84199999999998</v>
      </c>
      <c r="Z789">
        <v>395.52550000000002</v>
      </c>
      <c r="AA789">
        <v>392.25619999999998</v>
      </c>
      <c r="AB789">
        <v>392.19569999999999</v>
      </c>
      <c r="AC789">
        <v>391.71190000000001</v>
      </c>
      <c r="AD789">
        <v>392.07589999999999</v>
      </c>
      <c r="AE789">
        <v>393.55040000000002</v>
      </c>
      <c r="AF789">
        <v>390.43560000000002</v>
      </c>
      <c r="AG789">
        <v>387.8646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108.6534</v>
      </c>
      <c r="AX789">
        <v>323.37959999999998</v>
      </c>
      <c r="AY789">
        <v>322.43779999999998</v>
      </c>
      <c r="AZ789">
        <v>321.43540000000002</v>
      </c>
      <c r="BA789">
        <v>321.29180000000002</v>
      </c>
      <c r="BB789">
        <v>322.60500000000002</v>
      </c>
      <c r="BC789">
        <v>283.21960000000001</v>
      </c>
      <c r="BD789">
        <v>188.46199999999999</v>
      </c>
      <c r="BE789">
        <v>-55.063020000000002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111.4727</v>
      </c>
      <c r="BV789">
        <v>327.30079999999998</v>
      </c>
      <c r="BW789">
        <v>326.44420000000002</v>
      </c>
      <c r="BX789">
        <v>325.42219999999998</v>
      </c>
      <c r="BY789">
        <v>325.20299999999997</v>
      </c>
      <c r="BZ789">
        <v>326.54430000000002</v>
      </c>
      <c r="CA789">
        <v>288.22149999999999</v>
      </c>
      <c r="CB789">
        <v>194.70490000000001</v>
      </c>
      <c r="CC789">
        <v>47.633270000000003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113.4254</v>
      </c>
      <c r="CT789">
        <v>330.01670000000001</v>
      </c>
      <c r="CU789">
        <v>329.21890000000002</v>
      </c>
      <c r="CV789">
        <v>328.18349999999998</v>
      </c>
      <c r="CW789">
        <v>327.9119</v>
      </c>
      <c r="CX789">
        <v>329.27269999999999</v>
      </c>
      <c r="CY789">
        <v>291.68579999999997</v>
      </c>
      <c r="CZ789">
        <v>199.02869999999999</v>
      </c>
      <c r="DA789">
        <v>118.7604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115.3781</v>
      </c>
      <c r="DR789">
        <v>332.73250000000002</v>
      </c>
      <c r="DS789">
        <v>331.99369999999999</v>
      </c>
      <c r="DT789">
        <v>330.94479999999999</v>
      </c>
      <c r="DU789">
        <v>330.62079999999997</v>
      </c>
      <c r="DV789">
        <v>332.00110000000001</v>
      </c>
      <c r="DW789">
        <v>295.15010000000001</v>
      </c>
      <c r="DX789">
        <v>203.35249999999999</v>
      </c>
      <c r="DY789">
        <v>189.88759999999999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118.1974</v>
      </c>
      <c r="EP789">
        <v>336.65370000000001</v>
      </c>
      <c r="EQ789">
        <v>336.00009999999997</v>
      </c>
      <c r="ER789">
        <v>334.9316</v>
      </c>
      <c r="ES789">
        <v>334.53199999999998</v>
      </c>
      <c r="ET789">
        <v>335.94049999999999</v>
      </c>
      <c r="EU789">
        <v>300.15199999999999</v>
      </c>
      <c r="EV789">
        <v>209.59540000000001</v>
      </c>
      <c r="EW789">
        <v>292.58390000000003</v>
      </c>
      <c r="EX789">
        <v>50.602620000000002</v>
      </c>
      <c r="EY789">
        <v>49.912959999999998</v>
      </c>
      <c r="EZ789">
        <v>49.377009999999999</v>
      </c>
      <c r="FA789">
        <v>48.741900000000001</v>
      </c>
      <c r="FB789">
        <v>48.271149999999999</v>
      </c>
      <c r="FC789">
        <v>48.070349999999998</v>
      </c>
      <c r="FD789">
        <v>47.732700000000001</v>
      </c>
      <c r="FE789">
        <v>48.04251</v>
      </c>
      <c r="FF789">
        <v>49.280819999999999</v>
      </c>
      <c r="FG789">
        <v>52.694099999999999</v>
      </c>
      <c r="FH789">
        <v>56.72654</v>
      </c>
      <c r="FI789">
        <v>59.924840000000003</v>
      </c>
      <c r="FJ789">
        <v>61.717889999999997</v>
      </c>
      <c r="FK789">
        <v>62.393839999999997</v>
      </c>
      <c r="FL789">
        <v>62.66413</v>
      </c>
      <c r="FM789">
        <v>62.646279999999997</v>
      </c>
      <c r="FN789">
        <v>62.726349999999996</v>
      </c>
      <c r="FO789">
        <v>62.033070000000002</v>
      </c>
      <c r="FP789">
        <v>59.98695</v>
      </c>
      <c r="FQ789">
        <v>57.580199999999998</v>
      </c>
      <c r="FR789">
        <v>56.109679999999997</v>
      </c>
      <c r="FS789">
        <v>55.175649999999997</v>
      </c>
      <c r="FT789">
        <v>54.536430000000003</v>
      </c>
      <c r="FU789">
        <v>53.461919999999999</v>
      </c>
      <c r="FV789">
        <v>1</v>
      </c>
    </row>
    <row r="790" spans="1:178" x14ac:dyDescent="0.2">
      <c r="A790" t="s">
        <v>216</v>
      </c>
      <c r="B790" t="s">
        <v>231</v>
      </c>
      <c r="C790" t="s">
        <v>242</v>
      </c>
      <c r="D790" t="s">
        <v>35</v>
      </c>
      <c r="E790">
        <v>2015</v>
      </c>
      <c r="F790" t="s">
        <v>228</v>
      </c>
      <c r="G790">
        <v>338</v>
      </c>
      <c r="H790" s="59"/>
      <c r="I790">
        <v>33.27008</v>
      </c>
      <c r="J790">
        <v>449.23989999999998</v>
      </c>
      <c r="K790">
        <v>446.06799999999998</v>
      </c>
      <c r="L790">
        <v>442.38279999999997</v>
      </c>
      <c r="M790">
        <v>443.64609999999999</v>
      </c>
      <c r="N790">
        <v>448.87650000000002</v>
      </c>
      <c r="O790">
        <v>463.65039999999999</v>
      </c>
      <c r="P790">
        <v>475.089</v>
      </c>
      <c r="Q790">
        <v>479.06470000000002</v>
      </c>
      <c r="R790">
        <v>477.25630000000001</v>
      </c>
      <c r="S790">
        <v>466.58879999999999</v>
      </c>
      <c r="T790">
        <v>469.50630000000001</v>
      </c>
      <c r="U790">
        <v>479.74369999999999</v>
      </c>
      <c r="V790">
        <v>478.06009999999998</v>
      </c>
      <c r="W790">
        <v>477.43270000000001</v>
      </c>
      <c r="X790">
        <v>472.66230000000002</v>
      </c>
      <c r="Y790">
        <v>467.47030000000001</v>
      </c>
      <c r="Z790">
        <v>460.89530000000002</v>
      </c>
      <c r="AA790">
        <v>456.8032</v>
      </c>
      <c r="AB790">
        <v>457.36169999999998</v>
      </c>
      <c r="AC790">
        <v>460.03129999999999</v>
      </c>
      <c r="AD790">
        <v>462.40089999999998</v>
      </c>
      <c r="AE790">
        <v>459.7801</v>
      </c>
      <c r="AF790">
        <v>455.6028</v>
      </c>
      <c r="AG790">
        <v>453.79360000000003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119.85469999999999</v>
      </c>
      <c r="AX790">
        <v>370.59089999999998</v>
      </c>
      <c r="AY790">
        <v>368.9862</v>
      </c>
      <c r="AZ790">
        <v>368.25839999999999</v>
      </c>
      <c r="BA790">
        <v>370.78739999999999</v>
      </c>
      <c r="BB790">
        <v>373.68549999999999</v>
      </c>
      <c r="BC790">
        <v>318.9271</v>
      </c>
      <c r="BD790">
        <v>230.1387</v>
      </c>
      <c r="BE790">
        <v>-26.766870000000001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128.6259</v>
      </c>
      <c r="BV790">
        <v>377.714</v>
      </c>
      <c r="BW790">
        <v>376.26249999999999</v>
      </c>
      <c r="BX790">
        <v>375.67540000000002</v>
      </c>
      <c r="BY790">
        <v>377.94810000000001</v>
      </c>
      <c r="BZ790">
        <v>380.98939999999999</v>
      </c>
      <c r="CA790">
        <v>333.5154</v>
      </c>
      <c r="CB790">
        <v>239.97049999999999</v>
      </c>
      <c r="CC790">
        <v>79.953090000000003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134.70070000000001</v>
      </c>
      <c r="CT790">
        <v>382.6474</v>
      </c>
      <c r="CU790">
        <v>381.30189999999999</v>
      </c>
      <c r="CV790">
        <v>380.81229999999999</v>
      </c>
      <c r="CW790">
        <v>382.90750000000003</v>
      </c>
      <c r="CX790">
        <v>386.04809999999998</v>
      </c>
      <c r="CY790">
        <v>343.61930000000001</v>
      </c>
      <c r="CZ790">
        <v>246.78</v>
      </c>
      <c r="DA790">
        <v>153.86699999999999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140.7756</v>
      </c>
      <c r="DR790">
        <v>387.58080000000001</v>
      </c>
      <c r="DS790">
        <v>386.34140000000002</v>
      </c>
      <c r="DT790">
        <v>385.94920000000002</v>
      </c>
      <c r="DU790">
        <v>387.86689999999999</v>
      </c>
      <c r="DV790">
        <v>391.10680000000002</v>
      </c>
      <c r="DW790">
        <v>353.72309999999999</v>
      </c>
      <c r="DX790">
        <v>253.58940000000001</v>
      </c>
      <c r="DY790">
        <v>227.7809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0</v>
      </c>
      <c r="EN790">
        <v>0</v>
      </c>
      <c r="EO790">
        <v>149.54669999999999</v>
      </c>
      <c r="EP790">
        <v>394.70389999999998</v>
      </c>
      <c r="EQ790">
        <v>393.61770000000001</v>
      </c>
      <c r="ER790">
        <v>393.36610000000002</v>
      </c>
      <c r="ES790">
        <v>395.02760000000001</v>
      </c>
      <c r="ET790">
        <v>398.41079999999999</v>
      </c>
      <c r="EU790">
        <v>368.31150000000002</v>
      </c>
      <c r="EV790">
        <v>263.4212</v>
      </c>
      <c r="EW790">
        <v>334.5009</v>
      </c>
      <c r="EX790">
        <v>51.905329999999999</v>
      </c>
      <c r="EY790">
        <v>51.036459999999998</v>
      </c>
      <c r="EZ790">
        <v>50.413589999999999</v>
      </c>
      <c r="FA790">
        <v>49.826129999999999</v>
      </c>
      <c r="FB790">
        <v>49.317439999999998</v>
      </c>
      <c r="FC790">
        <v>49.087989999999998</v>
      </c>
      <c r="FD790">
        <v>48.645499999999998</v>
      </c>
      <c r="FE790">
        <v>48.740679999999998</v>
      </c>
      <c r="FF790">
        <v>50.518279999999997</v>
      </c>
      <c r="FG790">
        <v>53.065730000000002</v>
      </c>
      <c r="FH790">
        <v>55.97625</v>
      </c>
      <c r="FI790">
        <v>58.497540000000001</v>
      </c>
      <c r="FJ790">
        <v>60.964669999999998</v>
      </c>
      <c r="FK790">
        <v>62.687269999999998</v>
      </c>
      <c r="FL790">
        <v>63.449280000000002</v>
      </c>
      <c r="FM790">
        <v>63.789189999999998</v>
      </c>
      <c r="FN790">
        <v>63.375349999999997</v>
      </c>
      <c r="FO790">
        <v>62.265070000000001</v>
      </c>
      <c r="FP790">
        <v>60.081589999999998</v>
      </c>
      <c r="FQ790">
        <v>57.352499999999999</v>
      </c>
      <c r="FR790">
        <v>55.693840000000002</v>
      </c>
      <c r="FS790">
        <v>54.332970000000003</v>
      </c>
      <c r="FT790">
        <v>53.013159999999999</v>
      </c>
      <c r="FU790">
        <v>51.998429999999999</v>
      </c>
      <c r="FV790">
        <v>1</v>
      </c>
    </row>
    <row r="791" spans="1:178" x14ac:dyDescent="0.2">
      <c r="A791" t="s">
        <v>216</v>
      </c>
      <c r="B791" t="s">
        <v>231</v>
      </c>
      <c r="C791" t="s">
        <v>242</v>
      </c>
      <c r="D791" t="s">
        <v>35</v>
      </c>
      <c r="E791">
        <v>2016</v>
      </c>
      <c r="F791" t="s">
        <v>228</v>
      </c>
      <c r="G791">
        <v>330</v>
      </c>
      <c r="H791" s="59"/>
      <c r="I791">
        <v>32.482619999999997</v>
      </c>
      <c r="J791">
        <v>438.60700000000003</v>
      </c>
      <c r="K791">
        <v>435.5102</v>
      </c>
      <c r="L791">
        <v>431.91219999999998</v>
      </c>
      <c r="M791">
        <v>433.1456</v>
      </c>
      <c r="N791">
        <v>438.25220000000002</v>
      </c>
      <c r="O791">
        <v>452.6764</v>
      </c>
      <c r="P791">
        <v>463.8442</v>
      </c>
      <c r="Q791">
        <v>467.72590000000002</v>
      </c>
      <c r="R791">
        <v>465.96030000000002</v>
      </c>
      <c r="S791">
        <v>455.5453</v>
      </c>
      <c r="T791">
        <v>458.39370000000002</v>
      </c>
      <c r="U791">
        <v>468.38889999999998</v>
      </c>
      <c r="V791">
        <v>466.745</v>
      </c>
      <c r="W791">
        <v>466.13249999999999</v>
      </c>
      <c r="X791">
        <v>461.47500000000002</v>
      </c>
      <c r="Y791">
        <v>456.40589999999997</v>
      </c>
      <c r="Z791">
        <v>449.98660000000001</v>
      </c>
      <c r="AA791">
        <v>445.99130000000002</v>
      </c>
      <c r="AB791">
        <v>446.53660000000002</v>
      </c>
      <c r="AC791">
        <v>449.1429</v>
      </c>
      <c r="AD791">
        <v>451.45650000000001</v>
      </c>
      <c r="AE791">
        <v>448.89769999999999</v>
      </c>
      <c r="AF791">
        <v>444.8193</v>
      </c>
      <c r="AG791">
        <v>443.05290000000002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116.8433</v>
      </c>
      <c r="AX791">
        <v>361.67759999999998</v>
      </c>
      <c r="AY791">
        <v>360.10789999999997</v>
      </c>
      <c r="AZ791">
        <v>359.39460000000003</v>
      </c>
      <c r="BA791">
        <v>361.86880000000002</v>
      </c>
      <c r="BB791">
        <v>364.69540000000001</v>
      </c>
      <c r="BC791">
        <v>311.0881</v>
      </c>
      <c r="BD791">
        <v>224.49590000000001</v>
      </c>
      <c r="BE791">
        <v>-28.258209999999998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125.51</v>
      </c>
      <c r="BV791">
        <v>368.71589999999998</v>
      </c>
      <c r="BW791">
        <v>367.29750000000001</v>
      </c>
      <c r="BX791">
        <v>366.72320000000002</v>
      </c>
      <c r="BY791">
        <v>368.94420000000002</v>
      </c>
      <c r="BZ791">
        <v>371.91239999999999</v>
      </c>
      <c r="CA791">
        <v>325.5027</v>
      </c>
      <c r="CB791">
        <v>234.2106</v>
      </c>
      <c r="CC791">
        <v>77.191239999999993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131.51249999999999</v>
      </c>
      <c r="CT791">
        <v>373.59059999999999</v>
      </c>
      <c r="CU791">
        <v>372.27699999999999</v>
      </c>
      <c r="CV791">
        <v>371.79899999999998</v>
      </c>
      <c r="CW791">
        <v>373.84460000000001</v>
      </c>
      <c r="CX791">
        <v>376.91090000000003</v>
      </c>
      <c r="CY791">
        <v>335.48630000000003</v>
      </c>
      <c r="CZ791">
        <v>240.93899999999999</v>
      </c>
      <c r="DA791">
        <v>150.2252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137.51509999999999</v>
      </c>
      <c r="DR791">
        <v>378.46530000000001</v>
      </c>
      <c r="DS791">
        <v>377.25650000000002</v>
      </c>
      <c r="DT791">
        <v>376.87479999999999</v>
      </c>
      <c r="DU791">
        <v>378.745</v>
      </c>
      <c r="DV791">
        <v>381.90940000000001</v>
      </c>
      <c r="DW791">
        <v>345.46980000000002</v>
      </c>
      <c r="DX791">
        <v>247.66739999999999</v>
      </c>
      <c r="DY791">
        <v>223.25919999999999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146.18170000000001</v>
      </c>
      <c r="EP791">
        <v>385.50360000000001</v>
      </c>
      <c r="EQ791">
        <v>384.4461</v>
      </c>
      <c r="ER791">
        <v>384.20339999999999</v>
      </c>
      <c r="ES791">
        <v>385.82040000000001</v>
      </c>
      <c r="ET791">
        <v>389.12630000000001</v>
      </c>
      <c r="EU791">
        <v>359.8845</v>
      </c>
      <c r="EV791">
        <v>257.38220000000001</v>
      </c>
      <c r="EW791">
        <v>328.70859999999999</v>
      </c>
      <c r="EX791">
        <v>51.905329999999999</v>
      </c>
      <c r="EY791">
        <v>51.036459999999998</v>
      </c>
      <c r="EZ791">
        <v>50.413589999999999</v>
      </c>
      <c r="FA791">
        <v>49.826129999999999</v>
      </c>
      <c r="FB791">
        <v>49.317439999999998</v>
      </c>
      <c r="FC791">
        <v>49.087989999999998</v>
      </c>
      <c r="FD791">
        <v>48.645499999999998</v>
      </c>
      <c r="FE791">
        <v>48.740679999999998</v>
      </c>
      <c r="FF791">
        <v>50.518279999999997</v>
      </c>
      <c r="FG791">
        <v>53.065730000000002</v>
      </c>
      <c r="FH791">
        <v>55.97625</v>
      </c>
      <c r="FI791">
        <v>58.497540000000001</v>
      </c>
      <c r="FJ791">
        <v>60.964669999999998</v>
      </c>
      <c r="FK791">
        <v>62.687269999999998</v>
      </c>
      <c r="FL791">
        <v>63.449280000000002</v>
      </c>
      <c r="FM791">
        <v>63.789189999999998</v>
      </c>
      <c r="FN791">
        <v>63.375340000000001</v>
      </c>
      <c r="FO791">
        <v>62.265070000000001</v>
      </c>
      <c r="FP791">
        <v>60.081589999999998</v>
      </c>
      <c r="FQ791">
        <v>57.352510000000002</v>
      </c>
      <c r="FR791">
        <v>55.693840000000002</v>
      </c>
      <c r="FS791">
        <v>54.332970000000003</v>
      </c>
      <c r="FT791">
        <v>53.013159999999999</v>
      </c>
      <c r="FU791">
        <v>51.998429999999999</v>
      </c>
      <c r="FV791">
        <v>1</v>
      </c>
    </row>
    <row r="792" spans="1:178" x14ac:dyDescent="0.2">
      <c r="A792" t="s">
        <v>216</v>
      </c>
      <c r="B792" t="s">
        <v>231</v>
      </c>
      <c r="C792" t="s">
        <v>242</v>
      </c>
      <c r="D792" t="s">
        <v>35</v>
      </c>
      <c r="E792">
        <v>2017</v>
      </c>
      <c r="F792" t="s">
        <v>228</v>
      </c>
      <c r="G792">
        <v>321</v>
      </c>
      <c r="H792" s="59"/>
      <c r="I792">
        <v>31.596730000000001</v>
      </c>
      <c r="J792">
        <v>426.64499999999998</v>
      </c>
      <c r="K792">
        <v>423.63260000000002</v>
      </c>
      <c r="L792">
        <v>420.13279999999997</v>
      </c>
      <c r="M792">
        <v>421.33260000000001</v>
      </c>
      <c r="N792">
        <v>426.29989999999998</v>
      </c>
      <c r="O792">
        <v>440.33069999999998</v>
      </c>
      <c r="P792">
        <v>451.19389999999999</v>
      </c>
      <c r="Q792">
        <v>454.96980000000002</v>
      </c>
      <c r="R792">
        <v>453.25229999999999</v>
      </c>
      <c r="S792">
        <v>443.12130000000002</v>
      </c>
      <c r="T792">
        <v>445.892</v>
      </c>
      <c r="U792">
        <v>455.6146</v>
      </c>
      <c r="V792">
        <v>454.01560000000001</v>
      </c>
      <c r="W792">
        <v>453.41980000000001</v>
      </c>
      <c r="X792">
        <v>448.88940000000002</v>
      </c>
      <c r="Y792">
        <v>443.95850000000002</v>
      </c>
      <c r="Z792">
        <v>437.71420000000001</v>
      </c>
      <c r="AA792">
        <v>433.8279</v>
      </c>
      <c r="AB792">
        <v>434.35829999999999</v>
      </c>
      <c r="AC792">
        <v>436.89359999999999</v>
      </c>
      <c r="AD792">
        <v>439.14409999999998</v>
      </c>
      <c r="AE792">
        <v>436.6551</v>
      </c>
      <c r="AF792">
        <v>432.68779999999998</v>
      </c>
      <c r="AG792">
        <v>430.96960000000001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113.458</v>
      </c>
      <c r="AX792">
        <v>351.6524</v>
      </c>
      <c r="AY792">
        <v>350.12200000000001</v>
      </c>
      <c r="AZ792">
        <v>349.42489999999998</v>
      </c>
      <c r="BA792">
        <v>351.83749999999998</v>
      </c>
      <c r="BB792">
        <v>354.5838</v>
      </c>
      <c r="BC792">
        <v>302.27350000000001</v>
      </c>
      <c r="BD792">
        <v>218.1506</v>
      </c>
      <c r="BE792">
        <v>-29.90457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122.0057</v>
      </c>
      <c r="BV792">
        <v>358.59410000000003</v>
      </c>
      <c r="BW792">
        <v>357.21289999999999</v>
      </c>
      <c r="BX792">
        <v>356.65289999999999</v>
      </c>
      <c r="BY792">
        <v>358.81580000000002</v>
      </c>
      <c r="BZ792">
        <v>361.70170000000002</v>
      </c>
      <c r="CA792">
        <v>316.49020000000002</v>
      </c>
      <c r="CB792">
        <v>227.732</v>
      </c>
      <c r="CC792">
        <v>74.096980000000002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127.9258</v>
      </c>
      <c r="CT792">
        <v>363.40179999999998</v>
      </c>
      <c r="CU792">
        <v>362.12400000000002</v>
      </c>
      <c r="CV792">
        <v>361.65899999999999</v>
      </c>
      <c r="CW792">
        <v>363.64890000000003</v>
      </c>
      <c r="CX792">
        <v>366.63150000000002</v>
      </c>
      <c r="CY792">
        <v>326.33670000000001</v>
      </c>
      <c r="CZ792">
        <v>234.36799999999999</v>
      </c>
      <c r="DA792">
        <v>146.12809999999999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133.8459</v>
      </c>
      <c r="DR792">
        <v>368.20949999999999</v>
      </c>
      <c r="DS792">
        <v>367.03519999999997</v>
      </c>
      <c r="DT792">
        <v>366.6651</v>
      </c>
      <c r="DU792">
        <v>368.48200000000003</v>
      </c>
      <c r="DV792">
        <v>371.56130000000002</v>
      </c>
      <c r="DW792">
        <v>336.18310000000002</v>
      </c>
      <c r="DX792">
        <v>241.00399999999999</v>
      </c>
      <c r="DY792">
        <v>218.1593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142.39359999999999</v>
      </c>
      <c r="EP792">
        <v>375.15120000000002</v>
      </c>
      <c r="EQ792">
        <v>374.12599999999998</v>
      </c>
      <c r="ER792">
        <v>373.8931</v>
      </c>
      <c r="ES792">
        <v>375.46019999999999</v>
      </c>
      <c r="ET792">
        <v>378.67919999999998</v>
      </c>
      <c r="EU792">
        <v>350.3999</v>
      </c>
      <c r="EV792">
        <v>250.58539999999999</v>
      </c>
      <c r="EW792">
        <v>322.16090000000003</v>
      </c>
      <c r="EX792">
        <v>51.905329999999999</v>
      </c>
      <c r="EY792">
        <v>51.036459999999998</v>
      </c>
      <c r="EZ792">
        <v>50.413589999999999</v>
      </c>
      <c r="FA792">
        <v>49.826129999999999</v>
      </c>
      <c r="FB792">
        <v>49.317439999999998</v>
      </c>
      <c r="FC792">
        <v>49.087989999999998</v>
      </c>
      <c r="FD792">
        <v>48.645499999999998</v>
      </c>
      <c r="FE792">
        <v>48.740679999999998</v>
      </c>
      <c r="FF792">
        <v>50.518279999999997</v>
      </c>
      <c r="FG792">
        <v>53.065730000000002</v>
      </c>
      <c r="FH792">
        <v>55.97625</v>
      </c>
      <c r="FI792">
        <v>58.497529999999998</v>
      </c>
      <c r="FJ792">
        <v>60.964669999999998</v>
      </c>
      <c r="FK792">
        <v>62.687269999999998</v>
      </c>
      <c r="FL792">
        <v>63.449280000000002</v>
      </c>
      <c r="FM792">
        <v>63.789189999999998</v>
      </c>
      <c r="FN792">
        <v>63.375340000000001</v>
      </c>
      <c r="FO792">
        <v>62.265070000000001</v>
      </c>
      <c r="FP792">
        <v>60.081589999999998</v>
      </c>
      <c r="FQ792">
        <v>57.352510000000002</v>
      </c>
      <c r="FR792">
        <v>55.693829999999998</v>
      </c>
      <c r="FS792">
        <v>54.332970000000003</v>
      </c>
      <c r="FT792">
        <v>53.013159999999999</v>
      </c>
      <c r="FU792">
        <v>51.998429999999999</v>
      </c>
      <c r="FV792">
        <v>1</v>
      </c>
    </row>
    <row r="793" spans="1:178" x14ac:dyDescent="0.2">
      <c r="A793" t="s">
        <v>216</v>
      </c>
      <c r="B793" t="s">
        <v>231</v>
      </c>
      <c r="C793" t="s">
        <v>242</v>
      </c>
      <c r="D793" t="s">
        <v>35</v>
      </c>
      <c r="E793" t="s">
        <v>239</v>
      </c>
      <c r="F793" t="s">
        <v>228</v>
      </c>
      <c r="G793">
        <v>313</v>
      </c>
      <c r="H793" s="59"/>
      <c r="I793">
        <v>30.809270000000001</v>
      </c>
      <c r="J793">
        <v>416.01209999999998</v>
      </c>
      <c r="K793">
        <v>413.07479999999998</v>
      </c>
      <c r="L793">
        <v>409.66219999999998</v>
      </c>
      <c r="M793">
        <v>410.83210000000003</v>
      </c>
      <c r="N793">
        <v>415.67559999999997</v>
      </c>
      <c r="O793">
        <v>429.35669999999999</v>
      </c>
      <c r="P793">
        <v>439.94920000000002</v>
      </c>
      <c r="Q793">
        <v>443.63099999999997</v>
      </c>
      <c r="R793">
        <v>441.9563</v>
      </c>
      <c r="S793">
        <v>432.07780000000002</v>
      </c>
      <c r="T793">
        <v>434.77949999999998</v>
      </c>
      <c r="U793">
        <v>444.25970000000001</v>
      </c>
      <c r="V793">
        <v>442.70060000000001</v>
      </c>
      <c r="W793">
        <v>442.11959999999999</v>
      </c>
      <c r="X793">
        <v>437.70209999999997</v>
      </c>
      <c r="Y793">
        <v>432.89409999999998</v>
      </c>
      <c r="Z793">
        <v>426.80549999999999</v>
      </c>
      <c r="AA793">
        <v>423.01600000000002</v>
      </c>
      <c r="AB793">
        <v>423.53320000000002</v>
      </c>
      <c r="AC793">
        <v>426.00529999999998</v>
      </c>
      <c r="AD793">
        <v>428.19959999999998</v>
      </c>
      <c r="AE793">
        <v>425.77269999999999</v>
      </c>
      <c r="AF793">
        <v>421.90440000000001</v>
      </c>
      <c r="AG793">
        <v>420.22899999999998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110.4513</v>
      </c>
      <c r="AX793">
        <v>342.74299999999999</v>
      </c>
      <c r="AY793">
        <v>341.24759999999998</v>
      </c>
      <c r="AZ793">
        <v>340.565</v>
      </c>
      <c r="BA793">
        <v>342.92270000000002</v>
      </c>
      <c r="BB793">
        <v>345.5976</v>
      </c>
      <c r="BC793">
        <v>294.44220000000001</v>
      </c>
      <c r="BD793">
        <v>212.51300000000001</v>
      </c>
      <c r="BE793">
        <v>-31.338999999999999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118.8918</v>
      </c>
      <c r="BV793">
        <v>349.5976</v>
      </c>
      <c r="BW793">
        <v>348.24959999999999</v>
      </c>
      <c r="BX793">
        <v>347.70240000000001</v>
      </c>
      <c r="BY793">
        <v>349.8134</v>
      </c>
      <c r="BZ793">
        <v>352.62630000000001</v>
      </c>
      <c r="CA793">
        <v>308.48070000000001</v>
      </c>
      <c r="CB793">
        <v>221.9742</v>
      </c>
      <c r="CC793">
        <v>71.358410000000006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124.7376</v>
      </c>
      <c r="CT793">
        <v>354.34500000000003</v>
      </c>
      <c r="CU793">
        <v>353.09910000000002</v>
      </c>
      <c r="CV793">
        <v>352.64569999999998</v>
      </c>
      <c r="CW793">
        <v>354.58589999999998</v>
      </c>
      <c r="CX793">
        <v>357.49430000000001</v>
      </c>
      <c r="CY793">
        <v>318.20370000000003</v>
      </c>
      <c r="CZ793">
        <v>228.52699999999999</v>
      </c>
      <c r="DA793">
        <v>142.4863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130.58349999999999</v>
      </c>
      <c r="DR793">
        <v>359.09249999999997</v>
      </c>
      <c r="DS793">
        <v>357.94869999999997</v>
      </c>
      <c r="DT793">
        <v>357.589</v>
      </c>
      <c r="DU793">
        <v>359.35840000000002</v>
      </c>
      <c r="DV793">
        <v>362.3623</v>
      </c>
      <c r="DW793">
        <v>327.92669999999998</v>
      </c>
      <c r="DX793">
        <v>235.07980000000001</v>
      </c>
      <c r="DY793">
        <v>213.61420000000001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139.024</v>
      </c>
      <c r="EP793">
        <v>365.94709999999998</v>
      </c>
      <c r="EQ793">
        <v>364.95069999999998</v>
      </c>
      <c r="ER793">
        <v>364.72640000000001</v>
      </c>
      <c r="ES793">
        <v>366.2491</v>
      </c>
      <c r="ET793">
        <v>369.39089999999999</v>
      </c>
      <c r="EU793">
        <v>341.96510000000001</v>
      </c>
      <c r="EV793">
        <v>244.541</v>
      </c>
      <c r="EW793">
        <v>316.3116</v>
      </c>
      <c r="EX793">
        <v>51.905329999999999</v>
      </c>
      <c r="EY793">
        <v>51.036459999999998</v>
      </c>
      <c r="EZ793">
        <v>50.413589999999999</v>
      </c>
      <c r="FA793">
        <v>49.826129999999999</v>
      </c>
      <c r="FB793">
        <v>49.317439999999998</v>
      </c>
      <c r="FC793">
        <v>49.087989999999998</v>
      </c>
      <c r="FD793">
        <v>48.645499999999998</v>
      </c>
      <c r="FE793">
        <v>48.740679999999998</v>
      </c>
      <c r="FF793">
        <v>50.518279999999997</v>
      </c>
      <c r="FG793">
        <v>53.065730000000002</v>
      </c>
      <c r="FH793">
        <v>55.97625</v>
      </c>
      <c r="FI793">
        <v>58.497540000000001</v>
      </c>
      <c r="FJ793">
        <v>60.964669999999998</v>
      </c>
      <c r="FK793">
        <v>62.687269999999998</v>
      </c>
      <c r="FL793">
        <v>63.449289999999998</v>
      </c>
      <c r="FM793">
        <v>63.789189999999998</v>
      </c>
      <c r="FN793">
        <v>63.375340000000001</v>
      </c>
      <c r="FO793">
        <v>62.265070000000001</v>
      </c>
      <c r="FP793">
        <v>60.081589999999998</v>
      </c>
      <c r="FQ793">
        <v>57.352510000000002</v>
      </c>
      <c r="FR793">
        <v>55.693829999999998</v>
      </c>
      <c r="FS793">
        <v>54.332970000000003</v>
      </c>
      <c r="FT793">
        <v>53.013159999999999</v>
      </c>
      <c r="FU793">
        <v>51.998429999999999</v>
      </c>
      <c r="FV793">
        <v>1</v>
      </c>
    </row>
    <row r="794" spans="1:178" x14ac:dyDescent="0.2">
      <c r="A794" t="s">
        <v>216</v>
      </c>
      <c r="B794" t="s">
        <v>231</v>
      </c>
      <c r="C794" t="s">
        <v>242</v>
      </c>
      <c r="D794" t="s">
        <v>36</v>
      </c>
      <c r="E794">
        <v>2015</v>
      </c>
      <c r="F794" t="s">
        <v>228</v>
      </c>
      <c r="G794">
        <v>338</v>
      </c>
      <c r="H794" s="59"/>
      <c r="I794">
        <v>33.27008</v>
      </c>
      <c r="J794">
        <v>423.93669999999997</v>
      </c>
      <c r="K794">
        <v>431.46420000000001</v>
      </c>
      <c r="L794">
        <v>428.5573</v>
      </c>
      <c r="M794">
        <v>425.11099999999999</v>
      </c>
      <c r="N794">
        <v>429.726</v>
      </c>
      <c r="O794">
        <v>454.57490000000001</v>
      </c>
      <c r="P794">
        <v>467.5958</v>
      </c>
      <c r="Q794">
        <v>473.34789999999998</v>
      </c>
      <c r="R794">
        <v>483.61290000000002</v>
      </c>
      <c r="S794">
        <v>488.67020000000002</v>
      </c>
      <c r="T794">
        <v>480.7826</v>
      </c>
      <c r="U794">
        <v>482.06479999999999</v>
      </c>
      <c r="V794">
        <v>479.10649999999998</v>
      </c>
      <c r="W794">
        <v>474.8974</v>
      </c>
      <c r="X794">
        <v>467.62920000000003</v>
      </c>
      <c r="Y794">
        <v>458.67259999999999</v>
      </c>
      <c r="Z794">
        <v>448.42700000000002</v>
      </c>
      <c r="AA794">
        <v>441.33819999999997</v>
      </c>
      <c r="AB794">
        <v>448.60489999999999</v>
      </c>
      <c r="AC794">
        <v>451.9948</v>
      </c>
      <c r="AD794">
        <v>453.0566</v>
      </c>
      <c r="AE794">
        <v>446.56889999999999</v>
      </c>
      <c r="AF794">
        <v>446.77910000000003</v>
      </c>
      <c r="AG794">
        <v>446.92959999999999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116.8199</v>
      </c>
      <c r="AU794">
        <v>372.40300000000002</v>
      </c>
      <c r="AV794">
        <v>369.38319999999999</v>
      </c>
      <c r="AW794">
        <v>365.45940000000002</v>
      </c>
      <c r="AX794">
        <v>358.15859999999998</v>
      </c>
      <c r="AY794">
        <v>354.21519999999998</v>
      </c>
      <c r="AZ794">
        <v>308.88940000000002</v>
      </c>
      <c r="BA794">
        <v>219.7354</v>
      </c>
      <c r="BB794">
        <v>-858.7047</v>
      </c>
      <c r="BC794">
        <v>-776.32330000000002</v>
      </c>
      <c r="BD794">
        <v>-629.18200000000002</v>
      </c>
      <c r="BE794">
        <v>-640.19359999999995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125.1874</v>
      </c>
      <c r="BS794">
        <v>378.74770000000001</v>
      </c>
      <c r="BT794">
        <v>375.02319999999997</v>
      </c>
      <c r="BU794">
        <v>370.78590000000003</v>
      </c>
      <c r="BV794">
        <v>363.25470000000001</v>
      </c>
      <c r="BW794">
        <v>359.50580000000002</v>
      </c>
      <c r="BX794">
        <v>319.7165</v>
      </c>
      <c r="BY794">
        <v>229.24080000000001</v>
      </c>
      <c r="BZ794">
        <v>-264.51949999999999</v>
      </c>
      <c r="CA794">
        <v>-231.92230000000001</v>
      </c>
      <c r="CB794">
        <v>-170.26570000000001</v>
      </c>
      <c r="CC794">
        <v>-176.00890000000001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130.98259999999999</v>
      </c>
      <c r="CQ794">
        <v>383.142</v>
      </c>
      <c r="CR794">
        <v>378.92939999999999</v>
      </c>
      <c r="CS794">
        <v>374.47500000000002</v>
      </c>
      <c r="CT794">
        <v>366.7842</v>
      </c>
      <c r="CU794">
        <v>363.17009999999999</v>
      </c>
      <c r="CV794">
        <v>327.21530000000001</v>
      </c>
      <c r="CW794">
        <v>235.82419999999999</v>
      </c>
      <c r="CX794">
        <v>147.0112</v>
      </c>
      <c r="CY794">
        <v>145.12809999999999</v>
      </c>
      <c r="CZ794">
        <v>147.57839999999999</v>
      </c>
      <c r="DA794">
        <v>145.48410000000001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136.77789999999999</v>
      </c>
      <c r="DO794">
        <v>387.53629999999998</v>
      </c>
      <c r="DP794">
        <v>382.83569999999997</v>
      </c>
      <c r="DQ794">
        <v>378.16410000000002</v>
      </c>
      <c r="DR794">
        <v>370.31369999999998</v>
      </c>
      <c r="DS794">
        <v>366.83440000000002</v>
      </c>
      <c r="DT794">
        <v>334.71409999999997</v>
      </c>
      <c r="DU794">
        <v>242.4076</v>
      </c>
      <c r="DV794">
        <v>558.5421</v>
      </c>
      <c r="DW794">
        <v>522.17849999999999</v>
      </c>
      <c r="DX794">
        <v>465.42250000000001</v>
      </c>
      <c r="DY794">
        <v>466.97710000000001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0</v>
      </c>
      <c r="EL794">
        <v>145.14529999999999</v>
      </c>
      <c r="EM794">
        <v>393.8809</v>
      </c>
      <c r="EN794">
        <v>388.47559999999999</v>
      </c>
      <c r="EO794">
        <v>383.49059999999997</v>
      </c>
      <c r="EP794">
        <v>375.40980000000002</v>
      </c>
      <c r="EQ794">
        <v>372.125</v>
      </c>
      <c r="ER794">
        <v>345.54109999999997</v>
      </c>
      <c r="ES794">
        <v>251.91290000000001</v>
      </c>
      <c r="ET794">
        <v>1152.7270000000001</v>
      </c>
      <c r="EU794">
        <v>1066.579</v>
      </c>
      <c r="EV794">
        <v>924.33879999999999</v>
      </c>
      <c r="EW794">
        <v>931.16179999999997</v>
      </c>
      <c r="EX794">
        <v>62.912039999999998</v>
      </c>
      <c r="EY794">
        <v>61.812950000000001</v>
      </c>
      <c r="EZ794">
        <v>60.935980000000001</v>
      </c>
      <c r="FA794">
        <v>60.203510000000001</v>
      </c>
      <c r="FB794">
        <v>59.426070000000003</v>
      </c>
      <c r="FC794">
        <v>58.755470000000003</v>
      </c>
      <c r="FD794">
        <v>58.115200000000002</v>
      </c>
      <c r="FE794">
        <v>58.025109999999998</v>
      </c>
      <c r="FF794">
        <v>59.901989999999998</v>
      </c>
      <c r="FG794">
        <v>63.51784</v>
      </c>
      <c r="FH794">
        <v>68.034739999999999</v>
      </c>
      <c r="FI794">
        <v>72.404979999999995</v>
      </c>
      <c r="FJ794">
        <v>75.436580000000006</v>
      </c>
      <c r="FK794">
        <v>77.438509999999994</v>
      </c>
      <c r="FL794">
        <v>78.639499999999998</v>
      </c>
      <c r="FM794">
        <v>79.448120000000003</v>
      </c>
      <c r="FN794">
        <v>79.413259999999994</v>
      </c>
      <c r="FO794">
        <v>79.507760000000005</v>
      </c>
      <c r="FP794">
        <v>78.541659999999993</v>
      </c>
      <c r="FQ794">
        <v>76.215100000000007</v>
      </c>
      <c r="FR794">
        <v>72.852599999999995</v>
      </c>
      <c r="FS794">
        <v>70.339519999999993</v>
      </c>
      <c r="FT794">
        <v>68.26782</v>
      </c>
      <c r="FU794">
        <v>66.746560000000002</v>
      </c>
      <c r="FV794">
        <v>1</v>
      </c>
    </row>
    <row r="795" spans="1:178" x14ac:dyDescent="0.2">
      <c r="A795" t="s">
        <v>216</v>
      </c>
      <c r="B795" t="s">
        <v>231</v>
      </c>
      <c r="C795" t="s">
        <v>242</v>
      </c>
      <c r="D795" t="s">
        <v>36</v>
      </c>
      <c r="E795">
        <v>2016</v>
      </c>
      <c r="F795" t="s">
        <v>228</v>
      </c>
      <c r="G795">
        <v>330</v>
      </c>
      <c r="H795" s="59"/>
      <c r="I795">
        <v>32.482619999999997</v>
      </c>
      <c r="J795">
        <v>413.90269999999998</v>
      </c>
      <c r="K795">
        <v>421.25200000000001</v>
      </c>
      <c r="L795">
        <v>418.41390000000001</v>
      </c>
      <c r="M795">
        <v>415.04919999999998</v>
      </c>
      <c r="N795">
        <v>419.55500000000001</v>
      </c>
      <c r="O795">
        <v>443.81569999999999</v>
      </c>
      <c r="P795">
        <v>456.52839999999998</v>
      </c>
      <c r="Q795">
        <v>462.14440000000002</v>
      </c>
      <c r="R795">
        <v>472.16649999999998</v>
      </c>
      <c r="S795">
        <v>477.10399999999998</v>
      </c>
      <c r="T795">
        <v>469.40309999999999</v>
      </c>
      <c r="U795">
        <v>470.65499999999997</v>
      </c>
      <c r="V795">
        <v>467.76670000000001</v>
      </c>
      <c r="W795">
        <v>463.65719999999999</v>
      </c>
      <c r="X795">
        <v>456.56110000000001</v>
      </c>
      <c r="Y795">
        <v>447.81639999999999</v>
      </c>
      <c r="Z795">
        <v>437.81330000000003</v>
      </c>
      <c r="AA795">
        <v>430.89229999999998</v>
      </c>
      <c r="AB795">
        <v>437.98700000000002</v>
      </c>
      <c r="AC795">
        <v>441.29669999999999</v>
      </c>
      <c r="AD795">
        <v>442.33339999999998</v>
      </c>
      <c r="AE795">
        <v>435.99919999999997</v>
      </c>
      <c r="AF795">
        <v>436.2045</v>
      </c>
      <c r="AG795">
        <v>436.35140000000001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113.8884</v>
      </c>
      <c r="AU795">
        <v>363.4624</v>
      </c>
      <c r="AV795">
        <v>360.52809999999999</v>
      </c>
      <c r="AW795">
        <v>356.70339999999999</v>
      </c>
      <c r="AX795">
        <v>349.58</v>
      </c>
      <c r="AY795">
        <v>345.72609999999997</v>
      </c>
      <c r="AZ795">
        <v>301.36279999999999</v>
      </c>
      <c r="BA795">
        <v>214.34530000000001</v>
      </c>
      <c r="BB795">
        <v>-850.21090000000004</v>
      </c>
      <c r="BC795">
        <v>-768.78830000000005</v>
      </c>
      <c r="BD795">
        <v>-623.42759999999998</v>
      </c>
      <c r="BE795">
        <v>-634.28340000000003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122.1562</v>
      </c>
      <c r="BS795">
        <v>369.73149999999998</v>
      </c>
      <c r="BT795">
        <v>366.10090000000002</v>
      </c>
      <c r="BU795">
        <v>361.9665</v>
      </c>
      <c r="BV795">
        <v>354.61540000000002</v>
      </c>
      <c r="BW795">
        <v>350.95370000000003</v>
      </c>
      <c r="BX795">
        <v>312.06099999999998</v>
      </c>
      <c r="BY795">
        <v>223.73750000000001</v>
      </c>
      <c r="BZ795">
        <v>-263.09969999999998</v>
      </c>
      <c r="CA795">
        <v>-230.86850000000001</v>
      </c>
      <c r="CB795">
        <v>-169.97470000000001</v>
      </c>
      <c r="CC795">
        <v>-175.62479999999999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127.8824</v>
      </c>
      <c r="CQ795">
        <v>374.07350000000002</v>
      </c>
      <c r="CR795">
        <v>369.96069999999997</v>
      </c>
      <c r="CS795">
        <v>365.61169999999998</v>
      </c>
      <c r="CT795">
        <v>358.10289999999998</v>
      </c>
      <c r="CU795">
        <v>354.57429999999999</v>
      </c>
      <c r="CV795">
        <v>319.47050000000002</v>
      </c>
      <c r="CW795">
        <v>230.24250000000001</v>
      </c>
      <c r="CX795">
        <v>143.5317</v>
      </c>
      <c r="CY795">
        <v>141.69309999999999</v>
      </c>
      <c r="CZ795">
        <v>144.08539999999999</v>
      </c>
      <c r="DA795">
        <v>142.04069999999999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133.6087</v>
      </c>
      <c r="DO795">
        <v>378.41550000000001</v>
      </c>
      <c r="DP795">
        <v>373.82040000000001</v>
      </c>
      <c r="DQ795">
        <v>369.25689999999997</v>
      </c>
      <c r="DR795">
        <v>361.59039999999999</v>
      </c>
      <c r="DS795">
        <v>358.19499999999999</v>
      </c>
      <c r="DT795">
        <v>326.88</v>
      </c>
      <c r="DU795">
        <v>236.74760000000001</v>
      </c>
      <c r="DV795">
        <v>550.16309999999999</v>
      </c>
      <c r="DW795">
        <v>514.25469999999996</v>
      </c>
      <c r="DX795">
        <v>458.14550000000003</v>
      </c>
      <c r="DY795">
        <v>459.70620000000002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141.87649999999999</v>
      </c>
      <c r="EM795">
        <v>384.68459999999999</v>
      </c>
      <c r="EN795">
        <v>379.39319999999998</v>
      </c>
      <c r="EO795">
        <v>374.52</v>
      </c>
      <c r="EP795">
        <v>366.62580000000003</v>
      </c>
      <c r="EQ795">
        <v>363.42259999999999</v>
      </c>
      <c r="ER795">
        <v>337.57819999999998</v>
      </c>
      <c r="ES795">
        <v>246.13980000000001</v>
      </c>
      <c r="ET795">
        <v>1137.2739999999999</v>
      </c>
      <c r="EU795">
        <v>1052.174</v>
      </c>
      <c r="EV795">
        <v>911.59839999999997</v>
      </c>
      <c r="EW795">
        <v>918.36479999999995</v>
      </c>
      <c r="EX795">
        <v>62.912039999999998</v>
      </c>
      <c r="EY795">
        <v>61.812950000000001</v>
      </c>
      <c r="EZ795">
        <v>60.935980000000001</v>
      </c>
      <c r="FA795">
        <v>60.203510000000001</v>
      </c>
      <c r="FB795">
        <v>59.426070000000003</v>
      </c>
      <c r="FC795">
        <v>58.755470000000003</v>
      </c>
      <c r="FD795">
        <v>58.115200000000002</v>
      </c>
      <c r="FE795">
        <v>58.025100000000002</v>
      </c>
      <c r="FF795">
        <v>59.901989999999998</v>
      </c>
      <c r="FG795">
        <v>63.51784</v>
      </c>
      <c r="FH795">
        <v>68.034739999999999</v>
      </c>
      <c r="FI795">
        <v>72.404979999999995</v>
      </c>
      <c r="FJ795">
        <v>75.436580000000006</v>
      </c>
      <c r="FK795">
        <v>77.438509999999994</v>
      </c>
      <c r="FL795">
        <v>78.639499999999998</v>
      </c>
      <c r="FM795">
        <v>79.448130000000006</v>
      </c>
      <c r="FN795">
        <v>79.413259999999994</v>
      </c>
      <c r="FO795">
        <v>79.507760000000005</v>
      </c>
      <c r="FP795">
        <v>78.541659999999993</v>
      </c>
      <c r="FQ795">
        <v>76.215100000000007</v>
      </c>
      <c r="FR795">
        <v>72.852599999999995</v>
      </c>
      <c r="FS795">
        <v>70.339519999999993</v>
      </c>
      <c r="FT795">
        <v>68.26782</v>
      </c>
      <c r="FU795">
        <v>66.746560000000002</v>
      </c>
      <c r="FV795">
        <v>1</v>
      </c>
    </row>
    <row r="796" spans="1:178" x14ac:dyDescent="0.2">
      <c r="A796" t="s">
        <v>216</v>
      </c>
      <c r="B796" t="s">
        <v>231</v>
      </c>
      <c r="C796" t="s">
        <v>242</v>
      </c>
      <c r="D796" t="s">
        <v>36</v>
      </c>
      <c r="E796">
        <v>2017</v>
      </c>
      <c r="F796" t="s">
        <v>228</v>
      </c>
      <c r="G796">
        <v>321</v>
      </c>
      <c r="H796" s="59"/>
      <c r="I796">
        <v>31.596730000000001</v>
      </c>
      <c r="J796">
        <v>402.61450000000002</v>
      </c>
      <c r="K796">
        <v>409.76330000000002</v>
      </c>
      <c r="L796">
        <v>407.00259999999997</v>
      </c>
      <c r="M796">
        <v>403.72969999999998</v>
      </c>
      <c r="N796">
        <v>408.11259999999999</v>
      </c>
      <c r="O796">
        <v>431.71159999999998</v>
      </c>
      <c r="P796">
        <v>444.07769999999999</v>
      </c>
      <c r="Q796">
        <v>449.54039999999998</v>
      </c>
      <c r="R796">
        <v>459.28919999999999</v>
      </c>
      <c r="S796">
        <v>464.09210000000002</v>
      </c>
      <c r="T796">
        <v>456.60120000000001</v>
      </c>
      <c r="U796">
        <v>457.81900000000002</v>
      </c>
      <c r="V796">
        <v>455.00940000000003</v>
      </c>
      <c r="W796">
        <v>451.012</v>
      </c>
      <c r="X796">
        <v>444.10939999999999</v>
      </c>
      <c r="Y796">
        <v>435.60329999999999</v>
      </c>
      <c r="Z796">
        <v>425.87299999999999</v>
      </c>
      <c r="AA796">
        <v>419.14069999999998</v>
      </c>
      <c r="AB796">
        <v>426.0419</v>
      </c>
      <c r="AC796">
        <v>429.26130000000001</v>
      </c>
      <c r="AD796">
        <v>430.2697</v>
      </c>
      <c r="AE796">
        <v>424.10829999999999</v>
      </c>
      <c r="AF796">
        <v>424.30799999999999</v>
      </c>
      <c r="AG796">
        <v>424.45089999999999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110.5928</v>
      </c>
      <c r="AU796">
        <v>353.40609999999998</v>
      </c>
      <c r="AV796">
        <v>350.5677</v>
      </c>
      <c r="AW796">
        <v>346.85449999999997</v>
      </c>
      <c r="AX796">
        <v>339.93060000000003</v>
      </c>
      <c r="AY796">
        <v>336.17739999999998</v>
      </c>
      <c r="AZ796">
        <v>292.89859999999999</v>
      </c>
      <c r="BA796">
        <v>208.2843</v>
      </c>
      <c r="BB796">
        <v>-840.48080000000004</v>
      </c>
      <c r="BC796">
        <v>-760.15120000000002</v>
      </c>
      <c r="BD796">
        <v>-616.81870000000004</v>
      </c>
      <c r="BE796">
        <v>-627.49779999999998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118.7471</v>
      </c>
      <c r="BS796">
        <v>359.58920000000001</v>
      </c>
      <c r="BT796">
        <v>356.0641</v>
      </c>
      <c r="BU796">
        <v>352.0453</v>
      </c>
      <c r="BV796">
        <v>344.89690000000002</v>
      </c>
      <c r="BW796">
        <v>341.33319999999998</v>
      </c>
      <c r="BX796">
        <v>303.44990000000001</v>
      </c>
      <c r="BY796">
        <v>217.54750000000001</v>
      </c>
      <c r="BZ796">
        <v>-261.43099999999998</v>
      </c>
      <c r="CA796">
        <v>-229.6174</v>
      </c>
      <c r="CB796">
        <v>-169.59200000000001</v>
      </c>
      <c r="CC796">
        <v>-175.1369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124.3947</v>
      </c>
      <c r="CQ796">
        <v>363.87150000000003</v>
      </c>
      <c r="CR796">
        <v>359.87079999999997</v>
      </c>
      <c r="CS796">
        <v>355.6404</v>
      </c>
      <c r="CT796">
        <v>348.3365</v>
      </c>
      <c r="CU796">
        <v>344.90410000000003</v>
      </c>
      <c r="CV796">
        <v>310.7577</v>
      </c>
      <c r="CW796">
        <v>223.9632</v>
      </c>
      <c r="CX796">
        <v>139.6172</v>
      </c>
      <c r="CY796">
        <v>137.8288</v>
      </c>
      <c r="CZ796">
        <v>140.1558</v>
      </c>
      <c r="DA796">
        <v>138.1669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130.04239999999999</v>
      </c>
      <c r="DO796">
        <v>368.15390000000002</v>
      </c>
      <c r="DP796">
        <v>363.67759999999998</v>
      </c>
      <c r="DQ796">
        <v>359.23559999999998</v>
      </c>
      <c r="DR796">
        <v>351.77609999999999</v>
      </c>
      <c r="DS796">
        <v>348.4751</v>
      </c>
      <c r="DT796">
        <v>318.06549999999999</v>
      </c>
      <c r="DU796">
        <v>230.37889999999999</v>
      </c>
      <c r="DV796">
        <v>540.6653</v>
      </c>
      <c r="DW796">
        <v>505.27480000000003</v>
      </c>
      <c r="DX796">
        <v>449.90370000000001</v>
      </c>
      <c r="DY796">
        <v>451.47059999999999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138.19669999999999</v>
      </c>
      <c r="EM796">
        <v>374.33690000000001</v>
      </c>
      <c r="EN796">
        <v>369.1739</v>
      </c>
      <c r="EO796">
        <v>364.4264</v>
      </c>
      <c r="EP796">
        <v>356.7423</v>
      </c>
      <c r="EQ796">
        <v>353.6309</v>
      </c>
      <c r="ER796">
        <v>328.61680000000001</v>
      </c>
      <c r="ES796">
        <v>239.6421</v>
      </c>
      <c r="ET796">
        <v>1119.7149999999999</v>
      </c>
      <c r="EU796">
        <v>1035.809</v>
      </c>
      <c r="EV796">
        <v>897.13040000000001</v>
      </c>
      <c r="EW796">
        <v>903.83150000000001</v>
      </c>
      <c r="EX796">
        <v>62.912039999999998</v>
      </c>
      <c r="EY796">
        <v>61.812950000000001</v>
      </c>
      <c r="EZ796">
        <v>60.935980000000001</v>
      </c>
      <c r="FA796">
        <v>60.203510000000001</v>
      </c>
      <c r="FB796">
        <v>59.426070000000003</v>
      </c>
      <c r="FC796">
        <v>58.755470000000003</v>
      </c>
      <c r="FD796">
        <v>58.115200000000002</v>
      </c>
      <c r="FE796">
        <v>58.025100000000002</v>
      </c>
      <c r="FF796">
        <v>59.901989999999998</v>
      </c>
      <c r="FG796">
        <v>63.51784</v>
      </c>
      <c r="FH796">
        <v>68.034739999999999</v>
      </c>
      <c r="FI796">
        <v>72.404979999999995</v>
      </c>
      <c r="FJ796">
        <v>75.436580000000006</v>
      </c>
      <c r="FK796">
        <v>77.438519999999997</v>
      </c>
      <c r="FL796">
        <v>78.639499999999998</v>
      </c>
      <c r="FM796">
        <v>79.448120000000003</v>
      </c>
      <c r="FN796">
        <v>79.413259999999994</v>
      </c>
      <c r="FO796">
        <v>79.507750000000001</v>
      </c>
      <c r="FP796">
        <v>78.541659999999993</v>
      </c>
      <c r="FQ796">
        <v>76.215100000000007</v>
      </c>
      <c r="FR796">
        <v>72.852599999999995</v>
      </c>
      <c r="FS796">
        <v>70.339519999999993</v>
      </c>
      <c r="FT796">
        <v>68.26782</v>
      </c>
      <c r="FU796">
        <v>66.746560000000002</v>
      </c>
      <c r="FV796">
        <v>1</v>
      </c>
    </row>
    <row r="797" spans="1:178" x14ac:dyDescent="0.2">
      <c r="A797" t="s">
        <v>216</v>
      </c>
      <c r="B797" t="s">
        <v>231</v>
      </c>
      <c r="C797" t="s">
        <v>242</v>
      </c>
      <c r="D797" t="s">
        <v>36</v>
      </c>
      <c r="E797" t="s">
        <v>239</v>
      </c>
      <c r="F797" t="s">
        <v>228</v>
      </c>
      <c r="G797">
        <v>313</v>
      </c>
      <c r="H797" s="59"/>
      <c r="I797">
        <v>30.809270000000001</v>
      </c>
      <c r="J797">
        <v>392.58049999999997</v>
      </c>
      <c r="K797">
        <v>399.55110000000002</v>
      </c>
      <c r="L797">
        <v>396.85930000000002</v>
      </c>
      <c r="M797">
        <v>393.66789999999997</v>
      </c>
      <c r="N797">
        <v>397.94150000000002</v>
      </c>
      <c r="O797">
        <v>420.95249999999999</v>
      </c>
      <c r="P797">
        <v>433.01029999999997</v>
      </c>
      <c r="Q797">
        <v>438.33690000000001</v>
      </c>
      <c r="R797">
        <v>447.84269999999998</v>
      </c>
      <c r="S797">
        <v>452.52589999999998</v>
      </c>
      <c r="T797">
        <v>445.2217</v>
      </c>
      <c r="U797">
        <v>446.40910000000002</v>
      </c>
      <c r="V797">
        <v>443.6696</v>
      </c>
      <c r="W797">
        <v>439.77190000000002</v>
      </c>
      <c r="X797">
        <v>433.04129999999998</v>
      </c>
      <c r="Y797">
        <v>424.74709999999999</v>
      </c>
      <c r="Z797">
        <v>415.2593</v>
      </c>
      <c r="AA797">
        <v>408.69479999999999</v>
      </c>
      <c r="AB797">
        <v>415.42399999999998</v>
      </c>
      <c r="AC797">
        <v>418.56319999999999</v>
      </c>
      <c r="AD797">
        <v>419.54649999999998</v>
      </c>
      <c r="AE797">
        <v>413.53859999999997</v>
      </c>
      <c r="AF797">
        <v>413.73329999999999</v>
      </c>
      <c r="AG797">
        <v>413.87270000000001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107.6657</v>
      </c>
      <c r="AU797">
        <v>344.46890000000002</v>
      </c>
      <c r="AV797">
        <v>341.71570000000003</v>
      </c>
      <c r="AW797">
        <v>338.10129999999998</v>
      </c>
      <c r="AX797">
        <v>331.35469999999998</v>
      </c>
      <c r="AY797">
        <v>327.69110000000001</v>
      </c>
      <c r="AZ797">
        <v>285.37779999999998</v>
      </c>
      <c r="BA797">
        <v>202.89920000000001</v>
      </c>
      <c r="BB797">
        <v>-831.67020000000002</v>
      </c>
      <c r="BC797">
        <v>-752.32569999999998</v>
      </c>
      <c r="BD797">
        <v>-610.81949999999995</v>
      </c>
      <c r="BE797">
        <v>-621.34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115.7178</v>
      </c>
      <c r="BS797">
        <v>350.57440000000003</v>
      </c>
      <c r="BT797">
        <v>347.1431</v>
      </c>
      <c r="BU797">
        <v>343.22710000000001</v>
      </c>
      <c r="BV797">
        <v>336.25869999999998</v>
      </c>
      <c r="BW797">
        <v>332.78230000000002</v>
      </c>
      <c r="BX797">
        <v>295.79680000000002</v>
      </c>
      <c r="BY797">
        <v>212.0463</v>
      </c>
      <c r="BZ797">
        <v>-259.88150000000002</v>
      </c>
      <c r="CA797">
        <v>-228.44470000000001</v>
      </c>
      <c r="CB797">
        <v>-169.20089999999999</v>
      </c>
      <c r="CC797">
        <v>-174.6516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121.2946</v>
      </c>
      <c r="CQ797">
        <v>354.80309999999997</v>
      </c>
      <c r="CR797">
        <v>350.90210000000002</v>
      </c>
      <c r="CS797">
        <v>346.77710000000002</v>
      </c>
      <c r="CT797">
        <v>339.65519999999998</v>
      </c>
      <c r="CU797">
        <v>336.30840000000001</v>
      </c>
      <c r="CV797">
        <v>303.01299999999998</v>
      </c>
      <c r="CW797">
        <v>218.38159999999999</v>
      </c>
      <c r="CX797">
        <v>136.13759999999999</v>
      </c>
      <c r="CY797">
        <v>134.3938</v>
      </c>
      <c r="CZ797">
        <v>136.66290000000001</v>
      </c>
      <c r="DA797">
        <v>134.7234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126.87139999999999</v>
      </c>
      <c r="DO797">
        <v>359.0317</v>
      </c>
      <c r="DP797">
        <v>354.66109999999998</v>
      </c>
      <c r="DQ797">
        <v>350.3272</v>
      </c>
      <c r="DR797">
        <v>343.05169999999998</v>
      </c>
      <c r="DS797">
        <v>339.83460000000002</v>
      </c>
      <c r="DT797">
        <v>310.22910000000002</v>
      </c>
      <c r="DU797">
        <v>224.71680000000001</v>
      </c>
      <c r="DV797">
        <v>532.15679999999998</v>
      </c>
      <c r="DW797">
        <v>497.23219999999998</v>
      </c>
      <c r="DX797">
        <v>442.52659999999997</v>
      </c>
      <c r="DY797">
        <v>444.0985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134.92339999999999</v>
      </c>
      <c r="EM797">
        <v>365.13720000000001</v>
      </c>
      <c r="EN797">
        <v>360.08850000000001</v>
      </c>
      <c r="EO797">
        <v>355.4529</v>
      </c>
      <c r="EP797">
        <v>347.9556</v>
      </c>
      <c r="EQ797">
        <v>344.92579999999998</v>
      </c>
      <c r="ER797">
        <v>320.6481</v>
      </c>
      <c r="ES797">
        <v>233.8639</v>
      </c>
      <c r="ET797">
        <v>1103.9459999999999</v>
      </c>
      <c r="EU797">
        <v>1021.1130000000001</v>
      </c>
      <c r="EV797">
        <v>884.14520000000005</v>
      </c>
      <c r="EW797">
        <v>890.78689999999995</v>
      </c>
      <c r="EX797">
        <v>62.912039999999998</v>
      </c>
      <c r="EY797">
        <v>61.812950000000001</v>
      </c>
      <c r="EZ797">
        <v>60.935969999999998</v>
      </c>
      <c r="FA797">
        <v>60.203510000000001</v>
      </c>
      <c r="FB797">
        <v>59.426070000000003</v>
      </c>
      <c r="FC797">
        <v>58.755470000000003</v>
      </c>
      <c r="FD797">
        <v>58.115200000000002</v>
      </c>
      <c r="FE797">
        <v>58.025100000000002</v>
      </c>
      <c r="FF797">
        <v>59.901989999999998</v>
      </c>
      <c r="FG797">
        <v>63.51784</v>
      </c>
      <c r="FH797">
        <v>68.034739999999999</v>
      </c>
      <c r="FI797">
        <v>72.404979999999995</v>
      </c>
      <c r="FJ797">
        <v>75.436580000000006</v>
      </c>
      <c r="FK797">
        <v>77.438509999999994</v>
      </c>
      <c r="FL797">
        <v>78.639499999999998</v>
      </c>
      <c r="FM797">
        <v>79.44811</v>
      </c>
      <c r="FN797">
        <v>79.413269999999997</v>
      </c>
      <c r="FO797">
        <v>79.507760000000005</v>
      </c>
      <c r="FP797">
        <v>78.541659999999993</v>
      </c>
      <c r="FQ797">
        <v>76.215100000000007</v>
      </c>
      <c r="FR797">
        <v>72.852599999999995</v>
      </c>
      <c r="FS797">
        <v>70.339519999999993</v>
      </c>
      <c r="FT797">
        <v>68.26782</v>
      </c>
      <c r="FU797">
        <v>66.746560000000002</v>
      </c>
      <c r="FV797">
        <v>1</v>
      </c>
    </row>
    <row r="798" spans="1:178" x14ac:dyDescent="0.2">
      <c r="A798" t="s">
        <v>216</v>
      </c>
      <c r="B798" t="s">
        <v>231</v>
      </c>
      <c r="C798" t="s">
        <v>242</v>
      </c>
      <c r="D798" t="s">
        <v>37</v>
      </c>
      <c r="E798">
        <v>2015</v>
      </c>
      <c r="F798" t="s">
        <v>228</v>
      </c>
      <c r="G798">
        <v>338</v>
      </c>
      <c r="H798" s="59"/>
      <c r="I798">
        <v>33.27008</v>
      </c>
      <c r="J798">
        <v>473.32850000000002</v>
      </c>
      <c r="K798">
        <v>468.44009999999997</v>
      </c>
      <c r="L798">
        <v>465.85599999999999</v>
      </c>
      <c r="M798">
        <v>466.2561</v>
      </c>
      <c r="N798">
        <v>470.76130000000001</v>
      </c>
      <c r="O798">
        <v>485.65350000000001</v>
      </c>
      <c r="P798">
        <v>495.90320000000003</v>
      </c>
      <c r="Q798">
        <v>501.62189999999998</v>
      </c>
      <c r="R798">
        <v>502.46249999999998</v>
      </c>
      <c r="S798">
        <v>504.41309999999999</v>
      </c>
      <c r="T798">
        <v>506.91140000000001</v>
      </c>
      <c r="U798">
        <v>504.8698</v>
      </c>
      <c r="V798">
        <v>503.85449999999997</v>
      </c>
      <c r="W798">
        <v>503.96499999999997</v>
      </c>
      <c r="X798">
        <v>498.21260000000001</v>
      </c>
      <c r="Y798">
        <v>491.46300000000002</v>
      </c>
      <c r="Z798">
        <v>484.89620000000002</v>
      </c>
      <c r="AA798">
        <v>481.07089999999999</v>
      </c>
      <c r="AB798">
        <v>479.99610000000001</v>
      </c>
      <c r="AC798">
        <v>482.16340000000002</v>
      </c>
      <c r="AD798">
        <v>483.86349999999999</v>
      </c>
      <c r="AE798">
        <v>485.79910000000001</v>
      </c>
      <c r="AF798">
        <v>485.31169999999997</v>
      </c>
      <c r="AG798">
        <v>482.10469999999998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125.9134</v>
      </c>
      <c r="AU798">
        <v>398.73059999999998</v>
      </c>
      <c r="AV798">
        <v>397.5607</v>
      </c>
      <c r="AW798">
        <v>396.36169999999998</v>
      </c>
      <c r="AX798">
        <v>392.29629999999997</v>
      </c>
      <c r="AY798">
        <v>391.1035</v>
      </c>
      <c r="AZ798">
        <v>343.17160000000001</v>
      </c>
      <c r="BA798">
        <v>245.2054</v>
      </c>
      <c r="BB798">
        <v>-407.21460000000002</v>
      </c>
      <c r="BC798">
        <v>-572.81060000000002</v>
      </c>
      <c r="BD798">
        <v>-659.6576</v>
      </c>
      <c r="BE798">
        <v>-696.85680000000002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135.38419999999999</v>
      </c>
      <c r="BS798">
        <v>405.19040000000001</v>
      </c>
      <c r="BT798">
        <v>403.57499999999999</v>
      </c>
      <c r="BU798">
        <v>402.0711</v>
      </c>
      <c r="BV798">
        <v>397.81240000000003</v>
      </c>
      <c r="BW798">
        <v>396.50940000000003</v>
      </c>
      <c r="BX798">
        <v>351.02569999999997</v>
      </c>
      <c r="BY798">
        <v>252.0215</v>
      </c>
      <c r="BZ798">
        <v>-71.596500000000006</v>
      </c>
      <c r="CA798">
        <v>-137.709</v>
      </c>
      <c r="CB798">
        <v>-172.7714</v>
      </c>
      <c r="CC798">
        <v>-188.83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141.94370000000001</v>
      </c>
      <c r="CQ798">
        <v>409.66449999999998</v>
      </c>
      <c r="CR798">
        <v>407.74059999999997</v>
      </c>
      <c r="CS798">
        <v>406.02539999999999</v>
      </c>
      <c r="CT798">
        <v>401.63279999999997</v>
      </c>
      <c r="CU798">
        <v>400.25349999999997</v>
      </c>
      <c r="CV798">
        <v>356.46550000000002</v>
      </c>
      <c r="CW798">
        <v>256.74220000000003</v>
      </c>
      <c r="CX798">
        <v>160.85159999999999</v>
      </c>
      <c r="CY798">
        <v>163.64109999999999</v>
      </c>
      <c r="CZ798">
        <v>164.44460000000001</v>
      </c>
      <c r="DA798">
        <v>163.02780000000001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148.50319999999999</v>
      </c>
      <c r="DO798">
        <v>414.13850000000002</v>
      </c>
      <c r="DP798">
        <v>411.90609999999998</v>
      </c>
      <c r="DQ798">
        <v>409.97969999999998</v>
      </c>
      <c r="DR798">
        <v>405.45330000000001</v>
      </c>
      <c r="DS798">
        <v>403.99759999999998</v>
      </c>
      <c r="DT798">
        <v>361.90519999999998</v>
      </c>
      <c r="DU798">
        <v>261.46300000000002</v>
      </c>
      <c r="DV798">
        <v>393.29969999999997</v>
      </c>
      <c r="DW798">
        <v>464.99119999999999</v>
      </c>
      <c r="DX798">
        <v>501.66050000000001</v>
      </c>
      <c r="DY798">
        <v>514.88559999999995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0</v>
      </c>
      <c r="EK798">
        <v>0</v>
      </c>
      <c r="EL798">
        <v>157.97409999999999</v>
      </c>
      <c r="EM798">
        <v>420.59840000000003</v>
      </c>
      <c r="EN798">
        <v>417.92039999999997</v>
      </c>
      <c r="EO798">
        <v>415.6891</v>
      </c>
      <c r="EP798">
        <v>410.96940000000001</v>
      </c>
      <c r="EQ798">
        <v>409.40339999999998</v>
      </c>
      <c r="ER798">
        <v>369.7593</v>
      </c>
      <c r="ES798">
        <v>268.279</v>
      </c>
      <c r="ET798">
        <v>728.91780000000006</v>
      </c>
      <c r="EU798">
        <v>900.09289999999999</v>
      </c>
      <c r="EV798">
        <v>988.54679999999996</v>
      </c>
      <c r="EW798">
        <v>1022.912</v>
      </c>
      <c r="EX798">
        <v>66.126819999999995</v>
      </c>
      <c r="EY798">
        <v>65.06326</v>
      </c>
      <c r="EZ798">
        <v>64.124769999999998</v>
      </c>
      <c r="FA798">
        <v>63.271900000000002</v>
      </c>
      <c r="FB798">
        <v>62.37236</v>
      </c>
      <c r="FC798">
        <v>61.401029999999999</v>
      </c>
      <c r="FD798">
        <v>60.706519999999998</v>
      </c>
      <c r="FE798">
        <v>61.186590000000002</v>
      </c>
      <c r="FF798">
        <v>63.375520000000002</v>
      </c>
      <c r="FG798">
        <v>66.756069999999994</v>
      </c>
      <c r="FH798">
        <v>70.630200000000002</v>
      </c>
      <c r="FI798">
        <v>74.364850000000004</v>
      </c>
      <c r="FJ798">
        <v>77.669430000000006</v>
      </c>
      <c r="FK798">
        <v>80.096289999999996</v>
      </c>
      <c r="FL798">
        <v>81.878299999999996</v>
      </c>
      <c r="FM798">
        <v>82.886279999999999</v>
      </c>
      <c r="FN798">
        <v>82.993510000000001</v>
      </c>
      <c r="FO798">
        <v>82.340879999999999</v>
      </c>
      <c r="FP798">
        <v>80.907359999999997</v>
      </c>
      <c r="FQ798">
        <v>78.79101</v>
      </c>
      <c r="FR798">
        <v>75.139470000000003</v>
      </c>
      <c r="FS798">
        <v>71.781530000000004</v>
      </c>
      <c r="FT798">
        <v>69.765050000000002</v>
      </c>
      <c r="FU798">
        <v>68.133170000000007</v>
      </c>
      <c r="FV798">
        <v>1</v>
      </c>
    </row>
    <row r="799" spans="1:178" x14ac:dyDescent="0.2">
      <c r="A799" t="s">
        <v>216</v>
      </c>
      <c r="B799" t="s">
        <v>231</v>
      </c>
      <c r="C799" t="s">
        <v>242</v>
      </c>
      <c r="D799" t="s">
        <v>37</v>
      </c>
      <c r="E799">
        <v>2016</v>
      </c>
      <c r="F799" t="s">
        <v>228</v>
      </c>
      <c r="G799">
        <v>330</v>
      </c>
      <c r="H799" s="59"/>
      <c r="I799">
        <v>32.482619999999997</v>
      </c>
      <c r="J799">
        <v>462.12540000000001</v>
      </c>
      <c r="K799">
        <v>457.3528</v>
      </c>
      <c r="L799">
        <v>454.82979999999998</v>
      </c>
      <c r="M799">
        <v>455.22050000000002</v>
      </c>
      <c r="N799">
        <v>459.61900000000003</v>
      </c>
      <c r="O799">
        <v>474.15879999999999</v>
      </c>
      <c r="P799">
        <v>484.16579999999999</v>
      </c>
      <c r="Q799">
        <v>489.74919999999997</v>
      </c>
      <c r="R799">
        <v>490.56990000000002</v>
      </c>
      <c r="S799">
        <v>492.47430000000003</v>
      </c>
      <c r="T799">
        <v>494.9135</v>
      </c>
      <c r="U799">
        <v>492.92020000000002</v>
      </c>
      <c r="V799">
        <v>491.92899999999997</v>
      </c>
      <c r="W799">
        <v>492.03680000000003</v>
      </c>
      <c r="X799">
        <v>486.42059999999998</v>
      </c>
      <c r="Y799">
        <v>479.83069999999998</v>
      </c>
      <c r="Z799">
        <v>473.41930000000002</v>
      </c>
      <c r="AA799">
        <v>469.68459999999999</v>
      </c>
      <c r="AB799">
        <v>468.63529999999997</v>
      </c>
      <c r="AC799">
        <v>470.75130000000001</v>
      </c>
      <c r="AD799">
        <v>472.41109999999998</v>
      </c>
      <c r="AE799">
        <v>474.30090000000001</v>
      </c>
      <c r="AF799">
        <v>473.82510000000002</v>
      </c>
      <c r="AG799">
        <v>470.69400000000002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122.74460000000001</v>
      </c>
      <c r="AU799">
        <v>389.16460000000001</v>
      </c>
      <c r="AV799">
        <v>388.03120000000001</v>
      </c>
      <c r="AW799">
        <v>386.86669999999998</v>
      </c>
      <c r="AX799">
        <v>382.90129999999999</v>
      </c>
      <c r="AY799">
        <v>381.73899999999998</v>
      </c>
      <c r="AZ799">
        <v>334.89280000000002</v>
      </c>
      <c r="BA799">
        <v>239.26599999999999</v>
      </c>
      <c r="BB799">
        <v>-404.25880000000001</v>
      </c>
      <c r="BC799">
        <v>-567.91629999999998</v>
      </c>
      <c r="BD799">
        <v>-653.73869999999999</v>
      </c>
      <c r="BE799">
        <v>-690.47829999999999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132.1027</v>
      </c>
      <c r="BS799">
        <v>395.54750000000001</v>
      </c>
      <c r="BT799">
        <v>393.97399999999999</v>
      </c>
      <c r="BU799">
        <v>392.50810000000001</v>
      </c>
      <c r="BV799">
        <v>388.35180000000003</v>
      </c>
      <c r="BW799">
        <v>387.08049999999997</v>
      </c>
      <c r="BX799">
        <v>342.65339999999998</v>
      </c>
      <c r="BY799">
        <v>246.0009</v>
      </c>
      <c r="BZ799">
        <v>-72.636279999999999</v>
      </c>
      <c r="CA799">
        <v>-137.99449999999999</v>
      </c>
      <c r="CB799">
        <v>-172.6489</v>
      </c>
      <c r="CC799">
        <v>-188.49969999999999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138.58410000000001</v>
      </c>
      <c r="CQ799">
        <v>399.9683</v>
      </c>
      <c r="CR799">
        <v>398.0899</v>
      </c>
      <c r="CS799">
        <v>396.4153</v>
      </c>
      <c r="CT799">
        <v>392.12670000000003</v>
      </c>
      <c r="CU799">
        <v>390.78</v>
      </c>
      <c r="CV799">
        <v>348.02839999999998</v>
      </c>
      <c r="CW799">
        <v>250.66550000000001</v>
      </c>
      <c r="CX799">
        <v>157.0444</v>
      </c>
      <c r="CY799">
        <v>159.768</v>
      </c>
      <c r="CZ799">
        <v>160.55240000000001</v>
      </c>
      <c r="DA799">
        <v>159.16919999999999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145.06549999999999</v>
      </c>
      <c r="DO799">
        <v>404.38909999999998</v>
      </c>
      <c r="DP799">
        <v>402.20580000000001</v>
      </c>
      <c r="DQ799">
        <v>400.32260000000002</v>
      </c>
      <c r="DR799">
        <v>395.90170000000001</v>
      </c>
      <c r="DS799">
        <v>394.47949999999997</v>
      </c>
      <c r="DT799">
        <v>353.40339999999998</v>
      </c>
      <c r="DU799">
        <v>255.33</v>
      </c>
      <c r="DV799">
        <v>386.72519999999997</v>
      </c>
      <c r="DW799">
        <v>457.53050000000002</v>
      </c>
      <c r="DX799">
        <v>493.75369999999998</v>
      </c>
      <c r="DY799">
        <v>506.8381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154.42359999999999</v>
      </c>
      <c r="EM799">
        <v>410.77199999999999</v>
      </c>
      <c r="EN799">
        <v>408.14859999999999</v>
      </c>
      <c r="EO799">
        <v>405.964</v>
      </c>
      <c r="EP799">
        <v>401.35219999999998</v>
      </c>
      <c r="EQ799">
        <v>399.82100000000003</v>
      </c>
      <c r="ER799">
        <v>361.16399999999999</v>
      </c>
      <c r="ES799">
        <v>262.06490000000002</v>
      </c>
      <c r="ET799">
        <v>718.34770000000003</v>
      </c>
      <c r="EU799">
        <v>887.45219999999995</v>
      </c>
      <c r="EV799">
        <v>974.84339999999997</v>
      </c>
      <c r="EW799">
        <v>1008.817</v>
      </c>
      <c r="EX799">
        <v>66.126819999999995</v>
      </c>
      <c r="EY799">
        <v>65.06326</v>
      </c>
      <c r="EZ799">
        <v>64.124769999999998</v>
      </c>
      <c r="FA799">
        <v>63.271900000000002</v>
      </c>
      <c r="FB799">
        <v>62.37236</v>
      </c>
      <c r="FC799">
        <v>61.401029999999999</v>
      </c>
      <c r="FD799">
        <v>60.706519999999998</v>
      </c>
      <c r="FE799">
        <v>61.186590000000002</v>
      </c>
      <c r="FF799">
        <v>63.375520000000002</v>
      </c>
      <c r="FG799">
        <v>66.756069999999994</v>
      </c>
      <c r="FH799">
        <v>70.630200000000002</v>
      </c>
      <c r="FI799">
        <v>74.364850000000004</v>
      </c>
      <c r="FJ799">
        <v>77.669430000000006</v>
      </c>
      <c r="FK799">
        <v>80.096289999999996</v>
      </c>
      <c r="FL799">
        <v>81.878299999999996</v>
      </c>
      <c r="FM799">
        <v>82.886279999999999</v>
      </c>
      <c r="FN799">
        <v>82.993510000000001</v>
      </c>
      <c r="FO799">
        <v>82.340879999999999</v>
      </c>
      <c r="FP799">
        <v>80.907359999999997</v>
      </c>
      <c r="FQ799">
        <v>78.79101</v>
      </c>
      <c r="FR799">
        <v>75.139470000000003</v>
      </c>
      <c r="FS799">
        <v>71.781530000000004</v>
      </c>
      <c r="FT799">
        <v>69.765039999999999</v>
      </c>
      <c r="FU799">
        <v>68.133170000000007</v>
      </c>
      <c r="FV799">
        <v>1</v>
      </c>
    </row>
    <row r="800" spans="1:178" x14ac:dyDescent="0.2">
      <c r="A800" t="s">
        <v>216</v>
      </c>
      <c r="B800" t="s">
        <v>231</v>
      </c>
      <c r="C800" t="s">
        <v>242</v>
      </c>
      <c r="D800" t="s">
        <v>37</v>
      </c>
      <c r="E800">
        <v>2017</v>
      </c>
      <c r="F800" t="s">
        <v>228</v>
      </c>
      <c r="G800">
        <v>321</v>
      </c>
      <c r="H800" s="59"/>
      <c r="I800">
        <v>31.596730000000001</v>
      </c>
      <c r="J800">
        <v>449.52199999999999</v>
      </c>
      <c r="K800">
        <v>444.87950000000001</v>
      </c>
      <c r="L800">
        <v>442.42540000000002</v>
      </c>
      <c r="M800">
        <v>442.80540000000002</v>
      </c>
      <c r="N800">
        <v>447.084</v>
      </c>
      <c r="O800">
        <v>461.22710000000001</v>
      </c>
      <c r="P800">
        <v>470.96129999999999</v>
      </c>
      <c r="Q800">
        <v>476.39240000000001</v>
      </c>
      <c r="R800">
        <v>477.19069999999999</v>
      </c>
      <c r="S800">
        <v>479.04320000000001</v>
      </c>
      <c r="T800">
        <v>481.41579999999999</v>
      </c>
      <c r="U800">
        <v>479.4769</v>
      </c>
      <c r="V800">
        <v>478.5127</v>
      </c>
      <c r="W800">
        <v>478.61759999999998</v>
      </c>
      <c r="X800">
        <v>473.15460000000002</v>
      </c>
      <c r="Y800">
        <v>466.74439999999998</v>
      </c>
      <c r="Z800">
        <v>460.50790000000001</v>
      </c>
      <c r="AA800">
        <v>456.87509999999997</v>
      </c>
      <c r="AB800">
        <v>455.85430000000002</v>
      </c>
      <c r="AC800">
        <v>457.9126</v>
      </c>
      <c r="AD800">
        <v>459.52719999999999</v>
      </c>
      <c r="AE800">
        <v>461.36540000000002</v>
      </c>
      <c r="AF800">
        <v>460.90260000000001</v>
      </c>
      <c r="AG800">
        <v>457.85680000000002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119.1825</v>
      </c>
      <c r="AU800">
        <v>378.40469999999999</v>
      </c>
      <c r="AV800">
        <v>377.31229999999999</v>
      </c>
      <c r="AW800">
        <v>376.18650000000002</v>
      </c>
      <c r="AX800">
        <v>372.33359999999999</v>
      </c>
      <c r="AY800">
        <v>371.20549999999997</v>
      </c>
      <c r="AZ800">
        <v>325.58150000000001</v>
      </c>
      <c r="BA800">
        <v>232.58619999999999</v>
      </c>
      <c r="BB800">
        <v>-400.83479999999997</v>
      </c>
      <c r="BC800">
        <v>-562.28189999999995</v>
      </c>
      <c r="BD800">
        <v>-646.9366</v>
      </c>
      <c r="BE800">
        <v>-683.15300000000002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128.41210000000001</v>
      </c>
      <c r="BS800">
        <v>384.7</v>
      </c>
      <c r="BT800">
        <v>383.17349999999999</v>
      </c>
      <c r="BU800">
        <v>381.75049999999999</v>
      </c>
      <c r="BV800">
        <v>377.70920000000001</v>
      </c>
      <c r="BW800">
        <v>376.47370000000001</v>
      </c>
      <c r="BX800">
        <v>333.2355</v>
      </c>
      <c r="BY800">
        <v>239.2287</v>
      </c>
      <c r="BZ800">
        <v>-73.76567</v>
      </c>
      <c r="CA800">
        <v>-138.26329999999999</v>
      </c>
      <c r="CB800">
        <v>-172.45249999999999</v>
      </c>
      <c r="CC800">
        <v>-188.0669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134.80459999999999</v>
      </c>
      <c r="CQ800">
        <v>389.06009999999998</v>
      </c>
      <c r="CR800">
        <v>387.23289999999997</v>
      </c>
      <c r="CS800">
        <v>385.60399999999998</v>
      </c>
      <c r="CT800">
        <v>381.43239999999997</v>
      </c>
      <c r="CU800">
        <v>380.12240000000003</v>
      </c>
      <c r="CV800">
        <v>338.5367</v>
      </c>
      <c r="CW800">
        <v>243.82919999999999</v>
      </c>
      <c r="CX800">
        <v>152.76140000000001</v>
      </c>
      <c r="CY800">
        <v>155.41069999999999</v>
      </c>
      <c r="CZ800">
        <v>156.1737</v>
      </c>
      <c r="DA800">
        <v>154.82820000000001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141.197</v>
      </c>
      <c r="DO800">
        <v>393.42009999999999</v>
      </c>
      <c r="DP800">
        <v>391.29230000000001</v>
      </c>
      <c r="DQ800">
        <v>389.45760000000001</v>
      </c>
      <c r="DR800">
        <v>385.15550000000002</v>
      </c>
      <c r="DS800">
        <v>383.77109999999999</v>
      </c>
      <c r="DT800">
        <v>343.83789999999999</v>
      </c>
      <c r="DU800">
        <v>248.4297</v>
      </c>
      <c r="DV800">
        <v>379.2885</v>
      </c>
      <c r="DW800">
        <v>449.0847</v>
      </c>
      <c r="DX800">
        <v>484.79989999999998</v>
      </c>
      <c r="DY800">
        <v>497.72340000000003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150.42660000000001</v>
      </c>
      <c r="EM800">
        <v>399.71539999999999</v>
      </c>
      <c r="EN800">
        <v>397.15339999999998</v>
      </c>
      <c r="EO800">
        <v>395.02159999999998</v>
      </c>
      <c r="EP800">
        <v>390.53109999999998</v>
      </c>
      <c r="EQ800">
        <v>389.03919999999999</v>
      </c>
      <c r="ER800">
        <v>351.49200000000002</v>
      </c>
      <c r="ES800">
        <v>255.07210000000001</v>
      </c>
      <c r="ET800">
        <v>706.35760000000005</v>
      </c>
      <c r="EU800">
        <v>873.10329999999999</v>
      </c>
      <c r="EV800">
        <v>959.28390000000002</v>
      </c>
      <c r="EW800">
        <v>992.80949999999996</v>
      </c>
      <c r="EX800">
        <v>66.126819999999995</v>
      </c>
      <c r="EY800">
        <v>65.06326</v>
      </c>
      <c r="EZ800">
        <v>64.124769999999998</v>
      </c>
      <c r="FA800">
        <v>63.271900000000002</v>
      </c>
      <c r="FB800">
        <v>62.37236</v>
      </c>
      <c r="FC800">
        <v>61.401029999999999</v>
      </c>
      <c r="FD800">
        <v>60.706519999999998</v>
      </c>
      <c r="FE800">
        <v>61.186590000000002</v>
      </c>
      <c r="FF800">
        <v>63.375520000000002</v>
      </c>
      <c r="FG800">
        <v>66.756069999999994</v>
      </c>
      <c r="FH800">
        <v>70.630200000000002</v>
      </c>
      <c r="FI800">
        <v>74.364850000000004</v>
      </c>
      <c r="FJ800">
        <v>77.669430000000006</v>
      </c>
      <c r="FK800">
        <v>80.096279999999993</v>
      </c>
      <c r="FL800">
        <v>81.878299999999996</v>
      </c>
      <c r="FM800">
        <v>82.886279999999999</v>
      </c>
      <c r="FN800">
        <v>82.993520000000004</v>
      </c>
      <c r="FO800">
        <v>82.340879999999999</v>
      </c>
      <c r="FP800">
        <v>80.907359999999997</v>
      </c>
      <c r="FQ800">
        <v>78.79101</v>
      </c>
      <c r="FR800">
        <v>75.139470000000003</v>
      </c>
      <c r="FS800">
        <v>71.781530000000004</v>
      </c>
      <c r="FT800">
        <v>69.765050000000002</v>
      </c>
      <c r="FU800">
        <v>68.133170000000007</v>
      </c>
      <c r="FV800">
        <v>1</v>
      </c>
    </row>
    <row r="801" spans="1:178" x14ac:dyDescent="0.2">
      <c r="A801" t="s">
        <v>216</v>
      </c>
      <c r="B801" t="s">
        <v>231</v>
      </c>
      <c r="C801" t="s">
        <v>242</v>
      </c>
      <c r="D801" t="s">
        <v>37</v>
      </c>
      <c r="E801" t="s">
        <v>239</v>
      </c>
      <c r="F801" t="s">
        <v>228</v>
      </c>
      <c r="G801">
        <v>313</v>
      </c>
      <c r="H801" s="59"/>
      <c r="I801">
        <v>30.809270000000001</v>
      </c>
      <c r="J801">
        <v>438.31900000000002</v>
      </c>
      <c r="K801">
        <v>433.79219999999998</v>
      </c>
      <c r="L801">
        <v>431.39920000000001</v>
      </c>
      <c r="M801">
        <v>431.7697</v>
      </c>
      <c r="N801">
        <v>435.94170000000003</v>
      </c>
      <c r="O801">
        <v>449.73239999999998</v>
      </c>
      <c r="P801">
        <v>459.22390000000001</v>
      </c>
      <c r="Q801">
        <v>464.5197</v>
      </c>
      <c r="R801">
        <v>465.29809999999998</v>
      </c>
      <c r="S801">
        <v>467.1044</v>
      </c>
      <c r="T801">
        <v>469.41789999999997</v>
      </c>
      <c r="U801">
        <v>467.52730000000003</v>
      </c>
      <c r="V801">
        <v>466.5872</v>
      </c>
      <c r="W801">
        <v>466.68950000000001</v>
      </c>
      <c r="X801">
        <v>461.36259999999999</v>
      </c>
      <c r="Y801">
        <v>455.11219999999997</v>
      </c>
      <c r="Z801">
        <v>449.03109999999998</v>
      </c>
      <c r="AA801">
        <v>445.48880000000003</v>
      </c>
      <c r="AB801">
        <v>444.49349999999998</v>
      </c>
      <c r="AC801">
        <v>446.50049999999999</v>
      </c>
      <c r="AD801">
        <v>448.07479999999998</v>
      </c>
      <c r="AE801">
        <v>449.86720000000003</v>
      </c>
      <c r="AF801">
        <v>449.41590000000002</v>
      </c>
      <c r="AG801">
        <v>446.4461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116.0188</v>
      </c>
      <c r="AU801">
        <v>368.84210000000002</v>
      </c>
      <c r="AV801">
        <v>367.78609999999998</v>
      </c>
      <c r="AW801">
        <v>366.69450000000001</v>
      </c>
      <c r="AX801">
        <v>362.94159999999999</v>
      </c>
      <c r="AY801">
        <v>361.84390000000002</v>
      </c>
      <c r="AZ801">
        <v>317.30689999999998</v>
      </c>
      <c r="BA801">
        <v>226.65049999999999</v>
      </c>
      <c r="BB801">
        <v>-397.7</v>
      </c>
      <c r="BC801">
        <v>-557.15539999999999</v>
      </c>
      <c r="BD801">
        <v>-640.75810000000001</v>
      </c>
      <c r="BE801">
        <v>-676.50369999999998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125.1327</v>
      </c>
      <c r="BS801">
        <v>375.05840000000001</v>
      </c>
      <c r="BT801">
        <v>373.57369999999997</v>
      </c>
      <c r="BU801">
        <v>372.18869999999998</v>
      </c>
      <c r="BV801">
        <v>368.24979999999999</v>
      </c>
      <c r="BW801">
        <v>367.04599999999999</v>
      </c>
      <c r="BX801">
        <v>324.86500000000001</v>
      </c>
      <c r="BY801">
        <v>233.20959999999999</v>
      </c>
      <c r="BZ801">
        <v>-74.732219999999998</v>
      </c>
      <c r="CA801">
        <v>-138.4539</v>
      </c>
      <c r="CB801">
        <v>-172.22389999999999</v>
      </c>
      <c r="CC801">
        <v>-187.6258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131.44489999999999</v>
      </c>
      <c r="CQ801">
        <v>379.3639</v>
      </c>
      <c r="CR801">
        <v>377.5822</v>
      </c>
      <c r="CS801">
        <v>375.99400000000003</v>
      </c>
      <c r="CT801">
        <v>371.92630000000003</v>
      </c>
      <c r="CU801">
        <v>370.64890000000003</v>
      </c>
      <c r="CV801">
        <v>330.09969999999998</v>
      </c>
      <c r="CW801">
        <v>237.75239999999999</v>
      </c>
      <c r="CX801">
        <v>148.95429999999999</v>
      </c>
      <c r="CY801">
        <v>151.53749999999999</v>
      </c>
      <c r="CZ801">
        <v>152.28149999999999</v>
      </c>
      <c r="DA801">
        <v>150.96960000000001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137.75720000000001</v>
      </c>
      <c r="DO801">
        <v>383.66930000000002</v>
      </c>
      <c r="DP801">
        <v>381.5908</v>
      </c>
      <c r="DQ801">
        <v>379.79919999999998</v>
      </c>
      <c r="DR801">
        <v>375.60270000000003</v>
      </c>
      <c r="DS801">
        <v>374.25189999999998</v>
      </c>
      <c r="DT801">
        <v>335.33440000000002</v>
      </c>
      <c r="DU801">
        <v>242.29519999999999</v>
      </c>
      <c r="DV801">
        <v>372.64080000000001</v>
      </c>
      <c r="DW801">
        <v>441.52890000000002</v>
      </c>
      <c r="DX801">
        <v>476.7869</v>
      </c>
      <c r="DY801">
        <v>489.56490000000002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146.87110000000001</v>
      </c>
      <c r="EM801">
        <v>389.88560000000001</v>
      </c>
      <c r="EN801">
        <v>387.3784</v>
      </c>
      <c r="EO801">
        <v>385.29340000000002</v>
      </c>
      <c r="EP801">
        <v>380.91090000000003</v>
      </c>
      <c r="EQ801">
        <v>379.45400000000001</v>
      </c>
      <c r="ER801">
        <v>342.89249999999998</v>
      </c>
      <c r="ES801">
        <v>248.8544</v>
      </c>
      <c r="ET801">
        <v>695.60860000000002</v>
      </c>
      <c r="EU801">
        <v>860.23040000000003</v>
      </c>
      <c r="EV801">
        <v>945.3211</v>
      </c>
      <c r="EW801">
        <v>978.44280000000003</v>
      </c>
      <c r="EX801">
        <v>66.126819999999995</v>
      </c>
      <c r="EY801">
        <v>65.06326</v>
      </c>
      <c r="EZ801">
        <v>64.124769999999998</v>
      </c>
      <c r="FA801">
        <v>63.271900000000002</v>
      </c>
      <c r="FB801">
        <v>62.37236</v>
      </c>
      <c r="FC801">
        <v>61.401029999999999</v>
      </c>
      <c r="FD801">
        <v>60.706519999999998</v>
      </c>
      <c r="FE801">
        <v>61.186590000000002</v>
      </c>
      <c r="FF801">
        <v>63.375520000000002</v>
      </c>
      <c r="FG801">
        <v>66.756069999999994</v>
      </c>
      <c r="FH801">
        <v>70.630200000000002</v>
      </c>
      <c r="FI801">
        <v>74.364850000000004</v>
      </c>
      <c r="FJ801">
        <v>77.669430000000006</v>
      </c>
      <c r="FK801">
        <v>80.096289999999996</v>
      </c>
      <c r="FL801">
        <v>81.878299999999996</v>
      </c>
      <c r="FM801">
        <v>82.886279999999999</v>
      </c>
      <c r="FN801">
        <v>82.993510000000001</v>
      </c>
      <c r="FO801">
        <v>82.340879999999999</v>
      </c>
      <c r="FP801">
        <v>80.907359999999997</v>
      </c>
      <c r="FQ801">
        <v>78.79101</v>
      </c>
      <c r="FR801">
        <v>75.139470000000003</v>
      </c>
      <c r="FS801">
        <v>71.781530000000004</v>
      </c>
      <c r="FT801">
        <v>69.765050000000002</v>
      </c>
      <c r="FU801">
        <v>68.133170000000007</v>
      </c>
      <c r="FV801">
        <v>1</v>
      </c>
    </row>
    <row r="802" spans="1:178" x14ac:dyDescent="0.2">
      <c r="A802" t="s">
        <v>216</v>
      </c>
      <c r="B802" t="s">
        <v>231</v>
      </c>
      <c r="C802" t="s">
        <v>242</v>
      </c>
      <c r="D802" t="s">
        <v>38</v>
      </c>
      <c r="E802">
        <v>2015</v>
      </c>
      <c r="F802" t="s">
        <v>228</v>
      </c>
      <c r="G802">
        <v>338</v>
      </c>
      <c r="H802" s="59"/>
      <c r="I802">
        <v>33.27008</v>
      </c>
      <c r="J802">
        <v>465.34870000000001</v>
      </c>
      <c r="K802">
        <v>463.63990000000001</v>
      </c>
      <c r="L802">
        <v>463.00310000000002</v>
      </c>
      <c r="M802">
        <v>461.96100000000001</v>
      </c>
      <c r="N802">
        <v>467.92829999999998</v>
      </c>
      <c r="O802">
        <v>482.00850000000003</v>
      </c>
      <c r="P802">
        <v>494.39749999999998</v>
      </c>
      <c r="Q802">
        <v>496.48910000000001</v>
      </c>
      <c r="R802">
        <v>497.68009999999998</v>
      </c>
      <c r="S802">
        <v>499.81979999999999</v>
      </c>
      <c r="T802">
        <v>502.04250000000002</v>
      </c>
      <c r="U802">
        <v>502.68419999999998</v>
      </c>
      <c r="V802">
        <v>495.9282</v>
      </c>
      <c r="W802">
        <v>493.28269999999998</v>
      </c>
      <c r="X802">
        <v>484.38440000000003</v>
      </c>
      <c r="Y802">
        <v>475.87639999999999</v>
      </c>
      <c r="Z802">
        <v>468.78449999999998</v>
      </c>
      <c r="AA802">
        <v>463.9939</v>
      </c>
      <c r="AB802">
        <v>465.601</v>
      </c>
      <c r="AC802">
        <v>470.06200000000001</v>
      </c>
      <c r="AD802">
        <v>475.38569999999999</v>
      </c>
      <c r="AE802">
        <v>474.33600000000001</v>
      </c>
      <c r="AF802">
        <v>471.78640000000001</v>
      </c>
      <c r="AG802">
        <v>473.62759999999997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120.0136</v>
      </c>
      <c r="AU802">
        <v>387.3646</v>
      </c>
      <c r="AV802">
        <v>382.83679999999998</v>
      </c>
      <c r="AW802">
        <v>379.10180000000003</v>
      </c>
      <c r="AX802">
        <v>375.05380000000002</v>
      </c>
      <c r="AY802">
        <v>372.63499999999999</v>
      </c>
      <c r="AZ802">
        <v>330.4384</v>
      </c>
      <c r="BA802">
        <v>234.62119999999999</v>
      </c>
      <c r="BB802">
        <v>-355.38690000000003</v>
      </c>
      <c r="BC802">
        <v>-519.41319999999996</v>
      </c>
      <c r="BD802">
        <v>-622.90319999999997</v>
      </c>
      <c r="BE802">
        <v>-730.32870000000003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129.98679999999999</v>
      </c>
      <c r="BS802">
        <v>393.21910000000003</v>
      </c>
      <c r="BT802">
        <v>388.42579999999998</v>
      </c>
      <c r="BU802">
        <v>384.39330000000001</v>
      </c>
      <c r="BV802">
        <v>380.2321</v>
      </c>
      <c r="BW802">
        <v>377.61919999999998</v>
      </c>
      <c r="BX802">
        <v>337.16300000000001</v>
      </c>
      <c r="BY802">
        <v>240.7876</v>
      </c>
      <c r="BZ802">
        <v>-53.600090000000002</v>
      </c>
      <c r="CA802">
        <v>-120.53189999999999</v>
      </c>
      <c r="CB802">
        <v>-162.69479999999999</v>
      </c>
      <c r="CC802">
        <v>-205.52719999999999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136.89429999999999</v>
      </c>
      <c r="CQ802">
        <v>397.27390000000003</v>
      </c>
      <c r="CR802">
        <v>392.29680000000002</v>
      </c>
      <c r="CS802">
        <v>388.05810000000002</v>
      </c>
      <c r="CT802">
        <v>383.8186</v>
      </c>
      <c r="CU802">
        <v>381.07130000000001</v>
      </c>
      <c r="CV802">
        <v>341.82040000000001</v>
      </c>
      <c r="CW802">
        <v>245.05850000000001</v>
      </c>
      <c r="CX802">
        <v>155.41650000000001</v>
      </c>
      <c r="CY802">
        <v>155.732</v>
      </c>
      <c r="CZ802">
        <v>156.04419999999999</v>
      </c>
      <c r="DA802">
        <v>157.9487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143.80170000000001</v>
      </c>
      <c r="DO802">
        <v>401.32870000000003</v>
      </c>
      <c r="DP802">
        <v>396.16770000000002</v>
      </c>
      <c r="DQ802">
        <v>391.72300000000001</v>
      </c>
      <c r="DR802">
        <v>387.4051</v>
      </c>
      <c r="DS802">
        <v>384.52339999999998</v>
      </c>
      <c r="DT802">
        <v>346.4778</v>
      </c>
      <c r="DU802">
        <v>249.32939999999999</v>
      </c>
      <c r="DV802">
        <v>364.4332</v>
      </c>
      <c r="DW802">
        <v>431.99590000000001</v>
      </c>
      <c r="DX802">
        <v>474.78309999999999</v>
      </c>
      <c r="DY802">
        <v>521.42470000000003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153.77500000000001</v>
      </c>
      <c r="EM802">
        <v>407.1832</v>
      </c>
      <c r="EN802">
        <v>401.75670000000002</v>
      </c>
      <c r="EO802">
        <v>397.0145</v>
      </c>
      <c r="EP802">
        <v>392.58350000000002</v>
      </c>
      <c r="EQ802">
        <v>389.50760000000002</v>
      </c>
      <c r="ER802">
        <v>353.20240000000001</v>
      </c>
      <c r="ES802">
        <v>255.49590000000001</v>
      </c>
      <c r="ET802">
        <v>666.22</v>
      </c>
      <c r="EU802">
        <v>830.87720000000002</v>
      </c>
      <c r="EV802">
        <v>934.99159999999995</v>
      </c>
      <c r="EW802">
        <v>1046.2260000000001</v>
      </c>
      <c r="EX802">
        <v>69.250739999999993</v>
      </c>
      <c r="EY802">
        <v>67.861819999999994</v>
      </c>
      <c r="EZ802">
        <v>66.738910000000004</v>
      </c>
      <c r="FA802">
        <v>65.631489999999999</v>
      </c>
      <c r="FB802">
        <v>64.336669999999998</v>
      </c>
      <c r="FC802">
        <v>63.451340000000002</v>
      </c>
      <c r="FD802">
        <v>62.976489999999998</v>
      </c>
      <c r="FE802">
        <v>63.660719999999998</v>
      </c>
      <c r="FF802">
        <v>66.462680000000006</v>
      </c>
      <c r="FG802">
        <v>70.201939999999993</v>
      </c>
      <c r="FH802">
        <v>74.138090000000005</v>
      </c>
      <c r="FI802">
        <v>77.775440000000003</v>
      </c>
      <c r="FJ802">
        <v>80.529139999999998</v>
      </c>
      <c r="FK802">
        <v>82.796779999999998</v>
      </c>
      <c r="FL802">
        <v>83.920240000000007</v>
      </c>
      <c r="FM802">
        <v>84.561419999999998</v>
      </c>
      <c r="FN802">
        <v>84.918499999999995</v>
      </c>
      <c r="FO802">
        <v>84.913349999999994</v>
      </c>
      <c r="FP802">
        <v>83.526309999999995</v>
      </c>
      <c r="FQ802">
        <v>81.491709999999998</v>
      </c>
      <c r="FR802">
        <v>78.675240000000002</v>
      </c>
      <c r="FS802">
        <v>75.295500000000004</v>
      </c>
      <c r="FT802">
        <v>72.938509999999994</v>
      </c>
      <c r="FU802">
        <v>71.333079999999995</v>
      </c>
      <c r="FV802">
        <v>1</v>
      </c>
    </row>
    <row r="803" spans="1:178" x14ac:dyDescent="0.2">
      <c r="A803" t="s">
        <v>216</v>
      </c>
      <c r="B803" t="s">
        <v>231</v>
      </c>
      <c r="C803" t="s">
        <v>242</v>
      </c>
      <c r="D803" t="s">
        <v>38</v>
      </c>
      <c r="E803">
        <v>2016</v>
      </c>
      <c r="F803" t="s">
        <v>228</v>
      </c>
      <c r="G803">
        <v>330</v>
      </c>
      <c r="H803" s="59"/>
      <c r="I803">
        <v>32.482619999999997</v>
      </c>
      <c r="J803">
        <v>454.33449999999999</v>
      </c>
      <c r="K803">
        <v>452.6662</v>
      </c>
      <c r="L803">
        <v>452.04450000000003</v>
      </c>
      <c r="M803">
        <v>451.02699999999999</v>
      </c>
      <c r="N803">
        <v>456.85309999999998</v>
      </c>
      <c r="O803">
        <v>470.6</v>
      </c>
      <c r="P803">
        <v>482.69580000000002</v>
      </c>
      <c r="Q803">
        <v>484.73790000000002</v>
      </c>
      <c r="R803">
        <v>485.9006</v>
      </c>
      <c r="S803">
        <v>487.9898</v>
      </c>
      <c r="T803">
        <v>490.15989999999999</v>
      </c>
      <c r="U803">
        <v>490.78629999999998</v>
      </c>
      <c r="V803">
        <v>484.1902</v>
      </c>
      <c r="W803">
        <v>481.60730000000001</v>
      </c>
      <c r="X803">
        <v>472.9196</v>
      </c>
      <c r="Y803">
        <v>464.613</v>
      </c>
      <c r="Z803">
        <v>457.68900000000002</v>
      </c>
      <c r="AA803">
        <v>453.01179999999999</v>
      </c>
      <c r="AB803">
        <v>454.58089999999999</v>
      </c>
      <c r="AC803">
        <v>458.93630000000002</v>
      </c>
      <c r="AD803">
        <v>464.13400000000001</v>
      </c>
      <c r="AE803">
        <v>463.10910000000001</v>
      </c>
      <c r="AF803">
        <v>460.61989999999997</v>
      </c>
      <c r="AG803">
        <v>462.41739999999999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116.97450000000001</v>
      </c>
      <c r="AU803">
        <v>378.0797</v>
      </c>
      <c r="AV803">
        <v>373.66430000000003</v>
      </c>
      <c r="AW803">
        <v>370.02359999999999</v>
      </c>
      <c r="AX803">
        <v>366.07369999999997</v>
      </c>
      <c r="AY803">
        <v>363.71600000000001</v>
      </c>
      <c r="AZ803">
        <v>322.48349999999999</v>
      </c>
      <c r="BA803">
        <v>228.9452</v>
      </c>
      <c r="BB803">
        <v>-352.98419999999999</v>
      </c>
      <c r="BC803">
        <v>-515.06150000000002</v>
      </c>
      <c r="BD803">
        <v>-617.3229</v>
      </c>
      <c r="BE803">
        <v>-723.49199999999996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126.82899999999999</v>
      </c>
      <c r="BS803">
        <v>383.86450000000002</v>
      </c>
      <c r="BT803">
        <v>379.18680000000001</v>
      </c>
      <c r="BU803">
        <v>375.25209999999998</v>
      </c>
      <c r="BV803">
        <v>371.19040000000001</v>
      </c>
      <c r="BW803">
        <v>368.64089999999999</v>
      </c>
      <c r="BX803">
        <v>329.12810000000002</v>
      </c>
      <c r="BY803">
        <v>235.03829999999999</v>
      </c>
      <c r="BZ803">
        <v>-54.790210000000002</v>
      </c>
      <c r="CA803">
        <v>-120.9289</v>
      </c>
      <c r="CB803">
        <v>-162.5934</v>
      </c>
      <c r="CC803">
        <v>-204.9384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133.6542</v>
      </c>
      <c r="CQ803">
        <v>387.87099999999998</v>
      </c>
      <c r="CR803">
        <v>383.01170000000002</v>
      </c>
      <c r="CS803">
        <v>378.87329999999997</v>
      </c>
      <c r="CT803">
        <v>374.73419999999999</v>
      </c>
      <c r="CU803">
        <v>372.05189999999999</v>
      </c>
      <c r="CV803">
        <v>333.73</v>
      </c>
      <c r="CW803">
        <v>239.25829999999999</v>
      </c>
      <c r="CX803">
        <v>151.7381</v>
      </c>
      <c r="CY803">
        <v>152.04599999999999</v>
      </c>
      <c r="CZ803">
        <v>152.35079999999999</v>
      </c>
      <c r="DA803">
        <v>154.21029999999999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140.4794</v>
      </c>
      <c r="DO803">
        <v>391.8775</v>
      </c>
      <c r="DP803">
        <v>386.8365</v>
      </c>
      <c r="DQ803">
        <v>382.49450000000002</v>
      </c>
      <c r="DR803">
        <v>378.27800000000002</v>
      </c>
      <c r="DS803">
        <v>375.46289999999999</v>
      </c>
      <c r="DT803">
        <v>338.33199999999999</v>
      </c>
      <c r="DU803">
        <v>243.47829999999999</v>
      </c>
      <c r="DV803">
        <v>358.2663</v>
      </c>
      <c r="DW803">
        <v>425.02100000000002</v>
      </c>
      <c r="DX803">
        <v>467.29509999999999</v>
      </c>
      <c r="DY803">
        <v>513.35889999999995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150.3339</v>
      </c>
      <c r="EM803">
        <v>397.66239999999999</v>
      </c>
      <c r="EN803">
        <v>392.35899999999998</v>
      </c>
      <c r="EO803">
        <v>387.72300000000001</v>
      </c>
      <c r="EP803">
        <v>383.39460000000003</v>
      </c>
      <c r="EQ803">
        <v>380.38780000000003</v>
      </c>
      <c r="ER803">
        <v>344.97649999999999</v>
      </c>
      <c r="ES803">
        <v>249.57140000000001</v>
      </c>
      <c r="ET803">
        <v>656.46029999999996</v>
      </c>
      <c r="EU803">
        <v>819.15359999999998</v>
      </c>
      <c r="EV803">
        <v>922.02459999999996</v>
      </c>
      <c r="EW803">
        <v>1031.913</v>
      </c>
      <c r="EX803">
        <v>69.250739999999993</v>
      </c>
      <c r="EY803">
        <v>67.861819999999994</v>
      </c>
      <c r="EZ803">
        <v>66.738910000000004</v>
      </c>
      <c r="FA803">
        <v>65.631489999999999</v>
      </c>
      <c r="FB803">
        <v>64.336669999999998</v>
      </c>
      <c r="FC803">
        <v>63.451340000000002</v>
      </c>
      <c r="FD803">
        <v>62.976489999999998</v>
      </c>
      <c r="FE803">
        <v>63.660719999999998</v>
      </c>
      <c r="FF803">
        <v>66.462680000000006</v>
      </c>
      <c r="FG803">
        <v>70.201939999999993</v>
      </c>
      <c r="FH803">
        <v>74.138090000000005</v>
      </c>
      <c r="FI803">
        <v>77.775440000000003</v>
      </c>
      <c r="FJ803">
        <v>80.529139999999998</v>
      </c>
      <c r="FK803">
        <v>82.796779999999998</v>
      </c>
      <c r="FL803">
        <v>83.920240000000007</v>
      </c>
      <c r="FM803">
        <v>84.561419999999998</v>
      </c>
      <c r="FN803">
        <v>84.918499999999995</v>
      </c>
      <c r="FO803">
        <v>84.913349999999994</v>
      </c>
      <c r="FP803">
        <v>83.526309999999995</v>
      </c>
      <c r="FQ803">
        <v>81.491709999999998</v>
      </c>
      <c r="FR803">
        <v>78.675240000000002</v>
      </c>
      <c r="FS803">
        <v>75.295500000000004</v>
      </c>
      <c r="FT803">
        <v>72.938509999999994</v>
      </c>
      <c r="FU803">
        <v>71.333079999999995</v>
      </c>
      <c r="FV803">
        <v>1</v>
      </c>
    </row>
    <row r="804" spans="1:178" x14ac:dyDescent="0.2">
      <c r="A804" t="s">
        <v>216</v>
      </c>
      <c r="B804" t="s">
        <v>231</v>
      </c>
      <c r="C804" t="s">
        <v>242</v>
      </c>
      <c r="D804" t="s">
        <v>38</v>
      </c>
      <c r="E804">
        <v>2017</v>
      </c>
      <c r="F804" t="s">
        <v>228</v>
      </c>
      <c r="G804">
        <v>321</v>
      </c>
      <c r="H804" s="59"/>
      <c r="I804">
        <v>31.596730000000001</v>
      </c>
      <c r="J804">
        <v>441.9436</v>
      </c>
      <c r="K804">
        <v>440.32069999999999</v>
      </c>
      <c r="L804">
        <v>439.71600000000001</v>
      </c>
      <c r="M804">
        <v>438.72629999999998</v>
      </c>
      <c r="N804">
        <v>444.39339999999999</v>
      </c>
      <c r="O804">
        <v>457.7654</v>
      </c>
      <c r="P804">
        <v>469.53129999999999</v>
      </c>
      <c r="Q804">
        <v>471.51769999999999</v>
      </c>
      <c r="R804">
        <v>472.64879999999999</v>
      </c>
      <c r="S804">
        <v>474.68099999999998</v>
      </c>
      <c r="T804">
        <v>476.7919</v>
      </c>
      <c r="U804">
        <v>477.40129999999999</v>
      </c>
      <c r="V804">
        <v>470.98500000000001</v>
      </c>
      <c r="W804">
        <v>468.4726</v>
      </c>
      <c r="X804">
        <v>460.02179999999998</v>
      </c>
      <c r="Y804">
        <v>451.9418</v>
      </c>
      <c r="Z804">
        <v>445.20659999999998</v>
      </c>
      <c r="AA804">
        <v>440.65690000000001</v>
      </c>
      <c r="AB804">
        <v>442.18329999999997</v>
      </c>
      <c r="AC804">
        <v>446.41980000000001</v>
      </c>
      <c r="AD804">
        <v>451.47579999999999</v>
      </c>
      <c r="AE804">
        <v>450.47890000000001</v>
      </c>
      <c r="AF804">
        <v>448.0575</v>
      </c>
      <c r="AG804">
        <v>449.80610000000001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113.55840000000001</v>
      </c>
      <c r="AU804">
        <v>367.63580000000002</v>
      </c>
      <c r="AV804">
        <v>363.34690000000001</v>
      </c>
      <c r="AW804">
        <v>359.81220000000002</v>
      </c>
      <c r="AX804">
        <v>355.9726</v>
      </c>
      <c r="AY804">
        <v>353.68360000000001</v>
      </c>
      <c r="AZ804">
        <v>313.53620000000001</v>
      </c>
      <c r="BA804">
        <v>222.5616</v>
      </c>
      <c r="BB804">
        <v>-350.19240000000002</v>
      </c>
      <c r="BC804">
        <v>-510.04829999999998</v>
      </c>
      <c r="BD804">
        <v>-610.90989999999999</v>
      </c>
      <c r="BE804">
        <v>-715.64639999999997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123.27760000000001</v>
      </c>
      <c r="BS804">
        <v>373.34120000000001</v>
      </c>
      <c r="BT804">
        <v>368.79349999999999</v>
      </c>
      <c r="BU804">
        <v>364.96890000000002</v>
      </c>
      <c r="BV804">
        <v>361.01900000000001</v>
      </c>
      <c r="BW804">
        <v>358.54090000000002</v>
      </c>
      <c r="BX804">
        <v>320.08949999999999</v>
      </c>
      <c r="BY804">
        <v>228.571</v>
      </c>
      <c r="BZ804">
        <v>-56.092759999999998</v>
      </c>
      <c r="CA804">
        <v>-121.3275</v>
      </c>
      <c r="CB804">
        <v>-162.42410000000001</v>
      </c>
      <c r="CC804">
        <v>-204.21279999999999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130.00909999999999</v>
      </c>
      <c r="CQ804">
        <v>377.29270000000002</v>
      </c>
      <c r="CR804">
        <v>372.5659</v>
      </c>
      <c r="CS804">
        <v>368.54039999999998</v>
      </c>
      <c r="CT804">
        <v>364.51420000000002</v>
      </c>
      <c r="CU804">
        <v>361.90499999999997</v>
      </c>
      <c r="CV804">
        <v>324.62830000000002</v>
      </c>
      <c r="CW804">
        <v>232.73310000000001</v>
      </c>
      <c r="CX804">
        <v>147.59970000000001</v>
      </c>
      <c r="CY804">
        <v>147.89930000000001</v>
      </c>
      <c r="CZ804">
        <v>148.19579999999999</v>
      </c>
      <c r="DA804">
        <v>150.00460000000001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136.7406</v>
      </c>
      <c r="DO804">
        <v>381.24419999999998</v>
      </c>
      <c r="DP804">
        <v>376.33819999999997</v>
      </c>
      <c r="DQ804">
        <v>372.11189999999999</v>
      </c>
      <c r="DR804">
        <v>368.0093</v>
      </c>
      <c r="DS804">
        <v>365.26909999999998</v>
      </c>
      <c r="DT804">
        <v>329.1671</v>
      </c>
      <c r="DU804">
        <v>236.89519999999999</v>
      </c>
      <c r="DV804">
        <v>351.29219999999998</v>
      </c>
      <c r="DW804">
        <v>417.12619999999998</v>
      </c>
      <c r="DX804">
        <v>458.81569999999999</v>
      </c>
      <c r="DY804">
        <v>504.22190000000001</v>
      </c>
      <c r="DZ804">
        <v>0</v>
      </c>
      <c r="EA804">
        <v>0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0</v>
      </c>
      <c r="EI804">
        <v>0</v>
      </c>
      <c r="EJ804">
        <v>0</v>
      </c>
      <c r="EK804">
        <v>0</v>
      </c>
      <c r="EL804">
        <v>146.4598</v>
      </c>
      <c r="EM804">
        <v>386.94959999999998</v>
      </c>
      <c r="EN804">
        <v>381.78489999999999</v>
      </c>
      <c r="EO804">
        <v>377.26859999999999</v>
      </c>
      <c r="EP804">
        <v>373.0557</v>
      </c>
      <c r="EQ804">
        <v>370.12639999999999</v>
      </c>
      <c r="ER804">
        <v>335.72030000000001</v>
      </c>
      <c r="ES804">
        <v>242.90459999999999</v>
      </c>
      <c r="ET804">
        <v>645.39179999999999</v>
      </c>
      <c r="EU804">
        <v>805.84699999999998</v>
      </c>
      <c r="EV804">
        <v>907.30150000000003</v>
      </c>
      <c r="EW804">
        <v>1015.6559999999999</v>
      </c>
      <c r="EX804">
        <v>69.250739999999993</v>
      </c>
      <c r="EY804">
        <v>67.861819999999994</v>
      </c>
      <c r="EZ804">
        <v>66.738910000000004</v>
      </c>
      <c r="FA804">
        <v>65.631489999999999</v>
      </c>
      <c r="FB804">
        <v>64.336669999999998</v>
      </c>
      <c r="FC804">
        <v>63.451340000000002</v>
      </c>
      <c r="FD804">
        <v>62.976489999999998</v>
      </c>
      <c r="FE804">
        <v>63.660719999999998</v>
      </c>
      <c r="FF804">
        <v>66.462680000000006</v>
      </c>
      <c r="FG804">
        <v>70.201939999999993</v>
      </c>
      <c r="FH804">
        <v>74.138099999999994</v>
      </c>
      <c r="FI804">
        <v>77.775440000000003</v>
      </c>
      <c r="FJ804">
        <v>80.529139999999998</v>
      </c>
      <c r="FK804">
        <v>82.796779999999998</v>
      </c>
      <c r="FL804">
        <v>83.920249999999996</v>
      </c>
      <c r="FM804">
        <v>84.561419999999998</v>
      </c>
      <c r="FN804">
        <v>84.918499999999995</v>
      </c>
      <c r="FO804">
        <v>84.913349999999994</v>
      </c>
      <c r="FP804">
        <v>83.526309999999995</v>
      </c>
      <c r="FQ804">
        <v>81.491709999999998</v>
      </c>
      <c r="FR804">
        <v>78.675229999999999</v>
      </c>
      <c r="FS804">
        <v>75.295509999999993</v>
      </c>
      <c r="FT804">
        <v>72.938509999999994</v>
      </c>
      <c r="FU804">
        <v>71.333079999999995</v>
      </c>
      <c r="FV804">
        <v>1</v>
      </c>
    </row>
    <row r="805" spans="1:178" x14ac:dyDescent="0.2">
      <c r="A805" t="s">
        <v>216</v>
      </c>
      <c r="B805" t="s">
        <v>231</v>
      </c>
      <c r="C805" t="s">
        <v>242</v>
      </c>
      <c r="D805" t="s">
        <v>38</v>
      </c>
      <c r="E805" t="s">
        <v>239</v>
      </c>
      <c r="F805" t="s">
        <v>228</v>
      </c>
      <c r="G805">
        <v>313</v>
      </c>
      <c r="H805" s="59"/>
      <c r="I805">
        <v>30.809270000000001</v>
      </c>
      <c r="J805">
        <v>430.92939999999999</v>
      </c>
      <c r="K805">
        <v>429.34699999999998</v>
      </c>
      <c r="L805">
        <v>428.75729999999999</v>
      </c>
      <c r="M805">
        <v>427.79230000000001</v>
      </c>
      <c r="N805">
        <v>433.31819999999999</v>
      </c>
      <c r="O805">
        <v>446.35700000000003</v>
      </c>
      <c r="P805">
        <v>457.82960000000003</v>
      </c>
      <c r="Q805">
        <v>459.76650000000001</v>
      </c>
      <c r="R805">
        <v>460.86939999999998</v>
      </c>
      <c r="S805">
        <v>462.85090000000002</v>
      </c>
      <c r="T805">
        <v>464.9092</v>
      </c>
      <c r="U805">
        <v>465.5034</v>
      </c>
      <c r="V805">
        <v>459.24709999999999</v>
      </c>
      <c r="W805">
        <v>456.79730000000001</v>
      </c>
      <c r="X805">
        <v>448.55709999999999</v>
      </c>
      <c r="Y805">
        <v>440.67840000000001</v>
      </c>
      <c r="Z805">
        <v>434.11110000000002</v>
      </c>
      <c r="AA805">
        <v>429.6748</v>
      </c>
      <c r="AB805">
        <v>431.16309999999999</v>
      </c>
      <c r="AC805">
        <v>435.29410000000001</v>
      </c>
      <c r="AD805">
        <v>440.22410000000002</v>
      </c>
      <c r="AE805">
        <v>439.25200000000001</v>
      </c>
      <c r="AF805">
        <v>436.89100000000002</v>
      </c>
      <c r="AG805">
        <v>438.59589999999997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110.52460000000001</v>
      </c>
      <c r="AU805">
        <v>358.35399999999998</v>
      </c>
      <c r="AV805">
        <v>354.17739999999998</v>
      </c>
      <c r="AW805">
        <v>350.73689999999999</v>
      </c>
      <c r="AX805">
        <v>346.99520000000001</v>
      </c>
      <c r="AY805">
        <v>344.7672</v>
      </c>
      <c r="AZ805">
        <v>305.5849</v>
      </c>
      <c r="BA805">
        <v>216.88900000000001</v>
      </c>
      <c r="BB805">
        <v>-347.62869999999998</v>
      </c>
      <c r="BC805">
        <v>-505.48390000000001</v>
      </c>
      <c r="BD805">
        <v>-605.08429999999998</v>
      </c>
      <c r="BE805">
        <v>-708.52980000000002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120.1219</v>
      </c>
      <c r="BS805">
        <v>363.98779999999999</v>
      </c>
      <c r="BT805">
        <v>359.5557</v>
      </c>
      <c r="BU805">
        <v>355.82889999999998</v>
      </c>
      <c r="BV805">
        <v>351.97840000000002</v>
      </c>
      <c r="BW805">
        <v>349.56360000000001</v>
      </c>
      <c r="BX805">
        <v>312.05599999999998</v>
      </c>
      <c r="BY805">
        <v>222.82300000000001</v>
      </c>
      <c r="BZ805">
        <v>-57.217010000000002</v>
      </c>
      <c r="CA805">
        <v>-121.6375</v>
      </c>
      <c r="CB805">
        <v>-162.22239999999999</v>
      </c>
      <c r="CC805">
        <v>-203.5095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126.76900000000001</v>
      </c>
      <c r="CQ805">
        <v>367.88979999999998</v>
      </c>
      <c r="CR805">
        <v>363.2808</v>
      </c>
      <c r="CS805">
        <v>359.35559999999998</v>
      </c>
      <c r="CT805">
        <v>355.42970000000003</v>
      </c>
      <c r="CU805">
        <v>352.88560000000001</v>
      </c>
      <c r="CV805">
        <v>316.5378</v>
      </c>
      <c r="CW805">
        <v>226.93289999999999</v>
      </c>
      <c r="CX805">
        <v>143.9212</v>
      </c>
      <c r="CY805">
        <v>144.21340000000001</v>
      </c>
      <c r="CZ805">
        <v>144.5025</v>
      </c>
      <c r="DA805">
        <v>146.26609999999999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133.416</v>
      </c>
      <c r="DO805">
        <v>371.79169999999999</v>
      </c>
      <c r="DP805">
        <v>367.00580000000002</v>
      </c>
      <c r="DQ805">
        <v>362.88229999999999</v>
      </c>
      <c r="DR805">
        <v>358.88099999999997</v>
      </c>
      <c r="DS805">
        <v>356.20749999999998</v>
      </c>
      <c r="DT805">
        <v>321.0197</v>
      </c>
      <c r="DU805">
        <v>231.0428</v>
      </c>
      <c r="DV805">
        <v>345.05950000000001</v>
      </c>
      <c r="DW805">
        <v>410.06420000000003</v>
      </c>
      <c r="DX805">
        <v>451.22730000000001</v>
      </c>
      <c r="DY805">
        <v>496.04169999999999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J805">
        <v>0</v>
      </c>
      <c r="EK805">
        <v>0</v>
      </c>
      <c r="EL805">
        <v>143.01339999999999</v>
      </c>
      <c r="EM805">
        <v>377.42559999999997</v>
      </c>
      <c r="EN805">
        <v>372.38420000000002</v>
      </c>
      <c r="EO805">
        <v>367.9744</v>
      </c>
      <c r="EP805">
        <v>363.86410000000001</v>
      </c>
      <c r="EQ805">
        <v>361.00389999999999</v>
      </c>
      <c r="ER805">
        <v>327.49079999999998</v>
      </c>
      <c r="ES805">
        <v>236.9768</v>
      </c>
      <c r="ET805">
        <v>635.47119999999995</v>
      </c>
      <c r="EU805">
        <v>793.91060000000004</v>
      </c>
      <c r="EV805">
        <v>894.08920000000001</v>
      </c>
      <c r="EW805">
        <v>1001.062</v>
      </c>
      <c r="EX805">
        <v>69.250739999999993</v>
      </c>
      <c r="EY805">
        <v>67.861819999999994</v>
      </c>
      <c r="EZ805">
        <v>66.738910000000004</v>
      </c>
      <c r="FA805">
        <v>65.631489999999999</v>
      </c>
      <c r="FB805">
        <v>64.336669999999998</v>
      </c>
      <c r="FC805">
        <v>63.451340000000002</v>
      </c>
      <c r="FD805">
        <v>62.976489999999998</v>
      </c>
      <c r="FE805">
        <v>63.660719999999998</v>
      </c>
      <c r="FF805">
        <v>66.462680000000006</v>
      </c>
      <c r="FG805">
        <v>70.201939999999993</v>
      </c>
      <c r="FH805">
        <v>74.138090000000005</v>
      </c>
      <c r="FI805">
        <v>77.775440000000003</v>
      </c>
      <c r="FJ805">
        <v>80.529139999999998</v>
      </c>
      <c r="FK805">
        <v>82.796779999999998</v>
      </c>
      <c r="FL805">
        <v>83.920240000000007</v>
      </c>
      <c r="FM805">
        <v>84.561419999999998</v>
      </c>
      <c r="FN805">
        <v>84.918499999999995</v>
      </c>
      <c r="FO805">
        <v>84.913359999999997</v>
      </c>
      <c r="FP805">
        <v>83.526309999999995</v>
      </c>
      <c r="FQ805">
        <v>81.491709999999998</v>
      </c>
      <c r="FR805">
        <v>78.675240000000002</v>
      </c>
      <c r="FS805">
        <v>75.295500000000004</v>
      </c>
      <c r="FT805">
        <v>72.938509999999994</v>
      </c>
      <c r="FU805">
        <v>71.333079999999995</v>
      </c>
      <c r="FV805">
        <v>1</v>
      </c>
    </row>
    <row r="806" spans="1:178" x14ac:dyDescent="0.2">
      <c r="A806" t="s">
        <v>216</v>
      </c>
      <c r="B806" t="s">
        <v>231</v>
      </c>
      <c r="C806" t="s">
        <v>242</v>
      </c>
      <c r="D806" t="s">
        <v>39</v>
      </c>
      <c r="E806">
        <v>2015</v>
      </c>
      <c r="F806" t="s">
        <v>228</v>
      </c>
      <c r="G806">
        <v>338</v>
      </c>
      <c r="H806" s="59"/>
      <c r="I806">
        <v>33.27008</v>
      </c>
      <c r="J806">
        <v>470.18090000000001</v>
      </c>
      <c r="K806">
        <v>467.73110000000003</v>
      </c>
      <c r="L806">
        <v>467.6893</v>
      </c>
      <c r="M806">
        <v>466.78269999999998</v>
      </c>
      <c r="N806">
        <v>471.2131</v>
      </c>
      <c r="O806">
        <v>484.27789999999999</v>
      </c>
      <c r="P806">
        <v>495.59010000000001</v>
      </c>
      <c r="Q806">
        <v>500.41950000000003</v>
      </c>
      <c r="R806">
        <v>502.73540000000003</v>
      </c>
      <c r="S806">
        <v>504.7439</v>
      </c>
      <c r="T806">
        <v>506.58049999999997</v>
      </c>
      <c r="U806">
        <v>506.77960000000002</v>
      </c>
      <c r="V806">
        <v>499.34910000000002</v>
      </c>
      <c r="W806">
        <v>496.54570000000001</v>
      </c>
      <c r="X806">
        <v>487.40620000000001</v>
      </c>
      <c r="Y806">
        <v>479.39359999999999</v>
      </c>
      <c r="Z806">
        <v>472.64789999999999</v>
      </c>
      <c r="AA806">
        <v>467.70979999999997</v>
      </c>
      <c r="AB806">
        <v>468.98140000000001</v>
      </c>
      <c r="AC806">
        <v>473.23570000000001</v>
      </c>
      <c r="AD806">
        <v>478.80020000000002</v>
      </c>
      <c r="AE806">
        <v>478.39190000000002</v>
      </c>
      <c r="AF806">
        <v>476.03160000000003</v>
      </c>
      <c r="AG806">
        <v>477.89299999999997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121.6367</v>
      </c>
      <c r="AU806">
        <v>393.49900000000002</v>
      </c>
      <c r="AV806">
        <v>388.69009999999997</v>
      </c>
      <c r="AW806">
        <v>385.35160000000002</v>
      </c>
      <c r="AX806">
        <v>381.51260000000002</v>
      </c>
      <c r="AY806">
        <v>379.00650000000002</v>
      </c>
      <c r="AZ806">
        <v>337.01569999999998</v>
      </c>
      <c r="BA806">
        <v>232.08279999999999</v>
      </c>
      <c r="BB806">
        <v>-75.787109999999998</v>
      </c>
      <c r="BC806">
        <v>-237.16220000000001</v>
      </c>
      <c r="BD806">
        <v>-381.14350000000002</v>
      </c>
      <c r="BE806">
        <v>-486.3768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130.78980000000001</v>
      </c>
      <c r="BS806">
        <v>399.02539999999999</v>
      </c>
      <c r="BT806">
        <v>393.90969999999999</v>
      </c>
      <c r="BU806">
        <v>390.31920000000002</v>
      </c>
      <c r="BV806">
        <v>386.39389999999997</v>
      </c>
      <c r="BW806">
        <v>383.7561</v>
      </c>
      <c r="BX806">
        <v>342.86200000000002</v>
      </c>
      <c r="BY806">
        <v>238.12629999999999</v>
      </c>
      <c r="BZ806">
        <v>58.42924</v>
      </c>
      <c r="CA806">
        <v>-7.4005789999999996</v>
      </c>
      <c r="CB806">
        <v>-65.893180000000001</v>
      </c>
      <c r="CC806">
        <v>-107.89960000000001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137.1292</v>
      </c>
      <c r="CQ806">
        <v>402.85289999999998</v>
      </c>
      <c r="CR806">
        <v>397.5247</v>
      </c>
      <c r="CS806">
        <v>393.75970000000001</v>
      </c>
      <c r="CT806">
        <v>389.77460000000002</v>
      </c>
      <c r="CU806">
        <v>387.04559999999998</v>
      </c>
      <c r="CV806">
        <v>346.91109999999998</v>
      </c>
      <c r="CW806">
        <v>242.31190000000001</v>
      </c>
      <c r="CX806">
        <v>151.3871</v>
      </c>
      <c r="CY806">
        <v>151.73159999999999</v>
      </c>
      <c r="CZ806">
        <v>152.44820000000001</v>
      </c>
      <c r="DA806">
        <v>154.23259999999999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143.46860000000001</v>
      </c>
      <c r="DO806">
        <v>406.68049999999999</v>
      </c>
      <c r="DP806">
        <v>401.13979999999998</v>
      </c>
      <c r="DQ806">
        <v>397.2002</v>
      </c>
      <c r="DR806">
        <v>393.15539999999999</v>
      </c>
      <c r="DS806">
        <v>390.33510000000001</v>
      </c>
      <c r="DT806">
        <v>350.96019999999999</v>
      </c>
      <c r="DU806">
        <v>246.49760000000001</v>
      </c>
      <c r="DV806">
        <v>244.3449</v>
      </c>
      <c r="DW806">
        <v>310.8639</v>
      </c>
      <c r="DX806">
        <v>370.78960000000001</v>
      </c>
      <c r="DY806">
        <v>416.36470000000003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152.6217</v>
      </c>
      <c r="EM806">
        <v>412.20679999999999</v>
      </c>
      <c r="EN806">
        <v>406.35930000000002</v>
      </c>
      <c r="EO806">
        <v>402.1678</v>
      </c>
      <c r="EP806">
        <v>398.0367</v>
      </c>
      <c r="EQ806">
        <v>395.0847</v>
      </c>
      <c r="ER806">
        <v>356.8064</v>
      </c>
      <c r="ES806">
        <v>252.5411</v>
      </c>
      <c r="ET806">
        <v>378.56119999999999</v>
      </c>
      <c r="EU806">
        <v>540.62549999999999</v>
      </c>
      <c r="EV806">
        <v>686.03989999999999</v>
      </c>
      <c r="EW806">
        <v>794.84199999999998</v>
      </c>
      <c r="EX806">
        <v>71.708290000000005</v>
      </c>
      <c r="EY806">
        <v>70.593459999999993</v>
      </c>
      <c r="EZ806">
        <v>69.849019999999996</v>
      </c>
      <c r="FA806">
        <v>69.197819999999993</v>
      </c>
      <c r="FB806">
        <v>68.271500000000003</v>
      </c>
      <c r="FC806">
        <v>67.642769999999999</v>
      </c>
      <c r="FD806">
        <v>67.049199999999999</v>
      </c>
      <c r="FE806">
        <v>67.296710000000004</v>
      </c>
      <c r="FF806">
        <v>69.407470000000004</v>
      </c>
      <c r="FG806">
        <v>72.871510000000001</v>
      </c>
      <c r="FH806">
        <v>77.087620000000001</v>
      </c>
      <c r="FI806">
        <v>80.651949999999999</v>
      </c>
      <c r="FJ806">
        <v>83.557169999999999</v>
      </c>
      <c r="FK806">
        <v>86.053629999999998</v>
      </c>
      <c r="FL806">
        <v>88.026340000000005</v>
      </c>
      <c r="FM806">
        <v>88.48442</v>
      </c>
      <c r="FN806">
        <v>88.494349999999997</v>
      </c>
      <c r="FO806">
        <v>87.805139999999994</v>
      </c>
      <c r="FP806">
        <v>86.836240000000004</v>
      </c>
      <c r="FQ806">
        <v>85.322519999999997</v>
      </c>
      <c r="FR806">
        <v>82.313299999999998</v>
      </c>
      <c r="FS806">
        <v>78.428309999999996</v>
      </c>
      <c r="FT806">
        <v>76.158280000000005</v>
      </c>
      <c r="FU806">
        <v>74.653980000000004</v>
      </c>
      <c r="FV806">
        <v>1</v>
      </c>
    </row>
    <row r="807" spans="1:178" x14ac:dyDescent="0.2">
      <c r="A807" t="s">
        <v>216</v>
      </c>
      <c r="B807" t="s">
        <v>231</v>
      </c>
      <c r="C807" t="s">
        <v>242</v>
      </c>
      <c r="D807" t="s">
        <v>39</v>
      </c>
      <c r="E807">
        <v>2016</v>
      </c>
      <c r="F807" t="s">
        <v>228</v>
      </c>
      <c r="G807">
        <v>330</v>
      </c>
      <c r="H807" s="59"/>
      <c r="I807">
        <v>32.482619999999997</v>
      </c>
      <c r="J807">
        <v>459.05239999999998</v>
      </c>
      <c r="K807">
        <v>456.66050000000001</v>
      </c>
      <c r="L807">
        <v>456.61970000000002</v>
      </c>
      <c r="M807">
        <v>455.7346</v>
      </c>
      <c r="N807">
        <v>460.06009999999998</v>
      </c>
      <c r="O807">
        <v>472.81569999999999</v>
      </c>
      <c r="P807">
        <v>483.86020000000002</v>
      </c>
      <c r="Q807">
        <v>488.5752</v>
      </c>
      <c r="R807">
        <v>490.83640000000003</v>
      </c>
      <c r="S807">
        <v>492.79730000000001</v>
      </c>
      <c r="T807">
        <v>494.59039999999999</v>
      </c>
      <c r="U807">
        <v>494.78480000000002</v>
      </c>
      <c r="V807">
        <v>487.53019999999998</v>
      </c>
      <c r="W807">
        <v>484.79309999999998</v>
      </c>
      <c r="X807">
        <v>475.87</v>
      </c>
      <c r="Y807">
        <v>468.04700000000003</v>
      </c>
      <c r="Z807">
        <v>461.46100000000001</v>
      </c>
      <c r="AA807">
        <v>456.6397</v>
      </c>
      <c r="AB807">
        <v>457.88130000000001</v>
      </c>
      <c r="AC807">
        <v>462.03480000000002</v>
      </c>
      <c r="AD807">
        <v>467.46769999999998</v>
      </c>
      <c r="AE807">
        <v>467.06909999999999</v>
      </c>
      <c r="AF807">
        <v>464.76459999999997</v>
      </c>
      <c r="AG807">
        <v>466.58190000000002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118.57550000000001</v>
      </c>
      <c r="AU807">
        <v>384.0754</v>
      </c>
      <c r="AV807">
        <v>379.38639999999998</v>
      </c>
      <c r="AW807">
        <v>376.13189999999997</v>
      </c>
      <c r="AX807">
        <v>372.38549999999998</v>
      </c>
      <c r="AY807">
        <v>369.94139999999999</v>
      </c>
      <c r="AZ807">
        <v>328.92259999999999</v>
      </c>
      <c r="BA807">
        <v>226.46940000000001</v>
      </c>
      <c r="BB807">
        <v>-76.665670000000006</v>
      </c>
      <c r="BC807">
        <v>-236.12370000000001</v>
      </c>
      <c r="BD807">
        <v>-378.39920000000001</v>
      </c>
      <c r="BE807">
        <v>-482.40069999999997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127.61960000000001</v>
      </c>
      <c r="BS807">
        <v>389.53590000000003</v>
      </c>
      <c r="BT807">
        <v>384.54390000000001</v>
      </c>
      <c r="BU807">
        <v>381.0403</v>
      </c>
      <c r="BV807">
        <v>377.20870000000002</v>
      </c>
      <c r="BW807">
        <v>374.63440000000003</v>
      </c>
      <c r="BX807">
        <v>334.69929999999999</v>
      </c>
      <c r="BY807">
        <v>232.4409</v>
      </c>
      <c r="BZ807">
        <v>55.95279</v>
      </c>
      <c r="CA807">
        <v>-9.0973699999999997</v>
      </c>
      <c r="CB807">
        <v>-66.902019999999993</v>
      </c>
      <c r="CC807">
        <v>-108.4293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133.8835</v>
      </c>
      <c r="CQ807">
        <v>393.31790000000001</v>
      </c>
      <c r="CR807">
        <v>388.11579999999998</v>
      </c>
      <c r="CS807">
        <v>384.43990000000002</v>
      </c>
      <c r="CT807">
        <v>380.54919999999998</v>
      </c>
      <c r="CU807">
        <v>377.88479999999998</v>
      </c>
      <c r="CV807">
        <v>338.7002</v>
      </c>
      <c r="CW807">
        <v>236.57679999999999</v>
      </c>
      <c r="CX807">
        <v>147.8039</v>
      </c>
      <c r="CY807">
        <v>148.1404</v>
      </c>
      <c r="CZ807">
        <v>148.84</v>
      </c>
      <c r="DA807">
        <v>150.5821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140.14750000000001</v>
      </c>
      <c r="DO807">
        <v>397.09989999999999</v>
      </c>
      <c r="DP807">
        <v>391.68779999999998</v>
      </c>
      <c r="DQ807">
        <v>387.83949999999999</v>
      </c>
      <c r="DR807">
        <v>383.8897</v>
      </c>
      <c r="DS807">
        <v>381.1352</v>
      </c>
      <c r="DT807">
        <v>342.70100000000002</v>
      </c>
      <c r="DU807">
        <v>240.71260000000001</v>
      </c>
      <c r="DV807">
        <v>239.6551</v>
      </c>
      <c r="DW807">
        <v>305.37810000000002</v>
      </c>
      <c r="DX807">
        <v>364.58190000000002</v>
      </c>
      <c r="DY807">
        <v>409.59359999999998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149.19159999999999</v>
      </c>
      <c r="EM807">
        <v>402.56049999999999</v>
      </c>
      <c r="EN807">
        <v>396.84519999999998</v>
      </c>
      <c r="EO807">
        <v>392.74790000000002</v>
      </c>
      <c r="EP807">
        <v>388.71289999999999</v>
      </c>
      <c r="EQ807">
        <v>385.82819999999998</v>
      </c>
      <c r="ER807">
        <v>348.47770000000003</v>
      </c>
      <c r="ES807">
        <v>246.6841</v>
      </c>
      <c r="ET807">
        <v>372.27359999999999</v>
      </c>
      <c r="EU807">
        <v>532.40440000000001</v>
      </c>
      <c r="EV807">
        <v>676.07910000000004</v>
      </c>
      <c r="EW807">
        <v>783.56489999999997</v>
      </c>
      <c r="EX807">
        <v>71.708280000000002</v>
      </c>
      <c r="EY807">
        <v>70.593459999999993</v>
      </c>
      <c r="EZ807">
        <v>69.849019999999996</v>
      </c>
      <c r="FA807">
        <v>69.197819999999993</v>
      </c>
      <c r="FB807">
        <v>68.271500000000003</v>
      </c>
      <c r="FC807">
        <v>67.642769999999999</v>
      </c>
      <c r="FD807">
        <v>67.049199999999999</v>
      </c>
      <c r="FE807">
        <v>67.296710000000004</v>
      </c>
      <c r="FF807">
        <v>69.407470000000004</v>
      </c>
      <c r="FG807">
        <v>72.871510000000001</v>
      </c>
      <c r="FH807">
        <v>77.087620000000001</v>
      </c>
      <c r="FI807">
        <v>80.651949999999999</v>
      </c>
      <c r="FJ807">
        <v>83.557169999999999</v>
      </c>
      <c r="FK807">
        <v>86.053629999999998</v>
      </c>
      <c r="FL807">
        <v>88.026340000000005</v>
      </c>
      <c r="FM807">
        <v>88.48442</v>
      </c>
      <c r="FN807">
        <v>88.494349999999997</v>
      </c>
      <c r="FO807">
        <v>87.805139999999994</v>
      </c>
      <c r="FP807">
        <v>86.836240000000004</v>
      </c>
      <c r="FQ807">
        <v>85.322519999999997</v>
      </c>
      <c r="FR807">
        <v>82.313299999999998</v>
      </c>
      <c r="FS807">
        <v>78.428309999999996</v>
      </c>
      <c r="FT807">
        <v>76.158280000000005</v>
      </c>
      <c r="FU807">
        <v>74.653970000000001</v>
      </c>
      <c r="FV807">
        <v>1</v>
      </c>
    </row>
    <row r="808" spans="1:178" x14ac:dyDescent="0.2">
      <c r="A808" t="s">
        <v>216</v>
      </c>
      <c r="B808" t="s">
        <v>231</v>
      </c>
      <c r="C808" t="s">
        <v>242</v>
      </c>
      <c r="D808" t="s">
        <v>39</v>
      </c>
      <c r="E808">
        <v>2017</v>
      </c>
      <c r="F808" t="s">
        <v>228</v>
      </c>
      <c r="G808">
        <v>321</v>
      </c>
      <c r="H808" s="59"/>
      <c r="I808">
        <v>31.596730000000001</v>
      </c>
      <c r="J808">
        <v>446.53269999999998</v>
      </c>
      <c r="K808">
        <v>444.20609999999999</v>
      </c>
      <c r="L808">
        <v>444.16640000000001</v>
      </c>
      <c r="M808">
        <v>443.30549999999999</v>
      </c>
      <c r="N808">
        <v>447.51299999999998</v>
      </c>
      <c r="O808">
        <v>459.92070000000001</v>
      </c>
      <c r="P808">
        <v>470.66399999999999</v>
      </c>
      <c r="Q808">
        <v>475.25049999999999</v>
      </c>
      <c r="R808">
        <v>477.44990000000001</v>
      </c>
      <c r="S808">
        <v>479.35730000000001</v>
      </c>
      <c r="T808">
        <v>481.10160000000002</v>
      </c>
      <c r="U808">
        <v>481.29059999999998</v>
      </c>
      <c r="V808">
        <v>474.23390000000001</v>
      </c>
      <c r="W808">
        <v>471.57150000000001</v>
      </c>
      <c r="X808">
        <v>462.89170000000001</v>
      </c>
      <c r="Y808">
        <v>455.28199999999998</v>
      </c>
      <c r="Z808">
        <v>448.87569999999999</v>
      </c>
      <c r="AA808">
        <v>444.1859</v>
      </c>
      <c r="AB808">
        <v>445.39359999999999</v>
      </c>
      <c r="AC808">
        <v>449.43389999999999</v>
      </c>
      <c r="AD808">
        <v>454.71850000000001</v>
      </c>
      <c r="AE808">
        <v>454.33080000000001</v>
      </c>
      <c r="AF808">
        <v>452.08920000000001</v>
      </c>
      <c r="AG808">
        <v>453.85700000000003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115.1343</v>
      </c>
      <c r="AU808">
        <v>373.47550000000001</v>
      </c>
      <c r="AV808">
        <v>368.92129999999997</v>
      </c>
      <c r="AW808">
        <v>365.76130000000001</v>
      </c>
      <c r="AX808">
        <v>362.11900000000003</v>
      </c>
      <c r="AY808">
        <v>359.74450000000002</v>
      </c>
      <c r="AZ808">
        <v>319.81959999999998</v>
      </c>
      <c r="BA808">
        <v>220.15610000000001</v>
      </c>
      <c r="BB808">
        <v>-77.614590000000007</v>
      </c>
      <c r="BC808">
        <v>-234.8877</v>
      </c>
      <c r="BD808">
        <v>-375.21910000000003</v>
      </c>
      <c r="BE808">
        <v>-477.81630000000001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124.05419999999999</v>
      </c>
      <c r="BS808">
        <v>378.86110000000002</v>
      </c>
      <c r="BT808">
        <v>374.00790000000001</v>
      </c>
      <c r="BU808">
        <v>370.60230000000001</v>
      </c>
      <c r="BV808">
        <v>366.8759</v>
      </c>
      <c r="BW808">
        <v>364.37310000000002</v>
      </c>
      <c r="BX808">
        <v>325.51690000000002</v>
      </c>
      <c r="BY808">
        <v>226.04560000000001</v>
      </c>
      <c r="BZ808">
        <v>53.182949999999998</v>
      </c>
      <c r="CA808">
        <v>-10.978590000000001</v>
      </c>
      <c r="CB808">
        <v>-67.999020000000002</v>
      </c>
      <c r="CC808">
        <v>-108.97969999999999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130.23220000000001</v>
      </c>
      <c r="CQ808">
        <v>382.59109999999998</v>
      </c>
      <c r="CR808">
        <v>377.53089999999997</v>
      </c>
      <c r="CS808">
        <v>373.95519999999999</v>
      </c>
      <c r="CT808">
        <v>370.17059999999998</v>
      </c>
      <c r="CU808">
        <v>367.5788</v>
      </c>
      <c r="CV808">
        <v>329.46289999999999</v>
      </c>
      <c r="CW808">
        <v>230.12459999999999</v>
      </c>
      <c r="CX808">
        <v>143.77289999999999</v>
      </c>
      <c r="CY808">
        <v>144.1002</v>
      </c>
      <c r="CZ808">
        <v>144.7807</v>
      </c>
      <c r="DA808">
        <v>146.4753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136.4101</v>
      </c>
      <c r="DO808">
        <v>386.3211</v>
      </c>
      <c r="DP808">
        <v>381.05380000000002</v>
      </c>
      <c r="DQ808">
        <v>377.30810000000002</v>
      </c>
      <c r="DR808">
        <v>373.46519999999998</v>
      </c>
      <c r="DS808">
        <v>370.78460000000001</v>
      </c>
      <c r="DT808">
        <v>333.40879999999999</v>
      </c>
      <c r="DU808">
        <v>234.2037</v>
      </c>
      <c r="DV808">
        <v>234.3629</v>
      </c>
      <c r="DW808">
        <v>299.1789</v>
      </c>
      <c r="DX808">
        <v>357.56040000000002</v>
      </c>
      <c r="DY808">
        <v>401.93040000000002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145.33000000000001</v>
      </c>
      <c r="EM808">
        <v>391.70670000000001</v>
      </c>
      <c r="EN808">
        <v>386.1404</v>
      </c>
      <c r="EO808">
        <v>382.14909999999998</v>
      </c>
      <c r="EP808">
        <v>378.22219999999999</v>
      </c>
      <c r="EQ808">
        <v>375.41309999999999</v>
      </c>
      <c r="ER808">
        <v>339.1062</v>
      </c>
      <c r="ES808">
        <v>240.0932</v>
      </c>
      <c r="ET808">
        <v>365.16039999999998</v>
      </c>
      <c r="EU808">
        <v>523.08799999999997</v>
      </c>
      <c r="EV808">
        <v>664.78049999999996</v>
      </c>
      <c r="EW808">
        <v>770.76689999999996</v>
      </c>
      <c r="EX808">
        <v>71.708280000000002</v>
      </c>
      <c r="EY808">
        <v>70.593459999999993</v>
      </c>
      <c r="EZ808">
        <v>69.849019999999996</v>
      </c>
      <c r="FA808">
        <v>69.197819999999993</v>
      </c>
      <c r="FB808">
        <v>68.271500000000003</v>
      </c>
      <c r="FC808">
        <v>67.642769999999999</v>
      </c>
      <c r="FD808">
        <v>67.049199999999999</v>
      </c>
      <c r="FE808">
        <v>67.296710000000004</v>
      </c>
      <c r="FF808">
        <v>69.407470000000004</v>
      </c>
      <c r="FG808">
        <v>72.871510000000001</v>
      </c>
      <c r="FH808">
        <v>77.087620000000001</v>
      </c>
      <c r="FI808">
        <v>80.651949999999999</v>
      </c>
      <c r="FJ808">
        <v>83.557169999999999</v>
      </c>
      <c r="FK808">
        <v>86.053629999999998</v>
      </c>
      <c r="FL808">
        <v>88.026340000000005</v>
      </c>
      <c r="FM808">
        <v>88.48442</v>
      </c>
      <c r="FN808">
        <v>88.494349999999997</v>
      </c>
      <c r="FO808">
        <v>87.805139999999994</v>
      </c>
      <c r="FP808">
        <v>86.836240000000004</v>
      </c>
      <c r="FQ808">
        <v>85.322519999999997</v>
      </c>
      <c r="FR808">
        <v>82.313299999999998</v>
      </c>
      <c r="FS808">
        <v>78.428309999999996</v>
      </c>
      <c r="FT808">
        <v>76.158280000000005</v>
      </c>
      <c r="FU808">
        <v>74.653980000000004</v>
      </c>
      <c r="FV808">
        <v>1</v>
      </c>
    </row>
    <row r="809" spans="1:178" x14ac:dyDescent="0.2">
      <c r="A809" t="s">
        <v>216</v>
      </c>
      <c r="B809" t="s">
        <v>231</v>
      </c>
      <c r="C809" t="s">
        <v>242</v>
      </c>
      <c r="D809" t="s">
        <v>39</v>
      </c>
      <c r="E809" t="s">
        <v>239</v>
      </c>
      <c r="F809" t="s">
        <v>228</v>
      </c>
      <c r="G809">
        <v>313</v>
      </c>
      <c r="H809" s="59"/>
      <c r="I809">
        <v>30.809270000000001</v>
      </c>
      <c r="J809">
        <v>435.4042</v>
      </c>
      <c r="K809">
        <v>433.13560000000001</v>
      </c>
      <c r="L809">
        <v>433.09690000000001</v>
      </c>
      <c r="M809">
        <v>432.25729999999999</v>
      </c>
      <c r="N809">
        <v>436.36009999999999</v>
      </c>
      <c r="O809">
        <v>448.45850000000002</v>
      </c>
      <c r="P809">
        <v>458.9341</v>
      </c>
      <c r="Q809">
        <v>463.40620000000001</v>
      </c>
      <c r="R809">
        <v>465.55079999999998</v>
      </c>
      <c r="S809">
        <v>467.41070000000002</v>
      </c>
      <c r="T809">
        <v>469.11149999999998</v>
      </c>
      <c r="U809">
        <v>469.29590000000002</v>
      </c>
      <c r="V809">
        <v>462.41500000000002</v>
      </c>
      <c r="W809">
        <v>459.81889999999999</v>
      </c>
      <c r="X809">
        <v>451.35539999999997</v>
      </c>
      <c r="Y809">
        <v>443.93549999999999</v>
      </c>
      <c r="Z809">
        <v>437.68880000000001</v>
      </c>
      <c r="AA809">
        <v>433.11590000000001</v>
      </c>
      <c r="AB809">
        <v>434.29349999999999</v>
      </c>
      <c r="AC809">
        <v>438.233</v>
      </c>
      <c r="AD809">
        <v>443.38600000000002</v>
      </c>
      <c r="AE809">
        <v>443.00790000000001</v>
      </c>
      <c r="AF809">
        <v>440.82209999999998</v>
      </c>
      <c r="AG809">
        <v>442.54590000000002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112.078</v>
      </c>
      <c r="AU809">
        <v>364.0548</v>
      </c>
      <c r="AV809">
        <v>359.62040000000002</v>
      </c>
      <c r="AW809">
        <v>356.54430000000002</v>
      </c>
      <c r="AX809">
        <v>352.99450000000002</v>
      </c>
      <c r="AY809">
        <v>350.68189999999998</v>
      </c>
      <c r="AZ809">
        <v>311.7296</v>
      </c>
      <c r="BA809">
        <v>214.54589999999999</v>
      </c>
      <c r="BB809">
        <v>-78.421589999999995</v>
      </c>
      <c r="BC809">
        <v>-233.72659999999999</v>
      </c>
      <c r="BD809">
        <v>-372.30680000000001</v>
      </c>
      <c r="BE809">
        <v>-473.63830000000002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120.886</v>
      </c>
      <c r="BS809">
        <v>369.37290000000002</v>
      </c>
      <c r="BT809">
        <v>364.64319999999998</v>
      </c>
      <c r="BU809">
        <v>361.32459999999998</v>
      </c>
      <c r="BV809">
        <v>357.6918</v>
      </c>
      <c r="BW809">
        <v>355.2525</v>
      </c>
      <c r="BX809">
        <v>317.35550000000001</v>
      </c>
      <c r="BY809">
        <v>220.36160000000001</v>
      </c>
      <c r="BZ809">
        <v>50.735790000000001</v>
      </c>
      <c r="CA809">
        <v>-12.625220000000001</v>
      </c>
      <c r="CB809">
        <v>-68.939070000000001</v>
      </c>
      <c r="CC809">
        <v>-109.4269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126.98650000000001</v>
      </c>
      <c r="CQ809">
        <v>373.05610000000001</v>
      </c>
      <c r="CR809">
        <v>368.12200000000001</v>
      </c>
      <c r="CS809">
        <v>364.6354</v>
      </c>
      <c r="CT809">
        <v>360.9452</v>
      </c>
      <c r="CU809">
        <v>358.41800000000001</v>
      </c>
      <c r="CV809">
        <v>321.25200000000001</v>
      </c>
      <c r="CW809">
        <v>224.3895</v>
      </c>
      <c r="CX809">
        <v>140.18979999999999</v>
      </c>
      <c r="CY809">
        <v>140.50890000000001</v>
      </c>
      <c r="CZ809">
        <v>141.17250000000001</v>
      </c>
      <c r="DA809">
        <v>142.82480000000001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133.08690000000001</v>
      </c>
      <c r="DO809">
        <v>376.73939999999999</v>
      </c>
      <c r="DP809">
        <v>371.60079999999999</v>
      </c>
      <c r="DQ809">
        <v>367.94630000000001</v>
      </c>
      <c r="DR809">
        <v>364.19850000000002</v>
      </c>
      <c r="DS809">
        <v>361.58350000000002</v>
      </c>
      <c r="DT809">
        <v>325.14839999999998</v>
      </c>
      <c r="DU809">
        <v>228.41739999999999</v>
      </c>
      <c r="DV809">
        <v>229.6438</v>
      </c>
      <c r="DW809">
        <v>293.64299999999997</v>
      </c>
      <c r="DX809">
        <v>351.28399999999999</v>
      </c>
      <c r="DY809">
        <v>395.07659999999998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141.89500000000001</v>
      </c>
      <c r="EM809">
        <v>382.05739999999997</v>
      </c>
      <c r="EN809">
        <v>376.62360000000001</v>
      </c>
      <c r="EO809">
        <v>372.72660000000002</v>
      </c>
      <c r="EP809">
        <v>368.89580000000001</v>
      </c>
      <c r="EQ809">
        <v>366.15410000000003</v>
      </c>
      <c r="ER809">
        <v>330.77429999999998</v>
      </c>
      <c r="ES809">
        <v>234.233</v>
      </c>
      <c r="ET809">
        <v>358.80119999999999</v>
      </c>
      <c r="EU809">
        <v>514.74440000000004</v>
      </c>
      <c r="EV809">
        <v>654.65170000000001</v>
      </c>
      <c r="EW809">
        <v>759.28800000000001</v>
      </c>
      <c r="EX809">
        <v>71.708280000000002</v>
      </c>
      <c r="EY809">
        <v>70.593459999999993</v>
      </c>
      <c r="EZ809">
        <v>69.849019999999996</v>
      </c>
      <c r="FA809">
        <v>69.197819999999993</v>
      </c>
      <c r="FB809">
        <v>68.271500000000003</v>
      </c>
      <c r="FC809">
        <v>67.642769999999999</v>
      </c>
      <c r="FD809">
        <v>67.049199999999999</v>
      </c>
      <c r="FE809">
        <v>67.296710000000004</v>
      </c>
      <c r="FF809">
        <v>69.407470000000004</v>
      </c>
      <c r="FG809">
        <v>72.871510000000001</v>
      </c>
      <c r="FH809">
        <v>77.087620000000001</v>
      </c>
      <c r="FI809">
        <v>80.651949999999999</v>
      </c>
      <c r="FJ809">
        <v>83.557169999999999</v>
      </c>
      <c r="FK809">
        <v>86.053629999999998</v>
      </c>
      <c r="FL809">
        <v>88.026340000000005</v>
      </c>
      <c r="FM809">
        <v>88.48442</v>
      </c>
      <c r="FN809">
        <v>88.494349999999997</v>
      </c>
      <c r="FO809">
        <v>87.805149999999998</v>
      </c>
      <c r="FP809">
        <v>86.836240000000004</v>
      </c>
      <c r="FQ809">
        <v>85.322519999999997</v>
      </c>
      <c r="FR809">
        <v>82.313299999999998</v>
      </c>
      <c r="FS809">
        <v>78.428319999999999</v>
      </c>
      <c r="FT809">
        <v>76.158289999999994</v>
      </c>
      <c r="FU809">
        <v>74.653980000000004</v>
      </c>
      <c r="FV809">
        <v>1</v>
      </c>
    </row>
    <row r="810" spans="1:178" x14ac:dyDescent="0.2">
      <c r="A810" t="s">
        <v>216</v>
      </c>
      <c r="B810" t="s">
        <v>231</v>
      </c>
      <c r="C810" t="s">
        <v>242</v>
      </c>
      <c r="D810" t="s">
        <v>40</v>
      </c>
      <c r="E810">
        <v>2015</v>
      </c>
      <c r="F810" t="s">
        <v>228</v>
      </c>
      <c r="G810">
        <v>338</v>
      </c>
      <c r="H810" s="59"/>
      <c r="I810">
        <v>33.27008</v>
      </c>
      <c r="J810">
        <v>473.40600000000001</v>
      </c>
      <c r="K810">
        <v>469.44799999999998</v>
      </c>
      <c r="L810">
        <v>467.33879999999999</v>
      </c>
      <c r="M810">
        <v>467.46949999999998</v>
      </c>
      <c r="N810">
        <v>471.82279999999997</v>
      </c>
      <c r="O810">
        <v>484.40809999999999</v>
      </c>
      <c r="P810">
        <v>496.52460000000002</v>
      </c>
      <c r="Q810">
        <v>502.6413</v>
      </c>
      <c r="R810">
        <v>505.49689999999998</v>
      </c>
      <c r="S810">
        <v>508.07729999999998</v>
      </c>
      <c r="T810">
        <v>509.66399999999999</v>
      </c>
      <c r="U810">
        <v>508.81670000000003</v>
      </c>
      <c r="V810">
        <v>501.0421</v>
      </c>
      <c r="W810">
        <v>498.03989999999999</v>
      </c>
      <c r="X810">
        <v>488.91739999999999</v>
      </c>
      <c r="Y810">
        <v>481.42129999999997</v>
      </c>
      <c r="Z810">
        <v>474.25299999999999</v>
      </c>
      <c r="AA810">
        <v>468.291</v>
      </c>
      <c r="AB810">
        <v>470.13209999999998</v>
      </c>
      <c r="AC810">
        <v>475.03</v>
      </c>
      <c r="AD810">
        <v>480.5992</v>
      </c>
      <c r="AE810">
        <v>479.76870000000002</v>
      </c>
      <c r="AF810">
        <v>477.71539999999999</v>
      </c>
      <c r="AG810">
        <v>480.20179999999999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123.4298</v>
      </c>
      <c r="AU810">
        <v>395.13720000000001</v>
      </c>
      <c r="AV810">
        <v>390.50009999999997</v>
      </c>
      <c r="AW810">
        <v>387.57589999999999</v>
      </c>
      <c r="AX810">
        <v>383.64699999999999</v>
      </c>
      <c r="AY810">
        <v>380.46530000000001</v>
      </c>
      <c r="AZ810">
        <v>341.137</v>
      </c>
      <c r="BA810">
        <v>236.19319999999999</v>
      </c>
      <c r="BB810">
        <v>-26.284559999999999</v>
      </c>
      <c r="BC810">
        <v>-140.45590000000001</v>
      </c>
      <c r="BD810">
        <v>-232.01390000000001</v>
      </c>
      <c r="BE810">
        <v>-334.0188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132.35720000000001</v>
      </c>
      <c r="BS810">
        <v>400.62119999999999</v>
      </c>
      <c r="BT810">
        <v>395.69330000000002</v>
      </c>
      <c r="BU810">
        <v>392.48439999999999</v>
      </c>
      <c r="BV810">
        <v>388.39359999999999</v>
      </c>
      <c r="BW810">
        <v>385.04379999999998</v>
      </c>
      <c r="BX810">
        <v>346.37090000000001</v>
      </c>
      <c r="BY810">
        <v>241.09389999999999</v>
      </c>
      <c r="BZ810">
        <v>81.595420000000004</v>
      </c>
      <c r="CA810">
        <v>34.820810000000002</v>
      </c>
      <c r="CB810">
        <v>-2.29636</v>
      </c>
      <c r="CC810">
        <v>-42.782269999999997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138.5403</v>
      </c>
      <c r="CQ810">
        <v>404.41930000000002</v>
      </c>
      <c r="CR810">
        <v>399.2901</v>
      </c>
      <c r="CS810">
        <v>395.88400000000001</v>
      </c>
      <c r="CT810">
        <v>391.68099999999998</v>
      </c>
      <c r="CU810">
        <v>388.2149</v>
      </c>
      <c r="CV810">
        <v>349.99579999999997</v>
      </c>
      <c r="CW810">
        <v>244.4881</v>
      </c>
      <c r="CX810">
        <v>156.31280000000001</v>
      </c>
      <c r="CY810">
        <v>156.21690000000001</v>
      </c>
      <c r="CZ810">
        <v>156.80529999999999</v>
      </c>
      <c r="DA810">
        <v>158.9273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144.7235</v>
      </c>
      <c r="DO810">
        <v>408.21749999999997</v>
      </c>
      <c r="DP810">
        <v>402.88690000000003</v>
      </c>
      <c r="DQ810">
        <v>399.28370000000001</v>
      </c>
      <c r="DR810">
        <v>394.96850000000001</v>
      </c>
      <c r="DS810">
        <v>391.38600000000002</v>
      </c>
      <c r="DT810">
        <v>353.62079999999997</v>
      </c>
      <c r="DU810">
        <v>247.88239999999999</v>
      </c>
      <c r="DV810">
        <v>231.0301</v>
      </c>
      <c r="DW810">
        <v>277.61309999999997</v>
      </c>
      <c r="DX810">
        <v>315.90699999999998</v>
      </c>
      <c r="DY810">
        <v>360.63679999999999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153.65090000000001</v>
      </c>
      <c r="EM810">
        <v>413.70150000000001</v>
      </c>
      <c r="EN810">
        <v>408.08010000000002</v>
      </c>
      <c r="EO810">
        <v>404.19209999999998</v>
      </c>
      <c r="EP810">
        <v>399.71499999999997</v>
      </c>
      <c r="EQ810">
        <v>395.96449999999999</v>
      </c>
      <c r="ER810">
        <v>358.85469999999998</v>
      </c>
      <c r="ES810">
        <v>252.78309999999999</v>
      </c>
      <c r="ET810">
        <v>338.9101</v>
      </c>
      <c r="EU810">
        <v>452.88979999999998</v>
      </c>
      <c r="EV810">
        <v>545.62459999999999</v>
      </c>
      <c r="EW810">
        <v>651.87339999999995</v>
      </c>
      <c r="EX810">
        <v>74.742940000000004</v>
      </c>
      <c r="EY810">
        <v>73.993350000000007</v>
      </c>
      <c r="EZ810">
        <v>73.002489999999995</v>
      </c>
      <c r="FA810">
        <v>71.905640000000005</v>
      </c>
      <c r="FB810">
        <v>71.004670000000004</v>
      </c>
      <c r="FC810">
        <v>70.110820000000004</v>
      </c>
      <c r="FD810">
        <v>69.400310000000005</v>
      </c>
      <c r="FE810">
        <v>69.289739999999995</v>
      </c>
      <c r="FF810">
        <v>71.706699999999998</v>
      </c>
      <c r="FG810">
        <v>76.193510000000003</v>
      </c>
      <c r="FH810">
        <v>80.868319999999997</v>
      </c>
      <c r="FI810">
        <v>84.735249999999994</v>
      </c>
      <c r="FJ810">
        <v>87.719660000000005</v>
      </c>
      <c r="FK810">
        <v>90.244140000000002</v>
      </c>
      <c r="FL810">
        <v>91.738259999999997</v>
      </c>
      <c r="FM810">
        <v>92.221469999999997</v>
      </c>
      <c r="FN810">
        <v>92.090149999999994</v>
      </c>
      <c r="FO810">
        <v>90.965900000000005</v>
      </c>
      <c r="FP810">
        <v>89.402379999999994</v>
      </c>
      <c r="FQ810">
        <v>86.996080000000006</v>
      </c>
      <c r="FR810">
        <v>83.547039999999996</v>
      </c>
      <c r="FS810">
        <v>80.92362</v>
      </c>
      <c r="FT810">
        <v>79.158720000000002</v>
      </c>
      <c r="FU810">
        <v>77.332279999999997</v>
      </c>
      <c r="FV810">
        <v>1</v>
      </c>
    </row>
    <row r="811" spans="1:178" x14ac:dyDescent="0.2">
      <c r="A811" t="s">
        <v>216</v>
      </c>
      <c r="B811" t="s">
        <v>231</v>
      </c>
      <c r="C811" t="s">
        <v>242</v>
      </c>
      <c r="D811" t="s">
        <v>40</v>
      </c>
      <c r="E811">
        <v>2016</v>
      </c>
      <c r="F811" t="s">
        <v>228</v>
      </c>
      <c r="G811">
        <v>330</v>
      </c>
      <c r="H811" s="59"/>
      <c r="I811">
        <v>32.482619999999997</v>
      </c>
      <c r="J811">
        <v>462.2011</v>
      </c>
      <c r="K811">
        <v>458.33690000000001</v>
      </c>
      <c r="L811">
        <v>456.27749999999997</v>
      </c>
      <c r="M811">
        <v>456.40519999999998</v>
      </c>
      <c r="N811">
        <v>460.65539999999999</v>
      </c>
      <c r="O811">
        <v>472.94279999999998</v>
      </c>
      <c r="P811">
        <v>484.77249999999998</v>
      </c>
      <c r="Q811">
        <v>490.74439999999998</v>
      </c>
      <c r="R811">
        <v>493.53250000000003</v>
      </c>
      <c r="S811">
        <v>496.05180000000001</v>
      </c>
      <c r="T811">
        <v>497.601</v>
      </c>
      <c r="U811">
        <v>496.77370000000002</v>
      </c>
      <c r="V811">
        <v>489.18310000000002</v>
      </c>
      <c r="W811">
        <v>486.25200000000001</v>
      </c>
      <c r="X811">
        <v>477.34539999999998</v>
      </c>
      <c r="Y811">
        <v>470.02670000000001</v>
      </c>
      <c r="Z811">
        <v>463.02800000000002</v>
      </c>
      <c r="AA811">
        <v>457.20710000000003</v>
      </c>
      <c r="AB811">
        <v>459.00479999999999</v>
      </c>
      <c r="AC811">
        <v>463.7867</v>
      </c>
      <c r="AD811">
        <v>469.22399999999999</v>
      </c>
      <c r="AE811">
        <v>468.41320000000002</v>
      </c>
      <c r="AF811">
        <v>466.4085</v>
      </c>
      <c r="AG811">
        <v>468.83609999999999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120.3306</v>
      </c>
      <c r="AU811">
        <v>385.67559999999997</v>
      </c>
      <c r="AV811">
        <v>381.15410000000003</v>
      </c>
      <c r="AW811">
        <v>378.3048</v>
      </c>
      <c r="AX811">
        <v>374.47210000000001</v>
      </c>
      <c r="AY811">
        <v>371.3691</v>
      </c>
      <c r="AZ811">
        <v>332.95850000000002</v>
      </c>
      <c r="BA811">
        <v>230.50530000000001</v>
      </c>
      <c r="BB811">
        <v>-27.810410000000001</v>
      </c>
      <c r="BC811">
        <v>-140.62139999999999</v>
      </c>
      <c r="BD811">
        <v>-231.09639999999999</v>
      </c>
      <c r="BE811">
        <v>-331.91180000000003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129.15180000000001</v>
      </c>
      <c r="BS811">
        <v>391.09429999999998</v>
      </c>
      <c r="BT811">
        <v>386.28550000000001</v>
      </c>
      <c r="BU811">
        <v>383.1549</v>
      </c>
      <c r="BV811">
        <v>379.16219999999998</v>
      </c>
      <c r="BW811">
        <v>375.8931</v>
      </c>
      <c r="BX811">
        <v>338.13010000000003</v>
      </c>
      <c r="BY811">
        <v>235.3476</v>
      </c>
      <c r="BZ811">
        <v>78.785240000000002</v>
      </c>
      <c r="CA811">
        <v>32.568620000000003</v>
      </c>
      <c r="CB811">
        <v>-4.1136059999999999</v>
      </c>
      <c r="CC811">
        <v>-44.142490000000002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135.26130000000001</v>
      </c>
      <c r="CQ811">
        <v>394.84730000000002</v>
      </c>
      <c r="CR811">
        <v>389.83940000000001</v>
      </c>
      <c r="CS811">
        <v>386.51400000000001</v>
      </c>
      <c r="CT811">
        <v>382.41050000000001</v>
      </c>
      <c r="CU811">
        <v>379.02640000000002</v>
      </c>
      <c r="CV811">
        <v>341.71190000000001</v>
      </c>
      <c r="CW811">
        <v>238.70140000000001</v>
      </c>
      <c r="CX811">
        <v>152.6131</v>
      </c>
      <c r="CY811">
        <v>152.51949999999999</v>
      </c>
      <c r="CZ811">
        <v>153.09399999999999</v>
      </c>
      <c r="DA811">
        <v>155.16569999999999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141.3708</v>
      </c>
      <c r="DO811">
        <v>398.6003</v>
      </c>
      <c r="DP811">
        <v>393.39339999999999</v>
      </c>
      <c r="DQ811">
        <v>389.87310000000002</v>
      </c>
      <c r="DR811">
        <v>385.65879999999999</v>
      </c>
      <c r="DS811">
        <v>382.15969999999999</v>
      </c>
      <c r="DT811">
        <v>345.29379999999998</v>
      </c>
      <c r="DU811">
        <v>242.05529999999999</v>
      </c>
      <c r="DV811">
        <v>226.4409</v>
      </c>
      <c r="DW811">
        <v>272.47039999999998</v>
      </c>
      <c r="DX811">
        <v>310.30149999999998</v>
      </c>
      <c r="DY811">
        <v>354.47379999999998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150.19200000000001</v>
      </c>
      <c r="EM811">
        <v>404.01900000000001</v>
      </c>
      <c r="EN811">
        <v>398.52480000000003</v>
      </c>
      <c r="EO811">
        <v>394.72320000000002</v>
      </c>
      <c r="EP811">
        <v>390.34879999999998</v>
      </c>
      <c r="EQ811">
        <v>386.68369999999999</v>
      </c>
      <c r="ER811">
        <v>350.46539999999999</v>
      </c>
      <c r="ES811">
        <v>246.89760000000001</v>
      </c>
      <c r="ET811">
        <v>333.03649999999999</v>
      </c>
      <c r="EU811">
        <v>445.66050000000001</v>
      </c>
      <c r="EV811">
        <v>537.28430000000003</v>
      </c>
      <c r="EW811">
        <v>642.2432</v>
      </c>
      <c r="EX811">
        <v>74.742940000000004</v>
      </c>
      <c r="EY811">
        <v>73.993350000000007</v>
      </c>
      <c r="EZ811">
        <v>73.002489999999995</v>
      </c>
      <c r="FA811">
        <v>71.905640000000005</v>
      </c>
      <c r="FB811">
        <v>71.004670000000004</v>
      </c>
      <c r="FC811">
        <v>70.110830000000007</v>
      </c>
      <c r="FD811">
        <v>69.400310000000005</v>
      </c>
      <c r="FE811">
        <v>69.289739999999995</v>
      </c>
      <c r="FF811">
        <v>71.706699999999998</v>
      </c>
      <c r="FG811">
        <v>76.193510000000003</v>
      </c>
      <c r="FH811">
        <v>80.868319999999997</v>
      </c>
      <c r="FI811">
        <v>84.735249999999994</v>
      </c>
      <c r="FJ811">
        <v>87.719660000000005</v>
      </c>
      <c r="FK811">
        <v>90.244140000000002</v>
      </c>
      <c r="FL811">
        <v>91.738259999999997</v>
      </c>
      <c r="FM811">
        <v>92.221469999999997</v>
      </c>
      <c r="FN811">
        <v>92.090149999999994</v>
      </c>
      <c r="FO811">
        <v>90.965900000000005</v>
      </c>
      <c r="FP811">
        <v>89.402379999999994</v>
      </c>
      <c r="FQ811">
        <v>86.996089999999995</v>
      </c>
      <c r="FR811">
        <v>83.547039999999996</v>
      </c>
      <c r="FS811">
        <v>80.92362</v>
      </c>
      <c r="FT811">
        <v>79.158730000000006</v>
      </c>
      <c r="FU811">
        <v>77.332279999999997</v>
      </c>
      <c r="FV811">
        <v>1</v>
      </c>
    </row>
    <row r="812" spans="1:178" x14ac:dyDescent="0.2">
      <c r="A812" t="s">
        <v>216</v>
      </c>
      <c r="B812" t="s">
        <v>231</v>
      </c>
      <c r="C812" t="s">
        <v>242</v>
      </c>
      <c r="D812" t="s">
        <v>40</v>
      </c>
      <c r="E812">
        <v>2017</v>
      </c>
      <c r="F812" t="s">
        <v>228</v>
      </c>
      <c r="G812">
        <v>321</v>
      </c>
      <c r="H812" s="59"/>
      <c r="I812">
        <v>31.596730000000001</v>
      </c>
      <c r="J812">
        <v>449.59570000000002</v>
      </c>
      <c r="K812">
        <v>445.83670000000001</v>
      </c>
      <c r="L812">
        <v>443.83359999999999</v>
      </c>
      <c r="M812">
        <v>443.95780000000002</v>
      </c>
      <c r="N812">
        <v>448.09199999999998</v>
      </c>
      <c r="O812">
        <v>460.04430000000002</v>
      </c>
      <c r="P812">
        <v>471.55149999999998</v>
      </c>
      <c r="Q812">
        <v>477.3605</v>
      </c>
      <c r="R812">
        <v>480.07249999999999</v>
      </c>
      <c r="S812">
        <v>482.5231</v>
      </c>
      <c r="T812">
        <v>484.03</v>
      </c>
      <c r="U812">
        <v>483.2253</v>
      </c>
      <c r="V812">
        <v>475.84179999999998</v>
      </c>
      <c r="W812">
        <v>472.9905</v>
      </c>
      <c r="X812">
        <v>464.32690000000002</v>
      </c>
      <c r="Y812">
        <v>457.20780000000002</v>
      </c>
      <c r="Z812">
        <v>450.4</v>
      </c>
      <c r="AA812">
        <v>444.73790000000002</v>
      </c>
      <c r="AB812">
        <v>446.48649999999998</v>
      </c>
      <c r="AC812">
        <v>451.1379</v>
      </c>
      <c r="AD812">
        <v>456.42700000000002</v>
      </c>
      <c r="AE812">
        <v>455.63830000000002</v>
      </c>
      <c r="AF812">
        <v>453.68830000000003</v>
      </c>
      <c r="AG812">
        <v>456.0496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116.8467</v>
      </c>
      <c r="AU812">
        <v>375.03300000000002</v>
      </c>
      <c r="AV812">
        <v>370.6413</v>
      </c>
      <c r="AW812">
        <v>367.87619999999998</v>
      </c>
      <c r="AX812">
        <v>364.15179999999998</v>
      </c>
      <c r="AY812">
        <v>361.13709999999998</v>
      </c>
      <c r="AZ812">
        <v>323.7593</v>
      </c>
      <c r="BA812">
        <v>224.1078</v>
      </c>
      <c r="BB812">
        <v>-29.495280000000001</v>
      </c>
      <c r="BC812">
        <v>-140.756</v>
      </c>
      <c r="BD812">
        <v>-229.9965</v>
      </c>
      <c r="BE812">
        <v>-329.45569999999998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125.5467</v>
      </c>
      <c r="BS812">
        <v>380.37729999999999</v>
      </c>
      <c r="BT812">
        <v>375.70229999999998</v>
      </c>
      <c r="BU812">
        <v>372.65969999999999</v>
      </c>
      <c r="BV812">
        <v>368.7774</v>
      </c>
      <c r="BW812">
        <v>365.59899999999999</v>
      </c>
      <c r="BX812">
        <v>328.85989999999998</v>
      </c>
      <c r="BY812">
        <v>228.8837</v>
      </c>
      <c r="BZ812">
        <v>75.636759999999995</v>
      </c>
      <c r="CA812">
        <v>30.056000000000001</v>
      </c>
      <c r="CB812">
        <v>-6.130325</v>
      </c>
      <c r="CC812">
        <v>-45.637650000000001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131.57230000000001</v>
      </c>
      <c r="CQ812">
        <v>384.07870000000003</v>
      </c>
      <c r="CR812">
        <v>379.20749999999998</v>
      </c>
      <c r="CS812">
        <v>375.97269999999997</v>
      </c>
      <c r="CT812">
        <v>371.98110000000003</v>
      </c>
      <c r="CU812">
        <v>368.6893</v>
      </c>
      <c r="CV812">
        <v>332.39249999999998</v>
      </c>
      <c r="CW812">
        <v>232.19139999999999</v>
      </c>
      <c r="CX812">
        <v>148.45089999999999</v>
      </c>
      <c r="CY812">
        <v>148.35990000000001</v>
      </c>
      <c r="CZ812">
        <v>148.9187</v>
      </c>
      <c r="DA812">
        <v>150.93389999999999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137.59800000000001</v>
      </c>
      <c r="DO812">
        <v>387.78019999999998</v>
      </c>
      <c r="DP812">
        <v>382.71260000000001</v>
      </c>
      <c r="DQ812">
        <v>379.28570000000002</v>
      </c>
      <c r="DR812">
        <v>375.1848</v>
      </c>
      <c r="DS812">
        <v>371.77960000000002</v>
      </c>
      <c r="DT812">
        <v>335.92520000000002</v>
      </c>
      <c r="DU812">
        <v>235.4992</v>
      </c>
      <c r="DV812">
        <v>221.26499999999999</v>
      </c>
      <c r="DW812">
        <v>266.66379999999998</v>
      </c>
      <c r="DX812">
        <v>303.96769999999998</v>
      </c>
      <c r="DY812">
        <v>347.50540000000001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146.298</v>
      </c>
      <c r="EM812">
        <v>393.12450000000001</v>
      </c>
      <c r="EN812">
        <v>387.77359999999999</v>
      </c>
      <c r="EO812">
        <v>384.06920000000002</v>
      </c>
      <c r="EP812">
        <v>379.81049999999999</v>
      </c>
      <c r="EQ812">
        <v>376.24149999999997</v>
      </c>
      <c r="ER812">
        <v>341.02569999999997</v>
      </c>
      <c r="ES812">
        <v>240.27500000000001</v>
      </c>
      <c r="ET812">
        <v>326.39699999999999</v>
      </c>
      <c r="EU812">
        <v>437.47579999999999</v>
      </c>
      <c r="EV812">
        <v>527.83389999999997</v>
      </c>
      <c r="EW812">
        <v>631.32339999999999</v>
      </c>
      <c r="EX812">
        <v>74.742940000000004</v>
      </c>
      <c r="EY812">
        <v>73.993350000000007</v>
      </c>
      <c r="EZ812">
        <v>73.002489999999995</v>
      </c>
      <c r="FA812">
        <v>71.905640000000005</v>
      </c>
      <c r="FB812">
        <v>71.004670000000004</v>
      </c>
      <c r="FC812">
        <v>70.110820000000004</v>
      </c>
      <c r="FD812">
        <v>69.400310000000005</v>
      </c>
      <c r="FE812">
        <v>69.289739999999995</v>
      </c>
      <c r="FF812">
        <v>71.706699999999998</v>
      </c>
      <c r="FG812">
        <v>76.193510000000003</v>
      </c>
      <c r="FH812">
        <v>80.868319999999997</v>
      </c>
      <c r="FI812">
        <v>84.735249999999994</v>
      </c>
      <c r="FJ812">
        <v>87.719660000000005</v>
      </c>
      <c r="FK812">
        <v>90.244140000000002</v>
      </c>
      <c r="FL812">
        <v>91.738259999999997</v>
      </c>
      <c r="FM812">
        <v>92.221469999999997</v>
      </c>
      <c r="FN812">
        <v>92.090149999999994</v>
      </c>
      <c r="FO812">
        <v>90.965900000000005</v>
      </c>
      <c r="FP812">
        <v>89.402379999999994</v>
      </c>
      <c r="FQ812">
        <v>86.996080000000006</v>
      </c>
      <c r="FR812">
        <v>83.547039999999996</v>
      </c>
      <c r="FS812">
        <v>80.92362</v>
      </c>
      <c r="FT812">
        <v>79.158720000000002</v>
      </c>
      <c r="FU812">
        <v>77.332279999999997</v>
      </c>
      <c r="FV812">
        <v>1</v>
      </c>
    </row>
    <row r="813" spans="1:178" x14ac:dyDescent="0.2">
      <c r="A813" t="s">
        <v>216</v>
      </c>
      <c r="B813" t="s">
        <v>231</v>
      </c>
      <c r="C813" t="s">
        <v>242</v>
      </c>
      <c r="D813" t="s">
        <v>40</v>
      </c>
      <c r="E813" t="s">
        <v>239</v>
      </c>
      <c r="F813" t="s">
        <v>228</v>
      </c>
      <c r="G813">
        <v>313</v>
      </c>
      <c r="H813" s="59"/>
      <c r="I813">
        <v>30.809270000000001</v>
      </c>
      <c r="J813">
        <v>438.39080000000001</v>
      </c>
      <c r="K813">
        <v>434.72559999999999</v>
      </c>
      <c r="L813">
        <v>432.77229999999997</v>
      </c>
      <c r="M813">
        <v>432.89339999999999</v>
      </c>
      <c r="N813">
        <v>436.92469999999997</v>
      </c>
      <c r="O813">
        <v>448.57900000000001</v>
      </c>
      <c r="P813">
        <v>459.79939999999999</v>
      </c>
      <c r="Q813">
        <v>465.46370000000002</v>
      </c>
      <c r="R813">
        <v>468.10809999999998</v>
      </c>
      <c r="S813">
        <v>470.49759999999998</v>
      </c>
      <c r="T813">
        <v>471.96690000000001</v>
      </c>
      <c r="U813">
        <v>471.1823</v>
      </c>
      <c r="V813">
        <v>463.9828</v>
      </c>
      <c r="W813">
        <v>461.20260000000002</v>
      </c>
      <c r="X813">
        <v>452.75490000000002</v>
      </c>
      <c r="Y813">
        <v>445.81319999999999</v>
      </c>
      <c r="Z813">
        <v>439.17509999999999</v>
      </c>
      <c r="AA813">
        <v>433.65410000000003</v>
      </c>
      <c r="AB813">
        <v>435.35910000000001</v>
      </c>
      <c r="AC813">
        <v>439.89460000000003</v>
      </c>
      <c r="AD813">
        <v>445.05189999999999</v>
      </c>
      <c r="AE813">
        <v>444.28280000000001</v>
      </c>
      <c r="AF813">
        <v>442.38139999999999</v>
      </c>
      <c r="AG813">
        <v>444.68389999999999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113.75230000000001</v>
      </c>
      <c r="AU813">
        <v>365.57440000000003</v>
      </c>
      <c r="AV813">
        <v>361.29809999999998</v>
      </c>
      <c r="AW813">
        <v>358.60770000000002</v>
      </c>
      <c r="AX813">
        <v>354.9794</v>
      </c>
      <c r="AY813">
        <v>352.04329999999999</v>
      </c>
      <c r="AZ813">
        <v>315.58359999999999</v>
      </c>
      <c r="BA813">
        <v>218.42240000000001</v>
      </c>
      <c r="BB813">
        <v>-30.96359</v>
      </c>
      <c r="BC813">
        <v>-140.82810000000001</v>
      </c>
      <c r="BD813">
        <v>-228.9564</v>
      </c>
      <c r="BE813">
        <v>-327.1934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122.3432</v>
      </c>
      <c r="BS813">
        <v>370.85169999999999</v>
      </c>
      <c r="BT813">
        <v>366.29559999999998</v>
      </c>
      <c r="BU813">
        <v>363.33120000000002</v>
      </c>
      <c r="BV813">
        <v>359.54700000000003</v>
      </c>
      <c r="BW813">
        <v>356.44920000000002</v>
      </c>
      <c r="BX813">
        <v>320.62020000000001</v>
      </c>
      <c r="BY813">
        <v>223.13839999999999</v>
      </c>
      <c r="BZ813">
        <v>72.850110000000001</v>
      </c>
      <c r="CA813">
        <v>27.842040000000001</v>
      </c>
      <c r="CB813">
        <v>-7.8974310000000001</v>
      </c>
      <c r="CC813">
        <v>-46.934289999999997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128.29329999999999</v>
      </c>
      <c r="CQ813">
        <v>374.50670000000002</v>
      </c>
      <c r="CR813">
        <v>369.7568</v>
      </c>
      <c r="CS813">
        <v>366.60270000000003</v>
      </c>
      <c r="CT813">
        <v>362.71050000000002</v>
      </c>
      <c r="CU813">
        <v>359.50080000000003</v>
      </c>
      <c r="CV813">
        <v>324.10860000000002</v>
      </c>
      <c r="CW813">
        <v>226.40469999999999</v>
      </c>
      <c r="CX813">
        <v>144.75120000000001</v>
      </c>
      <c r="CY813">
        <v>144.66239999999999</v>
      </c>
      <c r="CZ813">
        <v>145.2073</v>
      </c>
      <c r="DA813">
        <v>147.17230000000001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134.2433</v>
      </c>
      <c r="DO813">
        <v>378.1617</v>
      </c>
      <c r="DP813">
        <v>373.21800000000002</v>
      </c>
      <c r="DQ813">
        <v>369.8741</v>
      </c>
      <c r="DR813">
        <v>365.8741</v>
      </c>
      <c r="DS813">
        <v>362.5523</v>
      </c>
      <c r="DT813">
        <v>327.59690000000001</v>
      </c>
      <c r="DU813">
        <v>229.67099999999999</v>
      </c>
      <c r="DV813">
        <v>216.65219999999999</v>
      </c>
      <c r="DW813">
        <v>261.4828</v>
      </c>
      <c r="DX813">
        <v>298.31200000000001</v>
      </c>
      <c r="DY813">
        <v>341.27890000000002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0</v>
      </c>
      <c r="EL813">
        <v>142.83430000000001</v>
      </c>
      <c r="EM813">
        <v>383.43900000000002</v>
      </c>
      <c r="EN813">
        <v>378.21550000000002</v>
      </c>
      <c r="EO813">
        <v>374.5976</v>
      </c>
      <c r="EP813">
        <v>370.44170000000003</v>
      </c>
      <c r="EQ813">
        <v>366.95830000000001</v>
      </c>
      <c r="ER813">
        <v>332.63350000000003</v>
      </c>
      <c r="ES813">
        <v>234.387</v>
      </c>
      <c r="ET813">
        <v>320.46589999999998</v>
      </c>
      <c r="EU813">
        <v>430.15300000000002</v>
      </c>
      <c r="EV813">
        <v>519.37099999999998</v>
      </c>
      <c r="EW813">
        <v>621.53790000000004</v>
      </c>
      <c r="EX813">
        <v>74.742940000000004</v>
      </c>
      <c r="EY813">
        <v>73.993350000000007</v>
      </c>
      <c r="EZ813">
        <v>73.002489999999995</v>
      </c>
      <c r="FA813">
        <v>71.905640000000005</v>
      </c>
      <c r="FB813">
        <v>71.004670000000004</v>
      </c>
      <c r="FC813">
        <v>70.110820000000004</v>
      </c>
      <c r="FD813">
        <v>69.400310000000005</v>
      </c>
      <c r="FE813">
        <v>69.289739999999995</v>
      </c>
      <c r="FF813">
        <v>71.706689999999995</v>
      </c>
      <c r="FG813">
        <v>76.193510000000003</v>
      </c>
      <c r="FH813">
        <v>80.868319999999997</v>
      </c>
      <c r="FI813">
        <v>84.735249999999994</v>
      </c>
      <c r="FJ813">
        <v>87.719660000000005</v>
      </c>
      <c r="FK813">
        <v>90.244140000000002</v>
      </c>
      <c r="FL813">
        <v>91.738259999999997</v>
      </c>
      <c r="FM813">
        <v>92.221469999999997</v>
      </c>
      <c r="FN813">
        <v>92.090149999999994</v>
      </c>
      <c r="FO813">
        <v>90.965900000000005</v>
      </c>
      <c r="FP813">
        <v>89.402379999999994</v>
      </c>
      <c r="FQ813">
        <v>86.996089999999995</v>
      </c>
      <c r="FR813">
        <v>83.547039999999996</v>
      </c>
      <c r="FS813">
        <v>80.92362</v>
      </c>
      <c r="FT813">
        <v>79.158720000000002</v>
      </c>
      <c r="FU813">
        <v>77.332279999999997</v>
      </c>
      <c r="FV813">
        <v>1</v>
      </c>
    </row>
    <row r="814" spans="1:178" x14ac:dyDescent="0.2">
      <c r="A814" t="s">
        <v>216</v>
      </c>
      <c r="B814" t="s">
        <v>231</v>
      </c>
      <c r="C814" t="s">
        <v>242</v>
      </c>
      <c r="D814" t="s">
        <v>41</v>
      </c>
      <c r="E814">
        <v>2015</v>
      </c>
      <c r="F814" t="s">
        <v>228</v>
      </c>
      <c r="G814">
        <v>338</v>
      </c>
      <c r="H814" s="59"/>
      <c r="I814">
        <v>33.27008</v>
      </c>
      <c r="J814">
        <v>457.12549999999999</v>
      </c>
      <c r="K814">
        <v>455.22710000000001</v>
      </c>
      <c r="L814">
        <v>453.036</v>
      </c>
      <c r="M814">
        <v>452.09140000000002</v>
      </c>
      <c r="N814">
        <v>457.3766</v>
      </c>
      <c r="O814">
        <v>470.72379999999998</v>
      </c>
      <c r="P814">
        <v>482.69130000000001</v>
      </c>
      <c r="Q814">
        <v>486.61</v>
      </c>
      <c r="R814">
        <v>488.3673</v>
      </c>
      <c r="S814">
        <v>489.40969999999999</v>
      </c>
      <c r="T814">
        <v>491.31849999999997</v>
      </c>
      <c r="U814">
        <v>491.18340000000001</v>
      </c>
      <c r="V814">
        <v>483.3347</v>
      </c>
      <c r="W814">
        <v>479.8236</v>
      </c>
      <c r="X814">
        <v>471.09429999999998</v>
      </c>
      <c r="Y814">
        <v>463.09710000000001</v>
      </c>
      <c r="Z814">
        <v>456.4896</v>
      </c>
      <c r="AA814">
        <v>451.02690000000001</v>
      </c>
      <c r="AB814">
        <v>453.50889999999998</v>
      </c>
      <c r="AC814">
        <v>458.7783</v>
      </c>
      <c r="AD814">
        <v>464.54340000000002</v>
      </c>
      <c r="AE814">
        <v>463.48779999999999</v>
      </c>
      <c r="AF814">
        <v>460.6216</v>
      </c>
      <c r="AG814">
        <v>462.43290000000002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115.70399999999999</v>
      </c>
      <c r="AU814">
        <v>375.39170000000001</v>
      </c>
      <c r="AV814">
        <v>370.95490000000001</v>
      </c>
      <c r="AW814">
        <v>367.5985</v>
      </c>
      <c r="AX814">
        <v>364.09660000000002</v>
      </c>
      <c r="AY814">
        <v>361.41030000000001</v>
      </c>
      <c r="AZ814">
        <v>324.71800000000002</v>
      </c>
      <c r="BA814">
        <v>221.5461</v>
      </c>
      <c r="BB814">
        <v>-240.6249</v>
      </c>
      <c r="BC814">
        <v>-401.04660000000001</v>
      </c>
      <c r="BD814">
        <v>-496.7319</v>
      </c>
      <c r="BE814">
        <v>-553.15700000000004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124.9936</v>
      </c>
      <c r="BS814">
        <v>380.6773</v>
      </c>
      <c r="BT814">
        <v>375.93819999999999</v>
      </c>
      <c r="BU814">
        <v>372.31639999999999</v>
      </c>
      <c r="BV814">
        <v>368.6859</v>
      </c>
      <c r="BW814">
        <v>365.83580000000001</v>
      </c>
      <c r="BX814">
        <v>330.45420000000001</v>
      </c>
      <c r="BY814">
        <v>226.89099999999999</v>
      </c>
      <c r="BZ814">
        <v>-12.55345</v>
      </c>
      <c r="CA814">
        <v>-77.727519999999998</v>
      </c>
      <c r="CB814">
        <v>-116.6734</v>
      </c>
      <c r="CC814">
        <v>-138.88249999999999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131.42760000000001</v>
      </c>
      <c r="CQ814">
        <v>384.3381</v>
      </c>
      <c r="CR814">
        <v>379.38959999999997</v>
      </c>
      <c r="CS814">
        <v>375.584</v>
      </c>
      <c r="CT814">
        <v>371.86439999999999</v>
      </c>
      <c r="CU814">
        <v>368.90089999999998</v>
      </c>
      <c r="CV814">
        <v>334.42700000000002</v>
      </c>
      <c r="CW814">
        <v>230.59289999999999</v>
      </c>
      <c r="CX814">
        <v>145.40819999999999</v>
      </c>
      <c r="CY814">
        <v>146.20230000000001</v>
      </c>
      <c r="CZ814">
        <v>146.554</v>
      </c>
      <c r="DA814">
        <v>148.0427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137.86160000000001</v>
      </c>
      <c r="DO814">
        <v>387.99889999999999</v>
      </c>
      <c r="DP814">
        <v>382.84100000000001</v>
      </c>
      <c r="DQ814">
        <v>378.85160000000002</v>
      </c>
      <c r="DR814">
        <v>375.04289999999997</v>
      </c>
      <c r="DS814">
        <v>371.96600000000001</v>
      </c>
      <c r="DT814">
        <v>338.39980000000003</v>
      </c>
      <c r="DU814">
        <v>234.29480000000001</v>
      </c>
      <c r="DV814">
        <v>303.3698</v>
      </c>
      <c r="DW814">
        <v>370.13209999999998</v>
      </c>
      <c r="DX814">
        <v>409.78129999999999</v>
      </c>
      <c r="DY814">
        <v>434.96800000000002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147.15129999999999</v>
      </c>
      <c r="EM814">
        <v>393.28449999999998</v>
      </c>
      <c r="EN814">
        <v>387.82429999999999</v>
      </c>
      <c r="EO814">
        <v>383.56950000000001</v>
      </c>
      <c r="EP814">
        <v>379.63220000000001</v>
      </c>
      <c r="EQ814">
        <v>376.39150000000001</v>
      </c>
      <c r="ER814">
        <v>344.13600000000002</v>
      </c>
      <c r="ES814">
        <v>239.6397</v>
      </c>
      <c r="ET814">
        <v>531.44129999999996</v>
      </c>
      <c r="EU814">
        <v>693.45119999999997</v>
      </c>
      <c r="EV814">
        <v>789.83979999999997</v>
      </c>
      <c r="EW814">
        <v>849.24260000000004</v>
      </c>
      <c r="EX814">
        <v>69.941500000000005</v>
      </c>
      <c r="EY814">
        <v>68.803970000000007</v>
      </c>
      <c r="EZ814">
        <v>67.565060000000003</v>
      </c>
      <c r="FA814">
        <v>66.611729999999994</v>
      </c>
      <c r="FB814">
        <v>66.055980000000005</v>
      </c>
      <c r="FC814">
        <v>65.255809999999997</v>
      </c>
      <c r="FD814">
        <v>64.910659999999993</v>
      </c>
      <c r="FE814">
        <v>64.592029999999994</v>
      </c>
      <c r="FF814">
        <v>66.496619999999993</v>
      </c>
      <c r="FG814">
        <v>70.999340000000004</v>
      </c>
      <c r="FH814">
        <v>76.453729999999993</v>
      </c>
      <c r="FI814">
        <v>81.86233</v>
      </c>
      <c r="FJ814">
        <v>85.828280000000007</v>
      </c>
      <c r="FK814">
        <v>88.359089999999995</v>
      </c>
      <c r="FL814">
        <v>89.450699999999998</v>
      </c>
      <c r="FM814">
        <v>89.730109999999996</v>
      </c>
      <c r="FN814">
        <v>89.072500000000005</v>
      </c>
      <c r="FO814">
        <v>88.145750000000007</v>
      </c>
      <c r="FP814">
        <v>85.810010000000005</v>
      </c>
      <c r="FQ814">
        <v>82.565160000000006</v>
      </c>
      <c r="FR814">
        <v>78.998919999999998</v>
      </c>
      <c r="FS814">
        <v>76.771339999999995</v>
      </c>
      <c r="FT814">
        <v>75.467870000000005</v>
      </c>
      <c r="FU814">
        <v>74.023489999999995</v>
      </c>
      <c r="FV814">
        <v>1</v>
      </c>
    </row>
    <row r="815" spans="1:178" x14ac:dyDescent="0.2">
      <c r="A815" t="s">
        <v>216</v>
      </c>
      <c r="B815" t="s">
        <v>231</v>
      </c>
      <c r="C815" t="s">
        <v>242</v>
      </c>
      <c r="D815" t="s">
        <v>41</v>
      </c>
      <c r="E815">
        <v>2016</v>
      </c>
      <c r="F815" t="s">
        <v>228</v>
      </c>
      <c r="G815">
        <v>330</v>
      </c>
      <c r="H815" s="59"/>
      <c r="I815">
        <v>32.482619999999997</v>
      </c>
      <c r="J815">
        <v>446.30590000000001</v>
      </c>
      <c r="K815">
        <v>444.45249999999999</v>
      </c>
      <c r="L815">
        <v>442.31330000000003</v>
      </c>
      <c r="M815">
        <v>441.39100000000002</v>
      </c>
      <c r="N815">
        <v>446.55110000000002</v>
      </c>
      <c r="O815">
        <v>459.58240000000001</v>
      </c>
      <c r="P815">
        <v>471.26670000000001</v>
      </c>
      <c r="Q815">
        <v>475.0926</v>
      </c>
      <c r="R815">
        <v>476.80829999999997</v>
      </c>
      <c r="S815">
        <v>477.82600000000002</v>
      </c>
      <c r="T815">
        <v>479.68970000000002</v>
      </c>
      <c r="U815">
        <v>479.55770000000001</v>
      </c>
      <c r="V815">
        <v>471.89479999999998</v>
      </c>
      <c r="W815">
        <v>468.46690000000001</v>
      </c>
      <c r="X815">
        <v>459.94409999999999</v>
      </c>
      <c r="Y815">
        <v>452.13619999999997</v>
      </c>
      <c r="Z815">
        <v>445.68509999999998</v>
      </c>
      <c r="AA815">
        <v>440.35169999999999</v>
      </c>
      <c r="AB815">
        <v>442.77499999999998</v>
      </c>
      <c r="AC815">
        <v>447.9196</v>
      </c>
      <c r="AD815">
        <v>453.54829999999998</v>
      </c>
      <c r="AE815">
        <v>452.51769999999999</v>
      </c>
      <c r="AF815">
        <v>449.71929999999998</v>
      </c>
      <c r="AG815">
        <v>451.48770000000002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112.7804</v>
      </c>
      <c r="AU815">
        <v>366.4015</v>
      </c>
      <c r="AV815">
        <v>362.07569999999998</v>
      </c>
      <c r="AW815">
        <v>358.80399999999997</v>
      </c>
      <c r="AX815">
        <v>355.38749999999999</v>
      </c>
      <c r="AY815">
        <v>352.7681</v>
      </c>
      <c r="AZ815">
        <v>316.91820000000001</v>
      </c>
      <c r="BA815">
        <v>216.196</v>
      </c>
      <c r="BB815">
        <v>-239.47069999999999</v>
      </c>
      <c r="BC815">
        <v>-397.99189999999999</v>
      </c>
      <c r="BD815">
        <v>-492.54219999999998</v>
      </c>
      <c r="BE815">
        <v>-548.31309999999996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121.95950000000001</v>
      </c>
      <c r="BS815">
        <v>371.6241</v>
      </c>
      <c r="BT815">
        <v>366.99959999999999</v>
      </c>
      <c r="BU815">
        <v>363.46570000000003</v>
      </c>
      <c r="BV815">
        <v>359.92219999999998</v>
      </c>
      <c r="BW815">
        <v>357.14089999999999</v>
      </c>
      <c r="BX815">
        <v>322.58600000000001</v>
      </c>
      <c r="BY815">
        <v>221.47720000000001</v>
      </c>
      <c r="BZ815">
        <v>-14.11449</v>
      </c>
      <c r="CA815">
        <v>-78.522009999999995</v>
      </c>
      <c r="CB815">
        <v>-117.00839999999999</v>
      </c>
      <c r="CC815">
        <v>-138.97059999999999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128.3169</v>
      </c>
      <c r="CQ815">
        <v>375.2414</v>
      </c>
      <c r="CR815">
        <v>370.41</v>
      </c>
      <c r="CS815">
        <v>366.69439999999997</v>
      </c>
      <c r="CT815">
        <v>363.06290000000001</v>
      </c>
      <c r="CU815">
        <v>360.16950000000003</v>
      </c>
      <c r="CV815">
        <v>326.51159999999999</v>
      </c>
      <c r="CW815">
        <v>225.13509999999999</v>
      </c>
      <c r="CX815">
        <v>141.9666</v>
      </c>
      <c r="CY815">
        <v>142.74189999999999</v>
      </c>
      <c r="CZ815">
        <v>143.08519999999999</v>
      </c>
      <c r="DA815">
        <v>144.53880000000001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134.67429999999999</v>
      </c>
      <c r="DO815">
        <v>378.85860000000002</v>
      </c>
      <c r="DP815">
        <v>373.82029999999997</v>
      </c>
      <c r="DQ815">
        <v>369.92309999999998</v>
      </c>
      <c r="DR815">
        <v>366.20359999999999</v>
      </c>
      <c r="DS815">
        <v>363.19810000000001</v>
      </c>
      <c r="DT815">
        <v>330.43709999999999</v>
      </c>
      <c r="DU815">
        <v>228.7929</v>
      </c>
      <c r="DV815">
        <v>298.04759999999999</v>
      </c>
      <c r="DW815">
        <v>364.00580000000002</v>
      </c>
      <c r="DX815">
        <v>403.17880000000002</v>
      </c>
      <c r="DY815">
        <v>428.04820000000001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143.85339999999999</v>
      </c>
      <c r="EM815">
        <v>384.08120000000002</v>
      </c>
      <c r="EN815">
        <v>378.74430000000001</v>
      </c>
      <c r="EO815">
        <v>374.5849</v>
      </c>
      <c r="EP815">
        <v>370.73820000000001</v>
      </c>
      <c r="EQ815">
        <v>367.57089999999999</v>
      </c>
      <c r="ER815">
        <v>336.10489999999999</v>
      </c>
      <c r="ES815">
        <v>234.07419999999999</v>
      </c>
      <c r="ET815">
        <v>523.40390000000002</v>
      </c>
      <c r="EU815">
        <v>683.47580000000005</v>
      </c>
      <c r="EV815">
        <v>778.71259999999995</v>
      </c>
      <c r="EW815">
        <v>837.39059999999995</v>
      </c>
      <c r="EX815">
        <v>69.941500000000005</v>
      </c>
      <c r="EY815">
        <v>68.803970000000007</v>
      </c>
      <c r="EZ815">
        <v>67.565060000000003</v>
      </c>
      <c r="FA815">
        <v>66.611729999999994</v>
      </c>
      <c r="FB815">
        <v>66.055980000000005</v>
      </c>
      <c r="FC815">
        <v>65.255809999999997</v>
      </c>
      <c r="FD815">
        <v>64.910659999999993</v>
      </c>
      <c r="FE815">
        <v>64.592029999999994</v>
      </c>
      <c r="FF815">
        <v>66.496619999999993</v>
      </c>
      <c r="FG815">
        <v>70.999340000000004</v>
      </c>
      <c r="FH815">
        <v>76.453729999999993</v>
      </c>
      <c r="FI815">
        <v>81.86233</v>
      </c>
      <c r="FJ815">
        <v>85.828280000000007</v>
      </c>
      <c r="FK815">
        <v>88.359089999999995</v>
      </c>
      <c r="FL815">
        <v>89.450699999999998</v>
      </c>
      <c r="FM815">
        <v>89.730099999999993</v>
      </c>
      <c r="FN815">
        <v>89.072509999999994</v>
      </c>
      <c r="FO815">
        <v>88.145750000000007</v>
      </c>
      <c r="FP815">
        <v>85.810010000000005</v>
      </c>
      <c r="FQ815">
        <v>82.565160000000006</v>
      </c>
      <c r="FR815">
        <v>78.998919999999998</v>
      </c>
      <c r="FS815">
        <v>76.771339999999995</v>
      </c>
      <c r="FT815">
        <v>75.467870000000005</v>
      </c>
      <c r="FU815">
        <v>74.023489999999995</v>
      </c>
      <c r="FV815">
        <v>1</v>
      </c>
    </row>
    <row r="816" spans="1:178" x14ac:dyDescent="0.2">
      <c r="A816" t="s">
        <v>216</v>
      </c>
      <c r="B816" t="s">
        <v>231</v>
      </c>
      <c r="C816" t="s">
        <v>242</v>
      </c>
      <c r="D816" t="s">
        <v>41</v>
      </c>
      <c r="E816">
        <v>2017</v>
      </c>
      <c r="F816" t="s">
        <v>228</v>
      </c>
      <c r="G816">
        <v>321</v>
      </c>
      <c r="H816" s="59"/>
      <c r="I816">
        <v>31.596730000000001</v>
      </c>
      <c r="J816">
        <v>434.13400000000001</v>
      </c>
      <c r="K816">
        <v>432.33109999999999</v>
      </c>
      <c r="L816">
        <v>430.25020000000001</v>
      </c>
      <c r="M816">
        <v>429.35309999999998</v>
      </c>
      <c r="N816">
        <v>434.37240000000003</v>
      </c>
      <c r="O816">
        <v>447.04829999999998</v>
      </c>
      <c r="P816">
        <v>458.41390000000001</v>
      </c>
      <c r="Q816">
        <v>462.13549999999998</v>
      </c>
      <c r="R816">
        <v>463.80439999999999</v>
      </c>
      <c r="S816">
        <v>464.7944</v>
      </c>
      <c r="T816">
        <v>466.60719999999998</v>
      </c>
      <c r="U816">
        <v>466.47890000000001</v>
      </c>
      <c r="V816">
        <v>459.0249</v>
      </c>
      <c r="W816">
        <v>455.69049999999999</v>
      </c>
      <c r="X816">
        <v>447.40019999999998</v>
      </c>
      <c r="Y816">
        <v>439.80520000000001</v>
      </c>
      <c r="Z816">
        <v>433.53</v>
      </c>
      <c r="AA816">
        <v>428.34210000000002</v>
      </c>
      <c r="AB816">
        <v>430.69929999999999</v>
      </c>
      <c r="AC816">
        <v>435.70359999999999</v>
      </c>
      <c r="AD816">
        <v>441.17880000000002</v>
      </c>
      <c r="AE816">
        <v>440.17630000000003</v>
      </c>
      <c r="AF816">
        <v>437.45420000000001</v>
      </c>
      <c r="AG816">
        <v>439.17439999999999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109.49420000000001</v>
      </c>
      <c r="AU816">
        <v>356.28899999999999</v>
      </c>
      <c r="AV816">
        <v>352.08800000000002</v>
      </c>
      <c r="AW816">
        <v>348.91160000000002</v>
      </c>
      <c r="AX816">
        <v>345.59120000000001</v>
      </c>
      <c r="AY816">
        <v>343.04689999999999</v>
      </c>
      <c r="AZ816">
        <v>308.14499999999998</v>
      </c>
      <c r="BA816">
        <v>210.17859999999999</v>
      </c>
      <c r="BB816">
        <v>-238.1052</v>
      </c>
      <c r="BC816">
        <v>-394.46030000000002</v>
      </c>
      <c r="BD816">
        <v>-487.71690000000001</v>
      </c>
      <c r="BE816">
        <v>-542.74180000000001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118.5472</v>
      </c>
      <c r="BS816">
        <v>361.44</v>
      </c>
      <c r="BT816">
        <v>356.94439999999997</v>
      </c>
      <c r="BU816">
        <v>353.5093</v>
      </c>
      <c r="BV816">
        <v>350.06360000000001</v>
      </c>
      <c r="BW816">
        <v>347.3596</v>
      </c>
      <c r="BX816">
        <v>313.73500000000001</v>
      </c>
      <c r="BY816">
        <v>215.38740000000001</v>
      </c>
      <c r="BZ816">
        <v>-15.843209999999999</v>
      </c>
      <c r="CA816">
        <v>-79.376859999999994</v>
      </c>
      <c r="CB816">
        <v>-117.3394</v>
      </c>
      <c r="CC816">
        <v>-139.0198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124.8173</v>
      </c>
      <c r="CQ816">
        <v>365.00749999999999</v>
      </c>
      <c r="CR816">
        <v>360.30790000000002</v>
      </c>
      <c r="CS816">
        <v>356.69369999999998</v>
      </c>
      <c r="CT816">
        <v>353.16109999999998</v>
      </c>
      <c r="CU816">
        <v>350.3467</v>
      </c>
      <c r="CV816">
        <v>317.60669999999999</v>
      </c>
      <c r="CW816">
        <v>218.995</v>
      </c>
      <c r="CX816">
        <v>138.09469999999999</v>
      </c>
      <c r="CY816">
        <v>138.84889999999999</v>
      </c>
      <c r="CZ816">
        <v>139.18289999999999</v>
      </c>
      <c r="DA816">
        <v>140.5968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131.0874</v>
      </c>
      <c r="DO816">
        <v>368.57499999999999</v>
      </c>
      <c r="DP816">
        <v>363.67140000000001</v>
      </c>
      <c r="DQ816">
        <v>359.87810000000002</v>
      </c>
      <c r="DR816">
        <v>356.25869999999998</v>
      </c>
      <c r="DS816">
        <v>353.33370000000002</v>
      </c>
      <c r="DT816">
        <v>321.47829999999999</v>
      </c>
      <c r="DU816">
        <v>222.6026</v>
      </c>
      <c r="DV816">
        <v>292.03269999999998</v>
      </c>
      <c r="DW816">
        <v>357.07470000000001</v>
      </c>
      <c r="DX816">
        <v>395.70519999999999</v>
      </c>
      <c r="DY816">
        <v>420.21339999999998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140.1405</v>
      </c>
      <c r="EM816">
        <v>373.726</v>
      </c>
      <c r="EN816">
        <v>368.52769999999998</v>
      </c>
      <c r="EO816">
        <v>364.47579999999999</v>
      </c>
      <c r="EP816">
        <v>360.73110000000003</v>
      </c>
      <c r="EQ816">
        <v>357.6465</v>
      </c>
      <c r="ER816">
        <v>327.0684</v>
      </c>
      <c r="ES816">
        <v>227.81139999999999</v>
      </c>
      <c r="ET816">
        <v>514.29470000000003</v>
      </c>
      <c r="EU816">
        <v>672.15809999999999</v>
      </c>
      <c r="EV816">
        <v>766.08280000000002</v>
      </c>
      <c r="EW816">
        <v>823.93539999999996</v>
      </c>
      <c r="EX816">
        <v>69.941500000000005</v>
      </c>
      <c r="EY816">
        <v>68.803970000000007</v>
      </c>
      <c r="EZ816">
        <v>67.565060000000003</v>
      </c>
      <c r="FA816">
        <v>66.611729999999994</v>
      </c>
      <c r="FB816">
        <v>66.055980000000005</v>
      </c>
      <c r="FC816">
        <v>65.255809999999997</v>
      </c>
      <c r="FD816">
        <v>64.910659999999993</v>
      </c>
      <c r="FE816">
        <v>64.592029999999994</v>
      </c>
      <c r="FF816">
        <v>66.496619999999993</v>
      </c>
      <c r="FG816">
        <v>70.999340000000004</v>
      </c>
      <c r="FH816">
        <v>76.453729999999993</v>
      </c>
      <c r="FI816">
        <v>81.86233</v>
      </c>
      <c r="FJ816">
        <v>85.828280000000007</v>
      </c>
      <c r="FK816">
        <v>88.359089999999995</v>
      </c>
      <c r="FL816">
        <v>89.450699999999998</v>
      </c>
      <c r="FM816">
        <v>89.730099999999993</v>
      </c>
      <c r="FN816">
        <v>89.072500000000005</v>
      </c>
      <c r="FO816">
        <v>88.145750000000007</v>
      </c>
      <c r="FP816">
        <v>85.810010000000005</v>
      </c>
      <c r="FQ816">
        <v>82.565160000000006</v>
      </c>
      <c r="FR816">
        <v>78.998919999999998</v>
      </c>
      <c r="FS816">
        <v>76.771339999999995</v>
      </c>
      <c r="FT816">
        <v>75.467870000000005</v>
      </c>
      <c r="FU816">
        <v>74.023489999999995</v>
      </c>
      <c r="FV816">
        <v>1</v>
      </c>
    </row>
    <row r="817" spans="1:178" x14ac:dyDescent="0.2">
      <c r="A817" t="s">
        <v>216</v>
      </c>
      <c r="B817" t="s">
        <v>231</v>
      </c>
      <c r="C817" t="s">
        <v>242</v>
      </c>
      <c r="D817" t="s">
        <v>41</v>
      </c>
      <c r="E817" t="s">
        <v>239</v>
      </c>
      <c r="F817" t="s">
        <v>228</v>
      </c>
      <c r="G817">
        <v>313</v>
      </c>
      <c r="H817" s="59"/>
      <c r="I817">
        <v>30.809270000000001</v>
      </c>
      <c r="J817">
        <v>423.31439999999998</v>
      </c>
      <c r="K817">
        <v>421.55650000000003</v>
      </c>
      <c r="L817">
        <v>419.5274</v>
      </c>
      <c r="M817">
        <v>418.65269999999998</v>
      </c>
      <c r="N817">
        <v>423.54689999999999</v>
      </c>
      <c r="O817">
        <v>435.90690000000001</v>
      </c>
      <c r="P817">
        <v>446.98930000000001</v>
      </c>
      <c r="Q817">
        <v>450.61810000000003</v>
      </c>
      <c r="R817">
        <v>452.24540000000002</v>
      </c>
      <c r="S817">
        <v>453.21069999999997</v>
      </c>
      <c r="T817">
        <v>454.97840000000002</v>
      </c>
      <c r="U817">
        <v>454.85320000000002</v>
      </c>
      <c r="V817">
        <v>447.58510000000001</v>
      </c>
      <c r="W817">
        <v>444.33370000000002</v>
      </c>
      <c r="X817">
        <v>436.25</v>
      </c>
      <c r="Y817">
        <v>428.84429999999998</v>
      </c>
      <c r="Z817">
        <v>422.72550000000001</v>
      </c>
      <c r="AA817">
        <v>417.66699999999997</v>
      </c>
      <c r="AB817">
        <v>419.96539999999999</v>
      </c>
      <c r="AC817">
        <v>424.84500000000003</v>
      </c>
      <c r="AD817">
        <v>430.18369999999999</v>
      </c>
      <c r="AE817">
        <v>429.20620000000002</v>
      </c>
      <c r="AF817">
        <v>426.55189999999999</v>
      </c>
      <c r="AG817">
        <v>428.22919999999999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106.57559999999999</v>
      </c>
      <c r="AU817">
        <v>347.30149999999998</v>
      </c>
      <c r="AV817">
        <v>343.2115</v>
      </c>
      <c r="AW817">
        <v>340.11959999999999</v>
      </c>
      <c r="AX817">
        <v>336.88459999999998</v>
      </c>
      <c r="AY817">
        <v>334.40699999999998</v>
      </c>
      <c r="AZ817">
        <v>300.34820000000002</v>
      </c>
      <c r="BA817">
        <v>204.8314</v>
      </c>
      <c r="BB817">
        <v>-236.82929999999999</v>
      </c>
      <c r="BC817">
        <v>-391.23320000000001</v>
      </c>
      <c r="BD817">
        <v>-483.32459999999998</v>
      </c>
      <c r="BE817">
        <v>-537.67690000000005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115.5151</v>
      </c>
      <c r="BS817">
        <v>352.3879</v>
      </c>
      <c r="BT817">
        <v>348.00689999999997</v>
      </c>
      <c r="BU817">
        <v>344.65969999999999</v>
      </c>
      <c r="BV817">
        <v>341.30090000000001</v>
      </c>
      <c r="BW817">
        <v>338.66570000000002</v>
      </c>
      <c r="BX817">
        <v>305.8682</v>
      </c>
      <c r="BY817">
        <v>209.97489999999999</v>
      </c>
      <c r="BZ817">
        <v>-17.354479999999999</v>
      </c>
      <c r="CA817">
        <v>-80.10078</v>
      </c>
      <c r="CB817">
        <v>-117.5915</v>
      </c>
      <c r="CC817">
        <v>-139.01750000000001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121.70659999999999</v>
      </c>
      <c r="CQ817">
        <v>355.91070000000002</v>
      </c>
      <c r="CR817">
        <v>351.32819999999998</v>
      </c>
      <c r="CS817">
        <v>347.80410000000001</v>
      </c>
      <c r="CT817">
        <v>344.3596</v>
      </c>
      <c r="CU817">
        <v>341.61529999999999</v>
      </c>
      <c r="CV817">
        <v>309.69130000000001</v>
      </c>
      <c r="CW817">
        <v>213.53720000000001</v>
      </c>
      <c r="CX817">
        <v>134.65309999999999</v>
      </c>
      <c r="CY817">
        <v>135.38849999999999</v>
      </c>
      <c r="CZ817">
        <v>135.71420000000001</v>
      </c>
      <c r="DA817">
        <v>137.09280000000001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127.8981</v>
      </c>
      <c r="DO817">
        <v>359.43349999999998</v>
      </c>
      <c r="DP817">
        <v>354.64960000000002</v>
      </c>
      <c r="DQ817">
        <v>350.94850000000002</v>
      </c>
      <c r="DR817">
        <v>347.41829999999999</v>
      </c>
      <c r="DS817">
        <v>344.56479999999999</v>
      </c>
      <c r="DT817">
        <v>313.51429999999999</v>
      </c>
      <c r="DU817">
        <v>217.09950000000001</v>
      </c>
      <c r="DV817">
        <v>286.66079999999999</v>
      </c>
      <c r="DW817">
        <v>350.87790000000001</v>
      </c>
      <c r="DX817">
        <v>389.01979999999998</v>
      </c>
      <c r="DY817">
        <v>413.20319999999998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136.83760000000001</v>
      </c>
      <c r="EM817">
        <v>364.51990000000001</v>
      </c>
      <c r="EN817">
        <v>359.44499999999999</v>
      </c>
      <c r="EO817">
        <v>355.48860000000002</v>
      </c>
      <c r="EP817">
        <v>351.8347</v>
      </c>
      <c r="EQ817">
        <v>348.82350000000002</v>
      </c>
      <c r="ER817">
        <v>319.03429999999997</v>
      </c>
      <c r="ES817">
        <v>222.24299999999999</v>
      </c>
      <c r="ET817">
        <v>506.13560000000001</v>
      </c>
      <c r="EU817">
        <v>662.01020000000005</v>
      </c>
      <c r="EV817">
        <v>754.75289999999995</v>
      </c>
      <c r="EW817">
        <v>811.86260000000004</v>
      </c>
      <c r="EX817">
        <v>69.941500000000005</v>
      </c>
      <c r="EY817">
        <v>68.803970000000007</v>
      </c>
      <c r="EZ817">
        <v>67.565060000000003</v>
      </c>
      <c r="FA817">
        <v>66.611729999999994</v>
      </c>
      <c r="FB817">
        <v>66.055980000000005</v>
      </c>
      <c r="FC817">
        <v>65.255809999999997</v>
      </c>
      <c r="FD817">
        <v>64.910659999999993</v>
      </c>
      <c r="FE817">
        <v>64.592029999999994</v>
      </c>
      <c r="FF817">
        <v>66.496619999999993</v>
      </c>
      <c r="FG817">
        <v>70.999340000000004</v>
      </c>
      <c r="FH817">
        <v>76.453729999999993</v>
      </c>
      <c r="FI817">
        <v>81.86233</v>
      </c>
      <c r="FJ817">
        <v>85.828280000000007</v>
      </c>
      <c r="FK817">
        <v>88.359089999999995</v>
      </c>
      <c r="FL817">
        <v>89.450699999999998</v>
      </c>
      <c r="FM817">
        <v>89.730099999999993</v>
      </c>
      <c r="FN817">
        <v>89.072500000000005</v>
      </c>
      <c r="FO817">
        <v>88.145759999999996</v>
      </c>
      <c r="FP817">
        <v>85.810010000000005</v>
      </c>
      <c r="FQ817">
        <v>82.565160000000006</v>
      </c>
      <c r="FR817">
        <v>78.998919999999998</v>
      </c>
      <c r="FS817">
        <v>76.771339999999995</v>
      </c>
      <c r="FT817">
        <v>75.467870000000005</v>
      </c>
      <c r="FU817">
        <v>74.023489999999995</v>
      </c>
      <c r="FV817">
        <v>1</v>
      </c>
    </row>
    <row r="818" spans="1:178" x14ac:dyDescent="0.2">
      <c r="A818" t="s">
        <v>216</v>
      </c>
      <c r="B818" t="s">
        <v>231</v>
      </c>
      <c r="C818" t="s">
        <v>242</v>
      </c>
      <c r="D818" t="s">
        <v>42</v>
      </c>
      <c r="E818">
        <v>2015</v>
      </c>
      <c r="F818" t="s">
        <v>228</v>
      </c>
      <c r="G818">
        <v>338</v>
      </c>
      <c r="H818" s="59"/>
      <c r="I818">
        <v>33.27008</v>
      </c>
      <c r="J818">
        <v>442.15969999999999</v>
      </c>
      <c r="K818">
        <v>437.53930000000003</v>
      </c>
      <c r="L818">
        <v>433.87970000000001</v>
      </c>
      <c r="M818">
        <v>433.89</v>
      </c>
      <c r="N818">
        <v>440.0557</v>
      </c>
      <c r="O818">
        <v>454.37720000000002</v>
      </c>
      <c r="P818">
        <v>464.63920000000002</v>
      </c>
      <c r="Q818">
        <v>470.0206</v>
      </c>
      <c r="R818">
        <v>471.07929999999999</v>
      </c>
      <c r="S818">
        <v>471.55709999999999</v>
      </c>
      <c r="T818">
        <v>474.49470000000002</v>
      </c>
      <c r="U818">
        <v>471.94659999999999</v>
      </c>
      <c r="V818">
        <v>470.81819999999999</v>
      </c>
      <c r="W818">
        <v>471.2835</v>
      </c>
      <c r="X818">
        <v>466.30250000000001</v>
      </c>
      <c r="Y818">
        <v>460.90030000000002</v>
      </c>
      <c r="Z818">
        <v>455.43389999999999</v>
      </c>
      <c r="AA818">
        <v>450.68360000000001</v>
      </c>
      <c r="AB818">
        <v>449.88220000000001</v>
      </c>
      <c r="AC818">
        <v>453.53190000000001</v>
      </c>
      <c r="AD818">
        <v>454.3938</v>
      </c>
      <c r="AE818">
        <v>454.94529999999997</v>
      </c>
      <c r="AF818">
        <v>453.66300000000001</v>
      </c>
      <c r="AG818">
        <v>450.31549999999999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113.17310000000001</v>
      </c>
      <c r="AU818">
        <v>367.11579999999998</v>
      </c>
      <c r="AV818">
        <v>366.67039999999997</v>
      </c>
      <c r="AW818">
        <v>366.44119999999998</v>
      </c>
      <c r="AX818">
        <v>363.79149999999998</v>
      </c>
      <c r="AY818">
        <v>362.11739999999998</v>
      </c>
      <c r="AZ818">
        <v>322.95839999999998</v>
      </c>
      <c r="BA818">
        <v>222.1917</v>
      </c>
      <c r="BB818">
        <v>140.11099999999999</v>
      </c>
      <c r="BC818">
        <v>141.9015</v>
      </c>
      <c r="BD818">
        <v>141.93549999999999</v>
      </c>
      <c r="BE818">
        <v>140.5077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120.62269999999999</v>
      </c>
      <c r="BS818">
        <v>372.43369999999999</v>
      </c>
      <c r="BT818">
        <v>371.59629999999999</v>
      </c>
      <c r="BU818">
        <v>371.08550000000002</v>
      </c>
      <c r="BV818">
        <v>368.23</v>
      </c>
      <c r="BW818">
        <v>366.4658</v>
      </c>
      <c r="BX818">
        <v>327.83260000000001</v>
      </c>
      <c r="BY818">
        <v>227.8032</v>
      </c>
      <c r="BZ818">
        <v>143.34899999999999</v>
      </c>
      <c r="CA818">
        <v>145.1669</v>
      </c>
      <c r="CB818">
        <v>145.25729999999999</v>
      </c>
      <c r="CC818">
        <v>143.80590000000001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125.7822</v>
      </c>
      <c r="CQ818">
        <v>376.11689999999999</v>
      </c>
      <c r="CR818">
        <v>375.00790000000001</v>
      </c>
      <c r="CS818">
        <v>374.3021</v>
      </c>
      <c r="CT818">
        <v>371.30399999999997</v>
      </c>
      <c r="CU818">
        <v>369.47750000000002</v>
      </c>
      <c r="CV818">
        <v>331.20839999999998</v>
      </c>
      <c r="CW818">
        <v>231.68969999999999</v>
      </c>
      <c r="CX818">
        <v>145.5917</v>
      </c>
      <c r="CY818">
        <v>147.42850000000001</v>
      </c>
      <c r="CZ818">
        <v>147.55799999999999</v>
      </c>
      <c r="DA818">
        <v>146.09020000000001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130.9418</v>
      </c>
      <c r="DO818">
        <v>379.8</v>
      </c>
      <c r="DP818">
        <v>378.4196</v>
      </c>
      <c r="DQ818">
        <v>377.51870000000002</v>
      </c>
      <c r="DR818">
        <v>374.37810000000002</v>
      </c>
      <c r="DS818">
        <v>372.48930000000001</v>
      </c>
      <c r="DT818">
        <v>334.58429999999998</v>
      </c>
      <c r="DU818">
        <v>235.5761</v>
      </c>
      <c r="DV818">
        <v>147.83439999999999</v>
      </c>
      <c r="DW818">
        <v>149.69</v>
      </c>
      <c r="DX818">
        <v>149.8587</v>
      </c>
      <c r="DY818">
        <v>148.37450000000001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0</v>
      </c>
      <c r="EK818">
        <v>0</v>
      </c>
      <c r="EL818">
        <v>138.3914</v>
      </c>
      <c r="EM818">
        <v>385.11790000000002</v>
      </c>
      <c r="EN818">
        <v>383.34550000000002</v>
      </c>
      <c r="EO818">
        <v>382.16300000000001</v>
      </c>
      <c r="EP818">
        <v>378.81659999999999</v>
      </c>
      <c r="EQ818">
        <v>376.83769999999998</v>
      </c>
      <c r="ER818">
        <v>339.45850000000002</v>
      </c>
      <c r="ES818">
        <v>241.1876</v>
      </c>
      <c r="ET818">
        <v>151.07249999999999</v>
      </c>
      <c r="EU818">
        <v>152.9554</v>
      </c>
      <c r="EV818">
        <v>153.18049999999999</v>
      </c>
      <c r="EW818">
        <v>151.67269999999999</v>
      </c>
      <c r="EX818">
        <v>67.771019999999993</v>
      </c>
      <c r="EY818">
        <v>66.867140000000006</v>
      </c>
      <c r="EZ818">
        <v>65.649630000000002</v>
      </c>
      <c r="FA818">
        <v>64.837370000000007</v>
      </c>
      <c r="FB818">
        <v>63.833680000000001</v>
      </c>
      <c r="FC818">
        <v>63.45749</v>
      </c>
      <c r="FD818">
        <v>63.074779999999997</v>
      </c>
      <c r="FE818">
        <v>62.959049999999998</v>
      </c>
      <c r="FF818">
        <v>63.714869999999998</v>
      </c>
      <c r="FG818">
        <v>68.088179999999994</v>
      </c>
      <c r="FH818">
        <v>74.083389999999994</v>
      </c>
      <c r="FI818">
        <v>79.482060000000004</v>
      </c>
      <c r="FJ818">
        <v>83.365799999999993</v>
      </c>
      <c r="FK818">
        <v>85.670429999999996</v>
      </c>
      <c r="FL818">
        <v>87.044719999999998</v>
      </c>
      <c r="FM818">
        <v>87.3185</v>
      </c>
      <c r="FN818">
        <v>86.451030000000003</v>
      </c>
      <c r="FO818">
        <v>85.456729999999993</v>
      </c>
      <c r="FP818">
        <v>83.414929999999998</v>
      </c>
      <c r="FQ818">
        <v>79.853629999999995</v>
      </c>
      <c r="FR818">
        <v>76.389510000000001</v>
      </c>
      <c r="FS818">
        <v>73.66883</v>
      </c>
      <c r="FT818">
        <v>71.304959999999994</v>
      </c>
      <c r="FU818">
        <v>69.51558</v>
      </c>
      <c r="FV818">
        <v>1</v>
      </c>
    </row>
    <row r="819" spans="1:178" x14ac:dyDescent="0.2">
      <c r="A819" t="s">
        <v>216</v>
      </c>
      <c r="B819" t="s">
        <v>231</v>
      </c>
      <c r="C819" t="s">
        <v>242</v>
      </c>
      <c r="D819" t="s">
        <v>42</v>
      </c>
      <c r="E819">
        <v>2016</v>
      </c>
      <c r="F819" t="s">
        <v>228</v>
      </c>
      <c r="G819">
        <v>330</v>
      </c>
      <c r="H819" s="59"/>
      <c r="I819">
        <v>32.482619999999997</v>
      </c>
      <c r="J819">
        <v>431.69439999999997</v>
      </c>
      <c r="K819">
        <v>427.18329999999997</v>
      </c>
      <c r="L819">
        <v>423.6103</v>
      </c>
      <c r="M819">
        <v>423.62040000000002</v>
      </c>
      <c r="N819">
        <v>429.64019999999999</v>
      </c>
      <c r="O819">
        <v>443.62270000000001</v>
      </c>
      <c r="P819">
        <v>453.64179999999999</v>
      </c>
      <c r="Q819">
        <v>458.89589999999998</v>
      </c>
      <c r="R819">
        <v>459.92950000000002</v>
      </c>
      <c r="S819">
        <v>460.39600000000002</v>
      </c>
      <c r="T819">
        <v>463.26400000000001</v>
      </c>
      <c r="U819">
        <v>460.77629999999999</v>
      </c>
      <c r="V819">
        <v>459.67450000000002</v>
      </c>
      <c r="W819">
        <v>460.12889999999999</v>
      </c>
      <c r="X819">
        <v>455.26580000000001</v>
      </c>
      <c r="Y819">
        <v>449.9914</v>
      </c>
      <c r="Z819">
        <v>444.65440000000001</v>
      </c>
      <c r="AA819">
        <v>440.01650000000001</v>
      </c>
      <c r="AB819">
        <v>439.23410000000001</v>
      </c>
      <c r="AC819">
        <v>442.79739999999998</v>
      </c>
      <c r="AD819">
        <v>443.63889999999998</v>
      </c>
      <c r="AE819">
        <v>444.1773</v>
      </c>
      <c r="AF819">
        <v>442.92540000000002</v>
      </c>
      <c r="AG819">
        <v>439.65719999999999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110.34610000000001</v>
      </c>
      <c r="AU819">
        <v>358.32080000000002</v>
      </c>
      <c r="AV819">
        <v>357.89370000000002</v>
      </c>
      <c r="AW819">
        <v>357.6755</v>
      </c>
      <c r="AX819">
        <v>355.09269999999998</v>
      </c>
      <c r="AY819">
        <v>353.46</v>
      </c>
      <c r="AZ819">
        <v>315.21730000000002</v>
      </c>
      <c r="BA819">
        <v>216.821</v>
      </c>
      <c r="BB819">
        <v>136.7303</v>
      </c>
      <c r="BC819">
        <v>138.47790000000001</v>
      </c>
      <c r="BD819">
        <v>138.50989999999999</v>
      </c>
      <c r="BE819">
        <v>137.1164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117.70699999999999</v>
      </c>
      <c r="BS819">
        <v>363.5754</v>
      </c>
      <c r="BT819">
        <v>362.76100000000002</v>
      </c>
      <c r="BU819">
        <v>362.2645</v>
      </c>
      <c r="BV819">
        <v>359.47829999999999</v>
      </c>
      <c r="BW819">
        <v>357.75670000000002</v>
      </c>
      <c r="BX819">
        <v>320.0335</v>
      </c>
      <c r="BY819">
        <v>222.3657</v>
      </c>
      <c r="BZ819">
        <v>139.9298</v>
      </c>
      <c r="CA819">
        <v>141.70439999999999</v>
      </c>
      <c r="CB819">
        <v>141.79220000000001</v>
      </c>
      <c r="CC819">
        <v>140.37530000000001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122.8051</v>
      </c>
      <c r="CQ819">
        <v>367.21469999999999</v>
      </c>
      <c r="CR819">
        <v>366.13200000000001</v>
      </c>
      <c r="CS819">
        <v>365.44290000000001</v>
      </c>
      <c r="CT819">
        <v>362.51580000000001</v>
      </c>
      <c r="CU819">
        <v>360.73250000000002</v>
      </c>
      <c r="CV819">
        <v>323.36919999999998</v>
      </c>
      <c r="CW819">
        <v>226.20590000000001</v>
      </c>
      <c r="CX819">
        <v>142.14580000000001</v>
      </c>
      <c r="CY819">
        <v>143.93899999999999</v>
      </c>
      <c r="CZ819">
        <v>144.06549999999999</v>
      </c>
      <c r="DA819">
        <v>142.63239999999999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127.9033</v>
      </c>
      <c r="DO819">
        <v>370.85399999999998</v>
      </c>
      <c r="DP819">
        <v>369.50299999999999</v>
      </c>
      <c r="DQ819">
        <v>368.62119999999999</v>
      </c>
      <c r="DR819">
        <v>365.55329999999998</v>
      </c>
      <c r="DS819">
        <v>363.70839999999998</v>
      </c>
      <c r="DT819">
        <v>326.70479999999998</v>
      </c>
      <c r="DU819">
        <v>230.0461</v>
      </c>
      <c r="DV819">
        <v>144.36170000000001</v>
      </c>
      <c r="DW819">
        <v>146.1737</v>
      </c>
      <c r="DX819">
        <v>146.33879999999999</v>
      </c>
      <c r="DY819">
        <v>144.8896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0</v>
      </c>
      <c r="EJ819">
        <v>0</v>
      </c>
      <c r="EK819">
        <v>0</v>
      </c>
      <c r="EL819">
        <v>135.26410000000001</v>
      </c>
      <c r="EM819">
        <v>376.10860000000002</v>
      </c>
      <c r="EN819">
        <v>374.37029999999999</v>
      </c>
      <c r="EO819">
        <v>373.21019999999999</v>
      </c>
      <c r="EP819">
        <v>369.93889999999999</v>
      </c>
      <c r="EQ819">
        <v>368.005</v>
      </c>
      <c r="ER819">
        <v>331.52100000000002</v>
      </c>
      <c r="ES819">
        <v>235.5907</v>
      </c>
      <c r="ET819">
        <v>147.56120000000001</v>
      </c>
      <c r="EU819">
        <v>149.40020000000001</v>
      </c>
      <c r="EV819">
        <v>149.62110000000001</v>
      </c>
      <c r="EW819">
        <v>148.14850000000001</v>
      </c>
      <c r="EX819">
        <v>67.771019999999993</v>
      </c>
      <c r="EY819">
        <v>66.867140000000006</v>
      </c>
      <c r="EZ819">
        <v>65.649630000000002</v>
      </c>
      <c r="FA819">
        <v>64.837370000000007</v>
      </c>
      <c r="FB819">
        <v>63.833680000000001</v>
      </c>
      <c r="FC819">
        <v>63.45749</v>
      </c>
      <c r="FD819">
        <v>63.074779999999997</v>
      </c>
      <c r="FE819">
        <v>62.959049999999998</v>
      </c>
      <c r="FF819">
        <v>63.714869999999998</v>
      </c>
      <c r="FG819">
        <v>68.088179999999994</v>
      </c>
      <c r="FH819">
        <v>74.083399999999997</v>
      </c>
      <c r="FI819">
        <v>79.482060000000004</v>
      </c>
      <c r="FJ819">
        <v>83.365799999999993</v>
      </c>
      <c r="FK819">
        <v>85.670429999999996</v>
      </c>
      <c r="FL819">
        <v>87.044719999999998</v>
      </c>
      <c r="FM819">
        <v>87.3185</v>
      </c>
      <c r="FN819">
        <v>86.451030000000003</v>
      </c>
      <c r="FO819">
        <v>85.456729999999993</v>
      </c>
      <c r="FP819">
        <v>83.414929999999998</v>
      </c>
      <c r="FQ819">
        <v>79.853629999999995</v>
      </c>
      <c r="FR819">
        <v>76.389520000000005</v>
      </c>
      <c r="FS819">
        <v>73.66883</v>
      </c>
      <c r="FT819">
        <v>71.304959999999994</v>
      </c>
      <c r="FU819">
        <v>69.51558</v>
      </c>
      <c r="FV819">
        <v>1</v>
      </c>
    </row>
    <row r="820" spans="1:178" x14ac:dyDescent="0.2">
      <c r="A820" t="s">
        <v>216</v>
      </c>
      <c r="B820" t="s">
        <v>231</v>
      </c>
      <c r="C820" t="s">
        <v>242</v>
      </c>
      <c r="D820" t="s">
        <v>42</v>
      </c>
      <c r="E820">
        <v>2017</v>
      </c>
      <c r="F820" t="s">
        <v>228</v>
      </c>
      <c r="G820">
        <v>321</v>
      </c>
      <c r="H820" s="59"/>
      <c r="I820">
        <v>31.596730000000001</v>
      </c>
      <c r="J820">
        <v>419.92090000000002</v>
      </c>
      <c r="K820">
        <v>415.53280000000001</v>
      </c>
      <c r="L820">
        <v>412.0573</v>
      </c>
      <c r="M820">
        <v>412.06709999999998</v>
      </c>
      <c r="N820">
        <v>417.92270000000002</v>
      </c>
      <c r="O820">
        <v>431.52390000000003</v>
      </c>
      <c r="P820">
        <v>441.2697</v>
      </c>
      <c r="Q820">
        <v>446.38049999999998</v>
      </c>
      <c r="R820">
        <v>447.38600000000002</v>
      </c>
      <c r="S820">
        <v>447.83969999999999</v>
      </c>
      <c r="T820">
        <v>450.62959999999998</v>
      </c>
      <c r="U820">
        <v>448.2097</v>
      </c>
      <c r="V820">
        <v>447.13799999999998</v>
      </c>
      <c r="W820">
        <v>447.57990000000001</v>
      </c>
      <c r="X820">
        <v>442.8494</v>
      </c>
      <c r="Y820">
        <v>437.71890000000002</v>
      </c>
      <c r="Z820">
        <v>432.52749999999997</v>
      </c>
      <c r="AA820">
        <v>428.01609999999999</v>
      </c>
      <c r="AB820">
        <v>427.255</v>
      </c>
      <c r="AC820">
        <v>430.72109999999998</v>
      </c>
      <c r="AD820">
        <v>431.53960000000001</v>
      </c>
      <c r="AE820">
        <v>432.0634</v>
      </c>
      <c r="AF820">
        <v>430.84559999999999</v>
      </c>
      <c r="AG820">
        <v>427.66649999999998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107.1679</v>
      </c>
      <c r="AU820">
        <v>348.42790000000002</v>
      </c>
      <c r="AV820">
        <v>348.02140000000003</v>
      </c>
      <c r="AW820">
        <v>347.81560000000002</v>
      </c>
      <c r="AX820">
        <v>345.30779999999999</v>
      </c>
      <c r="AY820">
        <v>343.7217</v>
      </c>
      <c r="AZ820">
        <v>306.51010000000002</v>
      </c>
      <c r="BA820">
        <v>210.78059999999999</v>
      </c>
      <c r="BB820">
        <v>132.92789999999999</v>
      </c>
      <c r="BC820">
        <v>134.62729999999999</v>
      </c>
      <c r="BD820">
        <v>134.65719999999999</v>
      </c>
      <c r="BE820">
        <v>133.3021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114.4278</v>
      </c>
      <c r="BS820">
        <v>353.61040000000003</v>
      </c>
      <c r="BT820">
        <v>352.8218</v>
      </c>
      <c r="BU820">
        <v>352.34160000000003</v>
      </c>
      <c r="BV820">
        <v>349.63319999999999</v>
      </c>
      <c r="BW820">
        <v>347.95940000000002</v>
      </c>
      <c r="BX820">
        <v>311.2602</v>
      </c>
      <c r="BY820">
        <v>216.2491</v>
      </c>
      <c r="BZ820">
        <v>136.08349999999999</v>
      </c>
      <c r="CA820">
        <v>137.80940000000001</v>
      </c>
      <c r="CB820">
        <v>137.89439999999999</v>
      </c>
      <c r="CC820">
        <v>136.5163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119.4559</v>
      </c>
      <c r="CQ820">
        <v>357.19970000000001</v>
      </c>
      <c r="CR820">
        <v>356.14659999999998</v>
      </c>
      <c r="CS820">
        <v>355.47629999999998</v>
      </c>
      <c r="CT820">
        <v>352.62900000000002</v>
      </c>
      <c r="CU820">
        <v>350.89429999999999</v>
      </c>
      <c r="CV820">
        <v>314.55</v>
      </c>
      <c r="CW820">
        <v>220.03659999999999</v>
      </c>
      <c r="CX820">
        <v>138.26910000000001</v>
      </c>
      <c r="CY820">
        <v>140.01339999999999</v>
      </c>
      <c r="CZ820">
        <v>140.13640000000001</v>
      </c>
      <c r="DA820">
        <v>138.7424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124.48399999999999</v>
      </c>
      <c r="DO820">
        <v>360.78910000000002</v>
      </c>
      <c r="DP820">
        <v>359.47129999999999</v>
      </c>
      <c r="DQ820">
        <v>358.61099999999999</v>
      </c>
      <c r="DR820">
        <v>355.62479999999999</v>
      </c>
      <c r="DS820">
        <v>353.82929999999999</v>
      </c>
      <c r="DT820">
        <v>317.8399</v>
      </c>
      <c r="DU820">
        <v>223.82409999999999</v>
      </c>
      <c r="DV820">
        <v>140.4546</v>
      </c>
      <c r="DW820">
        <v>142.2174</v>
      </c>
      <c r="DX820">
        <v>142.3785</v>
      </c>
      <c r="DY820">
        <v>140.96860000000001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131.74379999999999</v>
      </c>
      <c r="EM820">
        <v>365.97149999999999</v>
      </c>
      <c r="EN820">
        <v>364.27170000000001</v>
      </c>
      <c r="EO820">
        <v>363.13690000000003</v>
      </c>
      <c r="EP820">
        <v>359.9502</v>
      </c>
      <c r="EQ820">
        <v>358.06700000000001</v>
      </c>
      <c r="ER820">
        <v>322.5899</v>
      </c>
      <c r="ES820">
        <v>229.29259999999999</v>
      </c>
      <c r="ET820">
        <v>143.61019999999999</v>
      </c>
      <c r="EU820">
        <v>145.39959999999999</v>
      </c>
      <c r="EV820">
        <v>145.6157</v>
      </c>
      <c r="EW820">
        <v>144.18279999999999</v>
      </c>
      <c r="EX820">
        <v>67.771019999999993</v>
      </c>
      <c r="EY820">
        <v>66.867140000000006</v>
      </c>
      <c r="EZ820">
        <v>65.649630000000002</v>
      </c>
      <c r="FA820">
        <v>64.837370000000007</v>
      </c>
      <c r="FB820">
        <v>63.833680000000001</v>
      </c>
      <c r="FC820">
        <v>63.45749</v>
      </c>
      <c r="FD820">
        <v>63.074779999999997</v>
      </c>
      <c r="FE820">
        <v>62.959049999999998</v>
      </c>
      <c r="FF820">
        <v>63.714869999999998</v>
      </c>
      <c r="FG820">
        <v>68.088179999999994</v>
      </c>
      <c r="FH820">
        <v>74.083389999999994</v>
      </c>
      <c r="FI820">
        <v>79.482060000000004</v>
      </c>
      <c r="FJ820">
        <v>83.365799999999993</v>
      </c>
      <c r="FK820">
        <v>85.670429999999996</v>
      </c>
      <c r="FL820">
        <v>87.044719999999998</v>
      </c>
      <c r="FM820">
        <v>87.3185</v>
      </c>
      <c r="FN820">
        <v>86.451030000000003</v>
      </c>
      <c r="FO820">
        <v>85.456729999999993</v>
      </c>
      <c r="FP820">
        <v>83.414929999999998</v>
      </c>
      <c r="FQ820">
        <v>79.853629999999995</v>
      </c>
      <c r="FR820">
        <v>76.389510000000001</v>
      </c>
      <c r="FS820">
        <v>73.66883</v>
      </c>
      <c r="FT820">
        <v>71.304959999999994</v>
      </c>
      <c r="FU820">
        <v>69.51558</v>
      </c>
      <c r="FV820">
        <v>1</v>
      </c>
    </row>
    <row r="821" spans="1:178" x14ac:dyDescent="0.2">
      <c r="A821" t="s">
        <v>216</v>
      </c>
      <c r="B821" t="s">
        <v>231</v>
      </c>
      <c r="C821" t="s">
        <v>242</v>
      </c>
      <c r="D821" t="s">
        <v>42</v>
      </c>
      <c r="E821" t="s">
        <v>239</v>
      </c>
      <c r="F821" t="s">
        <v>228</v>
      </c>
      <c r="G821">
        <v>313</v>
      </c>
      <c r="H821" s="59"/>
      <c r="I821">
        <v>30.809270000000001</v>
      </c>
      <c r="J821">
        <v>409.4556</v>
      </c>
      <c r="K821">
        <v>405.17689999999999</v>
      </c>
      <c r="L821">
        <v>401.78800000000001</v>
      </c>
      <c r="M821">
        <v>401.79759999999999</v>
      </c>
      <c r="N821">
        <v>407.50720000000001</v>
      </c>
      <c r="O821">
        <v>420.76940000000002</v>
      </c>
      <c r="P821">
        <v>430.2724</v>
      </c>
      <c r="Q821">
        <v>435.25580000000002</v>
      </c>
      <c r="R821">
        <v>436.23610000000002</v>
      </c>
      <c r="S821">
        <v>436.67860000000002</v>
      </c>
      <c r="T821">
        <v>439.39890000000003</v>
      </c>
      <c r="U821">
        <v>437.03930000000003</v>
      </c>
      <c r="V821">
        <v>435.99430000000001</v>
      </c>
      <c r="W821">
        <v>436.42529999999999</v>
      </c>
      <c r="X821">
        <v>431.81270000000001</v>
      </c>
      <c r="Y821">
        <v>426.81</v>
      </c>
      <c r="Z821">
        <v>421.74799999999999</v>
      </c>
      <c r="AA821">
        <v>417.34899999999999</v>
      </c>
      <c r="AB821">
        <v>416.6069</v>
      </c>
      <c r="AC821">
        <v>419.98660000000001</v>
      </c>
      <c r="AD821">
        <v>420.78480000000002</v>
      </c>
      <c r="AE821">
        <v>421.2955</v>
      </c>
      <c r="AF821">
        <v>420.108</v>
      </c>
      <c r="AG821">
        <v>417.00810000000001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104.3449</v>
      </c>
      <c r="AU821">
        <v>339.63580000000002</v>
      </c>
      <c r="AV821">
        <v>339.24740000000003</v>
      </c>
      <c r="AW821">
        <v>339.05239999999998</v>
      </c>
      <c r="AX821">
        <v>336.61130000000003</v>
      </c>
      <c r="AY821">
        <v>335.06659999999999</v>
      </c>
      <c r="AZ821">
        <v>298.77170000000001</v>
      </c>
      <c r="BA821">
        <v>205.41290000000001</v>
      </c>
      <c r="BB821">
        <v>129.54900000000001</v>
      </c>
      <c r="BC821">
        <v>131.2054</v>
      </c>
      <c r="BD821">
        <v>131.23339999999999</v>
      </c>
      <c r="BE821">
        <v>129.9126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111.5137</v>
      </c>
      <c r="BS821">
        <v>344.75319999999999</v>
      </c>
      <c r="BT821">
        <v>343.98759999999999</v>
      </c>
      <c r="BU821">
        <v>343.52170000000001</v>
      </c>
      <c r="BV821">
        <v>340.88249999999999</v>
      </c>
      <c r="BW821">
        <v>339.25110000000001</v>
      </c>
      <c r="BX821">
        <v>303.46210000000002</v>
      </c>
      <c r="BY821">
        <v>210.81290000000001</v>
      </c>
      <c r="BZ821">
        <v>132.66499999999999</v>
      </c>
      <c r="CA821">
        <v>134.3477</v>
      </c>
      <c r="CB821">
        <v>134.43</v>
      </c>
      <c r="CC821">
        <v>133.0865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116.47880000000001</v>
      </c>
      <c r="CQ821">
        <v>348.29759999999999</v>
      </c>
      <c r="CR821">
        <v>347.27069999999998</v>
      </c>
      <c r="CS821">
        <v>346.61700000000002</v>
      </c>
      <c r="CT821">
        <v>343.84070000000003</v>
      </c>
      <c r="CU821">
        <v>342.14929999999998</v>
      </c>
      <c r="CV821">
        <v>306.71080000000001</v>
      </c>
      <c r="CW821">
        <v>214.55279999999999</v>
      </c>
      <c r="CX821">
        <v>134.82310000000001</v>
      </c>
      <c r="CY821">
        <v>136.524</v>
      </c>
      <c r="CZ821">
        <v>136.64400000000001</v>
      </c>
      <c r="DA821">
        <v>135.28469999999999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121.4439</v>
      </c>
      <c r="DO821">
        <v>351.84190000000001</v>
      </c>
      <c r="DP821">
        <v>350.55369999999999</v>
      </c>
      <c r="DQ821">
        <v>349.7124</v>
      </c>
      <c r="DR821">
        <v>346.79899999999998</v>
      </c>
      <c r="DS821">
        <v>345.04750000000001</v>
      </c>
      <c r="DT821">
        <v>309.95940000000002</v>
      </c>
      <c r="DU821">
        <v>218.2928</v>
      </c>
      <c r="DV821">
        <v>136.9812</v>
      </c>
      <c r="DW821">
        <v>138.7003</v>
      </c>
      <c r="DX821">
        <v>138.8579</v>
      </c>
      <c r="DY821">
        <v>137.4829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128.61269999999999</v>
      </c>
      <c r="EM821">
        <v>356.95940000000002</v>
      </c>
      <c r="EN821">
        <v>355.29390000000001</v>
      </c>
      <c r="EO821">
        <v>354.18169999999998</v>
      </c>
      <c r="EP821">
        <v>351.07010000000002</v>
      </c>
      <c r="EQ821">
        <v>349.2321</v>
      </c>
      <c r="ER821">
        <v>314.64980000000003</v>
      </c>
      <c r="ES821">
        <v>223.69280000000001</v>
      </c>
      <c r="ET821">
        <v>140.09729999999999</v>
      </c>
      <c r="EU821">
        <v>141.8426</v>
      </c>
      <c r="EV821">
        <v>142.05449999999999</v>
      </c>
      <c r="EW821">
        <v>140.6568</v>
      </c>
      <c r="EX821">
        <v>67.771019999999993</v>
      </c>
      <c r="EY821">
        <v>66.867140000000006</v>
      </c>
      <c r="EZ821">
        <v>65.649630000000002</v>
      </c>
      <c r="FA821">
        <v>64.837370000000007</v>
      </c>
      <c r="FB821">
        <v>63.833680000000001</v>
      </c>
      <c r="FC821">
        <v>63.45749</v>
      </c>
      <c r="FD821">
        <v>63.074779999999997</v>
      </c>
      <c r="FE821">
        <v>62.959049999999998</v>
      </c>
      <c r="FF821">
        <v>63.714869999999998</v>
      </c>
      <c r="FG821">
        <v>68.088179999999994</v>
      </c>
      <c r="FH821">
        <v>74.083389999999994</v>
      </c>
      <c r="FI821">
        <v>79.482060000000004</v>
      </c>
      <c r="FJ821">
        <v>83.365799999999993</v>
      </c>
      <c r="FK821">
        <v>85.670429999999996</v>
      </c>
      <c r="FL821">
        <v>87.044719999999998</v>
      </c>
      <c r="FM821">
        <v>87.3185</v>
      </c>
      <c r="FN821">
        <v>86.451030000000003</v>
      </c>
      <c r="FO821">
        <v>85.456720000000004</v>
      </c>
      <c r="FP821">
        <v>83.414929999999998</v>
      </c>
      <c r="FQ821">
        <v>79.853629999999995</v>
      </c>
      <c r="FR821">
        <v>76.389510000000001</v>
      </c>
      <c r="FS821">
        <v>73.66883</v>
      </c>
      <c r="FT821">
        <v>71.304959999999994</v>
      </c>
      <c r="FU821">
        <v>69.51558</v>
      </c>
      <c r="FV821">
        <v>1</v>
      </c>
    </row>
    <row r="822" spans="1:178" x14ac:dyDescent="0.2">
      <c r="A822" t="s">
        <v>216</v>
      </c>
      <c r="B822" t="s">
        <v>231</v>
      </c>
      <c r="C822" t="s">
        <v>242</v>
      </c>
      <c r="D822" t="s">
        <v>43</v>
      </c>
      <c r="E822">
        <v>2015</v>
      </c>
      <c r="F822" t="s">
        <v>228</v>
      </c>
      <c r="G822">
        <v>334</v>
      </c>
      <c r="H822" s="59"/>
      <c r="I822">
        <v>32.876350000000002</v>
      </c>
      <c r="J822">
        <v>414.91039999999998</v>
      </c>
      <c r="K822">
        <v>409.18110000000001</v>
      </c>
      <c r="L822">
        <v>406.00319999999999</v>
      </c>
      <c r="M822">
        <v>406.70080000000002</v>
      </c>
      <c r="N822">
        <v>412.06830000000002</v>
      </c>
      <c r="O822">
        <v>426.89359999999999</v>
      </c>
      <c r="P822">
        <v>440.52769999999998</v>
      </c>
      <c r="Q822">
        <v>445.18079999999998</v>
      </c>
      <c r="R822">
        <v>448.52429999999998</v>
      </c>
      <c r="S822">
        <v>451.26740000000001</v>
      </c>
      <c r="T822">
        <v>447.29880000000003</v>
      </c>
      <c r="U822">
        <v>447.73500000000001</v>
      </c>
      <c r="V822">
        <v>445.95269999999999</v>
      </c>
      <c r="W822">
        <v>445.93630000000002</v>
      </c>
      <c r="X822">
        <v>439.60199999999998</v>
      </c>
      <c r="Y822">
        <v>436.98340000000002</v>
      </c>
      <c r="Z822">
        <v>432.75700000000001</v>
      </c>
      <c r="AA822">
        <v>428.9538</v>
      </c>
      <c r="AB822">
        <v>429.2407</v>
      </c>
      <c r="AC822">
        <v>427.2833</v>
      </c>
      <c r="AD822">
        <v>425.05939999999998</v>
      </c>
      <c r="AE822">
        <v>423.34649999999999</v>
      </c>
      <c r="AF822">
        <v>419.14870000000002</v>
      </c>
      <c r="AG822">
        <v>416.77440000000001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114.6759</v>
      </c>
      <c r="AX822">
        <v>350.58940000000001</v>
      </c>
      <c r="AY822">
        <v>349.70069999999998</v>
      </c>
      <c r="AZ822">
        <v>348.89100000000002</v>
      </c>
      <c r="BA822">
        <v>347.7081</v>
      </c>
      <c r="BB822">
        <v>346.63170000000002</v>
      </c>
      <c r="BC822">
        <v>308.4049</v>
      </c>
      <c r="BD822">
        <v>208.79429999999999</v>
      </c>
      <c r="BE822">
        <v>131.6584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118.2728</v>
      </c>
      <c r="BV822">
        <v>354.71820000000002</v>
      </c>
      <c r="BW822">
        <v>353.92610000000002</v>
      </c>
      <c r="BX822">
        <v>353.00749999999999</v>
      </c>
      <c r="BY822">
        <v>351.81040000000002</v>
      </c>
      <c r="BZ822">
        <v>350.74599999999998</v>
      </c>
      <c r="CA822">
        <v>313.16840000000002</v>
      </c>
      <c r="CB822">
        <v>214.4254</v>
      </c>
      <c r="CC822">
        <v>134.15029999999999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120.7641</v>
      </c>
      <c r="CT822">
        <v>357.57780000000002</v>
      </c>
      <c r="CU822">
        <v>356.85270000000003</v>
      </c>
      <c r="CV822">
        <v>355.85860000000002</v>
      </c>
      <c r="CW822">
        <v>354.65170000000001</v>
      </c>
      <c r="CX822">
        <v>353.59559999999999</v>
      </c>
      <c r="CY822">
        <v>316.4676</v>
      </c>
      <c r="CZ822">
        <v>218.32550000000001</v>
      </c>
      <c r="DA822">
        <v>135.87620000000001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123.25530000000001</v>
      </c>
      <c r="DR822">
        <v>360.43729999999999</v>
      </c>
      <c r="DS822">
        <v>359.7792</v>
      </c>
      <c r="DT822">
        <v>358.7097</v>
      </c>
      <c r="DU822">
        <v>357.49299999999999</v>
      </c>
      <c r="DV822">
        <v>356.4452</v>
      </c>
      <c r="DW822">
        <v>319.76679999999999</v>
      </c>
      <c r="DX822">
        <v>222.22559999999999</v>
      </c>
      <c r="DY822">
        <v>137.60210000000001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126.8522</v>
      </c>
      <c r="EP822">
        <v>364.56610000000001</v>
      </c>
      <c r="EQ822">
        <v>364.00459999999998</v>
      </c>
      <c r="ER822">
        <v>362.82619999999997</v>
      </c>
      <c r="ES822">
        <v>361.59530000000001</v>
      </c>
      <c r="ET822">
        <v>360.55950000000001</v>
      </c>
      <c r="EU822">
        <v>324.53019999999998</v>
      </c>
      <c r="EV822">
        <v>227.85669999999999</v>
      </c>
      <c r="EW822">
        <v>140.09399999999999</v>
      </c>
      <c r="EX822">
        <v>57.204090000000001</v>
      </c>
      <c r="EY822">
        <v>56.294179999999997</v>
      </c>
      <c r="EZ822">
        <v>55.098190000000002</v>
      </c>
      <c r="FA822">
        <v>54.271540000000002</v>
      </c>
      <c r="FB822">
        <v>53.132719999999999</v>
      </c>
      <c r="FC822">
        <v>52.833829999999999</v>
      </c>
      <c r="FD822">
        <v>52.249029999999998</v>
      </c>
      <c r="FE822">
        <v>52.22851</v>
      </c>
      <c r="FF822">
        <v>55.651260000000001</v>
      </c>
      <c r="FG822">
        <v>60.931649999999998</v>
      </c>
      <c r="FH822">
        <v>66.764449999999997</v>
      </c>
      <c r="FI822">
        <v>71.991799999999998</v>
      </c>
      <c r="FJ822">
        <v>75.518810000000002</v>
      </c>
      <c r="FK822">
        <v>77.131720000000001</v>
      </c>
      <c r="FL822">
        <v>77.938109999999995</v>
      </c>
      <c r="FM822">
        <v>77.738299999999995</v>
      </c>
      <c r="FN822">
        <v>75.883009999999999</v>
      </c>
      <c r="FO822">
        <v>72.302229999999994</v>
      </c>
      <c r="FP822">
        <v>68.021770000000004</v>
      </c>
      <c r="FQ822">
        <v>65.18235</v>
      </c>
      <c r="FR822">
        <v>62.931220000000003</v>
      </c>
      <c r="FS822">
        <v>60.852930000000001</v>
      </c>
      <c r="FT822">
        <v>59.679780000000001</v>
      </c>
      <c r="FU822">
        <v>58.275379999999998</v>
      </c>
      <c r="FV822">
        <v>1</v>
      </c>
    </row>
    <row r="823" spans="1:178" x14ac:dyDescent="0.2">
      <c r="A823" t="s">
        <v>216</v>
      </c>
      <c r="B823" t="s">
        <v>231</v>
      </c>
      <c r="C823" t="s">
        <v>242</v>
      </c>
      <c r="D823" t="s">
        <v>43</v>
      </c>
      <c r="E823">
        <v>2016</v>
      </c>
      <c r="F823" t="s">
        <v>228</v>
      </c>
      <c r="G823">
        <v>326</v>
      </c>
      <c r="H823" s="59"/>
      <c r="I823">
        <v>32.088889999999999</v>
      </c>
      <c r="J823">
        <v>404.97239999999999</v>
      </c>
      <c r="K823">
        <v>399.38040000000001</v>
      </c>
      <c r="L823">
        <v>396.27859999999998</v>
      </c>
      <c r="M823">
        <v>396.95949999999999</v>
      </c>
      <c r="N823">
        <v>402.19839999999999</v>
      </c>
      <c r="O823">
        <v>416.66860000000003</v>
      </c>
      <c r="P823">
        <v>429.97609999999997</v>
      </c>
      <c r="Q823">
        <v>434.51769999999999</v>
      </c>
      <c r="R823">
        <v>437.78120000000001</v>
      </c>
      <c r="S823">
        <v>440.45859999999999</v>
      </c>
      <c r="T823">
        <v>436.58510000000001</v>
      </c>
      <c r="U823">
        <v>437.01080000000002</v>
      </c>
      <c r="V823">
        <v>435.27120000000002</v>
      </c>
      <c r="W823">
        <v>435.2552</v>
      </c>
      <c r="X823">
        <v>429.07260000000002</v>
      </c>
      <c r="Y823">
        <v>426.51679999999999</v>
      </c>
      <c r="Z823">
        <v>422.39150000000001</v>
      </c>
      <c r="AA823">
        <v>418.67950000000002</v>
      </c>
      <c r="AB823">
        <v>418.95940000000002</v>
      </c>
      <c r="AC823">
        <v>417.04899999999998</v>
      </c>
      <c r="AD823">
        <v>414.8784</v>
      </c>
      <c r="AE823">
        <v>413.20639999999997</v>
      </c>
      <c r="AF823">
        <v>409.10919999999999</v>
      </c>
      <c r="AG823">
        <v>406.79169999999999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111.8567</v>
      </c>
      <c r="AX823">
        <v>342.10890000000001</v>
      </c>
      <c r="AY823">
        <v>341.23950000000002</v>
      </c>
      <c r="AZ823">
        <v>340.45139999999998</v>
      </c>
      <c r="BA823">
        <v>339.2971</v>
      </c>
      <c r="BB823">
        <v>338.24630000000002</v>
      </c>
      <c r="BC823">
        <v>300.92200000000003</v>
      </c>
      <c r="BD823">
        <v>203.6798</v>
      </c>
      <c r="BE823">
        <v>128.4547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115.41030000000001</v>
      </c>
      <c r="BV823">
        <v>346.18790000000001</v>
      </c>
      <c r="BW823">
        <v>345.41399999999999</v>
      </c>
      <c r="BX823">
        <v>344.51830000000001</v>
      </c>
      <c r="BY823">
        <v>343.35</v>
      </c>
      <c r="BZ823">
        <v>342.31099999999998</v>
      </c>
      <c r="CA823">
        <v>305.62810000000002</v>
      </c>
      <c r="CB823">
        <v>209.24299999999999</v>
      </c>
      <c r="CC823">
        <v>130.91659999999999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117.8715</v>
      </c>
      <c r="CT823">
        <v>349.01299999999998</v>
      </c>
      <c r="CU823">
        <v>348.30529999999999</v>
      </c>
      <c r="CV823">
        <v>347.33510000000001</v>
      </c>
      <c r="CW823">
        <v>346.15699999999998</v>
      </c>
      <c r="CX823">
        <v>345.12630000000001</v>
      </c>
      <c r="CY823">
        <v>308.88749999999999</v>
      </c>
      <c r="CZ823">
        <v>213.09610000000001</v>
      </c>
      <c r="DA823">
        <v>132.6217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120.3327</v>
      </c>
      <c r="DR823">
        <v>351.8381</v>
      </c>
      <c r="DS823">
        <v>351.19659999999999</v>
      </c>
      <c r="DT823">
        <v>350.15179999999998</v>
      </c>
      <c r="DU823">
        <v>348.96409999999997</v>
      </c>
      <c r="DV823">
        <v>347.94150000000002</v>
      </c>
      <c r="DW823">
        <v>312.14690000000002</v>
      </c>
      <c r="DX823">
        <v>216.94919999999999</v>
      </c>
      <c r="DY823">
        <v>134.32679999999999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0</v>
      </c>
      <c r="EN823">
        <v>0</v>
      </c>
      <c r="EO823">
        <v>123.88630000000001</v>
      </c>
      <c r="EP823">
        <v>355.9171</v>
      </c>
      <c r="EQ823">
        <v>355.37110000000001</v>
      </c>
      <c r="ER823">
        <v>354.21870000000001</v>
      </c>
      <c r="ES823">
        <v>353.017</v>
      </c>
      <c r="ET823">
        <v>352.00619999999998</v>
      </c>
      <c r="EU823">
        <v>316.85309999999998</v>
      </c>
      <c r="EV823">
        <v>222.51249999999999</v>
      </c>
      <c r="EW823">
        <v>136.7886</v>
      </c>
      <c r="EX823">
        <v>57.204090000000001</v>
      </c>
      <c r="EY823">
        <v>56.294179999999997</v>
      </c>
      <c r="EZ823">
        <v>55.098190000000002</v>
      </c>
      <c r="FA823">
        <v>54.271540000000002</v>
      </c>
      <c r="FB823">
        <v>53.132719999999999</v>
      </c>
      <c r="FC823">
        <v>52.833829999999999</v>
      </c>
      <c r="FD823">
        <v>52.249020000000002</v>
      </c>
      <c r="FE823">
        <v>52.22851</v>
      </c>
      <c r="FF823">
        <v>55.651260000000001</v>
      </c>
      <c r="FG823">
        <v>60.931649999999998</v>
      </c>
      <c r="FH823">
        <v>66.764449999999997</v>
      </c>
      <c r="FI823">
        <v>71.991799999999998</v>
      </c>
      <c r="FJ823">
        <v>75.518810000000002</v>
      </c>
      <c r="FK823">
        <v>77.131709999999998</v>
      </c>
      <c r="FL823">
        <v>77.938109999999995</v>
      </c>
      <c r="FM823">
        <v>77.738299999999995</v>
      </c>
      <c r="FN823">
        <v>75.883020000000002</v>
      </c>
      <c r="FO823">
        <v>72.302229999999994</v>
      </c>
      <c r="FP823">
        <v>68.021770000000004</v>
      </c>
      <c r="FQ823">
        <v>65.18235</v>
      </c>
      <c r="FR823">
        <v>62.931220000000003</v>
      </c>
      <c r="FS823">
        <v>60.852930000000001</v>
      </c>
      <c r="FT823">
        <v>59.679780000000001</v>
      </c>
      <c r="FU823">
        <v>58.275379999999998</v>
      </c>
      <c r="FV823">
        <v>1</v>
      </c>
    </row>
    <row r="824" spans="1:178" x14ac:dyDescent="0.2">
      <c r="A824" t="s">
        <v>216</v>
      </c>
      <c r="B824" t="s">
        <v>231</v>
      </c>
      <c r="C824" t="s">
        <v>242</v>
      </c>
      <c r="D824" t="s">
        <v>43</v>
      </c>
      <c r="E824">
        <v>2017</v>
      </c>
      <c r="F824" t="s">
        <v>228</v>
      </c>
      <c r="G824">
        <v>316</v>
      </c>
      <c r="H824" s="59"/>
      <c r="I824">
        <v>31.104569999999999</v>
      </c>
      <c r="J824">
        <v>392.55</v>
      </c>
      <c r="K824">
        <v>387.12950000000001</v>
      </c>
      <c r="L824">
        <v>384.12279999999998</v>
      </c>
      <c r="M824">
        <v>384.78280000000001</v>
      </c>
      <c r="N824">
        <v>389.86099999999999</v>
      </c>
      <c r="O824">
        <v>403.88740000000001</v>
      </c>
      <c r="P824">
        <v>416.7867</v>
      </c>
      <c r="Q824">
        <v>421.18900000000002</v>
      </c>
      <c r="R824">
        <v>424.35230000000001</v>
      </c>
      <c r="S824">
        <v>426.94760000000002</v>
      </c>
      <c r="T824">
        <v>423.19290000000001</v>
      </c>
      <c r="U824">
        <v>423.60559999999998</v>
      </c>
      <c r="V824">
        <v>421.91930000000002</v>
      </c>
      <c r="W824">
        <v>421.90379999999999</v>
      </c>
      <c r="X824">
        <v>415.91090000000003</v>
      </c>
      <c r="Y824">
        <v>413.43340000000001</v>
      </c>
      <c r="Z824">
        <v>409.43470000000002</v>
      </c>
      <c r="AA824">
        <v>405.8365</v>
      </c>
      <c r="AB824">
        <v>406.10789999999997</v>
      </c>
      <c r="AC824">
        <v>404.2561</v>
      </c>
      <c r="AD824">
        <v>402.15210000000002</v>
      </c>
      <c r="AE824">
        <v>400.53140000000002</v>
      </c>
      <c r="AF824">
        <v>396.5598</v>
      </c>
      <c r="AG824">
        <v>394.31349999999998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108.334</v>
      </c>
      <c r="AX824">
        <v>331.50970000000001</v>
      </c>
      <c r="AY824">
        <v>330.66449999999998</v>
      </c>
      <c r="AZ824">
        <v>329.90339999999998</v>
      </c>
      <c r="BA824">
        <v>328.78480000000002</v>
      </c>
      <c r="BB824">
        <v>327.76589999999999</v>
      </c>
      <c r="BC824">
        <v>291.57</v>
      </c>
      <c r="BD824">
        <v>197.2886</v>
      </c>
      <c r="BE824">
        <v>124.45099999999999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111.8326</v>
      </c>
      <c r="BV824">
        <v>335.52569999999997</v>
      </c>
      <c r="BW824">
        <v>334.77449999999999</v>
      </c>
      <c r="BX824">
        <v>333.9074</v>
      </c>
      <c r="BY824">
        <v>332.77510000000001</v>
      </c>
      <c r="BZ824">
        <v>331.76780000000002</v>
      </c>
      <c r="CA824">
        <v>296.20339999999999</v>
      </c>
      <c r="CB824">
        <v>202.76589999999999</v>
      </c>
      <c r="CC824">
        <v>126.87479999999999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114.25579999999999</v>
      </c>
      <c r="CT824">
        <v>338.30709999999999</v>
      </c>
      <c r="CU824">
        <v>337.62110000000001</v>
      </c>
      <c r="CV824">
        <v>336.68060000000003</v>
      </c>
      <c r="CW824">
        <v>335.53870000000001</v>
      </c>
      <c r="CX824">
        <v>334.53960000000001</v>
      </c>
      <c r="CY824">
        <v>299.41239999999999</v>
      </c>
      <c r="CZ824">
        <v>206.55940000000001</v>
      </c>
      <c r="DA824">
        <v>128.55350000000001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116.679</v>
      </c>
      <c r="DR824">
        <v>341.08850000000001</v>
      </c>
      <c r="DS824">
        <v>340.46769999999998</v>
      </c>
      <c r="DT824">
        <v>339.4538</v>
      </c>
      <c r="DU824">
        <v>338.3023</v>
      </c>
      <c r="DV824">
        <v>337.31130000000002</v>
      </c>
      <c r="DW824">
        <v>302.62150000000003</v>
      </c>
      <c r="DX824">
        <v>210.35300000000001</v>
      </c>
      <c r="DY824">
        <v>130.23230000000001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120.1777</v>
      </c>
      <c r="EP824">
        <v>345.10449999999997</v>
      </c>
      <c r="EQ824">
        <v>344.57769999999999</v>
      </c>
      <c r="ER824">
        <v>343.4579</v>
      </c>
      <c r="ES824">
        <v>342.29259999999999</v>
      </c>
      <c r="ET824">
        <v>341.31319999999999</v>
      </c>
      <c r="EU824">
        <v>307.25490000000002</v>
      </c>
      <c r="EV824">
        <v>215.83029999999999</v>
      </c>
      <c r="EW824">
        <v>132.65610000000001</v>
      </c>
      <c r="EX824">
        <v>57.204090000000001</v>
      </c>
      <c r="EY824">
        <v>56.294179999999997</v>
      </c>
      <c r="EZ824">
        <v>55.098190000000002</v>
      </c>
      <c r="FA824">
        <v>54.271540000000002</v>
      </c>
      <c r="FB824">
        <v>53.132719999999999</v>
      </c>
      <c r="FC824">
        <v>52.833829999999999</v>
      </c>
      <c r="FD824">
        <v>52.249029999999998</v>
      </c>
      <c r="FE824">
        <v>52.22851</v>
      </c>
      <c r="FF824">
        <v>55.651260000000001</v>
      </c>
      <c r="FG824">
        <v>60.931649999999998</v>
      </c>
      <c r="FH824">
        <v>66.764449999999997</v>
      </c>
      <c r="FI824">
        <v>71.991799999999998</v>
      </c>
      <c r="FJ824">
        <v>75.518810000000002</v>
      </c>
      <c r="FK824">
        <v>77.131709999999998</v>
      </c>
      <c r="FL824">
        <v>77.938119999999998</v>
      </c>
      <c r="FM824">
        <v>77.738299999999995</v>
      </c>
      <c r="FN824">
        <v>75.883020000000002</v>
      </c>
      <c r="FO824">
        <v>72.302229999999994</v>
      </c>
      <c r="FP824">
        <v>68.021770000000004</v>
      </c>
      <c r="FQ824">
        <v>65.18235</v>
      </c>
      <c r="FR824">
        <v>62.931220000000003</v>
      </c>
      <c r="FS824">
        <v>60.852930000000001</v>
      </c>
      <c r="FT824">
        <v>59.679769999999998</v>
      </c>
      <c r="FU824">
        <v>58.275379999999998</v>
      </c>
      <c r="FV824">
        <v>1</v>
      </c>
    </row>
    <row r="825" spans="1:178" x14ac:dyDescent="0.2">
      <c r="A825" t="s">
        <v>216</v>
      </c>
      <c r="B825" t="s">
        <v>231</v>
      </c>
      <c r="C825" t="s">
        <v>242</v>
      </c>
      <c r="D825" t="s">
        <v>43</v>
      </c>
      <c r="E825" t="s">
        <v>239</v>
      </c>
      <c r="F825" t="s">
        <v>228</v>
      </c>
      <c r="G825">
        <v>313</v>
      </c>
      <c r="H825" s="59"/>
      <c r="I825">
        <v>30.809270000000001</v>
      </c>
      <c r="J825">
        <v>388.82319999999999</v>
      </c>
      <c r="K825">
        <v>383.45420000000001</v>
      </c>
      <c r="L825">
        <v>380.47609999999997</v>
      </c>
      <c r="M825">
        <v>381.12979999999999</v>
      </c>
      <c r="N825">
        <v>386.15980000000002</v>
      </c>
      <c r="O825">
        <v>400.053</v>
      </c>
      <c r="P825">
        <v>412.82979999999998</v>
      </c>
      <c r="Q825">
        <v>417.19029999999998</v>
      </c>
      <c r="R825">
        <v>420.3236</v>
      </c>
      <c r="S825">
        <v>422.89429999999999</v>
      </c>
      <c r="T825">
        <v>419.17520000000002</v>
      </c>
      <c r="U825">
        <v>419.584</v>
      </c>
      <c r="V825">
        <v>417.91379999999998</v>
      </c>
      <c r="W825">
        <v>417.89839999999998</v>
      </c>
      <c r="X825">
        <v>411.96230000000003</v>
      </c>
      <c r="Y825">
        <v>409.50839999999999</v>
      </c>
      <c r="Z825">
        <v>405.54770000000002</v>
      </c>
      <c r="AA825">
        <v>401.98360000000002</v>
      </c>
      <c r="AB825">
        <v>402.2525</v>
      </c>
      <c r="AC825">
        <v>400.41820000000001</v>
      </c>
      <c r="AD825">
        <v>398.33420000000001</v>
      </c>
      <c r="AE825">
        <v>396.72890000000001</v>
      </c>
      <c r="AF825">
        <v>392.79500000000002</v>
      </c>
      <c r="AG825">
        <v>390.57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107.2774</v>
      </c>
      <c r="AX825">
        <v>328.33030000000002</v>
      </c>
      <c r="AY825">
        <v>327.4923</v>
      </c>
      <c r="AZ825">
        <v>326.73930000000001</v>
      </c>
      <c r="BA825">
        <v>325.63139999999999</v>
      </c>
      <c r="BB825">
        <v>324.62209999999999</v>
      </c>
      <c r="BC825">
        <v>288.76479999999998</v>
      </c>
      <c r="BD825">
        <v>195.3717</v>
      </c>
      <c r="BE825">
        <v>123.25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110.7595</v>
      </c>
      <c r="BV825">
        <v>332.32709999999997</v>
      </c>
      <c r="BW825">
        <v>331.58280000000002</v>
      </c>
      <c r="BX825">
        <v>330.7242</v>
      </c>
      <c r="BY825">
        <v>329.60270000000003</v>
      </c>
      <c r="BZ825">
        <v>328.60500000000002</v>
      </c>
      <c r="CA825">
        <v>293.37610000000001</v>
      </c>
      <c r="CB825">
        <v>200.82300000000001</v>
      </c>
      <c r="CC825">
        <v>125.6623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113.1711</v>
      </c>
      <c r="CT825">
        <v>335.09530000000001</v>
      </c>
      <c r="CU825">
        <v>334.41579999999999</v>
      </c>
      <c r="CV825">
        <v>333.48430000000002</v>
      </c>
      <c r="CW825">
        <v>332.35320000000002</v>
      </c>
      <c r="CX825">
        <v>331.36349999999999</v>
      </c>
      <c r="CY825">
        <v>296.56990000000002</v>
      </c>
      <c r="CZ825">
        <v>204.5984</v>
      </c>
      <c r="DA825">
        <v>127.3331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115.5827</v>
      </c>
      <c r="DR825">
        <v>337.86349999999999</v>
      </c>
      <c r="DS825">
        <v>337.24880000000002</v>
      </c>
      <c r="DT825">
        <v>336.24430000000001</v>
      </c>
      <c r="DU825">
        <v>335.1037</v>
      </c>
      <c r="DV825">
        <v>334.12209999999999</v>
      </c>
      <c r="DW825">
        <v>299.76369999999997</v>
      </c>
      <c r="DX825">
        <v>208.37389999999999</v>
      </c>
      <c r="DY825">
        <v>129.00380000000001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119.06480000000001</v>
      </c>
      <c r="EP825">
        <v>341.86040000000003</v>
      </c>
      <c r="EQ825">
        <v>341.33929999999998</v>
      </c>
      <c r="ER825">
        <v>340.22919999999999</v>
      </c>
      <c r="ES825">
        <v>339.07499999999999</v>
      </c>
      <c r="ET825">
        <v>338.10489999999999</v>
      </c>
      <c r="EU825">
        <v>304.375</v>
      </c>
      <c r="EV825">
        <v>213.82509999999999</v>
      </c>
      <c r="EW825">
        <v>131.4161</v>
      </c>
      <c r="EX825">
        <v>57.204090000000001</v>
      </c>
      <c r="EY825">
        <v>56.294179999999997</v>
      </c>
      <c r="EZ825">
        <v>55.098190000000002</v>
      </c>
      <c r="FA825">
        <v>54.271549999999998</v>
      </c>
      <c r="FB825">
        <v>53.132719999999999</v>
      </c>
      <c r="FC825">
        <v>52.833829999999999</v>
      </c>
      <c r="FD825">
        <v>52.249029999999998</v>
      </c>
      <c r="FE825">
        <v>52.22851</v>
      </c>
      <c r="FF825">
        <v>55.651260000000001</v>
      </c>
      <c r="FG825">
        <v>60.931649999999998</v>
      </c>
      <c r="FH825">
        <v>66.764449999999997</v>
      </c>
      <c r="FI825">
        <v>71.991799999999998</v>
      </c>
      <c r="FJ825">
        <v>75.518810000000002</v>
      </c>
      <c r="FK825">
        <v>77.131709999999998</v>
      </c>
      <c r="FL825">
        <v>77.938119999999998</v>
      </c>
      <c r="FM825">
        <v>77.738299999999995</v>
      </c>
      <c r="FN825">
        <v>75.883020000000002</v>
      </c>
      <c r="FO825">
        <v>72.302229999999994</v>
      </c>
      <c r="FP825">
        <v>68.021770000000004</v>
      </c>
      <c r="FQ825">
        <v>65.18235</v>
      </c>
      <c r="FR825">
        <v>62.931220000000003</v>
      </c>
      <c r="FS825">
        <v>60.852930000000001</v>
      </c>
      <c r="FT825">
        <v>59.679780000000001</v>
      </c>
      <c r="FU825">
        <v>58.275379999999998</v>
      </c>
      <c r="FV825">
        <v>1</v>
      </c>
    </row>
    <row r="826" spans="1:178" x14ac:dyDescent="0.2">
      <c r="A826" t="s">
        <v>216</v>
      </c>
      <c r="B826" t="s">
        <v>231</v>
      </c>
      <c r="C826" t="s">
        <v>242</v>
      </c>
      <c r="D826" t="s">
        <v>44</v>
      </c>
      <c r="E826">
        <v>2015</v>
      </c>
      <c r="F826" t="s">
        <v>228</v>
      </c>
      <c r="G826">
        <v>330</v>
      </c>
      <c r="H826" s="59"/>
      <c r="I826">
        <v>32.482619999999997</v>
      </c>
      <c r="J826">
        <v>397.27010000000001</v>
      </c>
      <c r="K826">
        <v>391.74900000000002</v>
      </c>
      <c r="L826">
        <v>385.2405</v>
      </c>
      <c r="M826">
        <v>386.54520000000002</v>
      </c>
      <c r="N826">
        <v>393.76150000000001</v>
      </c>
      <c r="O826">
        <v>411.0274</v>
      </c>
      <c r="P826">
        <v>420.74400000000003</v>
      </c>
      <c r="Q826">
        <v>422.12060000000002</v>
      </c>
      <c r="R826">
        <v>424.44740000000002</v>
      </c>
      <c r="S826">
        <v>414.59989999999999</v>
      </c>
      <c r="T826">
        <v>413.15980000000002</v>
      </c>
      <c r="U826">
        <v>423.14139999999998</v>
      </c>
      <c r="V826">
        <v>427.43709999999999</v>
      </c>
      <c r="W826">
        <v>423.58909999999997</v>
      </c>
      <c r="X826">
        <v>417.9973</v>
      </c>
      <c r="Y826">
        <v>417.613</v>
      </c>
      <c r="Z826">
        <v>416.8485</v>
      </c>
      <c r="AA826">
        <v>417.88720000000001</v>
      </c>
      <c r="AB826">
        <v>416.1216</v>
      </c>
      <c r="AC826">
        <v>415.71199999999999</v>
      </c>
      <c r="AD826">
        <v>417.04289999999997</v>
      </c>
      <c r="AE826">
        <v>416.13189999999997</v>
      </c>
      <c r="AF826">
        <v>413.73110000000003</v>
      </c>
      <c r="AG826">
        <v>409.87909999999999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112.72799999999999</v>
      </c>
      <c r="AX826">
        <v>340.07830000000001</v>
      </c>
      <c r="AY826">
        <v>342.84899999999999</v>
      </c>
      <c r="AZ826">
        <v>339.51589999999999</v>
      </c>
      <c r="BA826">
        <v>339.61970000000002</v>
      </c>
      <c r="BB826">
        <v>341.863</v>
      </c>
      <c r="BC826">
        <v>304.01010000000002</v>
      </c>
      <c r="BD826">
        <v>209.5273</v>
      </c>
      <c r="BE826">
        <v>-45.579389999999997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116.3503</v>
      </c>
      <c r="BV826">
        <v>344.25110000000001</v>
      </c>
      <c r="BW826">
        <v>347.23599999999999</v>
      </c>
      <c r="BX826">
        <v>343.74579999999997</v>
      </c>
      <c r="BY826">
        <v>343.8777</v>
      </c>
      <c r="BZ826">
        <v>346.1216</v>
      </c>
      <c r="CA826">
        <v>309.23399999999998</v>
      </c>
      <c r="CB826">
        <v>215.1755</v>
      </c>
      <c r="CC826">
        <v>59.869529999999997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118.8591</v>
      </c>
      <c r="CT826">
        <v>347.14120000000003</v>
      </c>
      <c r="CU826">
        <v>350.27440000000001</v>
      </c>
      <c r="CV826">
        <v>346.67540000000002</v>
      </c>
      <c r="CW826">
        <v>346.82679999999999</v>
      </c>
      <c r="CX826">
        <v>349.0711</v>
      </c>
      <c r="CY826">
        <v>312.85210000000001</v>
      </c>
      <c r="CZ826">
        <v>219.08750000000001</v>
      </c>
      <c r="DA826">
        <v>132.90309999999999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121.36790000000001</v>
      </c>
      <c r="DR826">
        <v>350.03129999999999</v>
      </c>
      <c r="DS826">
        <v>353.31270000000001</v>
      </c>
      <c r="DT826">
        <v>349.60500000000002</v>
      </c>
      <c r="DU826">
        <v>349.77589999999998</v>
      </c>
      <c r="DV826">
        <v>352.0206</v>
      </c>
      <c r="DW826">
        <v>316.47019999999998</v>
      </c>
      <c r="DX826">
        <v>222.99940000000001</v>
      </c>
      <c r="DY826">
        <v>205.9367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0</v>
      </c>
      <c r="EO826">
        <v>124.9902</v>
      </c>
      <c r="EP826">
        <v>354.20400000000001</v>
      </c>
      <c r="EQ826">
        <v>357.69970000000001</v>
      </c>
      <c r="ER826">
        <v>353.8349</v>
      </c>
      <c r="ES826">
        <v>354.03399999999999</v>
      </c>
      <c r="ET826">
        <v>356.27910000000003</v>
      </c>
      <c r="EU826">
        <v>321.69409999999999</v>
      </c>
      <c r="EV826">
        <v>228.64760000000001</v>
      </c>
      <c r="EW826">
        <v>311.38560000000001</v>
      </c>
      <c r="EX826">
        <v>45.130330000000001</v>
      </c>
      <c r="EY826">
        <v>44.555320000000002</v>
      </c>
      <c r="EZ826">
        <v>43.91104</v>
      </c>
      <c r="FA826">
        <v>42.983060000000002</v>
      </c>
      <c r="FB826">
        <v>42.298070000000003</v>
      </c>
      <c r="FC826">
        <v>41.954509999999999</v>
      </c>
      <c r="FD826">
        <v>41.862369999999999</v>
      </c>
      <c r="FE826">
        <v>41.24091</v>
      </c>
      <c r="FF826">
        <v>41.565689999999996</v>
      </c>
      <c r="FG826">
        <v>44.121810000000004</v>
      </c>
      <c r="FH826">
        <v>46.765610000000002</v>
      </c>
      <c r="FI826">
        <v>49.040329999999997</v>
      </c>
      <c r="FJ826">
        <v>50.701569999999997</v>
      </c>
      <c r="FK826">
        <v>51.625509999999998</v>
      </c>
      <c r="FL826">
        <v>52.253500000000003</v>
      </c>
      <c r="FM826">
        <v>52.43074</v>
      </c>
      <c r="FN826">
        <v>51.962179999999996</v>
      </c>
      <c r="FO826">
        <v>50.637050000000002</v>
      </c>
      <c r="FP826">
        <v>48.857190000000003</v>
      </c>
      <c r="FQ826">
        <v>47.504080000000002</v>
      </c>
      <c r="FR826">
        <v>46.44435</v>
      </c>
      <c r="FS826">
        <v>45.508679999999998</v>
      </c>
      <c r="FT826">
        <v>44.611530000000002</v>
      </c>
      <c r="FU826">
        <v>43.676400000000001</v>
      </c>
      <c r="FV826">
        <v>1</v>
      </c>
    </row>
    <row r="827" spans="1:178" x14ac:dyDescent="0.2">
      <c r="A827" t="s">
        <v>216</v>
      </c>
      <c r="B827" t="s">
        <v>231</v>
      </c>
      <c r="C827" t="s">
        <v>242</v>
      </c>
      <c r="D827" t="s">
        <v>44</v>
      </c>
      <c r="E827">
        <v>2016</v>
      </c>
      <c r="F827" t="s">
        <v>228</v>
      </c>
      <c r="G827">
        <v>321</v>
      </c>
      <c r="H827" s="59"/>
      <c r="I827">
        <v>31.596730000000001</v>
      </c>
      <c r="J827">
        <v>386.43549999999999</v>
      </c>
      <c r="K827">
        <v>381.06490000000002</v>
      </c>
      <c r="L827">
        <v>374.73390000000001</v>
      </c>
      <c r="M827">
        <v>376.00310000000002</v>
      </c>
      <c r="N827">
        <v>383.02249999999998</v>
      </c>
      <c r="O827">
        <v>399.81760000000003</v>
      </c>
      <c r="P827">
        <v>409.26909999999998</v>
      </c>
      <c r="Q827">
        <v>410.60820000000001</v>
      </c>
      <c r="R827">
        <v>412.8716</v>
      </c>
      <c r="S827">
        <v>403.29259999999999</v>
      </c>
      <c r="T827">
        <v>401.89179999999999</v>
      </c>
      <c r="U827">
        <v>411.60120000000001</v>
      </c>
      <c r="V827">
        <v>415.77969999999999</v>
      </c>
      <c r="W827">
        <v>412.0367</v>
      </c>
      <c r="X827">
        <v>406.59739999999999</v>
      </c>
      <c r="Y827">
        <v>406.22359999999998</v>
      </c>
      <c r="Z827">
        <v>405.47989999999999</v>
      </c>
      <c r="AA827">
        <v>406.49029999999999</v>
      </c>
      <c r="AB827">
        <v>404.77289999999999</v>
      </c>
      <c r="AC827">
        <v>404.37439999999998</v>
      </c>
      <c r="AD827">
        <v>405.66899999999998</v>
      </c>
      <c r="AE827">
        <v>404.78280000000001</v>
      </c>
      <c r="AF827">
        <v>402.44749999999999</v>
      </c>
      <c r="AG827">
        <v>398.70060000000001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109.5705</v>
      </c>
      <c r="AX827">
        <v>330.70780000000002</v>
      </c>
      <c r="AY827">
        <v>333.39800000000002</v>
      </c>
      <c r="AZ827">
        <v>330.15940000000001</v>
      </c>
      <c r="BA827">
        <v>330.25970000000001</v>
      </c>
      <c r="BB827">
        <v>332.44189999999998</v>
      </c>
      <c r="BC827">
        <v>295.5992</v>
      </c>
      <c r="BD827">
        <v>203.68350000000001</v>
      </c>
      <c r="BE827">
        <v>-46.753340000000001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113.1431</v>
      </c>
      <c r="BV827">
        <v>334.82330000000002</v>
      </c>
      <c r="BW827">
        <v>337.72469999999998</v>
      </c>
      <c r="BX827">
        <v>334.33120000000002</v>
      </c>
      <c r="BY827">
        <v>334.45929999999998</v>
      </c>
      <c r="BZ827">
        <v>336.642</v>
      </c>
      <c r="CA827">
        <v>300.75139999999999</v>
      </c>
      <c r="CB827">
        <v>209.25409999999999</v>
      </c>
      <c r="CC827">
        <v>57.247689999999999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115.6174</v>
      </c>
      <c r="CT827">
        <v>337.6737</v>
      </c>
      <c r="CU827">
        <v>340.72140000000002</v>
      </c>
      <c r="CV827">
        <v>337.22059999999999</v>
      </c>
      <c r="CW827">
        <v>337.36790000000002</v>
      </c>
      <c r="CX827">
        <v>339.55099999999999</v>
      </c>
      <c r="CY827">
        <v>304.31979999999999</v>
      </c>
      <c r="CZ827">
        <v>213.11240000000001</v>
      </c>
      <c r="DA827">
        <v>129.27850000000001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118.09180000000001</v>
      </c>
      <c r="DR827">
        <v>340.524</v>
      </c>
      <c r="DS827">
        <v>343.71809999999999</v>
      </c>
      <c r="DT827">
        <v>340.11</v>
      </c>
      <c r="DU827">
        <v>340.2765</v>
      </c>
      <c r="DV827">
        <v>342.46</v>
      </c>
      <c r="DW827">
        <v>307.88819999999998</v>
      </c>
      <c r="DX827">
        <v>216.97059999999999</v>
      </c>
      <c r="DY827">
        <v>201.30930000000001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121.6644</v>
      </c>
      <c r="EP827">
        <v>344.63959999999997</v>
      </c>
      <c r="EQ827">
        <v>348.04480000000001</v>
      </c>
      <c r="ER827">
        <v>344.28179999999998</v>
      </c>
      <c r="ES827">
        <v>344.47609999999997</v>
      </c>
      <c r="ET827">
        <v>346.6601</v>
      </c>
      <c r="EU827">
        <v>313.04039999999998</v>
      </c>
      <c r="EV827">
        <v>222.5412</v>
      </c>
      <c r="EW827">
        <v>305.31029999999998</v>
      </c>
      <c r="EX827">
        <v>45.130330000000001</v>
      </c>
      <c r="EY827">
        <v>44.555320000000002</v>
      </c>
      <c r="EZ827">
        <v>43.91104</v>
      </c>
      <c r="FA827">
        <v>42.983060000000002</v>
      </c>
      <c r="FB827">
        <v>42.298070000000003</v>
      </c>
      <c r="FC827">
        <v>41.954509999999999</v>
      </c>
      <c r="FD827">
        <v>41.862369999999999</v>
      </c>
      <c r="FE827">
        <v>41.24091</v>
      </c>
      <c r="FF827">
        <v>41.565689999999996</v>
      </c>
      <c r="FG827">
        <v>44.121810000000004</v>
      </c>
      <c r="FH827">
        <v>46.765610000000002</v>
      </c>
      <c r="FI827">
        <v>49.040329999999997</v>
      </c>
      <c r="FJ827">
        <v>50.701569999999997</v>
      </c>
      <c r="FK827">
        <v>51.625509999999998</v>
      </c>
      <c r="FL827">
        <v>52.253500000000003</v>
      </c>
      <c r="FM827">
        <v>52.43074</v>
      </c>
      <c r="FN827">
        <v>51.962179999999996</v>
      </c>
      <c r="FO827">
        <v>50.637050000000002</v>
      </c>
      <c r="FP827">
        <v>48.857190000000003</v>
      </c>
      <c r="FQ827">
        <v>47.504069999999999</v>
      </c>
      <c r="FR827">
        <v>46.44435</v>
      </c>
      <c r="FS827">
        <v>45.508679999999998</v>
      </c>
      <c r="FT827">
        <v>44.611530000000002</v>
      </c>
      <c r="FU827">
        <v>43.676400000000001</v>
      </c>
      <c r="FV827">
        <v>1</v>
      </c>
    </row>
    <row r="828" spans="1:178" x14ac:dyDescent="0.2">
      <c r="A828" t="s">
        <v>216</v>
      </c>
      <c r="B828" t="s">
        <v>231</v>
      </c>
      <c r="C828" t="s">
        <v>242</v>
      </c>
      <c r="D828" t="s">
        <v>44</v>
      </c>
      <c r="E828">
        <v>2017</v>
      </c>
      <c r="F828" t="s">
        <v>228</v>
      </c>
      <c r="G828">
        <v>313</v>
      </c>
      <c r="H828" s="59"/>
      <c r="I828">
        <v>30.809270000000001</v>
      </c>
      <c r="J828">
        <v>376.80470000000003</v>
      </c>
      <c r="K828">
        <v>371.56799999999998</v>
      </c>
      <c r="L828">
        <v>365.39479999999998</v>
      </c>
      <c r="M828">
        <v>366.63229999999999</v>
      </c>
      <c r="N828">
        <v>373.47680000000003</v>
      </c>
      <c r="O828">
        <v>389.85329999999999</v>
      </c>
      <c r="P828">
        <v>399.0693</v>
      </c>
      <c r="Q828">
        <v>400.375</v>
      </c>
      <c r="R828">
        <v>402.58190000000002</v>
      </c>
      <c r="S828">
        <v>393.24169999999998</v>
      </c>
      <c r="T828">
        <v>391.8759</v>
      </c>
      <c r="U828">
        <v>401.3433</v>
      </c>
      <c r="V828">
        <v>405.41759999999999</v>
      </c>
      <c r="W828">
        <v>401.76780000000002</v>
      </c>
      <c r="X828">
        <v>396.46409999999997</v>
      </c>
      <c r="Y828">
        <v>396.09960000000001</v>
      </c>
      <c r="Z828">
        <v>395.37450000000001</v>
      </c>
      <c r="AA828">
        <v>396.3596</v>
      </c>
      <c r="AB828">
        <v>394.68509999999998</v>
      </c>
      <c r="AC828">
        <v>394.29649999999998</v>
      </c>
      <c r="AD828">
        <v>395.55889999999999</v>
      </c>
      <c r="AE828">
        <v>394.69479999999999</v>
      </c>
      <c r="AF828">
        <v>392.41770000000002</v>
      </c>
      <c r="AG828">
        <v>388.76409999999998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106.7649</v>
      </c>
      <c r="AX828">
        <v>322.37959999999998</v>
      </c>
      <c r="AY828">
        <v>324.99829999999997</v>
      </c>
      <c r="AZ828">
        <v>321.84370000000001</v>
      </c>
      <c r="BA828">
        <v>321.9409</v>
      </c>
      <c r="BB828">
        <v>324.06869999999998</v>
      </c>
      <c r="BC828">
        <v>288.12419999999997</v>
      </c>
      <c r="BD828">
        <v>198.4905</v>
      </c>
      <c r="BE828">
        <v>-47.767859999999999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110.2927</v>
      </c>
      <c r="BV828">
        <v>326.44349999999997</v>
      </c>
      <c r="BW828">
        <v>329.27080000000001</v>
      </c>
      <c r="BX828">
        <v>325.96319999999997</v>
      </c>
      <c r="BY828">
        <v>326.08780000000002</v>
      </c>
      <c r="BZ828">
        <v>328.21609999999998</v>
      </c>
      <c r="CA828">
        <v>293.21190000000001</v>
      </c>
      <c r="CB828">
        <v>203.9913</v>
      </c>
      <c r="CC828">
        <v>54.929040000000001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112.736</v>
      </c>
      <c r="CT828">
        <v>329.25810000000001</v>
      </c>
      <c r="CU828">
        <v>332.22989999999999</v>
      </c>
      <c r="CV828">
        <v>328.81630000000001</v>
      </c>
      <c r="CW828">
        <v>328.96</v>
      </c>
      <c r="CX828">
        <v>331.08859999999999</v>
      </c>
      <c r="CY828">
        <v>296.7355</v>
      </c>
      <c r="CZ828">
        <v>207.80109999999999</v>
      </c>
      <c r="DA828">
        <v>126.0566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115.1793</v>
      </c>
      <c r="DR828">
        <v>332.07279999999997</v>
      </c>
      <c r="DS828">
        <v>335.18900000000002</v>
      </c>
      <c r="DT828">
        <v>331.66950000000003</v>
      </c>
      <c r="DU828">
        <v>331.83210000000003</v>
      </c>
      <c r="DV828">
        <v>333.96109999999999</v>
      </c>
      <c r="DW828">
        <v>300.25920000000002</v>
      </c>
      <c r="DX828">
        <v>211.61099999999999</v>
      </c>
      <c r="DY828">
        <v>197.1842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118.7071</v>
      </c>
      <c r="EP828">
        <v>336.13670000000002</v>
      </c>
      <c r="EQ828">
        <v>339.4615</v>
      </c>
      <c r="ER828">
        <v>335.78899999999999</v>
      </c>
      <c r="ES828">
        <v>335.97899999999998</v>
      </c>
      <c r="ET828">
        <v>338.10860000000002</v>
      </c>
      <c r="EU828">
        <v>305.34679999999997</v>
      </c>
      <c r="EV828">
        <v>217.11179999999999</v>
      </c>
      <c r="EW828">
        <v>299.88099999999997</v>
      </c>
      <c r="EX828">
        <v>45.130330000000001</v>
      </c>
      <c r="EY828">
        <v>44.555320000000002</v>
      </c>
      <c r="EZ828">
        <v>43.91104</v>
      </c>
      <c r="FA828">
        <v>42.983060000000002</v>
      </c>
      <c r="FB828">
        <v>42.298070000000003</v>
      </c>
      <c r="FC828">
        <v>41.954509999999999</v>
      </c>
      <c r="FD828">
        <v>41.862369999999999</v>
      </c>
      <c r="FE828">
        <v>41.24091</v>
      </c>
      <c r="FF828">
        <v>41.565689999999996</v>
      </c>
      <c r="FG828">
        <v>44.121810000000004</v>
      </c>
      <c r="FH828">
        <v>46.765610000000002</v>
      </c>
      <c r="FI828">
        <v>49.040329999999997</v>
      </c>
      <c r="FJ828">
        <v>50.701569999999997</v>
      </c>
      <c r="FK828">
        <v>51.625500000000002</v>
      </c>
      <c r="FL828">
        <v>52.253500000000003</v>
      </c>
      <c r="FM828">
        <v>52.43074</v>
      </c>
      <c r="FN828">
        <v>51.962179999999996</v>
      </c>
      <c r="FO828">
        <v>50.637050000000002</v>
      </c>
      <c r="FP828">
        <v>48.857190000000003</v>
      </c>
      <c r="FQ828">
        <v>47.504080000000002</v>
      </c>
      <c r="FR828">
        <v>46.444339999999997</v>
      </c>
      <c r="FS828">
        <v>45.508679999999998</v>
      </c>
      <c r="FT828">
        <v>44.611530000000002</v>
      </c>
      <c r="FU828">
        <v>43.676400000000001</v>
      </c>
      <c r="FV828">
        <v>1</v>
      </c>
    </row>
    <row r="829" spans="1:178" x14ac:dyDescent="0.2">
      <c r="A829" t="s">
        <v>216</v>
      </c>
      <c r="B829" t="s">
        <v>231</v>
      </c>
      <c r="C829" t="s">
        <v>242</v>
      </c>
      <c r="D829" t="s">
        <v>44</v>
      </c>
      <c r="E829" t="s">
        <v>239</v>
      </c>
      <c r="F829" t="s">
        <v>228</v>
      </c>
      <c r="G829">
        <v>313</v>
      </c>
      <c r="H829" s="59"/>
      <c r="I829">
        <v>30.809270000000001</v>
      </c>
      <c r="J829">
        <v>376.80470000000003</v>
      </c>
      <c r="K829">
        <v>371.56799999999998</v>
      </c>
      <c r="L829">
        <v>365.39479999999998</v>
      </c>
      <c r="M829">
        <v>366.63229999999999</v>
      </c>
      <c r="N829">
        <v>373.47680000000003</v>
      </c>
      <c r="O829">
        <v>389.85329999999999</v>
      </c>
      <c r="P829">
        <v>399.0693</v>
      </c>
      <c r="Q829">
        <v>400.375</v>
      </c>
      <c r="R829">
        <v>402.58190000000002</v>
      </c>
      <c r="S829">
        <v>393.24169999999998</v>
      </c>
      <c r="T829">
        <v>391.8759</v>
      </c>
      <c r="U829">
        <v>401.3433</v>
      </c>
      <c r="V829">
        <v>405.41759999999999</v>
      </c>
      <c r="W829">
        <v>401.76780000000002</v>
      </c>
      <c r="X829">
        <v>396.46409999999997</v>
      </c>
      <c r="Y829">
        <v>396.09960000000001</v>
      </c>
      <c r="Z829">
        <v>395.37450000000001</v>
      </c>
      <c r="AA829">
        <v>396.3596</v>
      </c>
      <c r="AB829">
        <v>394.68509999999998</v>
      </c>
      <c r="AC829">
        <v>394.29649999999998</v>
      </c>
      <c r="AD829">
        <v>395.55889999999999</v>
      </c>
      <c r="AE829">
        <v>394.69479999999999</v>
      </c>
      <c r="AF829">
        <v>392.41770000000002</v>
      </c>
      <c r="AG829">
        <v>388.76409999999998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106.7649</v>
      </c>
      <c r="AX829">
        <v>322.37959999999998</v>
      </c>
      <c r="AY829">
        <v>324.99829999999997</v>
      </c>
      <c r="AZ829">
        <v>321.84370000000001</v>
      </c>
      <c r="BA829">
        <v>321.9409</v>
      </c>
      <c r="BB829">
        <v>324.06869999999998</v>
      </c>
      <c r="BC829">
        <v>288.12419999999997</v>
      </c>
      <c r="BD829">
        <v>198.4905</v>
      </c>
      <c r="BE829">
        <v>-47.767859999999999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110.2927</v>
      </c>
      <c r="BV829">
        <v>326.44349999999997</v>
      </c>
      <c r="BW829">
        <v>329.27080000000001</v>
      </c>
      <c r="BX829">
        <v>325.96319999999997</v>
      </c>
      <c r="BY829">
        <v>326.08780000000002</v>
      </c>
      <c r="BZ829">
        <v>328.21609999999998</v>
      </c>
      <c r="CA829">
        <v>293.21190000000001</v>
      </c>
      <c r="CB829">
        <v>203.9913</v>
      </c>
      <c r="CC829">
        <v>54.929040000000001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112.736</v>
      </c>
      <c r="CT829">
        <v>329.25810000000001</v>
      </c>
      <c r="CU829">
        <v>332.22989999999999</v>
      </c>
      <c r="CV829">
        <v>328.81630000000001</v>
      </c>
      <c r="CW829">
        <v>328.96</v>
      </c>
      <c r="CX829">
        <v>331.08859999999999</v>
      </c>
      <c r="CY829">
        <v>296.7355</v>
      </c>
      <c r="CZ829">
        <v>207.80109999999999</v>
      </c>
      <c r="DA829">
        <v>126.0566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115.1793</v>
      </c>
      <c r="DR829">
        <v>332.07279999999997</v>
      </c>
      <c r="DS829">
        <v>335.18900000000002</v>
      </c>
      <c r="DT829">
        <v>331.66950000000003</v>
      </c>
      <c r="DU829">
        <v>331.83210000000003</v>
      </c>
      <c r="DV829">
        <v>333.96109999999999</v>
      </c>
      <c r="DW829">
        <v>300.25920000000002</v>
      </c>
      <c r="DX829">
        <v>211.61099999999999</v>
      </c>
      <c r="DY829">
        <v>197.1842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118.7071</v>
      </c>
      <c r="EP829">
        <v>336.13670000000002</v>
      </c>
      <c r="EQ829">
        <v>339.4615</v>
      </c>
      <c r="ER829">
        <v>335.78899999999999</v>
      </c>
      <c r="ES829">
        <v>335.97899999999998</v>
      </c>
      <c r="ET829">
        <v>338.10860000000002</v>
      </c>
      <c r="EU829">
        <v>305.34679999999997</v>
      </c>
      <c r="EV829">
        <v>217.11179999999999</v>
      </c>
      <c r="EW829">
        <v>299.88099999999997</v>
      </c>
      <c r="EX829">
        <v>45.130330000000001</v>
      </c>
      <c r="EY829">
        <v>44.555320000000002</v>
      </c>
      <c r="EZ829">
        <v>43.91104</v>
      </c>
      <c r="FA829">
        <v>42.983060000000002</v>
      </c>
      <c r="FB829">
        <v>42.298070000000003</v>
      </c>
      <c r="FC829">
        <v>41.954509999999999</v>
      </c>
      <c r="FD829">
        <v>41.862369999999999</v>
      </c>
      <c r="FE829">
        <v>41.24091</v>
      </c>
      <c r="FF829">
        <v>41.565689999999996</v>
      </c>
      <c r="FG829">
        <v>44.121810000000004</v>
      </c>
      <c r="FH829">
        <v>46.765610000000002</v>
      </c>
      <c r="FI829">
        <v>49.040329999999997</v>
      </c>
      <c r="FJ829">
        <v>50.701569999999997</v>
      </c>
      <c r="FK829">
        <v>51.625500000000002</v>
      </c>
      <c r="FL829">
        <v>52.253500000000003</v>
      </c>
      <c r="FM829">
        <v>52.43074</v>
      </c>
      <c r="FN829">
        <v>51.962179999999996</v>
      </c>
      <c r="FO829">
        <v>50.637050000000002</v>
      </c>
      <c r="FP829">
        <v>48.857190000000003</v>
      </c>
      <c r="FQ829">
        <v>47.504080000000002</v>
      </c>
      <c r="FR829">
        <v>46.444339999999997</v>
      </c>
      <c r="FS829">
        <v>45.508679999999998</v>
      </c>
      <c r="FT829">
        <v>44.611530000000002</v>
      </c>
      <c r="FU829">
        <v>43.676400000000001</v>
      </c>
      <c r="FV829">
        <v>1</v>
      </c>
    </row>
    <row r="830" spans="1:178" x14ac:dyDescent="0.2">
      <c r="A830" t="s">
        <v>216</v>
      </c>
      <c r="B830" t="s">
        <v>231</v>
      </c>
      <c r="C830" t="s">
        <v>242</v>
      </c>
      <c r="D830" t="s">
        <v>10</v>
      </c>
      <c r="E830">
        <v>2015</v>
      </c>
      <c r="F830" t="s">
        <v>228</v>
      </c>
      <c r="G830">
        <v>338</v>
      </c>
      <c r="H830" s="59"/>
      <c r="I830">
        <v>33.27008</v>
      </c>
      <c r="J830">
        <v>473.9572</v>
      </c>
      <c r="K830">
        <v>471.84820000000002</v>
      </c>
      <c r="L830">
        <v>470.2867</v>
      </c>
      <c r="M830">
        <v>469.55860000000001</v>
      </c>
      <c r="N830">
        <v>474.5915</v>
      </c>
      <c r="O830">
        <v>487.4522</v>
      </c>
      <c r="P830">
        <v>499.99329999999998</v>
      </c>
      <c r="Q830">
        <v>504.0804</v>
      </c>
      <c r="R830">
        <v>506.34840000000003</v>
      </c>
      <c r="S830">
        <v>508.22949999999997</v>
      </c>
      <c r="T830">
        <v>510.27159999999998</v>
      </c>
      <c r="U830">
        <v>510.09030000000001</v>
      </c>
      <c r="V830">
        <v>502.69200000000001</v>
      </c>
      <c r="W830">
        <v>499.584</v>
      </c>
      <c r="X830">
        <v>490.74439999999998</v>
      </c>
      <c r="Y830">
        <v>482.5883</v>
      </c>
      <c r="Z830">
        <v>475.72109999999998</v>
      </c>
      <c r="AA830">
        <v>470.43819999999999</v>
      </c>
      <c r="AB830">
        <v>472.20499999999998</v>
      </c>
      <c r="AC830">
        <v>477.01339999999999</v>
      </c>
      <c r="AD830">
        <v>482.6782</v>
      </c>
      <c r="AE830">
        <v>481.74970000000002</v>
      </c>
      <c r="AF830">
        <v>479.08409999999998</v>
      </c>
      <c r="AG830">
        <v>481.11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123.96210000000001</v>
      </c>
      <c r="AU830">
        <v>396.69650000000001</v>
      </c>
      <c r="AV830">
        <v>392.22640000000001</v>
      </c>
      <c r="AW830">
        <v>388.88900000000001</v>
      </c>
      <c r="AX830">
        <v>385.10539999999997</v>
      </c>
      <c r="AY830">
        <v>382.38040000000001</v>
      </c>
      <c r="AZ830">
        <v>341.68490000000003</v>
      </c>
      <c r="BA830">
        <v>237.9675</v>
      </c>
      <c r="BB830">
        <v>-161.17410000000001</v>
      </c>
      <c r="BC830">
        <v>-322.50400000000002</v>
      </c>
      <c r="BD830">
        <v>-419.53530000000001</v>
      </c>
      <c r="BE830">
        <v>-524.03589999999997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133.1413</v>
      </c>
      <c r="BS830">
        <v>402.36700000000002</v>
      </c>
      <c r="BT830">
        <v>397.60329999999999</v>
      </c>
      <c r="BU830">
        <v>393.96809999999999</v>
      </c>
      <c r="BV830">
        <v>390.05880000000002</v>
      </c>
      <c r="BW830">
        <v>387.15039999999999</v>
      </c>
      <c r="BX830">
        <v>347.56700000000001</v>
      </c>
      <c r="BY830">
        <v>243.0864</v>
      </c>
      <c r="BZ830">
        <v>27.436260000000001</v>
      </c>
      <c r="CA830">
        <v>-38.341160000000002</v>
      </c>
      <c r="CB830">
        <v>-77.869380000000007</v>
      </c>
      <c r="CC830">
        <v>-119.48390000000001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139.49889999999999</v>
      </c>
      <c r="CQ830">
        <v>406.2944</v>
      </c>
      <c r="CR830">
        <v>401.32729999999998</v>
      </c>
      <c r="CS830">
        <v>397.48590000000002</v>
      </c>
      <c r="CT830">
        <v>393.48950000000002</v>
      </c>
      <c r="CU830">
        <v>390.45409999999998</v>
      </c>
      <c r="CV830">
        <v>351.64089999999999</v>
      </c>
      <c r="CW830">
        <v>246.6317</v>
      </c>
      <c r="CX830">
        <v>158.06720000000001</v>
      </c>
      <c r="CY830">
        <v>158.4691</v>
      </c>
      <c r="CZ830">
        <v>158.76740000000001</v>
      </c>
      <c r="DA830">
        <v>160.70760000000001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145.85640000000001</v>
      </c>
      <c r="DO830">
        <v>410.22179999999997</v>
      </c>
      <c r="DP830">
        <v>405.05130000000003</v>
      </c>
      <c r="DQ830">
        <v>401.00369999999998</v>
      </c>
      <c r="DR830">
        <v>396.92020000000002</v>
      </c>
      <c r="DS830">
        <v>393.75779999999997</v>
      </c>
      <c r="DT830">
        <v>355.7149</v>
      </c>
      <c r="DU830">
        <v>250.1771</v>
      </c>
      <c r="DV830">
        <v>288.69819999999999</v>
      </c>
      <c r="DW830">
        <v>355.27940000000001</v>
      </c>
      <c r="DX830">
        <v>395.4042</v>
      </c>
      <c r="DY830">
        <v>440.89909999999998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155.03569999999999</v>
      </c>
      <c r="EM830">
        <v>415.89229999999998</v>
      </c>
      <c r="EN830">
        <v>410.4282</v>
      </c>
      <c r="EO830">
        <v>406.0829</v>
      </c>
      <c r="EP830">
        <v>401.87360000000001</v>
      </c>
      <c r="EQ830">
        <v>398.52780000000001</v>
      </c>
      <c r="ER830">
        <v>361.59699999999998</v>
      </c>
      <c r="ES830">
        <v>255.29599999999999</v>
      </c>
      <c r="ET830">
        <v>477.30849999999998</v>
      </c>
      <c r="EU830">
        <v>639.44230000000005</v>
      </c>
      <c r="EV830">
        <v>737.07010000000002</v>
      </c>
      <c r="EW830">
        <v>845.45119999999997</v>
      </c>
      <c r="EX830">
        <v>71.542699999999996</v>
      </c>
      <c r="EY830">
        <v>70.445520000000002</v>
      </c>
      <c r="EZ830">
        <v>69.405559999999994</v>
      </c>
      <c r="FA830">
        <v>68.439769999999996</v>
      </c>
      <c r="FB830">
        <v>67.517930000000007</v>
      </c>
      <c r="FC830">
        <v>66.698610000000002</v>
      </c>
      <c r="FD830">
        <v>66.164569999999998</v>
      </c>
      <c r="FE830">
        <v>66.280360000000002</v>
      </c>
      <c r="FF830">
        <v>68.592529999999996</v>
      </c>
      <c r="FG830">
        <v>72.645799999999994</v>
      </c>
      <c r="FH830">
        <v>77.223950000000002</v>
      </c>
      <c r="FI830">
        <v>81.34384</v>
      </c>
      <c r="FJ830">
        <v>84.510249999999999</v>
      </c>
      <c r="FK830">
        <v>86.971469999999997</v>
      </c>
      <c r="FL830">
        <v>88.401449999999997</v>
      </c>
      <c r="FM830">
        <v>88.881010000000003</v>
      </c>
      <c r="FN830">
        <v>88.787360000000007</v>
      </c>
      <c r="FO830">
        <v>88.107789999999994</v>
      </c>
      <c r="FP830">
        <v>86.559169999999995</v>
      </c>
      <c r="FQ830">
        <v>84.264039999999994</v>
      </c>
      <c r="FR830">
        <v>81.050849999999997</v>
      </c>
      <c r="FS830">
        <v>78.023859999999999</v>
      </c>
      <c r="FT830">
        <v>76.083650000000006</v>
      </c>
      <c r="FU830">
        <v>74.477670000000003</v>
      </c>
      <c r="FV830">
        <v>1</v>
      </c>
    </row>
    <row r="831" spans="1:178" x14ac:dyDescent="0.2">
      <c r="A831" t="s">
        <v>216</v>
      </c>
      <c r="B831" t="s">
        <v>231</v>
      </c>
      <c r="C831" t="s">
        <v>242</v>
      </c>
      <c r="D831" t="s">
        <v>10</v>
      </c>
      <c r="E831">
        <v>2016</v>
      </c>
      <c r="F831" t="s">
        <v>228</v>
      </c>
      <c r="G831">
        <v>330</v>
      </c>
      <c r="H831" s="59"/>
      <c r="I831">
        <v>32.482619999999997</v>
      </c>
      <c r="J831">
        <v>462.73930000000001</v>
      </c>
      <c r="K831">
        <v>460.68020000000001</v>
      </c>
      <c r="L831">
        <v>459.15570000000002</v>
      </c>
      <c r="M831">
        <v>458.44479999999999</v>
      </c>
      <c r="N831">
        <v>463.35860000000002</v>
      </c>
      <c r="O831">
        <v>475.91489999999999</v>
      </c>
      <c r="P831">
        <v>488.15910000000002</v>
      </c>
      <c r="Q831">
        <v>492.14949999999999</v>
      </c>
      <c r="R831">
        <v>494.36380000000003</v>
      </c>
      <c r="S831">
        <v>496.2004</v>
      </c>
      <c r="T831">
        <v>498.19420000000002</v>
      </c>
      <c r="U831">
        <v>498.0172</v>
      </c>
      <c r="V831">
        <v>490.79399999999998</v>
      </c>
      <c r="W831">
        <v>487.75959999999998</v>
      </c>
      <c r="X831">
        <v>479.12909999999999</v>
      </c>
      <c r="Y831">
        <v>471.16609999999997</v>
      </c>
      <c r="Z831">
        <v>464.46140000000003</v>
      </c>
      <c r="AA831">
        <v>459.30360000000002</v>
      </c>
      <c r="AB831">
        <v>461.02859999999998</v>
      </c>
      <c r="AC831">
        <v>465.72309999999999</v>
      </c>
      <c r="AD831">
        <v>471.25380000000001</v>
      </c>
      <c r="AE831">
        <v>470.34730000000002</v>
      </c>
      <c r="AF831">
        <v>467.7448</v>
      </c>
      <c r="AG831">
        <v>469.72280000000001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120.84529999999999</v>
      </c>
      <c r="AU831">
        <v>387.1943</v>
      </c>
      <c r="AV831">
        <v>382.83589999999998</v>
      </c>
      <c r="AW831">
        <v>379.58339999999998</v>
      </c>
      <c r="AX831">
        <v>375.89190000000002</v>
      </c>
      <c r="AY831">
        <v>373.23500000000001</v>
      </c>
      <c r="AZ831">
        <v>333.48059999999998</v>
      </c>
      <c r="BA831">
        <v>232.23320000000001</v>
      </c>
      <c r="BB831">
        <v>-161.1147</v>
      </c>
      <c r="BC831">
        <v>-320.52870000000001</v>
      </c>
      <c r="BD831">
        <v>-416.40839999999997</v>
      </c>
      <c r="BE831">
        <v>-519.68769999999995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129.9153</v>
      </c>
      <c r="BS831">
        <v>392.79739999999998</v>
      </c>
      <c r="BT831">
        <v>388.14870000000002</v>
      </c>
      <c r="BU831">
        <v>384.60210000000001</v>
      </c>
      <c r="BV831">
        <v>380.78629999999998</v>
      </c>
      <c r="BW831">
        <v>377.94819999999999</v>
      </c>
      <c r="BX831">
        <v>339.29259999999999</v>
      </c>
      <c r="BY831">
        <v>237.2912</v>
      </c>
      <c r="BZ831">
        <v>25.2502</v>
      </c>
      <c r="CA831">
        <v>-39.748840000000001</v>
      </c>
      <c r="CB831">
        <v>-78.809989999999999</v>
      </c>
      <c r="CC831">
        <v>-119.95189999999999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136.19710000000001</v>
      </c>
      <c r="CQ831">
        <v>396.678</v>
      </c>
      <c r="CR831">
        <v>391.82839999999999</v>
      </c>
      <c r="CS831">
        <v>388.07799999999997</v>
      </c>
      <c r="CT831">
        <v>384.17610000000002</v>
      </c>
      <c r="CU831">
        <v>381.21260000000001</v>
      </c>
      <c r="CV831">
        <v>343.31810000000002</v>
      </c>
      <c r="CW831">
        <v>240.79429999999999</v>
      </c>
      <c r="CX831">
        <v>154.32599999999999</v>
      </c>
      <c r="CY831">
        <v>154.7184</v>
      </c>
      <c r="CZ831">
        <v>155.00960000000001</v>
      </c>
      <c r="DA831">
        <v>156.90389999999999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142.47900000000001</v>
      </c>
      <c r="DO831">
        <v>400.55860000000001</v>
      </c>
      <c r="DP831">
        <v>395.50810000000001</v>
      </c>
      <c r="DQ831">
        <v>391.5539</v>
      </c>
      <c r="DR831">
        <v>387.56599999999997</v>
      </c>
      <c r="DS831">
        <v>384.4769</v>
      </c>
      <c r="DT831">
        <v>347.34350000000001</v>
      </c>
      <c r="DU831">
        <v>244.29740000000001</v>
      </c>
      <c r="DV831">
        <v>283.40170000000001</v>
      </c>
      <c r="DW831">
        <v>349.18560000000002</v>
      </c>
      <c r="DX831">
        <v>388.82920000000001</v>
      </c>
      <c r="DY831">
        <v>433.75959999999998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151.5489</v>
      </c>
      <c r="EM831">
        <v>406.16160000000002</v>
      </c>
      <c r="EN831">
        <v>400.82100000000003</v>
      </c>
      <c r="EO831">
        <v>396.57260000000002</v>
      </c>
      <c r="EP831">
        <v>392.46039999999999</v>
      </c>
      <c r="EQ831">
        <v>389.19009999999997</v>
      </c>
      <c r="ER831">
        <v>353.15559999999999</v>
      </c>
      <c r="ES831">
        <v>249.3554</v>
      </c>
      <c r="ET831">
        <v>469.76670000000001</v>
      </c>
      <c r="EU831">
        <v>629.96550000000002</v>
      </c>
      <c r="EV831">
        <v>726.42759999999998</v>
      </c>
      <c r="EW831">
        <v>833.49540000000002</v>
      </c>
      <c r="EX831">
        <v>71.542699999999996</v>
      </c>
      <c r="EY831">
        <v>70.445520000000002</v>
      </c>
      <c r="EZ831">
        <v>69.405559999999994</v>
      </c>
      <c r="FA831">
        <v>68.439769999999996</v>
      </c>
      <c r="FB831">
        <v>67.517930000000007</v>
      </c>
      <c r="FC831">
        <v>66.698610000000002</v>
      </c>
      <c r="FD831">
        <v>66.164569999999998</v>
      </c>
      <c r="FE831">
        <v>66.280360000000002</v>
      </c>
      <c r="FF831">
        <v>68.592529999999996</v>
      </c>
      <c r="FG831">
        <v>72.645799999999994</v>
      </c>
      <c r="FH831">
        <v>77.223950000000002</v>
      </c>
      <c r="FI831">
        <v>81.34384</v>
      </c>
      <c r="FJ831">
        <v>84.510249999999999</v>
      </c>
      <c r="FK831">
        <v>86.971469999999997</v>
      </c>
      <c r="FL831">
        <v>88.401449999999997</v>
      </c>
      <c r="FM831">
        <v>88.881010000000003</v>
      </c>
      <c r="FN831">
        <v>88.787360000000007</v>
      </c>
      <c r="FO831">
        <v>88.107789999999994</v>
      </c>
      <c r="FP831">
        <v>86.559169999999995</v>
      </c>
      <c r="FQ831">
        <v>84.264049999999997</v>
      </c>
      <c r="FR831">
        <v>81.050849999999997</v>
      </c>
      <c r="FS831">
        <v>78.023859999999999</v>
      </c>
      <c r="FT831">
        <v>76.083650000000006</v>
      </c>
      <c r="FU831">
        <v>74.477680000000007</v>
      </c>
      <c r="FV831">
        <v>1</v>
      </c>
    </row>
    <row r="832" spans="1:178" x14ac:dyDescent="0.2">
      <c r="A832" t="s">
        <v>216</v>
      </c>
      <c r="B832" t="s">
        <v>231</v>
      </c>
      <c r="C832" t="s">
        <v>242</v>
      </c>
      <c r="D832" t="s">
        <v>10</v>
      </c>
      <c r="E832">
        <v>2017</v>
      </c>
      <c r="F832" t="s">
        <v>228</v>
      </c>
      <c r="G832">
        <v>321</v>
      </c>
      <c r="H832" s="59"/>
      <c r="I832">
        <v>31.596730000000001</v>
      </c>
      <c r="J832">
        <v>450.1191</v>
      </c>
      <c r="K832">
        <v>448.11619999999999</v>
      </c>
      <c r="L832">
        <v>446.63330000000002</v>
      </c>
      <c r="M832">
        <v>445.9418</v>
      </c>
      <c r="N832">
        <v>450.72149999999999</v>
      </c>
      <c r="O832">
        <v>462.93540000000002</v>
      </c>
      <c r="P832">
        <v>474.84570000000002</v>
      </c>
      <c r="Q832">
        <v>478.72719999999998</v>
      </c>
      <c r="R832">
        <v>480.8811</v>
      </c>
      <c r="S832">
        <v>482.66770000000002</v>
      </c>
      <c r="T832">
        <v>484.6071</v>
      </c>
      <c r="U832">
        <v>484.4348</v>
      </c>
      <c r="V832">
        <v>477.40870000000001</v>
      </c>
      <c r="W832">
        <v>474.45699999999999</v>
      </c>
      <c r="X832">
        <v>466.06200000000001</v>
      </c>
      <c r="Y832">
        <v>458.31610000000001</v>
      </c>
      <c r="Z832">
        <v>451.79430000000002</v>
      </c>
      <c r="AA832">
        <v>446.77710000000002</v>
      </c>
      <c r="AB832">
        <v>448.45510000000002</v>
      </c>
      <c r="AC832">
        <v>453.02159999999998</v>
      </c>
      <c r="AD832">
        <v>458.4015</v>
      </c>
      <c r="AE832">
        <v>457.5197</v>
      </c>
      <c r="AF832">
        <v>454.98809999999997</v>
      </c>
      <c r="AG832">
        <v>456.91219999999998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117.3416</v>
      </c>
      <c r="AU832">
        <v>376.5061</v>
      </c>
      <c r="AV832">
        <v>372.2731</v>
      </c>
      <c r="AW832">
        <v>369.11610000000002</v>
      </c>
      <c r="AX832">
        <v>365.52809999999999</v>
      </c>
      <c r="AY832">
        <v>362.9479</v>
      </c>
      <c r="AZ832">
        <v>324.25240000000002</v>
      </c>
      <c r="BA832">
        <v>225.78360000000001</v>
      </c>
      <c r="BB832">
        <v>-160.9924</v>
      </c>
      <c r="BC832">
        <v>-318.22280000000001</v>
      </c>
      <c r="BD832">
        <v>-412.79</v>
      </c>
      <c r="BE832">
        <v>-514.67679999999996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126.2871</v>
      </c>
      <c r="BS832">
        <v>382.03219999999999</v>
      </c>
      <c r="BT832">
        <v>377.51310000000001</v>
      </c>
      <c r="BU832">
        <v>374.0659</v>
      </c>
      <c r="BV832">
        <v>370.3553</v>
      </c>
      <c r="BW832">
        <v>367.59640000000002</v>
      </c>
      <c r="BX832">
        <v>329.98469999999998</v>
      </c>
      <c r="BY832">
        <v>230.77209999999999</v>
      </c>
      <c r="BZ832">
        <v>22.813610000000001</v>
      </c>
      <c r="CA832">
        <v>-41.298279999999998</v>
      </c>
      <c r="CB832">
        <v>-79.82705</v>
      </c>
      <c r="CC832">
        <v>-120.4297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132.48269999999999</v>
      </c>
      <c r="CQ832">
        <v>385.85950000000003</v>
      </c>
      <c r="CR832">
        <v>381.1422</v>
      </c>
      <c r="CS832">
        <v>377.49400000000003</v>
      </c>
      <c r="CT832">
        <v>373.6986</v>
      </c>
      <c r="CU832">
        <v>370.8159</v>
      </c>
      <c r="CV832">
        <v>333.95490000000001</v>
      </c>
      <c r="CW832">
        <v>234.22720000000001</v>
      </c>
      <c r="CX832">
        <v>150.11709999999999</v>
      </c>
      <c r="CY832">
        <v>150.49879999999999</v>
      </c>
      <c r="CZ832">
        <v>150.78210000000001</v>
      </c>
      <c r="DA832">
        <v>152.62469999999999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138.6782</v>
      </c>
      <c r="DO832">
        <v>389.68680000000001</v>
      </c>
      <c r="DP832">
        <v>384.77140000000003</v>
      </c>
      <c r="DQ832">
        <v>380.92219999999998</v>
      </c>
      <c r="DR832">
        <v>377.0419</v>
      </c>
      <c r="DS832">
        <v>374.03539999999998</v>
      </c>
      <c r="DT832">
        <v>337.92500000000001</v>
      </c>
      <c r="DU832">
        <v>237.68219999999999</v>
      </c>
      <c r="DV832">
        <v>277.42059999999998</v>
      </c>
      <c r="DW832">
        <v>342.29590000000002</v>
      </c>
      <c r="DX832">
        <v>381.39120000000003</v>
      </c>
      <c r="DY832">
        <v>425.67899999999997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147.62370000000001</v>
      </c>
      <c r="EM832">
        <v>395.21289999999999</v>
      </c>
      <c r="EN832">
        <v>390.01130000000001</v>
      </c>
      <c r="EO832">
        <v>385.87200000000001</v>
      </c>
      <c r="EP832">
        <v>381.8691</v>
      </c>
      <c r="EQ832">
        <v>378.68389999999999</v>
      </c>
      <c r="ER832">
        <v>343.65730000000002</v>
      </c>
      <c r="ES832">
        <v>242.67080000000001</v>
      </c>
      <c r="ET832">
        <v>461.22660000000002</v>
      </c>
      <c r="EU832">
        <v>619.22040000000004</v>
      </c>
      <c r="EV832">
        <v>714.35410000000002</v>
      </c>
      <c r="EW832">
        <v>819.92610000000002</v>
      </c>
      <c r="EX832">
        <v>71.542699999999996</v>
      </c>
      <c r="EY832">
        <v>70.445520000000002</v>
      </c>
      <c r="EZ832">
        <v>69.405559999999994</v>
      </c>
      <c r="FA832">
        <v>68.439769999999996</v>
      </c>
      <c r="FB832">
        <v>67.517930000000007</v>
      </c>
      <c r="FC832">
        <v>66.698610000000002</v>
      </c>
      <c r="FD832">
        <v>66.164569999999998</v>
      </c>
      <c r="FE832">
        <v>66.280360000000002</v>
      </c>
      <c r="FF832">
        <v>68.592529999999996</v>
      </c>
      <c r="FG832">
        <v>72.645799999999994</v>
      </c>
      <c r="FH832">
        <v>77.223950000000002</v>
      </c>
      <c r="FI832">
        <v>81.34384</v>
      </c>
      <c r="FJ832">
        <v>84.510249999999999</v>
      </c>
      <c r="FK832">
        <v>86.971469999999997</v>
      </c>
      <c r="FL832">
        <v>88.401449999999997</v>
      </c>
      <c r="FM832">
        <v>88.881010000000003</v>
      </c>
      <c r="FN832">
        <v>88.787360000000007</v>
      </c>
      <c r="FO832">
        <v>88.107780000000005</v>
      </c>
      <c r="FP832">
        <v>86.559169999999995</v>
      </c>
      <c r="FQ832">
        <v>84.264049999999997</v>
      </c>
      <c r="FR832">
        <v>81.050849999999997</v>
      </c>
      <c r="FS832">
        <v>78.023859999999999</v>
      </c>
      <c r="FT832">
        <v>76.083650000000006</v>
      </c>
      <c r="FU832">
        <v>74.477670000000003</v>
      </c>
      <c r="FV832">
        <v>1</v>
      </c>
    </row>
    <row r="833" spans="1:178" x14ac:dyDescent="0.2">
      <c r="A833" t="s">
        <v>216</v>
      </c>
      <c r="B833" t="s">
        <v>231</v>
      </c>
      <c r="C833" t="s">
        <v>242</v>
      </c>
      <c r="D833" t="s">
        <v>10</v>
      </c>
      <c r="E833" t="s">
        <v>239</v>
      </c>
      <c r="F833" t="s">
        <v>228</v>
      </c>
      <c r="G833">
        <v>313</v>
      </c>
      <c r="H833" s="59"/>
      <c r="I833">
        <v>30.809270000000001</v>
      </c>
      <c r="J833">
        <v>438.90120000000002</v>
      </c>
      <c r="K833">
        <v>436.94819999999999</v>
      </c>
      <c r="L833">
        <v>435.50220000000002</v>
      </c>
      <c r="M833">
        <v>434.8279</v>
      </c>
      <c r="N833">
        <v>439.48860000000002</v>
      </c>
      <c r="O833">
        <v>451.3981</v>
      </c>
      <c r="P833">
        <v>463.01159999999999</v>
      </c>
      <c r="Q833">
        <v>466.79629999999997</v>
      </c>
      <c r="R833">
        <v>468.8965</v>
      </c>
      <c r="S833">
        <v>470.63850000000002</v>
      </c>
      <c r="T833">
        <v>472.52960000000002</v>
      </c>
      <c r="U833">
        <v>472.36169999999998</v>
      </c>
      <c r="V833">
        <v>465.51069999999999</v>
      </c>
      <c r="W833">
        <v>462.63260000000002</v>
      </c>
      <c r="X833">
        <v>454.44670000000002</v>
      </c>
      <c r="Y833">
        <v>446.89389999999997</v>
      </c>
      <c r="Z833">
        <v>440.53460000000001</v>
      </c>
      <c r="AA833">
        <v>435.64249999999998</v>
      </c>
      <c r="AB833">
        <v>437.27870000000001</v>
      </c>
      <c r="AC833">
        <v>441.73129999999998</v>
      </c>
      <c r="AD833">
        <v>446.97710000000001</v>
      </c>
      <c r="AE833">
        <v>446.1173</v>
      </c>
      <c r="AF833">
        <v>443.64890000000003</v>
      </c>
      <c r="AG833">
        <v>445.52499999999998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114.22969999999999</v>
      </c>
      <c r="AU833">
        <v>367.00689999999997</v>
      </c>
      <c r="AV833">
        <v>362.88549999999998</v>
      </c>
      <c r="AW833">
        <v>359.81319999999999</v>
      </c>
      <c r="AX833">
        <v>356.31720000000001</v>
      </c>
      <c r="AY833">
        <v>353.80500000000001</v>
      </c>
      <c r="AZ833">
        <v>316.05119999999999</v>
      </c>
      <c r="BA833">
        <v>220.05199999999999</v>
      </c>
      <c r="BB833">
        <v>-160.83240000000001</v>
      </c>
      <c r="BC833">
        <v>-316.09589999999997</v>
      </c>
      <c r="BD833">
        <v>-409.48079999999999</v>
      </c>
      <c r="BE833">
        <v>-510.11279999999999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123.063</v>
      </c>
      <c r="BS833">
        <v>372.46370000000002</v>
      </c>
      <c r="BT833">
        <v>368.05970000000002</v>
      </c>
      <c r="BU833">
        <v>364.70089999999999</v>
      </c>
      <c r="BV833">
        <v>361.08390000000003</v>
      </c>
      <c r="BW833">
        <v>358.39519999999999</v>
      </c>
      <c r="BX833">
        <v>321.71159999999998</v>
      </c>
      <c r="BY833">
        <v>224.97800000000001</v>
      </c>
      <c r="BZ833">
        <v>20.66872</v>
      </c>
      <c r="CA833">
        <v>-42.643949999999997</v>
      </c>
      <c r="CB833">
        <v>-80.693089999999998</v>
      </c>
      <c r="CC833">
        <v>-120.8094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129.18090000000001</v>
      </c>
      <c r="CQ833">
        <v>376.24310000000003</v>
      </c>
      <c r="CR833">
        <v>371.64330000000001</v>
      </c>
      <c r="CS833">
        <v>368.08609999999999</v>
      </c>
      <c r="CT833">
        <v>364.38529999999997</v>
      </c>
      <c r="CU833">
        <v>361.57429999999999</v>
      </c>
      <c r="CV833">
        <v>325.63200000000001</v>
      </c>
      <c r="CW833">
        <v>228.3897</v>
      </c>
      <c r="CX833">
        <v>146.3759</v>
      </c>
      <c r="CY833">
        <v>146.74809999999999</v>
      </c>
      <c r="CZ833">
        <v>147.02420000000001</v>
      </c>
      <c r="DA833">
        <v>148.821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135.2988</v>
      </c>
      <c r="DO833">
        <v>380.0224</v>
      </c>
      <c r="DP833">
        <v>375.22699999999998</v>
      </c>
      <c r="DQ833">
        <v>371.47129999999999</v>
      </c>
      <c r="DR833">
        <v>367.6866</v>
      </c>
      <c r="DS833">
        <v>364.75349999999997</v>
      </c>
      <c r="DT833">
        <v>329.55239999999998</v>
      </c>
      <c r="DU833">
        <v>231.8015</v>
      </c>
      <c r="DV833">
        <v>272.08300000000003</v>
      </c>
      <c r="DW833">
        <v>336.14010000000002</v>
      </c>
      <c r="DX833">
        <v>374.74160000000001</v>
      </c>
      <c r="DY833">
        <v>418.4513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144.13210000000001</v>
      </c>
      <c r="EM833">
        <v>385.47919999999999</v>
      </c>
      <c r="EN833">
        <v>380.40120000000002</v>
      </c>
      <c r="EO833">
        <v>376.35899999999998</v>
      </c>
      <c r="EP833">
        <v>372.45330000000001</v>
      </c>
      <c r="EQ833">
        <v>369.34370000000001</v>
      </c>
      <c r="ER833">
        <v>335.21280000000002</v>
      </c>
      <c r="ES833">
        <v>236.72739999999999</v>
      </c>
      <c r="ET833">
        <v>453.58409999999998</v>
      </c>
      <c r="EU833">
        <v>609.59199999999998</v>
      </c>
      <c r="EV833">
        <v>703.52919999999995</v>
      </c>
      <c r="EW833">
        <v>807.75459999999998</v>
      </c>
      <c r="EX833">
        <v>71.542699999999996</v>
      </c>
      <c r="EY833">
        <v>70.445520000000002</v>
      </c>
      <c r="EZ833">
        <v>69.405559999999994</v>
      </c>
      <c r="FA833">
        <v>68.439769999999996</v>
      </c>
      <c r="FB833">
        <v>67.517930000000007</v>
      </c>
      <c r="FC833">
        <v>66.698610000000002</v>
      </c>
      <c r="FD833">
        <v>66.164569999999998</v>
      </c>
      <c r="FE833">
        <v>66.280360000000002</v>
      </c>
      <c r="FF833">
        <v>68.592529999999996</v>
      </c>
      <c r="FG833">
        <v>72.645799999999994</v>
      </c>
      <c r="FH833">
        <v>77.223950000000002</v>
      </c>
      <c r="FI833">
        <v>81.34384</v>
      </c>
      <c r="FJ833">
        <v>84.510249999999999</v>
      </c>
      <c r="FK833">
        <v>86.971469999999997</v>
      </c>
      <c r="FL833">
        <v>88.401449999999997</v>
      </c>
      <c r="FM833">
        <v>88.881010000000003</v>
      </c>
      <c r="FN833">
        <v>88.787360000000007</v>
      </c>
      <c r="FO833">
        <v>88.107789999999994</v>
      </c>
      <c r="FP833">
        <v>86.559169999999995</v>
      </c>
      <c r="FQ833">
        <v>84.264049999999997</v>
      </c>
      <c r="FR833">
        <v>81.050849999999997</v>
      </c>
      <c r="FS833">
        <v>78.023859999999999</v>
      </c>
      <c r="FT833">
        <v>76.083650000000006</v>
      </c>
      <c r="FU833">
        <v>74.477670000000003</v>
      </c>
      <c r="FV833">
        <v>1</v>
      </c>
    </row>
    <row r="834" spans="1:178" x14ac:dyDescent="0.2">
      <c r="A834" t="s">
        <v>216</v>
      </c>
      <c r="B834" t="s">
        <v>231</v>
      </c>
      <c r="C834" t="s">
        <v>243</v>
      </c>
      <c r="D834" t="s">
        <v>33</v>
      </c>
      <c r="E834">
        <v>2015</v>
      </c>
      <c r="F834" t="s">
        <v>229</v>
      </c>
      <c r="G834">
        <v>494</v>
      </c>
      <c r="H834" s="59"/>
      <c r="I834">
        <v>72.748450000000005</v>
      </c>
      <c r="J834">
        <v>570.27080000000001</v>
      </c>
      <c r="K834">
        <v>568.48270000000002</v>
      </c>
      <c r="L834">
        <v>557.5145</v>
      </c>
      <c r="M834">
        <v>554.64329999999995</v>
      </c>
      <c r="N834">
        <v>587.00729999999999</v>
      </c>
      <c r="O834">
        <v>611.28740000000005</v>
      </c>
      <c r="P834">
        <v>628.29489999999998</v>
      </c>
      <c r="Q834">
        <v>632.86040000000003</v>
      </c>
      <c r="R834">
        <v>635.2989</v>
      </c>
      <c r="S834">
        <v>615.27290000000005</v>
      </c>
      <c r="T834">
        <v>597.65610000000004</v>
      </c>
      <c r="U834">
        <v>597.25360000000001</v>
      </c>
      <c r="V834">
        <v>618.50789999999995</v>
      </c>
      <c r="W834">
        <v>603.63930000000005</v>
      </c>
      <c r="X834">
        <v>618.96230000000003</v>
      </c>
      <c r="Y834">
        <v>611.21010000000001</v>
      </c>
      <c r="Z834">
        <v>613.66959999999995</v>
      </c>
      <c r="AA834">
        <v>622.15170000000001</v>
      </c>
      <c r="AB834">
        <v>620.35580000000004</v>
      </c>
      <c r="AC834">
        <v>618.96799999999996</v>
      </c>
      <c r="AD834">
        <v>624.83839999999998</v>
      </c>
      <c r="AE834">
        <v>622.93859999999995</v>
      </c>
      <c r="AF834">
        <v>618.3759</v>
      </c>
      <c r="AG834">
        <v>614.14279999999997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-199.6241</v>
      </c>
      <c r="AX834">
        <v>469.89359999999999</v>
      </c>
      <c r="AY834">
        <v>471.56229999999999</v>
      </c>
      <c r="AZ834">
        <v>471.60610000000003</v>
      </c>
      <c r="BA834">
        <v>474.23360000000002</v>
      </c>
      <c r="BB834">
        <v>479.35250000000002</v>
      </c>
      <c r="BC834">
        <v>409.84129999999999</v>
      </c>
      <c r="BD834">
        <v>289.51960000000003</v>
      </c>
      <c r="BE834">
        <v>36.901179999999997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55.2042</v>
      </c>
      <c r="BV834">
        <v>489.62830000000002</v>
      </c>
      <c r="BW834">
        <v>496.1927</v>
      </c>
      <c r="BX834">
        <v>495.92899999999997</v>
      </c>
      <c r="BY834">
        <v>496.66820000000001</v>
      </c>
      <c r="BZ834">
        <v>503.0736</v>
      </c>
      <c r="CA834">
        <v>423.84780000000001</v>
      </c>
      <c r="CB834">
        <v>304.66919999999999</v>
      </c>
      <c r="CC834">
        <v>143.7817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231.69749999999999</v>
      </c>
      <c r="CT834">
        <v>503.29640000000001</v>
      </c>
      <c r="CU834">
        <v>513.25170000000003</v>
      </c>
      <c r="CV834">
        <v>512.7749</v>
      </c>
      <c r="CW834">
        <v>512.20619999999997</v>
      </c>
      <c r="CX834">
        <v>519.50279999999998</v>
      </c>
      <c r="CY834">
        <v>433.54860000000002</v>
      </c>
      <c r="CZ834">
        <v>315.16180000000003</v>
      </c>
      <c r="DA834">
        <v>217.80690000000001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408.19080000000002</v>
      </c>
      <c r="DR834">
        <v>516.96450000000004</v>
      </c>
      <c r="DS834">
        <v>530.3107</v>
      </c>
      <c r="DT834">
        <v>529.62080000000003</v>
      </c>
      <c r="DU834">
        <v>527.74429999999995</v>
      </c>
      <c r="DV834">
        <v>535.93190000000004</v>
      </c>
      <c r="DW834">
        <v>443.24950000000001</v>
      </c>
      <c r="DX834">
        <v>325.65440000000001</v>
      </c>
      <c r="DY834">
        <v>291.83199999999999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0</v>
      </c>
      <c r="EO834">
        <v>663.01900000000001</v>
      </c>
      <c r="EP834">
        <v>536.69920000000002</v>
      </c>
      <c r="EQ834">
        <v>554.94119999999998</v>
      </c>
      <c r="ER834">
        <v>553.94370000000004</v>
      </c>
      <c r="ES834">
        <v>550.1789</v>
      </c>
      <c r="ET834">
        <v>559.65309999999999</v>
      </c>
      <c r="EU834">
        <v>457.25599999999997</v>
      </c>
      <c r="EV834">
        <v>340.80399999999997</v>
      </c>
      <c r="EW834">
        <v>398.71260000000001</v>
      </c>
      <c r="EX834">
        <v>43.001930000000002</v>
      </c>
      <c r="EY834">
        <v>42.813920000000003</v>
      </c>
      <c r="EZ834">
        <v>42.216410000000003</v>
      </c>
      <c r="FA834">
        <v>41.607939999999999</v>
      </c>
      <c r="FB834">
        <v>40.971980000000002</v>
      </c>
      <c r="FC834">
        <v>40.472209999999997</v>
      </c>
      <c r="FD834">
        <v>40.12426</v>
      </c>
      <c r="FE834">
        <v>39.803379999999997</v>
      </c>
      <c r="FF834">
        <v>40.28181</v>
      </c>
      <c r="FG834">
        <v>42.888100000000001</v>
      </c>
      <c r="FH834">
        <v>45.303469999999997</v>
      </c>
      <c r="FI834">
        <v>47.838569999999997</v>
      </c>
      <c r="FJ834">
        <v>49.493560000000002</v>
      </c>
      <c r="FK834">
        <v>50.660080000000001</v>
      </c>
      <c r="FL834">
        <v>51.416499999999999</v>
      </c>
      <c r="FM834">
        <v>51.776699999999998</v>
      </c>
      <c r="FN834">
        <v>51.274610000000003</v>
      </c>
      <c r="FO834">
        <v>50.007289999999998</v>
      </c>
      <c r="FP834">
        <v>48.226280000000003</v>
      </c>
      <c r="FQ834">
        <v>47.352930000000001</v>
      </c>
      <c r="FR834">
        <v>46.467889999999997</v>
      </c>
      <c r="FS834">
        <v>46.176639999999999</v>
      </c>
      <c r="FT834">
        <v>45.695059999999998</v>
      </c>
      <c r="FU834">
        <v>45.112099999999998</v>
      </c>
      <c r="FV834">
        <v>1</v>
      </c>
    </row>
    <row r="835" spans="1:178" x14ac:dyDescent="0.2">
      <c r="A835" t="s">
        <v>216</v>
      </c>
      <c r="B835" t="s">
        <v>231</v>
      </c>
      <c r="C835" t="s">
        <v>243</v>
      </c>
      <c r="D835" t="s">
        <v>33</v>
      </c>
      <c r="E835">
        <v>2016</v>
      </c>
      <c r="F835" t="s">
        <v>229</v>
      </c>
      <c r="G835">
        <v>481</v>
      </c>
      <c r="H835" s="59"/>
      <c r="I835">
        <v>70.834010000000006</v>
      </c>
      <c r="J835">
        <v>555.26369999999997</v>
      </c>
      <c r="K835">
        <v>553.52260000000001</v>
      </c>
      <c r="L835">
        <v>542.84310000000005</v>
      </c>
      <c r="M835">
        <v>540.04740000000004</v>
      </c>
      <c r="N835">
        <v>571.5598</v>
      </c>
      <c r="O835">
        <v>595.20090000000005</v>
      </c>
      <c r="P835">
        <v>611.76089999999999</v>
      </c>
      <c r="Q835">
        <v>616.20609999999999</v>
      </c>
      <c r="R835">
        <v>618.58050000000003</v>
      </c>
      <c r="S835">
        <v>599.08150000000001</v>
      </c>
      <c r="T835">
        <v>581.92830000000004</v>
      </c>
      <c r="U835">
        <v>581.53639999999996</v>
      </c>
      <c r="V835">
        <v>602.23140000000001</v>
      </c>
      <c r="W835">
        <v>587.75409999999999</v>
      </c>
      <c r="X835">
        <v>602.6739</v>
      </c>
      <c r="Y835">
        <v>595.12570000000005</v>
      </c>
      <c r="Z835">
        <v>597.5204</v>
      </c>
      <c r="AA835">
        <v>605.77930000000003</v>
      </c>
      <c r="AB835">
        <v>604.03060000000005</v>
      </c>
      <c r="AC835">
        <v>602.67939999999999</v>
      </c>
      <c r="AD835">
        <v>608.39530000000002</v>
      </c>
      <c r="AE835">
        <v>606.54549999999995</v>
      </c>
      <c r="AF835">
        <v>602.1028</v>
      </c>
      <c r="AG835">
        <v>597.98109999999997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-200.00819999999999</v>
      </c>
      <c r="AX835">
        <v>457.09140000000002</v>
      </c>
      <c r="AY835">
        <v>458.6078</v>
      </c>
      <c r="AZ835">
        <v>458.65730000000002</v>
      </c>
      <c r="BA835">
        <v>461.25749999999999</v>
      </c>
      <c r="BB835">
        <v>466.21319999999997</v>
      </c>
      <c r="BC835">
        <v>398.74619999999999</v>
      </c>
      <c r="BD835">
        <v>281.56549999999999</v>
      </c>
      <c r="BE835">
        <v>33.565649999999998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51.444659999999999</v>
      </c>
      <c r="BV835">
        <v>476.56470000000002</v>
      </c>
      <c r="BW835">
        <v>482.91199999999998</v>
      </c>
      <c r="BX835">
        <v>482.65800000000002</v>
      </c>
      <c r="BY835">
        <v>483.39490000000001</v>
      </c>
      <c r="BZ835">
        <v>489.62009999999998</v>
      </c>
      <c r="CA835">
        <v>412.56709999999998</v>
      </c>
      <c r="CB835">
        <v>296.5145</v>
      </c>
      <c r="CC835">
        <v>139.03049999999999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225.6002</v>
      </c>
      <c r="CT835">
        <v>490.05180000000001</v>
      </c>
      <c r="CU835">
        <v>499.74509999999998</v>
      </c>
      <c r="CV835">
        <v>499.2808</v>
      </c>
      <c r="CW835">
        <v>498.72710000000001</v>
      </c>
      <c r="CX835">
        <v>505.83170000000001</v>
      </c>
      <c r="CY835">
        <v>422.1395</v>
      </c>
      <c r="CZ835">
        <v>306.86810000000003</v>
      </c>
      <c r="DA835">
        <v>212.07509999999999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399.75569999999999</v>
      </c>
      <c r="DR835">
        <v>503.53879999999998</v>
      </c>
      <c r="DS835">
        <v>516.57809999999995</v>
      </c>
      <c r="DT835">
        <v>515.90359999999998</v>
      </c>
      <c r="DU835">
        <v>514.05939999999998</v>
      </c>
      <c r="DV835">
        <v>522.04319999999996</v>
      </c>
      <c r="DW835">
        <v>431.71179999999998</v>
      </c>
      <c r="DX835">
        <v>317.2217</v>
      </c>
      <c r="DY835">
        <v>285.1198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0</v>
      </c>
      <c r="EO835">
        <v>651.20860000000005</v>
      </c>
      <c r="EP835">
        <v>523.01210000000003</v>
      </c>
      <c r="EQ835">
        <v>540.88229999999999</v>
      </c>
      <c r="ER835">
        <v>539.90440000000001</v>
      </c>
      <c r="ES835">
        <v>536.19680000000005</v>
      </c>
      <c r="ET835">
        <v>545.45010000000002</v>
      </c>
      <c r="EU835">
        <v>445.53269999999998</v>
      </c>
      <c r="EV835">
        <v>332.17070000000001</v>
      </c>
      <c r="EW835">
        <v>390.58460000000002</v>
      </c>
      <c r="EX835">
        <v>43.001930000000002</v>
      </c>
      <c r="EY835">
        <v>42.813920000000003</v>
      </c>
      <c r="EZ835">
        <v>42.216410000000003</v>
      </c>
      <c r="FA835">
        <v>41.607939999999999</v>
      </c>
      <c r="FB835">
        <v>40.971980000000002</v>
      </c>
      <c r="FC835">
        <v>40.472209999999997</v>
      </c>
      <c r="FD835">
        <v>40.12426</v>
      </c>
      <c r="FE835">
        <v>39.803379999999997</v>
      </c>
      <c r="FF835">
        <v>40.28181</v>
      </c>
      <c r="FG835">
        <v>42.888100000000001</v>
      </c>
      <c r="FH835">
        <v>45.303469999999997</v>
      </c>
      <c r="FI835">
        <v>47.838569999999997</v>
      </c>
      <c r="FJ835">
        <v>49.493560000000002</v>
      </c>
      <c r="FK835">
        <v>50.660080000000001</v>
      </c>
      <c r="FL835">
        <v>51.416499999999999</v>
      </c>
      <c r="FM835">
        <v>51.776699999999998</v>
      </c>
      <c r="FN835">
        <v>51.274610000000003</v>
      </c>
      <c r="FO835">
        <v>50.007289999999998</v>
      </c>
      <c r="FP835">
        <v>48.226280000000003</v>
      </c>
      <c r="FQ835">
        <v>47.352930000000001</v>
      </c>
      <c r="FR835">
        <v>46.467889999999997</v>
      </c>
      <c r="FS835">
        <v>46.176639999999999</v>
      </c>
      <c r="FT835">
        <v>45.695059999999998</v>
      </c>
      <c r="FU835">
        <v>45.112099999999998</v>
      </c>
      <c r="FV835">
        <v>1</v>
      </c>
    </row>
    <row r="836" spans="1:178" x14ac:dyDescent="0.2">
      <c r="A836" t="s">
        <v>216</v>
      </c>
      <c r="B836" t="s">
        <v>231</v>
      </c>
      <c r="C836" t="s">
        <v>243</v>
      </c>
      <c r="D836" t="s">
        <v>33</v>
      </c>
      <c r="E836">
        <v>2017</v>
      </c>
      <c r="F836" t="s">
        <v>229</v>
      </c>
      <c r="G836">
        <v>468</v>
      </c>
      <c r="H836" s="59"/>
      <c r="I836">
        <v>68.919589999999999</v>
      </c>
      <c r="J836">
        <v>540.25660000000005</v>
      </c>
      <c r="K836">
        <v>538.56259999999997</v>
      </c>
      <c r="L836">
        <v>528.17160000000001</v>
      </c>
      <c r="M836">
        <v>525.45150000000001</v>
      </c>
      <c r="N836">
        <v>556.11220000000003</v>
      </c>
      <c r="O836">
        <v>579.11440000000005</v>
      </c>
      <c r="P836">
        <v>595.22670000000005</v>
      </c>
      <c r="Q836">
        <v>599.55190000000005</v>
      </c>
      <c r="R836">
        <v>601.86210000000005</v>
      </c>
      <c r="S836">
        <v>582.89009999999996</v>
      </c>
      <c r="T836">
        <v>566.20050000000003</v>
      </c>
      <c r="U836">
        <v>565.81920000000002</v>
      </c>
      <c r="V836">
        <v>585.95479999999998</v>
      </c>
      <c r="W836">
        <v>571.86890000000005</v>
      </c>
      <c r="X836">
        <v>586.3854</v>
      </c>
      <c r="Y836">
        <v>579.0412</v>
      </c>
      <c r="Z836">
        <v>581.37120000000004</v>
      </c>
      <c r="AA836">
        <v>589.40689999999995</v>
      </c>
      <c r="AB836">
        <v>587.70540000000005</v>
      </c>
      <c r="AC836">
        <v>586.39070000000004</v>
      </c>
      <c r="AD836">
        <v>591.95209999999997</v>
      </c>
      <c r="AE836">
        <v>590.15229999999997</v>
      </c>
      <c r="AF836">
        <v>585.8297</v>
      </c>
      <c r="AG836">
        <v>581.81949999999995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-200.31469999999999</v>
      </c>
      <c r="AX836">
        <v>444.2953</v>
      </c>
      <c r="AY836">
        <v>445.66090000000003</v>
      </c>
      <c r="AZ836">
        <v>445.71589999999998</v>
      </c>
      <c r="BA836">
        <v>448.28820000000002</v>
      </c>
      <c r="BB836">
        <v>453.08109999999999</v>
      </c>
      <c r="BC836">
        <v>387.65530000000001</v>
      </c>
      <c r="BD836">
        <v>273.61599999999999</v>
      </c>
      <c r="BE836">
        <v>30.262689999999999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47.716920000000002</v>
      </c>
      <c r="BV836">
        <v>463.50349999999997</v>
      </c>
      <c r="BW836">
        <v>469.6345</v>
      </c>
      <c r="BX836">
        <v>469.39010000000002</v>
      </c>
      <c r="BY836">
        <v>470.12439999999998</v>
      </c>
      <c r="BZ836">
        <v>476.1696</v>
      </c>
      <c r="CA836">
        <v>401.28820000000002</v>
      </c>
      <c r="CB836">
        <v>288.36160000000001</v>
      </c>
      <c r="CC836">
        <v>134.29259999999999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219.50290000000001</v>
      </c>
      <c r="CT836">
        <v>476.80709999999999</v>
      </c>
      <c r="CU836">
        <v>486.23849999999999</v>
      </c>
      <c r="CV836">
        <v>485.7867</v>
      </c>
      <c r="CW836">
        <v>485.24799999999999</v>
      </c>
      <c r="CX836">
        <v>492.16059999999999</v>
      </c>
      <c r="CY836">
        <v>410.7303</v>
      </c>
      <c r="CZ836">
        <v>298.57429999999999</v>
      </c>
      <c r="DA836">
        <v>206.3434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391.28879999999998</v>
      </c>
      <c r="DR836">
        <v>490.11070000000001</v>
      </c>
      <c r="DS836">
        <v>502.84249999999997</v>
      </c>
      <c r="DT836">
        <v>502.18340000000001</v>
      </c>
      <c r="DU836">
        <v>500.37169999999998</v>
      </c>
      <c r="DV836">
        <v>508.1515</v>
      </c>
      <c r="DW836">
        <v>420.17239999999998</v>
      </c>
      <c r="DX836">
        <v>308.78710000000001</v>
      </c>
      <c r="DY836">
        <v>278.39420000000001</v>
      </c>
      <c r="DZ836">
        <v>0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639.32039999999995</v>
      </c>
      <c r="EP836">
        <v>509.31900000000002</v>
      </c>
      <c r="EQ836">
        <v>526.81600000000003</v>
      </c>
      <c r="ER836">
        <v>525.85749999999996</v>
      </c>
      <c r="ES836">
        <v>522.2079</v>
      </c>
      <c r="ET836">
        <v>531.24</v>
      </c>
      <c r="EU836">
        <v>433.80529999999999</v>
      </c>
      <c r="EV836">
        <v>323.53269999999998</v>
      </c>
      <c r="EW836">
        <v>382.42399999999998</v>
      </c>
      <c r="EX836">
        <v>43.001930000000002</v>
      </c>
      <c r="EY836">
        <v>42.813920000000003</v>
      </c>
      <c r="EZ836">
        <v>42.216410000000003</v>
      </c>
      <c r="FA836">
        <v>41.607939999999999</v>
      </c>
      <c r="FB836">
        <v>40.971980000000002</v>
      </c>
      <c r="FC836">
        <v>40.472209999999997</v>
      </c>
      <c r="FD836">
        <v>40.12426</v>
      </c>
      <c r="FE836">
        <v>39.803379999999997</v>
      </c>
      <c r="FF836">
        <v>40.28181</v>
      </c>
      <c r="FG836">
        <v>42.888100000000001</v>
      </c>
      <c r="FH836">
        <v>45.303469999999997</v>
      </c>
      <c r="FI836">
        <v>47.838569999999997</v>
      </c>
      <c r="FJ836">
        <v>49.493560000000002</v>
      </c>
      <c r="FK836">
        <v>50.660080000000001</v>
      </c>
      <c r="FL836">
        <v>51.416499999999999</v>
      </c>
      <c r="FM836">
        <v>51.776699999999998</v>
      </c>
      <c r="FN836">
        <v>51.274610000000003</v>
      </c>
      <c r="FO836">
        <v>50.007289999999998</v>
      </c>
      <c r="FP836">
        <v>48.226280000000003</v>
      </c>
      <c r="FQ836">
        <v>47.352930000000001</v>
      </c>
      <c r="FR836">
        <v>46.467889999999997</v>
      </c>
      <c r="FS836">
        <v>46.176639999999999</v>
      </c>
      <c r="FT836">
        <v>45.695059999999998</v>
      </c>
      <c r="FU836">
        <v>45.112099999999998</v>
      </c>
      <c r="FV836">
        <v>1</v>
      </c>
    </row>
    <row r="837" spans="1:178" x14ac:dyDescent="0.2">
      <c r="A837" t="s">
        <v>216</v>
      </c>
      <c r="B837" t="s">
        <v>231</v>
      </c>
      <c r="C837" t="s">
        <v>243</v>
      </c>
      <c r="D837" t="s">
        <v>33</v>
      </c>
      <c r="E837" t="s">
        <v>239</v>
      </c>
      <c r="F837" t="s">
        <v>229</v>
      </c>
      <c r="G837">
        <v>455</v>
      </c>
      <c r="H837" s="59"/>
      <c r="I837">
        <v>67.00515</v>
      </c>
      <c r="J837">
        <v>525.24950000000001</v>
      </c>
      <c r="K837">
        <v>523.60249999999996</v>
      </c>
      <c r="L837">
        <v>513.50019999999995</v>
      </c>
      <c r="M837">
        <v>510.85570000000001</v>
      </c>
      <c r="N837">
        <v>540.66470000000004</v>
      </c>
      <c r="O837">
        <v>563.02790000000005</v>
      </c>
      <c r="P837">
        <v>578.69269999999995</v>
      </c>
      <c r="Q837">
        <v>582.89760000000001</v>
      </c>
      <c r="R837">
        <v>585.14369999999997</v>
      </c>
      <c r="S837">
        <v>566.69870000000003</v>
      </c>
      <c r="T837">
        <v>550.47270000000003</v>
      </c>
      <c r="U837">
        <v>550.10199999999998</v>
      </c>
      <c r="V837">
        <v>569.67830000000004</v>
      </c>
      <c r="W837">
        <v>555.98360000000002</v>
      </c>
      <c r="X837">
        <v>570.09690000000001</v>
      </c>
      <c r="Y837">
        <v>562.95669999999996</v>
      </c>
      <c r="Z837">
        <v>565.22199999999998</v>
      </c>
      <c r="AA837">
        <v>573.03449999999998</v>
      </c>
      <c r="AB837">
        <v>571.38030000000003</v>
      </c>
      <c r="AC837">
        <v>570.10209999999995</v>
      </c>
      <c r="AD837">
        <v>575.50900000000001</v>
      </c>
      <c r="AE837">
        <v>573.75919999999996</v>
      </c>
      <c r="AF837">
        <v>569.55669999999998</v>
      </c>
      <c r="AG837">
        <v>565.65779999999995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-200.5401</v>
      </c>
      <c r="AX837">
        <v>431.50529999999998</v>
      </c>
      <c r="AY837">
        <v>432.72179999999997</v>
      </c>
      <c r="AZ837">
        <v>432.78230000000002</v>
      </c>
      <c r="BA837">
        <v>435.32600000000002</v>
      </c>
      <c r="BB837">
        <v>439.95659999999998</v>
      </c>
      <c r="BC837">
        <v>376.56889999999999</v>
      </c>
      <c r="BD837">
        <v>265.67140000000001</v>
      </c>
      <c r="BE837">
        <v>26.99371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44.022359999999999</v>
      </c>
      <c r="BV837">
        <v>450.44490000000002</v>
      </c>
      <c r="BW837">
        <v>456.36009999999999</v>
      </c>
      <c r="BX837">
        <v>456.12529999999998</v>
      </c>
      <c r="BY837">
        <v>456.85680000000002</v>
      </c>
      <c r="BZ837">
        <v>462.72210000000001</v>
      </c>
      <c r="CA837">
        <v>390.0111</v>
      </c>
      <c r="CB837">
        <v>280.21069999999997</v>
      </c>
      <c r="CC837">
        <v>129.5686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213.40559999999999</v>
      </c>
      <c r="CT837">
        <v>463.5625</v>
      </c>
      <c r="CU837">
        <v>472.73180000000002</v>
      </c>
      <c r="CV837">
        <v>472.29270000000002</v>
      </c>
      <c r="CW837">
        <v>471.76889999999997</v>
      </c>
      <c r="CX837">
        <v>478.48939999999999</v>
      </c>
      <c r="CY837">
        <v>399.3211</v>
      </c>
      <c r="CZ837">
        <v>290.28059999999999</v>
      </c>
      <c r="DA837">
        <v>200.61160000000001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382.78879999999998</v>
      </c>
      <c r="DR837">
        <v>476.68</v>
      </c>
      <c r="DS837">
        <v>489.10359999999997</v>
      </c>
      <c r="DT837">
        <v>488.46</v>
      </c>
      <c r="DU837">
        <v>486.68110000000001</v>
      </c>
      <c r="DV837">
        <v>494.25670000000002</v>
      </c>
      <c r="DW837">
        <v>408.63119999999998</v>
      </c>
      <c r="DX837">
        <v>300.35050000000001</v>
      </c>
      <c r="DY837">
        <v>271.65460000000002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627.35130000000004</v>
      </c>
      <c r="EP837">
        <v>495.61959999999999</v>
      </c>
      <c r="EQ837">
        <v>512.74180000000001</v>
      </c>
      <c r="ER837">
        <v>511.803</v>
      </c>
      <c r="ES837">
        <v>508.21179999999998</v>
      </c>
      <c r="ET837">
        <v>517.0222</v>
      </c>
      <c r="EU837">
        <v>422.07339999999999</v>
      </c>
      <c r="EV837">
        <v>314.88979999999998</v>
      </c>
      <c r="EW837">
        <v>374.22949999999997</v>
      </c>
      <c r="EX837">
        <v>43.001930000000002</v>
      </c>
      <c r="EY837">
        <v>42.813920000000003</v>
      </c>
      <c r="EZ837">
        <v>42.216410000000003</v>
      </c>
      <c r="FA837">
        <v>41.607939999999999</v>
      </c>
      <c r="FB837">
        <v>40.971980000000002</v>
      </c>
      <c r="FC837">
        <v>40.472209999999997</v>
      </c>
      <c r="FD837">
        <v>40.12426</v>
      </c>
      <c r="FE837">
        <v>39.803379999999997</v>
      </c>
      <c r="FF837">
        <v>40.28181</v>
      </c>
      <c r="FG837">
        <v>42.888100000000001</v>
      </c>
      <c r="FH837">
        <v>45.303469999999997</v>
      </c>
      <c r="FI837">
        <v>47.838569999999997</v>
      </c>
      <c r="FJ837">
        <v>49.493560000000002</v>
      </c>
      <c r="FK837">
        <v>50.660080000000001</v>
      </c>
      <c r="FL837">
        <v>51.416499999999999</v>
      </c>
      <c r="FM837">
        <v>51.776699999999998</v>
      </c>
      <c r="FN837">
        <v>51.274610000000003</v>
      </c>
      <c r="FO837">
        <v>50.007289999999998</v>
      </c>
      <c r="FP837">
        <v>48.226280000000003</v>
      </c>
      <c r="FQ837">
        <v>47.352930000000001</v>
      </c>
      <c r="FR837">
        <v>46.467889999999997</v>
      </c>
      <c r="FS837">
        <v>46.176639999999999</v>
      </c>
      <c r="FT837">
        <v>45.695059999999998</v>
      </c>
      <c r="FU837">
        <v>45.112099999999998</v>
      </c>
      <c r="FV837">
        <v>1</v>
      </c>
    </row>
    <row r="838" spans="1:178" x14ac:dyDescent="0.2">
      <c r="A838" t="s">
        <v>216</v>
      </c>
      <c r="B838" t="s">
        <v>231</v>
      </c>
      <c r="C838" t="s">
        <v>243</v>
      </c>
      <c r="D838" t="s">
        <v>34</v>
      </c>
      <c r="E838">
        <v>2015</v>
      </c>
      <c r="F838" t="s">
        <v>229</v>
      </c>
      <c r="G838">
        <v>494</v>
      </c>
      <c r="H838" s="59"/>
      <c r="I838">
        <v>72.748450000000005</v>
      </c>
      <c r="J838">
        <v>539.82929999999999</v>
      </c>
      <c r="K838">
        <v>533.67290000000003</v>
      </c>
      <c r="L838">
        <v>526.697</v>
      </c>
      <c r="M838">
        <v>524.86620000000005</v>
      </c>
      <c r="N838">
        <v>548.66409999999996</v>
      </c>
      <c r="O838">
        <v>572.37210000000005</v>
      </c>
      <c r="P838">
        <v>588.0797</v>
      </c>
      <c r="Q838">
        <v>593.38559999999995</v>
      </c>
      <c r="R838">
        <v>591.4067</v>
      </c>
      <c r="S838">
        <v>587.04380000000003</v>
      </c>
      <c r="T838">
        <v>587.45719999999994</v>
      </c>
      <c r="U838">
        <v>601.51110000000006</v>
      </c>
      <c r="V838">
        <v>591.92650000000003</v>
      </c>
      <c r="W838">
        <v>590.46849999999995</v>
      </c>
      <c r="X838">
        <v>580.76790000000005</v>
      </c>
      <c r="Y838">
        <v>576.53639999999996</v>
      </c>
      <c r="Z838">
        <v>574.94309999999996</v>
      </c>
      <c r="AA838">
        <v>575.91319999999996</v>
      </c>
      <c r="AB838">
        <v>574.37819999999999</v>
      </c>
      <c r="AC838">
        <v>571.01139999999998</v>
      </c>
      <c r="AD838">
        <v>571.92269999999996</v>
      </c>
      <c r="AE838">
        <v>567.96609999999998</v>
      </c>
      <c r="AF838">
        <v>561.89380000000006</v>
      </c>
      <c r="AG838">
        <v>555.57029999999997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-2.8956460000000002</v>
      </c>
      <c r="AX838">
        <v>448.25009999999997</v>
      </c>
      <c r="AY838">
        <v>448.86360000000002</v>
      </c>
      <c r="AZ838">
        <v>444.96039999999999</v>
      </c>
      <c r="BA838">
        <v>443.82429999999999</v>
      </c>
      <c r="BB838">
        <v>446.23700000000002</v>
      </c>
      <c r="BC838">
        <v>373.67250000000001</v>
      </c>
      <c r="BD838">
        <v>255.07149999999999</v>
      </c>
      <c r="BE838">
        <v>-9.1907820000000005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115.72239999999999</v>
      </c>
      <c r="BV838">
        <v>459.39339999999999</v>
      </c>
      <c r="BW838">
        <v>461.52890000000002</v>
      </c>
      <c r="BX838">
        <v>459.57900000000001</v>
      </c>
      <c r="BY838">
        <v>457.49889999999999</v>
      </c>
      <c r="BZ838">
        <v>459.92910000000001</v>
      </c>
      <c r="CA838">
        <v>382.36079999999998</v>
      </c>
      <c r="CB838">
        <v>264.84379999999999</v>
      </c>
      <c r="CC838">
        <v>97.684929999999994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197.87690000000001</v>
      </c>
      <c r="CT838">
        <v>467.1112</v>
      </c>
      <c r="CU838">
        <v>470.30090000000001</v>
      </c>
      <c r="CV838">
        <v>469.70389999999998</v>
      </c>
      <c r="CW838">
        <v>466.9699</v>
      </c>
      <c r="CX838">
        <v>469.41210000000001</v>
      </c>
      <c r="CY838">
        <v>388.37830000000002</v>
      </c>
      <c r="CZ838">
        <v>271.6121</v>
      </c>
      <c r="DA838">
        <v>171.70670000000001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280.03129999999999</v>
      </c>
      <c r="DR838">
        <v>474.82900000000001</v>
      </c>
      <c r="DS838">
        <v>479.07279999999997</v>
      </c>
      <c r="DT838">
        <v>479.82870000000003</v>
      </c>
      <c r="DU838">
        <v>476.4409</v>
      </c>
      <c r="DV838">
        <v>478.89519999999999</v>
      </c>
      <c r="DW838">
        <v>394.39580000000001</v>
      </c>
      <c r="DX838">
        <v>278.38029999999998</v>
      </c>
      <c r="DY838">
        <v>245.7285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398.64940000000001</v>
      </c>
      <c r="EP838">
        <v>485.97230000000002</v>
      </c>
      <c r="EQ838">
        <v>491.73809999999997</v>
      </c>
      <c r="ER838">
        <v>494.44729999999998</v>
      </c>
      <c r="ES838">
        <v>490.11540000000002</v>
      </c>
      <c r="ET838">
        <v>492.58730000000003</v>
      </c>
      <c r="EU838">
        <v>403.08409999999998</v>
      </c>
      <c r="EV838">
        <v>288.15260000000001</v>
      </c>
      <c r="EW838">
        <v>352.60419999999999</v>
      </c>
      <c r="EX838">
        <v>49.186199999999999</v>
      </c>
      <c r="EY838">
        <v>48.860619999999997</v>
      </c>
      <c r="EZ838">
        <v>48.410159999999998</v>
      </c>
      <c r="FA838">
        <v>47.89199</v>
      </c>
      <c r="FB838">
        <v>47.41245</v>
      </c>
      <c r="FC838">
        <v>47.001579999999997</v>
      </c>
      <c r="FD838">
        <v>46.507069999999999</v>
      </c>
      <c r="FE838">
        <v>46.857990000000001</v>
      </c>
      <c r="FF838">
        <v>47.92069</v>
      </c>
      <c r="FG838">
        <v>51.329189999999997</v>
      </c>
      <c r="FH838">
        <v>54.812669999999997</v>
      </c>
      <c r="FI838">
        <v>58.220700000000001</v>
      </c>
      <c r="FJ838">
        <v>60.282960000000003</v>
      </c>
      <c r="FK838">
        <v>61.260890000000003</v>
      </c>
      <c r="FL838">
        <v>61.822049999999997</v>
      </c>
      <c r="FM838">
        <v>62.01435</v>
      </c>
      <c r="FN838">
        <v>60.917650000000002</v>
      </c>
      <c r="FO838">
        <v>59.902830000000002</v>
      </c>
      <c r="FP838">
        <v>57.985729999999997</v>
      </c>
      <c r="FQ838">
        <v>55.948909999999998</v>
      </c>
      <c r="FR838">
        <v>54.737259999999999</v>
      </c>
      <c r="FS838">
        <v>53.469880000000003</v>
      </c>
      <c r="FT838">
        <v>52.432110000000002</v>
      </c>
      <c r="FU838">
        <v>51.001010000000001</v>
      </c>
      <c r="FV838">
        <v>1</v>
      </c>
    </row>
    <row r="839" spans="1:178" x14ac:dyDescent="0.2">
      <c r="A839" t="s">
        <v>216</v>
      </c>
      <c r="B839" t="s">
        <v>231</v>
      </c>
      <c r="C839" t="s">
        <v>243</v>
      </c>
      <c r="D839" t="s">
        <v>34</v>
      </c>
      <c r="E839">
        <v>2016</v>
      </c>
      <c r="F839" t="s">
        <v>229</v>
      </c>
      <c r="G839">
        <v>481</v>
      </c>
      <c r="H839" s="59"/>
      <c r="I839">
        <v>70.834010000000006</v>
      </c>
      <c r="J839">
        <v>525.62329999999997</v>
      </c>
      <c r="K839">
        <v>519.62879999999996</v>
      </c>
      <c r="L839">
        <v>512.8365</v>
      </c>
      <c r="M839">
        <v>511.05399999999997</v>
      </c>
      <c r="N839">
        <v>534.22550000000001</v>
      </c>
      <c r="O839">
        <v>557.30960000000005</v>
      </c>
      <c r="P839">
        <v>572.60389999999995</v>
      </c>
      <c r="Q839">
        <v>577.77020000000005</v>
      </c>
      <c r="R839">
        <v>575.84339999999997</v>
      </c>
      <c r="S839">
        <v>571.59519999999998</v>
      </c>
      <c r="T839">
        <v>571.99779999999998</v>
      </c>
      <c r="U839">
        <v>585.68190000000004</v>
      </c>
      <c r="V839">
        <v>576.34950000000003</v>
      </c>
      <c r="W839">
        <v>574.92989999999998</v>
      </c>
      <c r="X839">
        <v>565.4846</v>
      </c>
      <c r="Y839">
        <v>561.36440000000005</v>
      </c>
      <c r="Z839">
        <v>559.81299999999999</v>
      </c>
      <c r="AA839">
        <v>560.75760000000002</v>
      </c>
      <c r="AB839">
        <v>559.26300000000003</v>
      </c>
      <c r="AC839">
        <v>555.98469999999998</v>
      </c>
      <c r="AD839">
        <v>556.87210000000005</v>
      </c>
      <c r="AE839">
        <v>553.01959999999997</v>
      </c>
      <c r="AF839">
        <v>547.10709999999995</v>
      </c>
      <c r="AG839">
        <v>540.95000000000005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-5.4435840000000004</v>
      </c>
      <c r="AX839">
        <v>436.20749999999998</v>
      </c>
      <c r="AY839">
        <v>436.77120000000002</v>
      </c>
      <c r="AZ839">
        <v>432.92750000000001</v>
      </c>
      <c r="BA839">
        <v>431.84219999999999</v>
      </c>
      <c r="BB839">
        <v>434.19099999999997</v>
      </c>
      <c r="BC839">
        <v>363.64679999999998</v>
      </c>
      <c r="BD839">
        <v>248.1429</v>
      </c>
      <c r="BE839">
        <v>-11.313280000000001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111.6033</v>
      </c>
      <c r="BV839">
        <v>447.20319999999998</v>
      </c>
      <c r="BW839">
        <v>449.2688</v>
      </c>
      <c r="BX839">
        <v>447.35250000000002</v>
      </c>
      <c r="BY839">
        <v>445.33569999999997</v>
      </c>
      <c r="BZ839">
        <v>447.70170000000002</v>
      </c>
      <c r="CA839">
        <v>372.22</v>
      </c>
      <c r="CB839">
        <v>257.78570000000002</v>
      </c>
      <c r="CC839">
        <v>94.146799999999999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192.6696</v>
      </c>
      <c r="CT839">
        <v>454.81880000000001</v>
      </c>
      <c r="CU839">
        <v>457.92450000000002</v>
      </c>
      <c r="CV839">
        <v>457.34320000000002</v>
      </c>
      <c r="CW839">
        <v>454.68119999999999</v>
      </c>
      <c r="CX839">
        <v>457.05919999999998</v>
      </c>
      <c r="CY839">
        <v>378.15780000000001</v>
      </c>
      <c r="CZ839">
        <v>264.46440000000001</v>
      </c>
      <c r="DA839">
        <v>167.18809999999999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273.73590000000002</v>
      </c>
      <c r="DR839">
        <v>462.43439999999998</v>
      </c>
      <c r="DS839">
        <v>466.58030000000002</v>
      </c>
      <c r="DT839">
        <v>467.334</v>
      </c>
      <c r="DU839">
        <v>464.02670000000001</v>
      </c>
      <c r="DV839">
        <v>466.41660000000002</v>
      </c>
      <c r="DW839">
        <v>384.09559999999999</v>
      </c>
      <c r="DX839">
        <v>271.14299999999997</v>
      </c>
      <c r="DY839">
        <v>240.2294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390.78269999999998</v>
      </c>
      <c r="EP839">
        <v>473.43009999999998</v>
      </c>
      <c r="EQ839">
        <v>479.07780000000002</v>
      </c>
      <c r="ER839">
        <v>481.75900000000001</v>
      </c>
      <c r="ES839">
        <v>477.52010000000001</v>
      </c>
      <c r="ET839">
        <v>479.9273</v>
      </c>
      <c r="EU839">
        <v>392.66890000000001</v>
      </c>
      <c r="EV839">
        <v>280.78590000000003</v>
      </c>
      <c r="EW839">
        <v>345.68950000000001</v>
      </c>
      <c r="EX839">
        <v>49.186199999999999</v>
      </c>
      <c r="EY839">
        <v>48.860619999999997</v>
      </c>
      <c r="EZ839">
        <v>48.410159999999998</v>
      </c>
      <c r="FA839">
        <v>47.89199</v>
      </c>
      <c r="FB839">
        <v>47.41245</v>
      </c>
      <c r="FC839">
        <v>47.001579999999997</v>
      </c>
      <c r="FD839">
        <v>46.507069999999999</v>
      </c>
      <c r="FE839">
        <v>46.857990000000001</v>
      </c>
      <c r="FF839">
        <v>47.92069</v>
      </c>
      <c r="FG839">
        <v>51.329189999999997</v>
      </c>
      <c r="FH839">
        <v>54.812669999999997</v>
      </c>
      <c r="FI839">
        <v>58.220700000000001</v>
      </c>
      <c r="FJ839">
        <v>60.282960000000003</v>
      </c>
      <c r="FK839">
        <v>61.260890000000003</v>
      </c>
      <c r="FL839">
        <v>61.822049999999997</v>
      </c>
      <c r="FM839">
        <v>62.01435</v>
      </c>
      <c r="FN839">
        <v>60.917650000000002</v>
      </c>
      <c r="FO839">
        <v>59.902830000000002</v>
      </c>
      <c r="FP839">
        <v>57.985720000000001</v>
      </c>
      <c r="FQ839">
        <v>55.948909999999998</v>
      </c>
      <c r="FR839">
        <v>54.737259999999999</v>
      </c>
      <c r="FS839">
        <v>53.469880000000003</v>
      </c>
      <c r="FT839">
        <v>52.432110000000002</v>
      </c>
      <c r="FU839">
        <v>51.001010000000001</v>
      </c>
      <c r="FV839">
        <v>1</v>
      </c>
    </row>
    <row r="840" spans="1:178" x14ac:dyDescent="0.2">
      <c r="A840" t="s">
        <v>216</v>
      </c>
      <c r="B840" t="s">
        <v>231</v>
      </c>
      <c r="C840" t="s">
        <v>243</v>
      </c>
      <c r="D840" t="s">
        <v>34</v>
      </c>
      <c r="E840">
        <v>2017</v>
      </c>
      <c r="F840" t="s">
        <v>229</v>
      </c>
      <c r="G840">
        <v>468</v>
      </c>
      <c r="H840" s="59"/>
      <c r="I840">
        <v>68.919589999999999</v>
      </c>
      <c r="J840">
        <v>511.41719999999998</v>
      </c>
      <c r="K840">
        <v>505.58479999999997</v>
      </c>
      <c r="L840">
        <v>498.97609999999997</v>
      </c>
      <c r="M840">
        <v>497.24169999999998</v>
      </c>
      <c r="N840">
        <v>519.78700000000003</v>
      </c>
      <c r="O840">
        <v>542.24720000000002</v>
      </c>
      <c r="P840">
        <v>557.12819999999999</v>
      </c>
      <c r="Q840">
        <v>562.15480000000002</v>
      </c>
      <c r="R840">
        <v>560.28</v>
      </c>
      <c r="S840">
        <v>556.14670000000001</v>
      </c>
      <c r="T840">
        <v>556.53840000000002</v>
      </c>
      <c r="U840">
        <v>569.85270000000003</v>
      </c>
      <c r="V840">
        <v>560.77250000000004</v>
      </c>
      <c r="W840">
        <v>559.39120000000003</v>
      </c>
      <c r="X840">
        <v>550.20119999999997</v>
      </c>
      <c r="Y840">
        <v>546.19230000000005</v>
      </c>
      <c r="Z840">
        <v>544.68290000000002</v>
      </c>
      <c r="AA840">
        <v>545.60199999999998</v>
      </c>
      <c r="AB840">
        <v>544.14779999999996</v>
      </c>
      <c r="AC840">
        <v>540.95809999999994</v>
      </c>
      <c r="AD840">
        <v>541.82150000000001</v>
      </c>
      <c r="AE840">
        <v>538.07309999999995</v>
      </c>
      <c r="AF840">
        <v>532.32050000000004</v>
      </c>
      <c r="AG840">
        <v>526.3297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-7.9553260000000003</v>
      </c>
      <c r="AX840">
        <v>424.16829999999999</v>
      </c>
      <c r="AY840">
        <v>424.68270000000001</v>
      </c>
      <c r="AZ840">
        <v>420.89909999999998</v>
      </c>
      <c r="BA840">
        <v>419.86430000000001</v>
      </c>
      <c r="BB840">
        <v>422.14920000000001</v>
      </c>
      <c r="BC840">
        <v>353.62380000000002</v>
      </c>
      <c r="BD840">
        <v>241.21729999999999</v>
      </c>
      <c r="BE840">
        <v>-13.40316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107.499</v>
      </c>
      <c r="BV840">
        <v>435.01440000000002</v>
      </c>
      <c r="BW840">
        <v>437.0102</v>
      </c>
      <c r="BX840">
        <v>435.12779999999998</v>
      </c>
      <c r="BY840">
        <v>433.17419999999998</v>
      </c>
      <c r="BZ840">
        <v>435.47609999999997</v>
      </c>
      <c r="CA840">
        <v>362.0804</v>
      </c>
      <c r="CB840">
        <v>250.72890000000001</v>
      </c>
      <c r="CC840">
        <v>90.622020000000006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187.4623</v>
      </c>
      <c r="CT840">
        <v>442.52640000000002</v>
      </c>
      <c r="CU840">
        <v>445.54820000000001</v>
      </c>
      <c r="CV840">
        <v>444.98259999999999</v>
      </c>
      <c r="CW840">
        <v>442.39249999999998</v>
      </c>
      <c r="CX840">
        <v>444.70620000000002</v>
      </c>
      <c r="CY840">
        <v>367.93740000000003</v>
      </c>
      <c r="CZ840">
        <v>257.31670000000003</v>
      </c>
      <c r="DA840">
        <v>162.6695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267.42559999999997</v>
      </c>
      <c r="DR840">
        <v>450.03840000000002</v>
      </c>
      <c r="DS840">
        <v>454.08620000000002</v>
      </c>
      <c r="DT840">
        <v>454.8374</v>
      </c>
      <c r="DU840">
        <v>451.61090000000002</v>
      </c>
      <c r="DV840">
        <v>453.93639999999999</v>
      </c>
      <c r="DW840">
        <v>373.7944</v>
      </c>
      <c r="DX840">
        <v>263.90440000000001</v>
      </c>
      <c r="DY840">
        <v>234.71709999999999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382.87990000000002</v>
      </c>
      <c r="EP840">
        <v>460.8845</v>
      </c>
      <c r="EQ840">
        <v>466.41370000000001</v>
      </c>
      <c r="ER840">
        <v>469.06610000000001</v>
      </c>
      <c r="ES840">
        <v>464.92070000000001</v>
      </c>
      <c r="ET840">
        <v>467.26319999999998</v>
      </c>
      <c r="EU840">
        <v>382.2509</v>
      </c>
      <c r="EV840">
        <v>273.41609999999997</v>
      </c>
      <c r="EW840">
        <v>338.74220000000003</v>
      </c>
      <c r="EX840">
        <v>49.186199999999999</v>
      </c>
      <c r="EY840">
        <v>48.860619999999997</v>
      </c>
      <c r="EZ840">
        <v>48.410159999999998</v>
      </c>
      <c r="FA840">
        <v>47.89199</v>
      </c>
      <c r="FB840">
        <v>47.41245</v>
      </c>
      <c r="FC840">
        <v>47.001579999999997</v>
      </c>
      <c r="FD840">
        <v>46.507069999999999</v>
      </c>
      <c r="FE840">
        <v>46.857990000000001</v>
      </c>
      <c r="FF840">
        <v>47.92069</v>
      </c>
      <c r="FG840">
        <v>51.329189999999997</v>
      </c>
      <c r="FH840">
        <v>54.812669999999997</v>
      </c>
      <c r="FI840">
        <v>58.220700000000001</v>
      </c>
      <c r="FJ840">
        <v>60.282960000000003</v>
      </c>
      <c r="FK840">
        <v>61.260890000000003</v>
      </c>
      <c r="FL840">
        <v>61.82206</v>
      </c>
      <c r="FM840">
        <v>62.01435</v>
      </c>
      <c r="FN840">
        <v>60.917650000000002</v>
      </c>
      <c r="FO840">
        <v>59.902830000000002</v>
      </c>
      <c r="FP840">
        <v>57.985720000000001</v>
      </c>
      <c r="FQ840">
        <v>55.948909999999998</v>
      </c>
      <c r="FR840">
        <v>54.737259999999999</v>
      </c>
      <c r="FS840">
        <v>53.469880000000003</v>
      </c>
      <c r="FT840">
        <v>52.432110000000002</v>
      </c>
      <c r="FU840">
        <v>51.001010000000001</v>
      </c>
      <c r="FV840">
        <v>1</v>
      </c>
    </row>
    <row r="841" spans="1:178" x14ac:dyDescent="0.2">
      <c r="A841" t="s">
        <v>216</v>
      </c>
      <c r="B841" t="s">
        <v>231</v>
      </c>
      <c r="C841" t="s">
        <v>243</v>
      </c>
      <c r="D841" t="s">
        <v>34</v>
      </c>
      <c r="E841" t="s">
        <v>239</v>
      </c>
      <c r="F841" t="s">
        <v>229</v>
      </c>
      <c r="G841">
        <v>455</v>
      </c>
      <c r="H841" s="59"/>
      <c r="I841">
        <v>67.00515</v>
      </c>
      <c r="J841">
        <v>497.21120000000002</v>
      </c>
      <c r="K841">
        <v>491.54079999999999</v>
      </c>
      <c r="L841">
        <v>485.11559999999997</v>
      </c>
      <c r="M841">
        <v>483.42939999999999</v>
      </c>
      <c r="N841">
        <v>505.34840000000003</v>
      </c>
      <c r="O841">
        <v>527.1848</v>
      </c>
      <c r="P841">
        <v>541.65239999999994</v>
      </c>
      <c r="Q841">
        <v>546.5394</v>
      </c>
      <c r="R841">
        <v>544.71669999999995</v>
      </c>
      <c r="S841">
        <v>540.69820000000004</v>
      </c>
      <c r="T841">
        <v>541.07899999999995</v>
      </c>
      <c r="U841">
        <v>554.02340000000004</v>
      </c>
      <c r="V841">
        <v>545.19550000000004</v>
      </c>
      <c r="W841">
        <v>543.85260000000005</v>
      </c>
      <c r="X841">
        <v>534.91780000000006</v>
      </c>
      <c r="Y841">
        <v>531.02030000000002</v>
      </c>
      <c r="Z841">
        <v>529.55290000000002</v>
      </c>
      <c r="AA841">
        <v>530.44640000000004</v>
      </c>
      <c r="AB841">
        <v>529.03250000000003</v>
      </c>
      <c r="AC841">
        <v>525.93150000000003</v>
      </c>
      <c r="AD841">
        <v>526.77089999999998</v>
      </c>
      <c r="AE841">
        <v>523.12660000000005</v>
      </c>
      <c r="AF841">
        <v>517.53380000000004</v>
      </c>
      <c r="AG841">
        <v>511.70940000000002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-10.42937</v>
      </c>
      <c r="AX841">
        <v>412.1327</v>
      </c>
      <c r="AY841">
        <v>412.59820000000002</v>
      </c>
      <c r="AZ841">
        <v>408.87529999999998</v>
      </c>
      <c r="BA841">
        <v>407.89069999999998</v>
      </c>
      <c r="BB841">
        <v>410.11180000000002</v>
      </c>
      <c r="BC841">
        <v>343.6035</v>
      </c>
      <c r="BD841">
        <v>234.29470000000001</v>
      </c>
      <c r="BE841">
        <v>-15.459070000000001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103.4101</v>
      </c>
      <c r="BV841">
        <v>422.82709999999997</v>
      </c>
      <c r="BW841">
        <v>424.75330000000002</v>
      </c>
      <c r="BX841">
        <v>422.90499999999997</v>
      </c>
      <c r="BY841">
        <v>421.01440000000002</v>
      </c>
      <c r="BZ841">
        <v>423.25220000000002</v>
      </c>
      <c r="CA841">
        <v>351.9418</v>
      </c>
      <c r="CB841">
        <v>243.67339999999999</v>
      </c>
      <c r="CC841">
        <v>87.111130000000003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182.255</v>
      </c>
      <c r="CT841">
        <v>430.23399999999998</v>
      </c>
      <c r="CU841">
        <v>433.17189999999999</v>
      </c>
      <c r="CV841">
        <v>432.62200000000001</v>
      </c>
      <c r="CW841">
        <v>430.10379999999998</v>
      </c>
      <c r="CX841">
        <v>432.35329999999999</v>
      </c>
      <c r="CY841">
        <v>357.71690000000001</v>
      </c>
      <c r="CZ841">
        <v>250.16900000000001</v>
      </c>
      <c r="DA841">
        <v>158.15090000000001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261.09989999999999</v>
      </c>
      <c r="DR841">
        <v>437.64089999999999</v>
      </c>
      <c r="DS841">
        <v>441.59050000000002</v>
      </c>
      <c r="DT841">
        <v>442.33890000000002</v>
      </c>
      <c r="DU841">
        <v>439.19319999999999</v>
      </c>
      <c r="DV841">
        <v>441.45429999999999</v>
      </c>
      <c r="DW841">
        <v>363.49200000000002</v>
      </c>
      <c r="DX841">
        <v>256.66460000000001</v>
      </c>
      <c r="DY841">
        <v>229.1908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374.93939999999998</v>
      </c>
      <c r="EP841">
        <v>448.33530000000002</v>
      </c>
      <c r="EQ841">
        <v>453.74549999999999</v>
      </c>
      <c r="ER841">
        <v>456.36869999999999</v>
      </c>
      <c r="ES841">
        <v>452.31689999999998</v>
      </c>
      <c r="ET841">
        <v>454.59480000000002</v>
      </c>
      <c r="EU841">
        <v>371.83030000000002</v>
      </c>
      <c r="EV841">
        <v>266.04320000000001</v>
      </c>
      <c r="EW841">
        <v>331.76100000000002</v>
      </c>
      <c r="EX841">
        <v>49.186199999999999</v>
      </c>
      <c r="EY841">
        <v>48.860619999999997</v>
      </c>
      <c r="EZ841">
        <v>48.410159999999998</v>
      </c>
      <c r="FA841">
        <v>47.89199</v>
      </c>
      <c r="FB841">
        <v>47.41245</v>
      </c>
      <c r="FC841">
        <v>47.001579999999997</v>
      </c>
      <c r="FD841">
        <v>46.507069999999999</v>
      </c>
      <c r="FE841">
        <v>46.857990000000001</v>
      </c>
      <c r="FF841">
        <v>47.92069</v>
      </c>
      <c r="FG841">
        <v>51.329189999999997</v>
      </c>
      <c r="FH841">
        <v>54.812669999999997</v>
      </c>
      <c r="FI841">
        <v>58.220700000000001</v>
      </c>
      <c r="FJ841">
        <v>60.282960000000003</v>
      </c>
      <c r="FK841">
        <v>61.260899999999999</v>
      </c>
      <c r="FL841">
        <v>61.822049999999997</v>
      </c>
      <c r="FM841">
        <v>62.01435</v>
      </c>
      <c r="FN841">
        <v>60.917650000000002</v>
      </c>
      <c r="FO841">
        <v>59.902830000000002</v>
      </c>
      <c r="FP841">
        <v>57.985720000000001</v>
      </c>
      <c r="FQ841">
        <v>55.948909999999998</v>
      </c>
      <c r="FR841">
        <v>54.737259999999999</v>
      </c>
      <c r="FS841">
        <v>53.469880000000003</v>
      </c>
      <c r="FT841">
        <v>52.432110000000002</v>
      </c>
      <c r="FU841">
        <v>51.001010000000001</v>
      </c>
      <c r="FV841">
        <v>1</v>
      </c>
    </row>
    <row r="842" spans="1:178" x14ac:dyDescent="0.2">
      <c r="A842" t="s">
        <v>216</v>
      </c>
      <c r="B842" t="s">
        <v>231</v>
      </c>
      <c r="C842" t="s">
        <v>243</v>
      </c>
      <c r="D842" t="s">
        <v>35</v>
      </c>
      <c r="E842">
        <v>2015</v>
      </c>
      <c r="F842" t="s">
        <v>229</v>
      </c>
      <c r="G842">
        <v>494</v>
      </c>
      <c r="H842" s="59"/>
      <c r="I842">
        <v>72.748450000000005</v>
      </c>
      <c r="J842">
        <v>551.92309999999998</v>
      </c>
      <c r="K842">
        <v>543.22379999999998</v>
      </c>
      <c r="L842">
        <v>534.09469999999999</v>
      </c>
      <c r="M842">
        <v>539.76459999999997</v>
      </c>
      <c r="N842">
        <v>560.33249999999998</v>
      </c>
      <c r="O842">
        <v>589.4</v>
      </c>
      <c r="P842">
        <v>606.27660000000003</v>
      </c>
      <c r="Q842">
        <v>610.25739999999996</v>
      </c>
      <c r="R842">
        <v>605.96619999999996</v>
      </c>
      <c r="S842">
        <v>603.18179999999995</v>
      </c>
      <c r="T842">
        <v>609.76909999999998</v>
      </c>
      <c r="U842">
        <v>614.41219999999998</v>
      </c>
      <c r="V842">
        <v>609.34400000000005</v>
      </c>
      <c r="W842">
        <v>609.75980000000004</v>
      </c>
      <c r="X842">
        <v>597.85680000000002</v>
      </c>
      <c r="Y842">
        <v>594.60159999999996</v>
      </c>
      <c r="Z842">
        <v>588.68140000000005</v>
      </c>
      <c r="AA842">
        <v>584.53819999999996</v>
      </c>
      <c r="AB842">
        <v>579.25120000000004</v>
      </c>
      <c r="AC842">
        <v>570.95460000000003</v>
      </c>
      <c r="AD842">
        <v>575.00469999999996</v>
      </c>
      <c r="AE842">
        <v>573.2681</v>
      </c>
      <c r="AF842">
        <v>568.38319999999999</v>
      </c>
      <c r="AG842">
        <v>563.22500000000002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-94.238780000000006</v>
      </c>
      <c r="AX842">
        <v>453.42469999999997</v>
      </c>
      <c r="AY842">
        <v>451.03800000000001</v>
      </c>
      <c r="AZ842">
        <v>446.28370000000001</v>
      </c>
      <c r="BA842">
        <v>441.34160000000003</v>
      </c>
      <c r="BB842">
        <v>445.0154</v>
      </c>
      <c r="BC842">
        <v>360.05220000000003</v>
      </c>
      <c r="BD842">
        <v>255.36240000000001</v>
      </c>
      <c r="BE842">
        <v>3.3242690000000001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86.840519999999998</v>
      </c>
      <c r="BV842">
        <v>467.30239999999998</v>
      </c>
      <c r="BW842">
        <v>465.22859999999997</v>
      </c>
      <c r="BX842">
        <v>460.44479999999999</v>
      </c>
      <c r="BY842">
        <v>454.24900000000002</v>
      </c>
      <c r="BZ842">
        <v>459.2441</v>
      </c>
      <c r="CA842">
        <v>376.89699999999999</v>
      </c>
      <c r="CB842">
        <v>268.29680000000002</v>
      </c>
      <c r="CC842">
        <v>110.23260000000001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212.25550000000001</v>
      </c>
      <c r="CT842">
        <v>476.91410000000002</v>
      </c>
      <c r="CU842">
        <v>475.05700000000002</v>
      </c>
      <c r="CV842">
        <v>470.2527</v>
      </c>
      <c r="CW842">
        <v>463.18869999999998</v>
      </c>
      <c r="CX842">
        <v>469.09879999999998</v>
      </c>
      <c r="CY842">
        <v>388.56380000000001</v>
      </c>
      <c r="CZ842">
        <v>277.255</v>
      </c>
      <c r="DA842">
        <v>184.27690000000001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337.67039999999997</v>
      </c>
      <c r="DR842">
        <v>486.52569999999997</v>
      </c>
      <c r="DS842">
        <v>484.88529999999997</v>
      </c>
      <c r="DT842">
        <v>480.06060000000002</v>
      </c>
      <c r="DU842">
        <v>472.12830000000002</v>
      </c>
      <c r="DV842">
        <v>478.95359999999999</v>
      </c>
      <c r="DW842">
        <v>400.23050000000001</v>
      </c>
      <c r="DX842">
        <v>286.2133</v>
      </c>
      <c r="DY842">
        <v>258.32130000000001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0</v>
      </c>
      <c r="EO842">
        <v>518.74980000000005</v>
      </c>
      <c r="EP842">
        <v>500.40350000000001</v>
      </c>
      <c r="EQ842">
        <v>499.07600000000002</v>
      </c>
      <c r="ER842">
        <v>494.2217</v>
      </c>
      <c r="ES842">
        <v>485.03570000000002</v>
      </c>
      <c r="ET842">
        <v>493.1823</v>
      </c>
      <c r="EU842">
        <v>417.07530000000003</v>
      </c>
      <c r="EV842">
        <v>299.14760000000001</v>
      </c>
      <c r="EW842">
        <v>365.22949999999997</v>
      </c>
      <c r="EX842">
        <v>61.640929999999997</v>
      </c>
      <c r="EY842">
        <v>60.273760000000003</v>
      </c>
      <c r="EZ842">
        <v>59.2834</v>
      </c>
      <c r="FA842">
        <v>58.693710000000003</v>
      </c>
      <c r="FB842">
        <v>57.426070000000003</v>
      </c>
      <c r="FC842">
        <v>56.557490000000001</v>
      </c>
      <c r="FD842">
        <v>55.880369999999999</v>
      </c>
      <c r="FE842">
        <v>56.521650000000001</v>
      </c>
      <c r="FF842">
        <v>59.967019999999998</v>
      </c>
      <c r="FG842">
        <v>64.713650000000001</v>
      </c>
      <c r="FH842">
        <v>69.892970000000005</v>
      </c>
      <c r="FI842">
        <v>74.395089999999996</v>
      </c>
      <c r="FJ842">
        <v>77.663430000000005</v>
      </c>
      <c r="FK842">
        <v>79.386859999999999</v>
      </c>
      <c r="FL842">
        <v>80.156750000000002</v>
      </c>
      <c r="FM842">
        <v>80.724379999999996</v>
      </c>
      <c r="FN842">
        <v>80.319010000000006</v>
      </c>
      <c r="FO842">
        <v>78.856759999999994</v>
      </c>
      <c r="FP842">
        <v>75.861400000000003</v>
      </c>
      <c r="FQ842">
        <v>72.377080000000007</v>
      </c>
      <c r="FR842">
        <v>69.400959999999998</v>
      </c>
      <c r="FS842">
        <v>66.595150000000004</v>
      </c>
      <c r="FT842">
        <v>64.356409999999997</v>
      </c>
      <c r="FU842">
        <v>62.530900000000003</v>
      </c>
      <c r="FV842">
        <v>1</v>
      </c>
    </row>
    <row r="843" spans="1:178" x14ac:dyDescent="0.2">
      <c r="A843" t="s">
        <v>216</v>
      </c>
      <c r="B843" t="s">
        <v>231</v>
      </c>
      <c r="C843" t="s">
        <v>243</v>
      </c>
      <c r="D843" t="s">
        <v>35</v>
      </c>
      <c r="E843">
        <v>2016</v>
      </c>
      <c r="F843" t="s">
        <v>229</v>
      </c>
      <c r="G843">
        <v>481</v>
      </c>
      <c r="H843" s="59"/>
      <c r="I843">
        <v>70.834010000000006</v>
      </c>
      <c r="J843">
        <v>537.39880000000005</v>
      </c>
      <c r="K843">
        <v>528.92830000000004</v>
      </c>
      <c r="L843">
        <v>520.03959999999995</v>
      </c>
      <c r="M843">
        <v>525.56029999999998</v>
      </c>
      <c r="N843">
        <v>545.58690000000001</v>
      </c>
      <c r="O843">
        <v>573.88940000000002</v>
      </c>
      <c r="P843">
        <v>590.322</v>
      </c>
      <c r="Q843">
        <v>594.19809999999995</v>
      </c>
      <c r="R843">
        <v>590.01980000000003</v>
      </c>
      <c r="S843">
        <v>587.30870000000004</v>
      </c>
      <c r="T843">
        <v>593.72249999999997</v>
      </c>
      <c r="U843">
        <v>598.24350000000004</v>
      </c>
      <c r="V843">
        <v>593.30859999999996</v>
      </c>
      <c r="W843">
        <v>593.71360000000004</v>
      </c>
      <c r="X843">
        <v>582.12369999999999</v>
      </c>
      <c r="Y843">
        <v>578.95420000000001</v>
      </c>
      <c r="Z843">
        <v>573.18979999999999</v>
      </c>
      <c r="AA843">
        <v>569.15560000000005</v>
      </c>
      <c r="AB843">
        <v>564.00779999999997</v>
      </c>
      <c r="AC843">
        <v>555.92949999999996</v>
      </c>
      <c r="AD843">
        <v>559.87300000000005</v>
      </c>
      <c r="AE843">
        <v>558.18200000000002</v>
      </c>
      <c r="AF843">
        <v>553.42570000000001</v>
      </c>
      <c r="AG843">
        <v>548.40329999999994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-95.764759999999995</v>
      </c>
      <c r="AX843">
        <v>441.18549999999999</v>
      </c>
      <c r="AY843">
        <v>438.8546</v>
      </c>
      <c r="AZ843">
        <v>434.22609999999997</v>
      </c>
      <c r="BA843">
        <v>429.4418</v>
      </c>
      <c r="BB843">
        <v>432.98970000000003</v>
      </c>
      <c r="BC843">
        <v>350.2045</v>
      </c>
      <c r="BD843">
        <v>248.3562</v>
      </c>
      <c r="BE843">
        <v>0.87168069999999997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82.916030000000006</v>
      </c>
      <c r="BV843">
        <v>454.87939999999998</v>
      </c>
      <c r="BW843">
        <v>452.85730000000001</v>
      </c>
      <c r="BX843">
        <v>448.19959999999998</v>
      </c>
      <c r="BY843">
        <v>442.17829999999998</v>
      </c>
      <c r="BZ843">
        <v>447.0299</v>
      </c>
      <c r="CA843">
        <v>366.82619999999997</v>
      </c>
      <c r="CB843">
        <v>261.11919999999998</v>
      </c>
      <c r="CC843">
        <v>106.3639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206.66980000000001</v>
      </c>
      <c r="CT843">
        <v>464.36369999999999</v>
      </c>
      <c r="CU843">
        <v>462.55549999999999</v>
      </c>
      <c r="CV843">
        <v>457.87759999999997</v>
      </c>
      <c r="CW843">
        <v>450.99950000000001</v>
      </c>
      <c r="CX843">
        <v>456.75409999999999</v>
      </c>
      <c r="CY843">
        <v>378.33839999999998</v>
      </c>
      <c r="CZ843">
        <v>269.9588</v>
      </c>
      <c r="DA843">
        <v>179.42750000000001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330.42360000000002</v>
      </c>
      <c r="DR843">
        <v>473.84809999999999</v>
      </c>
      <c r="DS843">
        <v>472.25369999999998</v>
      </c>
      <c r="DT843">
        <v>467.55560000000003</v>
      </c>
      <c r="DU843">
        <v>459.82069999999999</v>
      </c>
      <c r="DV843">
        <v>466.47829999999999</v>
      </c>
      <c r="DW843">
        <v>389.85059999999999</v>
      </c>
      <c r="DX843">
        <v>278.79840000000002</v>
      </c>
      <c r="DY843">
        <v>252.49109999999999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0</v>
      </c>
      <c r="EO843">
        <v>509.10430000000002</v>
      </c>
      <c r="EP843">
        <v>487.54199999999997</v>
      </c>
      <c r="EQ843">
        <v>486.25630000000001</v>
      </c>
      <c r="ER843">
        <v>481.5292</v>
      </c>
      <c r="ES843">
        <v>472.55720000000002</v>
      </c>
      <c r="ET843">
        <v>480.51859999999999</v>
      </c>
      <c r="EU843">
        <v>406.47239999999999</v>
      </c>
      <c r="EV843">
        <v>291.56139999999999</v>
      </c>
      <c r="EW843">
        <v>357.98329999999999</v>
      </c>
      <c r="EX843">
        <v>61.640940000000001</v>
      </c>
      <c r="EY843">
        <v>60.273760000000003</v>
      </c>
      <c r="EZ843">
        <v>59.2834</v>
      </c>
      <c r="FA843">
        <v>58.693710000000003</v>
      </c>
      <c r="FB843">
        <v>57.426070000000003</v>
      </c>
      <c r="FC843">
        <v>56.557490000000001</v>
      </c>
      <c r="FD843">
        <v>55.880369999999999</v>
      </c>
      <c r="FE843">
        <v>56.521650000000001</v>
      </c>
      <c r="FF843">
        <v>59.967030000000001</v>
      </c>
      <c r="FG843">
        <v>64.713650000000001</v>
      </c>
      <c r="FH843">
        <v>69.892970000000005</v>
      </c>
      <c r="FI843">
        <v>74.395089999999996</v>
      </c>
      <c r="FJ843">
        <v>77.663430000000005</v>
      </c>
      <c r="FK843">
        <v>79.386859999999999</v>
      </c>
      <c r="FL843">
        <v>80.156750000000002</v>
      </c>
      <c r="FM843">
        <v>80.724379999999996</v>
      </c>
      <c r="FN843">
        <v>80.319010000000006</v>
      </c>
      <c r="FO843">
        <v>78.856759999999994</v>
      </c>
      <c r="FP843">
        <v>75.861400000000003</v>
      </c>
      <c r="FQ843">
        <v>72.377080000000007</v>
      </c>
      <c r="FR843">
        <v>69.400959999999998</v>
      </c>
      <c r="FS843">
        <v>66.595150000000004</v>
      </c>
      <c r="FT843">
        <v>64.356409999999997</v>
      </c>
      <c r="FU843">
        <v>62.530889999999999</v>
      </c>
      <c r="FV843">
        <v>1</v>
      </c>
    </row>
    <row r="844" spans="1:178" x14ac:dyDescent="0.2">
      <c r="A844" t="s">
        <v>216</v>
      </c>
      <c r="B844" t="s">
        <v>231</v>
      </c>
      <c r="C844" t="s">
        <v>243</v>
      </c>
      <c r="D844" t="s">
        <v>35</v>
      </c>
      <c r="E844">
        <v>2017</v>
      </c>
      <c r="F844" t="s">
        <v>229</v>
      </c>
      <c r="G844">
        <v>468</v>
      </c>
      <c r="H844" s="59"/>
      <c r="I844">
        <v>68.919589999999999</v>
      </c>
      <c r="J844">
        <v>522.87450000000001</v>
      </c>
      <c r="K844">
        <v>514.63300000000004</v>
      </c>
      <c r="L844">
        <v>505.98439999999999</v>
      </c>
      <c r="M844">
        <v>511.35599999999999</v>
      </c>
      <c r="N844">
        <v>530.84119999999996</v>
      </c>
      <c r="O844">
        <v>558.37890000000004</v>
      </c>
      <c r="P844">
        <v>574.3673</v>
      </c>
      <c r="Q844">
        <v>578.1386</v>
      </c>
      <c r="R844">
        <v>574.07330000000002</v>
      </c>
      <c r="S844">
        <v>571.43539999999996</v>
      </c>
      <c r="T844">
        <v>577.67600000000004</v>
      </c>
      <c r="U844">
        <v>582.07470000000001</v>
      </c>
      <c r="V844">
        <v>577.27329999999995</v>
      </c>
      <c r="W844">
        <v>577.66719999999998</v>
      </c>
      <c r="X844">
        <v>566.39059999999995</v>
      </c>
      <c r="Y844">
        <v>563.30679999999995</v>
      </c>
      <c r="Z844">
        <v>557.69820000000004</v>
      </c>
      <c r="AA844">
        <v>553.7731</v>
      </c>
      <c r="AB844">
        <v>548.76430000000005</v>
      </c>
      <c r="AC844">
        <v>540.90440000000001</v>
      </c>
      <c r="AD844">
        <v>544.74130000000002</v>
      </c>
      <c r="AE844">
        <v>543.096</v>
      </c>
      <c r="AF844">
        <v>538.4683</v>
      </c>
      <c r="AG844">
        <v>533.58159999999998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-97.235470000000007</v>
      </c>
      <c r="AX844">
        <v>428.9504</v>
      </c>
      <c r="AY844">
        <v>426.67559999999997</v>
      </c>
      <c r="AZ844">
        <v>422.1728</v>
      </c>
      <c r="BA844">
        <v>417.54599999999999</v>
      </c>
      <c r="BB844">
        <v>420.9683</v>
      </c>
      <c r="BC844">
        <v>340.36189999999999</v>
      </c>
      <c r="BD844">
        <v>241.35400000000001</v>
      </c>
      <c r="BE844">
        <v>-1.5482499999999999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79.014169999999993</v>
      </c>
      <c r="BV844">
        <v>442.45800000000003</v>
      </c>
      <c r="BW844">
        <v>440.48770000000002</v>
      </c>
      <c r="BX844">
        <v>435.95620000000002</v>
      </c>
      <c r="BY844">
        <v>430.10910000000001</v>
      </c>
      <c r="BZ844">
        <v>434.8175</v>
      </c>
      <c r="CA844">
        <v>356.75749999999999</v>
      </c>
      <c r="CB844">
        <v>253.94329999999999</v>
      </c>
      <c r="CC844">
        <v>102.5086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201.08410000000001</v>
      </c>
      <c r="CT844">
        <v>451.81330000000003</v>
      </c>
      <c r="CU844">
        <v>450.05399999999997</v>
      </c>
      <c r="CV844">
        <v>445.5025</v>
      </c>
      <c r="CW844">
        <v>438.81029999999998</v>
      </c>
      <c r="CX844">
        <v>444.40940000000001</v>
      </c>
      <c r="CY844">
        <v>368.113</v>
      </c>
      <c r="CZ844">
        <v>262.6626</v>
      </c>
      <c r="DA844">
        <v>174.57810000000001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323.15410000000003</v>
      </c>
      <c r="DR844">
        <v>461.16860000000003</v>
      </c>
      <c r="DS844">
        <v>459.62020000000001</v>
      </c>
      <c r="DT844">
        <v>455.0489</v>
      </c>
      <c r="DU844">
        <v>447.51150000000001</v>
      </c>
      <c r="DV844">
        <v>454.00130000000001</v>
      </c>
      <c r="DW844">
        <v>379.46859999999998</v>
      </c>
      <c r="DX844">
        <v>271.38200000000001</v>
      </c>
      <c r="DY844">
        <v>246.64760000000001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499.40370000000001</v>
      </c>
      <c r="EP844">
        <v>474.67619999999999</v>
      </c>
      <c r="EQ844">
        <v>473.43239999999997</v>
      </c>
      <c r="ER844">
        <v>468.83229999999998</v>
      </c>
      <c r="ES844">
        <v>460.07459999999998</v>
      </c>
      <c r="ET844">
        <v>467.85050000000001</v>
      </c>
      <c r="EU844">
        <v>395.86419999999998</v>
      </c>
      <c r="EV844">
        <v>283.97129999999999</v>
      </c>
      <c r="EW844">
        <v>350.7045</v>
      </c>
      <c r="EX844">
        <v>61.640929999999997</v>
      </c>
      <c r="EY844">
        <v>60.273760000000003</v>
      </c>
      <c r="EZ844">
        <v>59.2834</v>
      </c>
      <c r="FA844">
        <v>58.693710000000003</v>
      </c>
      <c r="FB844">
        <v>57.426070000000003</v>
      </c>
      <c r="FC844">
        <v>56.557490000000001</v>
      </c>
      <c r="FD844">
        <v>55.880369999999999</v>
      </c>
      <c r="FE844">
        <v>56.521650000000001</v>
      </c>
      <c r="FF844">
        <v>59.967030000000001</v>
      </c>
      <c r="FG844">
        <v>64.713650000000001</v>
      </c>
      <c r="FH844">
        <v>69.892970000000005</v>
      </c>
      <c r="FI844">
        <v>74.395089999999996</v>
      </c>
      <c r="FJ844">
        <v>77.663430000000005</v>
      </c>
      <c r="FK844">
        <v>79.386859999999999</v>
      </c>
      <c r="FL844">
        <v>80.156750000000002</v>
      </c>
      <c r="FM844">
        <v>80.724379999999996</v>
      </c>
      <c r="FN844">
        <v>80.319010000000006</v>
      </c>
      <c r="FO844">
        <v>78.856759999999994</v>
      </c>
      <c r="FP844">
        <v>75.861400000000003</v>
      </c>
      <c r="FQ844">
        <v>72.377080000000007</v>
      </c>
      <c r="FR844">
        <v>69.400959999999998</v>
      </c>
      <c r="FS844">
        <v>66.595150000000004</v>
      </c>
      <c r="FT844">
        <v>64.356409999999997</v>
      </c>
      <c r="FU844">
        <v>62.530889999999999</v>
      </c>
      <c r="FV844">
        <v>1</v>
      </c>
    </row>
    <row r="845" spans="1:178" x14ac:dyDescent="0.2">
      <c r="A845" t="s">
        <v>216</v>
      </c>
      <c r="B845" t="s">
        <v>231</v>
      </c>
      <c r="C845" t="s">
        <v>243</v>
      </c>
      <c r="D845" t="s">
        <v>35</v>
      </c>
      <c r="E845" t="s">
        <v>239</v>
      </c>
      <c r="F845" t="s">
        <v>229</v>
      </c>
      <c r="G845">
        <v>455</v>
      </c>
      <c r="H845" s="59"/>
      <c r="I845">
        <v>67.00515</v>
      </c>
      <c r="J845">
        <v>508.35019999999997</v>
      </c>
      <c r="K845">
        <v>500.33760000000001</v>
      </c>
      <c r="L845">
        <v>491.92930000000001</v>
      </c>
      <c r="M845">
        <v>497.15159999999997</v>
      </c>
      <c r="N845">
        <v>516.09569999999997</v>
      </c>
      <c r="O845">
        <v>542.86839999999995</v>
      </c>
      <c r="P845">
        <v>558.41269999999997</v>
      </c>
      <c r="Q845">
        <v>562.07920000000001</v>
      </c>
      <c r="R845">
        <v>558.1268</v>
      </c>
      <c r="S845">
        <v>555.56219999999996</v>
      </c>
      <c r="T845">
        <v>561.62940000000003</v>
      </c>
      <c r="U845">
        <v>565.90589999999997</v>
      </c>
      <c r="V845">
        <v>561.23789999999997</v>
      </c>
      <c r="W845">
        <v>561.62090000000001</v>
      </c>
      <c r="X845">
        <v>550.6576</v>
      </c>
      <c r="Y845">
        <v>547.65940000000001</v>
      </c>
      <c r="Z845">
        <v>542.20650000000001</v>
      </c>
      <c r="AA845">
        <v>538.39049999999997</v>
      </c>
      <c r="AB845">
        <v>533.52080000000001</v>
      </c>
      <c r="AC845">
        <v>525.87929999999994</v>
      </c>
      <c r="AD845">
        <v>529.6096</v>
      </c>
      <c r="AE845">
        <v>528.01</v>
      </c>
      <c r="AF845">
        <v>523.51080000000002</v>
      </c>
      <c r="AG845">
        <v>518.75990000000002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-98.64864</v>
      </c>
      <c r="AX845">
        <v>416.71980000000002</v>
      </c>
      <c r="AY845">
        <v>414.50110000000001</v>
      </c>
      <c r="AZ845">
        <v>410.1241</v>
      </c>
      <c r="BA845">
        <v>405.6542</v>
      </c>
      <c r="BB845">
        <v>408.95150000000001</v>
      </c>
      <c r="BC845">
        <v>330.5247</v>
      </c>
      <c r="BD845">
        <v>234.35579999999999</v>
      </c>
      <c r="BE845">
        <v>-3.934234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75.135850000000005</v>
      </c>
      <c r="BV845">
        <v>430.0385</v>
      </c>
      <c r="BW845">
        <v>428.12009999999998</v>
      </c>
      <c r="BX845">
        <v>423.71469999999999</v>
      </c>
      <c r="BY845">
        <v>418.04160000000002</v>
      </c>
      <c r="BZ845">
        <v>422.60700000000003</v>
      </c>
      <c r="CA845">
        <v>346.6909</v>
      </c>
      <c r="CB845">
        <v>246.76910000000001</v>
      </c>
      <c r="CC845">
        <v>98.667240000000007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195.49850000000001</v>
      </c>
      <c r="CT845">
        <v>439.2629</v>
      </c>
      <c r="CU845">
        <v>437.55250000000001</v>
      </c>
      <c r="CV845">
        <v>433.1275</v>
      </c>
      <c r="CW845">
        <v>426.62110000000001</v>
      </c>
      <c r="CX845">
        <v>432.06470000000002</v>
      </c>
      <c r="CY845">
        <v>357.8877</v>
      </c>
      <c r="CZ845">
        <v>255.3665</v>
      </c>
      <c r="DA845">
        <v>169.7287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315.86110000000002</v>
      </c>
      <c r="DR845">
        <v>448.48739999999998</v>
      </c>
      <c r="DS845">
        <v>446.98489999999998</v>
      </c>
      <c r="DT845">
        <v>442.5403</v>
      </c>
      <c r="DU845">
        <v>435.20060000000001</v>
      </c>
      <c r="DV845">
        <v>441.5224</v>
      </c>
      <c r="DW845">
        <v>369.08440000000002</v>
      </c>
      <c r="DX845">
        <v>263.96379999999999</v>
      </c>
      <c r="DY845">
        <v>240.7902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489.6456</v>
      </c>
      <c r="EP845">
        <v>461.80610000000001</v>
      </c>
      <c r="EQ845">
        <v>460.60390000000001</v>
      </c>
      <c r="ER845">
        <v>456.1309</v>
      </c>
      <c r="ES845">
        <v>447.58800000000002</v>
      </c>
      <c r="ET845">
        <v>455.17790000000002</v>
      </c>
      <c r="EU845">
        <v>385.25069999999999</v>
      </c>
      <c r="EV845">
        <v>276.37709999999998</v>
      </c>
      <c r="EW845">
        <v>343.39170000000001</v>
      </c>
      <c r="EX845">
        <v>61.640929999999997</v>
      </c>
      <c r="EY845">
        <v>60.273760000000003</v>
      </c>
      <c r="EZ845">
        <v>59.2834</v>
      </c>
      <c r="FA845">
        <v>58.693710000000003</v>
      </c>
      <c r="FB845">
        <v>57.426070000000003</v>
      </c>
      <c r="FC845">
        <v>56.557490000000001</v>
      </c>
      <c r="FD845">
        <v>55.880369999999999</v>
      </c>
      <c r="FE845">
        <v>56.521650000000001</v>
      </c>
      <c r="FF845">
        <v>59.967030000000001</v>
      </c>
      <c r="FG845">
        <v>64.713650000000001</v>
      </c>
      <c r="FH845">
        <v>69.892970000000005</v>
      </c>
      <c r="FI845">
        <v>74.395089999999996</v>
      </c>
      <c r="FJ845">
        <v>77.663430000000005</v>
      </c>
      <c r="FK845">
        <v>79.386859999999999</v>
      </c>
      <c r="FL845">
        <v>80.156750000000002</v>
      </c>
      <c r="FM845">
        <v>80.724379999999996</v>
      </c>
      <c r="FN845">
        <v>80.319010000000006</v>
      </c>
      <c r="FO845">
        <v>78.856759999999994</v>
      </c>
      <c r="FP845">
        <v>75.861400000000003</v>
      </c>
      <c r="FQ845">
        <v>72.377080000000007</v>
      </c>
      <c r="FR845">
        <v>69.400959999999998</v>
      </c>
      <c r="FS845">
        <v>66.595150000000004</v>
      </c>
      <c r="FT845">
        <v>64.356409999999997</v>
      </c>
      <c r="FU845">
        <v>62.530889999999999</v>
      </c>
      <c r="FV845">
        <v>1</v>
      </c>
    </row>
    <row r="846" spans="1:178" x14ac:dyDescent="0.2">
      <c r="A846" t="s">
        <v>216</v>
      </c>
      <c r="B846" t="s">
        <v>231</v>
      </c>
      <c r="C846" t="s">
        <v>243</v>
      </c>
      <c r="D846" t="s">
        <v>36</v>
      </c>
      <c r="E846">
        <v>2015</v>
      </c>
      <c r="F846" t="s">
        <v>229</v>
      </c>
      <c r="G846">
        <v>494</v>
      </c>
      <c r="H846" s="59"/>
      <c r="I846">
        <v>72.748450000000005</v>
      </c>
      <c r="J846">
        <v>535.36189999999999</v>
      </c>
      <c r="K846">
        <v>531.07849999999996</v>
      </c>
      <c r="L846">
        <v>522.07010000000002</v>
      </c>
      <c r="M846">
        <v>528.23140000000001</v>
      </c>
      <c r="N846">
        <v>549.08839999999998</v>
      </c>
      <c r="O846">
        <v>579.08420000000001</v>
      </c>
      <c r="P846">
        <v>597.77440000000001</v>
      </c>
      <c r="Q846">
        <v>600.05399999999997</v>
      </c>
      <c r="R846">
        <v>596.63210000000004</v>
      </c>
      <c r="S846">
        <v>579.12869999999998</v>
      </c>
      <c r="T846">
        <v>594.48979999999995</v>
      </c>
      <c r="U846">
        <v>617.92650000000003</v>
      </c>
      <c r="V846">
        <v>609.47969999999998</v>
      </c>
      <c r="W846">
        <v>614.00229999999999</v>
      </c>
      <c r="X846">
        <v>594.178</v>
      </c>
      <c r="Y846">
        <v>596.07650000000001</v>
      </c>
      <c r="Z846">
        <v>582.47379999999998</v>
      </c>
      <c r="AA846">
        <v>580.8288</v>
      </c>
      <c r="AB846">
        <v>566.53200000000004</v>
      </c>
      <c r="AC846">
        <v>546.77009999999996</v>
      </c>
      <c r="AD846">
        <v>556.7749</v>
      </c>
      <c r="AE846">
        <v>549.35320000000002</v>
      </c>
      <c r="AF846">
        <v>540.49440000000004</v>
      </c>
      <c r="AG846">
        <v>532.36659999999995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-57.86806</v>
      </c>
      <c r="AU846">
        <v>463.01130000000001</v>
      </c>
      <c r="AV846">
        <v>452.34800000000001</v>
      </c>
      <c r="AW846">
        <v>457.97710000000001</v>
      </c>
      <c r="AX846">
        <v>450.09710000000001</v>
      </c>
      <c r="AY846">
        <v>451.04770000000002</v>
      </c>
      <c r="AZ846">
        <v>353.27699999999999</v>
      </c>
      <c r="BA846">
        <v>219.6925</v>
      </c>
      <c r="BB846">
        <v>-982.34190000000001</v>
      </c>
      <c r="BC846">
        <v>-1188.421</v>
      </c>
      <c r="BD846">
        <v>-1049.98</v>
      </c>
      <c r="BE846">
        <v>-993.68190000000004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98.938180000000003</v>
      </c>
      <c r="BS846">
        <v>476.22899999999998</v>
      </c>
      <c r="BT846">
        <v>463.3295</v>
      </c>
      <c r="BU846">
        <v>470.51639999999998</v>
      </c>
      <c r="BV846">
        <v>461.15890000000002</v>
      </c>
      <c r="BW846">
        <v>462.27569999999997</v>
      </c>
      <c r="BX846">
        <v>365.21199999999999</v>
      </c>
      <c r="BY846">
        <v>229.83750000000001</v>
      </c>
      <c r="BZ846">
        <v>-310.00959999999998</v>
      </c>
      <c r="CA846">
        <v>-394.60140000000001</v>
      </c>
      <c r="CB846">
        <v>-336.23540000000003</v>
      </c>
      <c r="CC846">
        <v>-313.31139999999999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207.54169999999999</v>
      </c>
      <c r="CQ846">
        <v>485.38350000000003</v>
      </c>
      <c r="CR846">
        <v>470.93520000000001</v>
      </c>
      <c r="CS846">
        <v>479.20119999999997</v>
      </c>
      <c r="CT846">
        <v>468.82029999999997</v>
      </c>
      <c r="CU846">
        <v>470.05220000000003</v>
      </c>
      <c r="CV846">
        <v>373.47820000000002</v>
      </c>
      <c r="CW846">
        <v>236.8639</v>
      </c>
      <c r="CX846">
        <v>155.6456</v>
      </c>
      <c r="CY846">
        <v>155.19579999999999</v>
      </c>
      <c r="CZ846">
        <v>158.10210000000001</v>
      </c>
      <c r="DA846">
        <v>157.91120000000001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316.14519999999999</v>
      </c>
      <c r="DO846">
        <v>494.53800000000001</v>
      </c>
      <c r="DP846">
        <v>478.541</v>
      </c>
      <c r="DQ846">
        <v>487.88600000000002</v>
      </c>
      <c r="DR846">
        <v>476.48160000000001</v>
      </c>
      <c r="DS846">
        <v>477.82859999999999</v>
      </c>
      <c r="DT846">
        <v>381.74439999999998</v>
      </c>
      <c r="DU846">
        <v>243.8903</v>
      </c>
      <c r="DV846">
        <v>621.30089999999996</v>
      </c>
      <c r="DW846">
        <v>704.99300000000005</v>
      </c>
      <c r="DX846">
        <v>652.43960000000004</v>
      </c>
      <c r="DY846">
        <v>629.13369999999998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472.95150000000001</v>
      </c>
      <c r="EM846">
        <v>507.75560000000002</v>
      </c>
      <c r="EN846">
        <v>489.52249999999998</v>
      </c>
      <c r="EO846">
        <v>500.42529999999999</v>
      </c>
      <c r="EP846">
        <v>487.54340000000002</v>
      </c>
      <c r="EQ846">
        <v>489.0566</v>
      </c>
      <c r="ER846">
        <v>393.67950000000002</v>
      </c>
      <c r="ES846">
        <v>254.03530000000001</v>
      </c>
      <c r="ET846">
        <v>1293.633</v>
      </c>
      <c r="EU846">
        <v>1498.8130000000001</v>
      </c>
      <c r="EV846">
        <v>1366.184</v>
      </c>
      <c r="EW846">
        <v>1309.5039999999999</v>
      </c>
      <c r="EX846">
        <v>71.521550000000005</v>
      </c>
      <c r="EY846">
        <v>69.905010000000004</v>
      </c>
      <c r="EZ846">
        <v>68.385599999999997</v>
      </c>
      <c r="FA846">
        <v>67.152879999999996</v>
      </c>
      <c r="FB846">
        <v>66.367549999999994</v>
      </c>
      <c r="FC846">
        <v>65.519530000000003</v>
      </c>
      <c r="FD846">
        <v>64.740740000000002</v>
      </c>
      <c r="FE846">
        <v>64.850449999999995</v>
      </c>
      <c r="FF846">
        <v>67.773889999999994</v>
      </c>
      <c r="FG846">
        <v>73.142529999999994</v>
      </c>
      <c r="FH846">
        <v>78.88373</v>
      </c>
      <c r="FI846">
        <v>84.493449999999996</v>
      </c>
      <c r="FJ846">
        <v>88.201390000000004</v>
      </c>
      <c r="FK846">
        <v>90.136660000000006</v>
      </c>
      <c r="FL846">
        <v>91.069460000000007</v>
      </c>
      <c r="FM846">
        <v>91.642740000000003</v>
      </c>
      <c r="FN846">
        <v>91.344980000000007</v>
      </c>
      <c r="FO846">
        <v>90.288929999999993</v>
      </c>
      <c r="FP846">
        <v>88.188789999999997</v>
      </c>
      <c r="FQ846">
        <v>84.219840000000005</v>
      </c>
      <c r="FR846">
        <v>79.781959999999998</v>
      </c>
      <c r="FS846">
        <v>75.818079999999995</v>
      </c>
      <c r="FT846">
        <v>73.12527</v>
      </c>
      <c r="FU846">
        <v>70.957729999999998</v>
      </c>
      <c r="FV846">
        <v>1</v>
      </c>
    </row>
    <row r="847" spans="1:178" x14ac:dyDescent="0.2">
      <c r="A847" t="s">
        <v>216</v>
      </c>
      <c r="B847" t="s">
        <v>231</v>
      </c>
      <c r="C847" t="s">
        <v>243</v>
      </c>
      <c r="D847" t="s">
        <v>36</v>
      </c>
      <c r="E847">
        <v>2016</v>
      </c>
      <c r="F847" t="s">
        <v>229</v>
      </c>
      <c r="G847">
        <v>481</v>
      </c>
      <c r="H847" s="59"/>
      <c r="I847">
        <v>70.834010000000006</v>
      </c>
      <c r="J847">
        <v>521.27340000000004</v>
      </c>
      <c r="K847">
        <v>517.1028</v>
      </c>
      <c r="L847">
        <v>508.33150000000001</v>
      </c>
      <c r="M847">
        <v>514.3306</v>
      </c>
      <c r="N847">
        <v>534.63869999999997</v>
      </c>
      <c r="O847">
        <v>563.8451</v>
      </c>
      <c r="P847">
        <v>582.04349999999999</v>
      </c>
      <c r="Q847">
        <v>584.26310000000001</v>
      </c>
      <c r="R847">
        <v>580.93119999999999</v>
      </c>
      <c r="S847">
        <v>563.88840000000005</v>
      </c>
      <c r="T847">
        <v>578.84529999999995</v>
      </c>
      <c r="U847">
        <v>601.6653</v>
      </c>
      <c r="V847">
        <v>593.44069999999999</v>
      </c>
      <c r="W847">
        <v>597.84439999999995</v>
      </c>
      <c r="X847">
        <v>578.54169999999999</v>
      </c>
      <c r="Y847">
        <v>580.39020000000005</v>
      </c>
      <c r="Z847">
        <v>567.14559999999994</v>
      </c>
      <c r="AA847">
        <v>565.54380000000003</v>
      </c>
      <c r="AB847">
        <v>551.62329999999997</v>
      </c>
      <c r="AC847">
        <v>532.38139999999999</v>
      </c>
      <c r="AD847">
        <v>542.12300000000005</v>
      </c>
      <c r="AE847">
        <v>534.89649999999995</v>
      </c>
      <c r="AF847">
        <v>526.27089999999998</v>
      </c>
      <c r="AG847">
        <v>518.3569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-59.814160000000001</v>
      </c>
      <c r="AU847">
        <v>450.53440000000001</v>
      </c>
      <c r="AV847">
        <v>440.2011</v>
      </c>
      <c r="AW847">
        <v>445.64760000000001</v>
      </c>
      <c r="AX847">
        <v>438.00779999999997</v>
      </c>
      <c r="AY847">
        <v>438.92959999999999</v>
      </c>
      <c r="AZ847">
        <v>343.71620000000001</v>
      </c>
      <c r="BA847">
        <v>213.6866</v>
      </c>
      <c r="BB847">
        <v>-971.36450000000002</v>
      </c>
      <c r="BC847">
        <v>-1174.7080000000001</v>
      </c>
      <c r="BD847">
        <v>-1038.1389999999999</v>
      </c>
      <c r="BE847">
        <v>-982.58389999999997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94.915080000000003</v>
      </c>
      <c r="BS847">
        <v>463.577</v>
      </c>
      <c r="BT847">
        <v>451.03719999999998</v>
      </c>
      <c r="BU847">
        <v>458.02089999999998</v>
      </c>
      <c r="BV847">
        <v>448.923</v>
      </c>
      <c r="BW847">
        <v>450.00889999999998</v>
      </c>
      <c r="BX847">
        <v>355.4932</v>
      </c>
      <c r="BY847">
        <v>223.69730000000001</v>
      </c>
      <c r="BZ847">
        <v>-307.93770000000001</v>
      </c>
      <c r="CA847">
        <v>-391.40309999999999</v>
      </c>
      <c r="CB847">
        <v>-333.84820000000002</v>
      </c>
      <c r="CC847">
        <v>-311.2253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202.08009999999999</v>
      </c>
      <c r="CQ847">
        <v>472.61020000000002</v>
      </c>
      <c r="CR847">
        <v>458.54219999999998</v>
      </c>
      <c r="CS847">
        <v>466.59059999999999</v>
      </c>
      <c r="CT847">
        <v>456.48289999999997</v>
      </c>
      <c r="CU847">
        <v>457.6823</v>
      </c>
      <c r="CV847">
        <v>363.6499</v>
      </c>
      <c r="CW847">
        <v>230.63059999999999</v>
      </c>
      <c r="CX847">
        <v>151.5497</v>
      </c>
      <c r="CY847">
        <v>151.11170000000001</v>
      </c>
      <c r="CZ847">
        <v>153.94149999999999</v>
      </c>
      <c r="DA847">
        <v>153.75559999999999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309.24509999999998</v>
      </c>
      <c r="DO847">
        <v>481.64350000000002</v>
      </c>
      <c r="DP847">
        <v>466.04719999999998</v>
      </c>
      <c r="DQ847">
        <v>475.16030000000001</v>
      </c>
      <c r="DR847">
        <v>464.0428</v>
      </c>
      <c r="DS847">
        <v>465.35579999999999</v>
      </c>
      <c r="DT847">
        <v>371.8066</v>
      </c>
      <c r="DU847">
        <v>237.56399999999999</v>
      </c>
      <c r="DV847">
        <v>611.03700000000003</v>
      </c>
      <c r="DW847">
        <v>693.62649999999996</v>
      </c>
      <c r="DX847">
        <v>641.73130000000003</v>
      </c>
      <c r="DY847">
        <v>618.73649999999998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463.97430000000003</v>
      </c>
      <c r="EM847">
        <v>494.68599999999998</v>
      </c>
      <c r="EN847">
        <v>476.88319999999999</v>
      </c>
      <c r="EO847">
        <v>487.53359999999998</v>
      </c>
      <c r="EP847">
        <v>474.95800000000003</v>
      </c>
      <c r="EQ847">
        <v>476.43509999999998</v>
      </c>
      <c r="ER847">
        <v>383.58359999999999</v>
      </c>
      <c r="ES847">
        <v>247.5746</v>
      </c>
      <c r="ET847">
        <v>1274.4639999999999</v>
      </c>
      <c r="EU847">
        <v>1476.932</v>
      </c>
      <c r="EV847">
        <v>1346.0219999999999</v>
      </c>
      <c r="EW847">
        <v>1290.095</v>
      </c>
      <c r="EX847">
        <v>71.521550000000005</v>
      </c>
      <c r="EY847">
        <v>69.905010000000004</v>
      </c>
      <c r="EZ847">
        <v>68.385599999999997</v>
      </c>
      <c r="FA847">
        <v>67.152879999999996</v>
      </c>
      <c r="FB847">
        <v>66.367549999999994</v>
      </c>
      <c r="FC847">
        <v>65.519530000000003</v>
      </c>
      <c r="FD847">
        <v>64.740740000000002</v>
      </c>
      <c r="FE847">
        <v>64.850449999999995</v>
      </c>
      <c r="FF847">
        <v>67.773889999999994</v>
      </c>
      <c r="FG847">
        <v>73.142529999999994</v>
      </c>
      <c r="FH847">
        <v>78.88373</v>
      </c>
      <c r="FI847">
        <v>84.493449999999996</v>
      </c>
      <c r="FJ847">
        <v>88.201390000000004</v>
      </c>
      <c r="FK847">
        <v>90.136660000000006</v>
      </c>
      <c r="FL847">
        <v>91.069460000000007</v>
      </c>
      <c r="FM847">
        <v>91.642740000000003</v>
      </c>
      <c r="FN847">
        <v>91.344980000000007</v>
      </c>
      <c r="FO847">
        <v>90.288929999999993</v>
      </c>
      <c r="FP847">
        <v>88.188789999999997</v>
      </c>
      <c r="FQ847">
        <v>84.219840000000005</v>
      </c>
      <c r="FR847">
        <v>79.781959999999998</v>
      </c>
      <c r="FS847">
        <v>75.818079999999995</v>
      </c>
      <c r="FT847">
        <v>73.12527</v>
      </c>
      <c r="FU847">
        <v>70.957729999999998</v>
      </c>
      <c r="FV847">
        <v>1</v>
      </c>
    </row>
    <row r="848" spans="1:178" x14ac:dyDescent="0.2">
      <c r="A848" t="s">
        <v>216</v>
      </c>
      <c r="B848" t="s">
        <v>231</v>
      </c>
      <c r="C848" t="s">
        <v>243</v>
      </c>
      <c r="D848" t="s">
        <v>36</v>
      </c>
      <c r="E848">
        <v>2017</v>
      </c>
      <c r="F848" t="s">
        <v>229</v>
      </c>
      <c r="G848">
        <v>468</v>
      </c>
      <c r="H848" s="59"/>
      <c r="I848">
        <v>68.919589999999999</v>
      </c>
      <c r="J848">
        <v>507.18490000000003</v>
      </c>
      <c r="K848">
        <v>503.12700000000001</v>
      </c>
      <c r="L848">
        <v>494.59280000000001</v>
      </c>
      <c r="M848">
        <v>500.4298</v>
      </c>
      <c r="N848">
        <v>520.18899999999996</v>
      </c>
      <c r="O848">
        <v>548.60599999999999</v>
      </c>
      <c r="P848">
        <v>566.31259999999997</v>
      </c>
      <c r="Q848">
        <v>568.47220000000004</v>
      </c>
      <c r="R848">
        <v>565.23040000000003</v>
      </c>
      <c r="S848">
        <v>548.64829999999995</v>
      </c>
      <c r="T848">
        <v>563.20090000000005</v>
      </c>
      <c r="U848">
        <v>585.40409999999997</v>
      </c>
      <c r="V848">
        <v>577.40179999999998</v>
      </c>
      <c r="W848">
        <v>581.68640000000005</v>
      </c>
      <c r="X848">
        <v>562.90549999999996</v>
      </c>
      <c r="Y848">
        <v>564.70399999999995</v>
      </c>
      <c r="Z848">
        <v>551.81730000000005</v>
      </c>
      <c r="AA848">
        <v>550.25890000000004</v>
      </c>
      <c r="AB848">
        <v>536.71450000000004</v>
      </c>
      <c r="AC848">
        <v>517.99270000000001</v>
      </c>
      <c r="AD848">
        <v>527.471</v>
      </c>
      <c r="AE848">
        <v>520.43989999999997</v>
      </c>
      <c r="AF848">
        <v>512.04740000000004</v>
      </c>
      <c r="AG848">
        <v>504.34730000000002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-61.712429999999998</v>
      </c>
      <c r="AU848">
        <v>438.06150000000002</v>
      </c>
      <c r="AV848">
        <v>428.05759999999998</v>
      </c>
      <c r="AW848">
        <v>433.322</v>
      </c>
      <c r="AX848">
        <v>425.92180000000002</v>
      </c>
      <c r="AY848">
        <v>426.815</v>
      </c>
      <c r="AZ848">
        <v>334.15899999999999</v>
      </c>
      <c r="BA848">
        <v>207.68389999999999</v>
      </c>
      <c r="BB848">
        <v>-960.18190000000004</v>
      </c>
      <c r="BC848">
        <v>-1160.7529999999999</v>
      </c>
      <c r="BD848">
        <v>-1026.08</v>
      </c>
      <c r="BE848">
        <v>-971.27829999999994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90.911550000000005</v>
      </c>
      <c r="BS848">
        <v>450.92660000000001</v>
      </c>
      <c r="BT848">
        <v>438.74619999999999</v>
      </c>
      <c r="BU848">
        <v>445.52699999999999</v>
      </c>
      <c r="BV848">
        <v>436.68849999999998</v>
      </c>
      <c r="BW848">
        <v>437.74349999999998</v>
      </c>
      <c r="BX848">
        <v>345.7758</v>
      </c>
      <c r="BY848">
        <v>217.55840000000001</v>
      </c>
      <c r="BZ848">
        <v>-305.78179999999998</v>
      </c>
      <c r="CA848">
        <v>-388.10570000000001</v>
      </c>
      <c r="CB848">
        <v>-331.37189999999998</v>
      </c>
      <c r="CC848">
        <v>-309.05430000000001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196.61850000000001</v>
      </c>
      <c r="CQ848">
        <v>459.83699999999999</v>
      </c>
      <c r="CR848">
        <v>446.14909999999998</v>
      </c>
      <c r="CS848">
        <v>453.98009999999999</v>
      </c>
      <c r="CT848">
        <v>444.14550000000003</v>
      </c>
      <c r="CU848">
        <v>445.31259999999997</v>
      </c>
      <c r="CV848">
        <v>353.82150000000001</v>
      </c>
      <c r="CW848">
        <v>224.3974</v>
      </c>
      <c r="CX848">
        <v>147.4537</v>
      </c>
      <c r="CY848">
        <v>147.02760000000001</v>
      </c>
      <c r="CZ848">
        <v>149.7809</v>
      </c>
      <c r="DA848">
        <v>149.6001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302.32530000000003</v>
      </c>
      <c r="DO848">
        <v>468.7473</v>
      </c>
      <c r="DP848">
        <v>453.55200000000002</v>
      </c>
      <c r="DQ848">
        <v>462.4332</v>
      </c>
      <c r="DR848">
        <v>451.60250000000002</v>
      </c>
      <c r="DS848">
        <v>452.88159999999999</v>
      </c>
      <c r="DT848">
        <v>361.86720000000003</v>
      </c>
      <c r="DU848">
        <v>231.2364</v>
      </c>
      <c r="DV848">
        <v>600.6893</v>
      </c>
      <c r="DW848">
        <v>682.16089999999997</v>
      </c>
      <c r="DX848">
        <v>630.93380000000002</v>
      </c>
      <c r="DY848">
        <v>608.25440000000003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454.94929999999999</v>
      </c>
      <c r="EM848">
        <v>481.61239999999998</v>
      </c>
      <c r="EN848">
        <v>464.2407</v>
      </c>
      <c r="EO848">
        <v>474.63810000000001</v>
      </c>
      <c r="EP848">
        <v>462.36930000000001</v>
      </c>
      <c r="EQ848">
        <v>463.81020000000001</v>
      </c>
      <c r="ER848">
        <v>373.48399999999998</v>
      </c>
      <c r="ES848">
        <v>241.11080000000001</v>
      </c>
      <c r="ET848">
        <v>1255.0889999999999</v>
      </c>
      <c r="EU848">
        <v>1454.808</v>
      </c>
      <c r="EV848">
        <v>1325.6420000000001</v>
      </c>
      <c r="EW848">
        <v>1270.4780000000001</v>
      </c>
      <c r="EX848">
        <v>71.521550000000005</v>
      </c>
      <c r="EY848">
        <v>69.905010000000004</v>
      </c>
      <c r="EZ848">
        <v>68.385599999999997</v>
      </c>
      <c r="FA848">
        <v>67.152879999999996</v>
      </c>
      <c r="FB848">
        <v>66.367549999999994</v>
      </c>
      <c r="FC848">
        <v>65.519530000000003</v>
      </c>
      <c r="FD848">
        <v>64.740740000000002</v>
      </c>
      <c r="FE848">
        <v>64.850449999999995</v>
      </c>
      <c r="FF848">
        <v>67.773889999999994</v>
      </c>
      <c r="FG848">
        <v>73.142529999999994</v>
      </c>
      <c r="FH848">
        <v>78.88373</v>
      </c>
      <c r="FI848">
        <v>84.493449999999996</v>
      </c>
      <c r="FJ848">
        <v>88.201390000000004</v>
      </c>
      <c r="FK848">
        <v>90.136660000000006</v>
      </c>
      <c r="FL848">
        <v>91.069460000000007</v>
      </c>
      <c r="FM848">
        <v>91.642740000000003</v>
      </c>
      <c r="FN848">
        <v>91.344980000000007</v>
      </c>
      <c r="FO848">
        <v>90.288929999999993</v>
      </c>
      <c r="FP848">
        <v>88.188789999999997</v>
      </c>
      <c r="FQ848">
        <v>84.219840000000005</v>
      </c>
      <c r="FR848">
        <v>79.781959999999998</v>
      </c>
      <c r="FS848">
        <v>75.818079999999995</v>
      </c>
      <c r="FT848">
        <v>73.12527</v>
      </c>
      <c r="FU848">
        <v>70.957729999999998</v>
      </c>
      <c r="FV848">
        <v>1</v>
      </c>
    </row>
    <row r="849" spans="1:178" x14ac:dyDescent="0.2">
      <c r="A849" t="s">
        <v>216</v>
      </c>
      <c r="B849" t="s">
        <v>231</v>
      </c>
      <c r="C849" t="s">
        <v>243</v>
      </c>
      <c r="D849" t="s">
        <v>36</v>
      </c>
      <c r="E849" t="s">
        <v>239</v>
      </c>
      <c r="F849" t="s">
        <v>229</v>
      </c>
      <c r="G849">
        <v>455</v>
      </c>
      <c r="H849" s="59"/>
      <c r="I849">
        <v>67.00515</v>
      </c>
      <c r="J849">
        <v>493.09649999999999</v>
      </c>
      <c r="K849">
        <v>489.15129999999999</v>
      </c>
      <c r="L849">
        <v>480.85410000000002</v>
      </c>
      <c r="M849">
        <v>486.529</v>
      </c>
      <c r="N849">
        <v>505.73930000000001</v>
      </c>
      <c r="O849">
        <v>533.36699999999996</v>
      </c>
      <c r="P849">
        <v>550.58169999999996</v>
      </c>
      <c r="Q849">
        <v>552.68129999999996</v>
      </c>
      <c r="R849">
        <v>549.52949999999998</v>
      </c>
      <c r="S849">
        <v>533.40800000000002</v>
      </c>
      <c r="T849">
        <v>547.55640000000005</v>
      </c>
      <c r="U849">
        <v>569.14279999999997</v>
      </c>
      <c r="V849">
        <v>561.36289999999997</v>
      </c>
      <c r="W849">
        <v>565.52840000000003</v>
      </c>
      <c r="X849">
        <v>547.26919999999996</v>
      </c>
      <c r="Y849">
        <v>549.01779999999997</v>
      </c>
      <c r="Z849">
        <v>536.48900000000003</v>
      </c>
      <c r="AA849">
        <v>534.97389999999996</v>
      </c>
      <c r="AB849">
        <v>521.80579999999998</v>
      </c>
      <c r="AC849">
        <v>503.60410000000002</v>
      </c>
      <c r="AD849">
        <v>512.81899999999996</v>
      </c>
      <c r="AE849">
        <v>505.98320000000001</v>
      </c>
      <c r="AF849">
        <v>497.82380000000001</v>
      </c>
      <c r="AG849">
        <v>490.33760000000001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-63.560870000000001</v>
      </c>
      <c r="AU849">
        <v>425.59289999999999</v>
      </c>
      <c r="AV849">
        <v>415.91759999999999</v>
      </c>
      <c r="AW849">
        <v>421.00040000000001</v>
      </c>
      <c r="AX849">
        <v>413.83929999999998</v>
      </c>
      <c r="AY849">
        <v>414.70389999999998</v>
      </c>
      <c r="AZ849">
        <v>324.60570000000001</v>
      </c>
      <c r="BA849">
        <v>201.68440000000001</v>
      </c>
      <c r="BB849">
        <v>-948.78570000000002</v>
      </c>
      <c r="BC849">
        <v>-1146.546</v>
      </c>
      <c r="BD849">
        <v>-1013.794</v>
      </c>
      <c r="BE849">
        <v>-959.75649999999996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86.92841</v>
      </c>
      <c r="BS849">
        <v>438.27800000000002</v>
      </c>
      <c r="BT849">
        <v>426.45679999999999</v>
      </c>
      <c r="BU849">
        <v>433.03469999999999</v>
      </c>
      <c r="BV849">
        <v>424.4554</v>
      </c>
      <c r="BW849">
        <v>425.4796</v>
      </c>
      <c r="BX849">
        <v>336.05990000000003</v>
      </c>
      <c r="BY849">
        <v>211.42080000000001</v>
      </c>
      <c r="BZ849">
        <v>-303.5385</v>
      </c>
      <c r="CA849">
        <v>-384.70510000000002</v>
      </c>
      <c r="CB849">
        <v>-328.80270000000002</v>
      </c>
      <c r="CC849">
        <v>-306.79480000000001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191.1568</v>
      </c>
      <c r="CQ849">
        <v>447.06380000000001</v>
      </c>
      <c r="CR849">
        <v>433.7561</v>
      </c>
      <c r="CS849">
        <v>441.36950000000002</v>
      </c>
      <c r="CT849">
        <v>431.80810000000002</v>
      </c>
      <c r="CU849">
        <v>432.9427</v>
      </c>
      <c r="CV849">
        <v>343.99310000000003</v>
      </c>
      <c r="CW849">
        <v>218.16409999999999</v>
      </c>
      <c r="CX849">
        <v>143.3578</v>
      </c>
      <c r="CY849">
        <v>142.9435</v>
      </c>
      <c r="CZ849">
        <v>145.62039999999999</v>
      </c>
      <c r="DA849">
        <v>145.44450000000001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295.38529999999997</v>
      </c>
      <c r="DO849">
        <v>455.84949999999998</v>
      </c>
      <c r="DP849">
        <v>441.05549999999999</v>
      </c>
      <c r="DQ849">
        <v>449.70440000000002</v>
      </c>
      <c r="DR849">
        <v>439.16090000000003</v>
      </c>
      <c r="DS849">
        <v>440.40589999999997</v>
      </c>
      <c r="DT849">
        <v>351.92630000000003</v>
      </c>
      <c r="DU849">
        <v>224.9075</v>
      </c>
      <c r="DV849">
        <v>590.25409999999999</v>
      </c>
      <c r="DW849">
        <v>670.59199999999998</v>
      </c>
      <c r="DX849">
        <v>620.04349999999999</v>
      </c>
      <c r="DY849">
        <v>597.68380000000002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445.87450000000001</v>
      </c>
      <c r="EM849">
        <v>468.53460000000001</v>
      </c>
      <c r="EN849">
        <v>451.59460000000001</v>
      </c>
      <c r="EO849">
        <v>461.73860000000002</v>
      </c>
      <c r="EP849">
        <v>449.77699999999999</v>
      </c>
      <c r="EQ849">
        <v>451.1816</v>
      </c>
      <c r="ER849">
        <v>363.38060000000002</v>
      </c>
      <c r="ES849">
        <v>234.6438</v>
      </c>
      <c r="ET849">
        <v>1235.501</v>
      </c>
      <c r="EU849">
        <v>1432.433</v>
      </c>
      <c r="EV849">
        <v>1305.0350000000001</v>
      </c>
      <c r="EW849">
        <v>1250.646</v>
      </c>
      <c r="EX849">
        <v>71.521550000000005</v>
      </c>
      <c r="EY849">
        <v>69.905010000000004</v>
      </c>
      <c r="EZ849">
        <v>68.385599999999997</v>
      </c>
      <c r="FA849">
        <v>67.152879999999996</v>
      </c>
      <c r="FB849">
        <v>66.367549999999994</v>
      </c>
      <c r="FC849">
        <v>65.519530000000003</v>
      </c>
      <c r="FD849">
        <v>64.740740000000002</v>
      </c>
      <c r="FE849">
        <v>64.850449999999995</v>
      </c>
      <c r="FF849">
        <v>67.773889999999994</v>
      </c>
      <c r="FG849">
        <v>73.142529999999994</v>
      </c>
      <c r="FH849">
        <v>78.88373</v>
      </c>
      <c r="FI849">
        <v>84.493449999999996</v>
      </c>
      <c r="FJ849">
        <v>88.201390000000004</v>
      </c>
      <c r="FK849">
        <v>90.136660000000006</v>
      </c>
      <c r="FL849">
        <v>91.069460000000007</v>
      </c>
      <c r="FM849">
        <v>91.642740000000003</v>
      </c>
      <c r="FN849">
        <v>91.344980000000007</v>
      </c>
      <c r="FO849">
        <v>90.288929999999993</v>
      </c>
      <c r="FP849">
        <v>88.188789999999997</v>
      </c>
      <c r="FQ849">
        <v>84.219840000000005</v>
      </c>
      <c r="FR849">
        <v>79.781959999999998</v>
      </c>
      <c r="FS849">
        <v>75.818079999999995</v>
      </c>
      <c r="FT849">
        <v>73.12527</v>
      </c>
      <c r="FU849">
        <v>70.957719999999995</v>
      </c>
      <c r="FV849">
        <v>1</v>
      </c>
    </row>
    <row r="850" spans="1:178" x14ac:dyDescent="0.2">
      <c r="A850" t="s">
        <v>216</v>
      </c>
      <c r="B850" t="s">
        <v>231</v>
      </c>
      <c r="C850" t="s">
        <v>243</v>
      </c>
      <c r="D850" t="s">
        <v>37</v>
      </c>
      <c r="E850">
        <v>2015</v>
      </c>
      <c r="F850" t="s">
        <v>229</v>
      </c>
      <c r="G850">
        <v>494</v>
      </c>
      <c r="H850" s="59"/>
      <c r="I850">
        <v>72.748450000000005</v>
      </c>
      <c r="J850">
        <v>542.59029999999996</v>
      </c>
      <c r="K850">
        <v>535.31849999999997</v>
      </c>
      <c r="L850">
        <v>527.88469999999995</v>
      </c>
      <c r="M850">
        <v>531.32529999999997</v>
      </c>
      <c r="N850">
        <v>542.3125</v>
      </c>
      <c r="O850">
        <v>572.14059999999995</v>
      </c>
      <c r="P850">
        <v>593.58450000000005</v>
      </c>
      <c r="Q850">
        <v>608.40290000000005</v>
      </c>
      <c r="R850">
        <v>614.05870000000004</v>
      </c>
      <c r="S850">
        <v>616.89639999999997</v>
      </c>
      <c r="T850">
        <v>622.85580000000004</v>
      </c>
      <c r="U850">
        <v>614.39059999999995</v>
      </c>
      <c r="V850">
        <v>607.75040000000001</v>
      </c>
      <c r="W850">
        <v>600.72249999999997</v>
      </c>
      <c r="X850">
        <v>592.19290000000001</v>
      </c>
      <c r="Y850">
        <v>584.45370000000003</v>
      </c>
      <c r="Z850">
        <v>578.27200000000005</v>
      </c>
      <c r="AA850">
        <v>567.48569999999995</v>
      </c>
      <c r="AB850">
        <v>561.8854</v>
      </c>
      <c r="AC850">
        <v>561.1481</v>
      </c>
      <c r="AD850">
        <v>571.53830000000005</v>
      </c>
      <c r="AE850">
        <v>576.39509999999996</v>
      </c>
      <c r="AF850">
        <v>577.76949999999999</v>
      </c>
      <c r="AG850">
        <v>554.95529999999997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28.048729999999999</v>
      </c>
      <c r="AU850">
        <v>456.4615</v>
      </c>
      <c r="AV850">
        <v>452.92930000000001</v>
      </c>
      <c r="AW850">
        <v>450.79860000000002</v>
      </c>
      <c r="AX850">
        <v>447.45069999999998</v>
      </c>
      <c r="AY850">
        <v>439.95769999999999</v>
      </c>
      <c r="AZ850">
        <v>357.17500000000001</v>
      </c>
      <c r="BA850">
        <v>236.447</v>
      </c>
      <c r="BB850">
        <v>105.4346</v>
      </c>
      <c r="BC850">
        <v>-47.154870000000003</v>
      </c>
      <c r="BD850">
        <v>-158.47130000000001</v>
      </c>
      <c r="BE850">
        <v>-301.86059999999998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129.84719999999999</v>
      </c>
      <c r="BS850">
        <v>464.67689999999999</v>
      </c>
      <c r="BT850">
        <v>461.01409999999998</v>
      </c>
      <c r="BU850">
        <v>459.27289999999999</v>
      </c>
      <c r="BV850">
        <v>455.8032</v>
      </c>
      <c r="BW850">
        <v>448.4581</v>
      </c>
      <c r="BX850">
        <v>364.1241</v>
      </c>
      <c r="BY850">
        <v>243.43459999999999</v>
      </c>
      <c r="BZ850">
        <v>145.37219999999999</v>
      </c>
      <c r="CA850">
        <v>88.819400000000002</v>
      </c>
      <c r="CB850">
        <v>48.974620000000002</v>
      </c>
      <c r="CC850">
        <v>-20.02242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200.35239999999999</v>
      </c>
      <c r="CQ850">
        <v>470.36680000000001</v>
      </c>
      <c r="CR850">
        <v>466.61360000000002</v>
      </c>
      <c r="CS850">
        <v>465.1422</v>
      </c>
      <c r="CT850">
        <v>461.58800000000002</v>
      </c>
      <c r="CU850">
        <v>454.34539999999998</v>
      </c>
      <c r="CV850">
        <v>368.93709999999999</v>
      </c>
      <c r="CW850">
        <v>248.27420000000001</v>
      </c>
      <c r="CX850">
        <v>173.03290000000001</v>
      </c>
      <c r="CY850">
        <v>182.9948</v>
      </c>
      <c r="CZ850">
        <v>192.65100000000001</v>
      </c>
      <c r="DA850">
        <v>175.17779999999999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270.85770000000002</v>
      </c>
      <c r="DO850">
        <v>476.05669999999998</v>
      </c>
      <c r="DP850">
        <v>472.2131</v>
      </c>
      <c r="DQ850">
        <v>471.01139999999998</v>
      </c>
      <c r="DR850">
        <v>467.37290000000002</v>
      </c>
      <c r="DS850">
        <v>460.2328</v>
      </c>
      <c r="DT850">
        <v>373.75009999999997</v>
      </c>
      <c r="DU850">
        <v>253.1138</v>
      </c>
      <c r="DV850">
        <v>200.6936</v>
      </c>
      <c r="DW850">
        <v>277.17020000000002</v>
      </c>
      <c r="DX850">
        <v>336.32740000000001</v>
      </c>
      <c r="DY850">
        <v>370.37810000000002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372.65609999999998</v>
      </c>
      <c r="EM850">
        <v>484.27199999999999</v>
      </c>
      <c r="EN850">
        <v>480.29790000000003</v>
      </c>
      <c r="EO850">
        <v>479.48570000000001</v>
      </c>
      <c r="EP850">
        <v>475.72539999999998</v>
      </c>
      <c r="EQ850">
        <v>468.73309999999998</v>
      </c>
      <c r="ER850">
        <v>380.69920000000002</v>
      </c>
      <c r="ES850">
        <v>260.10140000000001</v>
      </c>
      <c r="ET850">
        <v>240.63130000000001</v>
      </c>
      <c r="EU850">
        <v>413.14440000000002</v>
      </c>
      <c r="EV850">
        <v>543.77329999999995</v>
      </c>
      <c r="EW850">
        <v>652.21619999999996</v>
      </c>
      <c r="EX850">
        <v>70.856219999999993</v>
      </c>
      <c r="EY850">
        <v>69.690820000000002</v>
      </c>
      <c r="EZ850">
        <v>68.448149999999998</v>
      </c>
      <c r="FA850">
        <v>67.754429999999999</v>
      </c>
      <c r="FB850">
        <v>67.122749999999996</v>
      </c>
      <c r="FC850">
        <v>66.119990000000001</v>
      </c>
      <c r="FD850">
        <v>65.866709999999998</v>
      </c>
      <c r="FE850">
        <v>66.286879999999996</v>
      </c>
      <c r="FF850">
        <v>69.82056</v>
      </c>
      <c r="FG850">
        <v>75.72645</v>
      </c>
      <c r="FH850">
        <v>81.546710000000004</v>
      </c>
      <c r="FI850">
        <v>86.053120000000007</v>
      </c>
      <c r="FJ850">
        <v>89.206090000000003</v>
      </c>
      <c r="FK850">
        <v>91.29307</v>
      </c>
      <c r="FL850">
        <v>92.693830000000005</v>
      </c>
      <c r="FM850">
        <v>93.034390000000002</v>
      </c>
      <c r="FN850">
        <v>92.600430000000003</v>
      </c>
      <c r="FO850">
        <v>91.470740000000006</v>
      </c>
      <c r="FP850">
        <v>89.272930000000002</v>
      </c>
      <c r="FQ850">
        <v>86.493880000000004</v>
      </c>
      <c r="FR850">
        <v>83.208349999999996</v>
      </c>
      <c r="FS850">
        <v>79.510459999999995</v>
      </c>
      <c r="FT850">
        <v>76.872969999999995</v>
      </c>
      <c r="FU850">
        <v>74.444540000000003</v>
      </c>
      <c r="FV850">
        <v>1</v>
      </c>
    </row>
    <row r="851" spans="1:178" x14ac:dyDescent="0.2">
      <c r="A851" t="s">
        <v>216</v>
      </c>
      <c r="B851" t="s">
        <v>231</v>
      </c>
      <c r="C851" t="s">
        <v>243</v>
      </c>
      <c r="D851" t="s">
        <v>37</v>
      </c>
      <c r="E851">
        <v>2016</v>
      </c>
      <c r="F851" t="s">
        <v>229</v>
      </c>
      <c r="G851">
        <v>481</v>
      </c>
      <c r="H851" s="59"/>
      <c r="I851">
        <v>70.834010000000006</v>
      </c>
      <c r="J851">
        <v>528.3116</v>
      </c>
      <c r="K851">
        <v>521.23119999999994</v>
      </c>
      <c r="L851">
        <v>513.99300000000005</v>
      </c>
      <c r="M851">
        <v>517.34310000000005</v>
      </c>
      <c r="N851">
        <v>528.04110000000003</v>
      </c>
      <c r="O851">
        <v>557.08420000000001</v>
      </c>
      <c r="P851">
        <v>577.96379999999999</v>
      </c>
      <c r="Q851">
        <v>592.39229999999998</v>
      </c>
      <c r="R851">
        <v>597.89930000000004</v>
      </c>
      <c r="S851">
        <v>600.66219999999998</v>
      </c>
      <c r="T851">
        <v>606.46479999999997</v>
      </c>
      <c r="U851">
        <v>598.22249999999997</v>
      </c>
      <c r="V851">
        <v>591.75689999999997</v>
      </c>
      <c r="W851">
        <v>584.91399999999999</v>
      </c>
      <c r="X851">
        <v>576.60889999999995</v>
      </c>
      <c r="Y851">
        <v>569.07339999999999</v>
      </c>
      <c r="Z851">
        <v>563.05430000000001</v>
      </c>
      <c r="AA851">
        <v>552.55190000000005</v>
      </c>
      <c r="AB851">
        <v>547.09889999999996</v>
      </c>
      <c r="AC851">
        <v>546.38109999999995</v>
      </c>
      <c r="AD851">
        <v>556.49779999999998</v>
      </c>
      <c r="AE851">
        <v>561.2269</v>
      </c>
      <c r="AF851">
        <v>562.56510000000003</v>
      </c>
      <c r="AG851">
        <v>540.35109999999997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25.058540000000001</v>
      </c>
      <c r="AU851">
        <v>444.26760000000002</v>
      </c>
      <c r="AV851">
        <v>440.8313</v>
      </c>
      <c r="AW851">
        <v>438.74799999999999</v>
      </c>
      <c r="AX851">
        <v>435.49090000000001</v>
      </c>
      <c r="AY851">
        <v>428.1918</v>
      </c>
      <c r="AZ851">
        <v>347.62200000000001</v>
      </c>
      <c r="BA851">
        <v>230.0701</v>
      </c>
      <c r="BB851">
        <v>101.7765</v>
      </c>
      <c r="BC851">
        <v>-48.922080000000001</v>
      </c>
      <c r="BD851">
        <v>-158.89019999999999</v>
      </c>
      <c r="BE851">
        <v>-300.15190000000001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125.5086</v>
      </c>
      <c r="BS851">
        <v>452.3741</v>
      </c>
      <c r="BT851">
        <v>448.80900000000003</v>
      </c>
      <c r="BU851">
        <v>447.11</v>
      </c>
      <c r="BV851">
        <v>443.73270000000002</v>
      </c>
      <c r="BW851">
        <v>436.57960000000003</v>
      </c>
      <c r="BX851">
        <v>354.47899999999998</v>
      </c>
      <c r="BY851">
        <v>236.96520000000001</v>
      </c>
      <c r="BZ851">
        <v>141.18510000000001</v>
      </c>
      <c r="CA851">
        <v>85.251149999999996</v>
      </c>
      <c r="CB851">
        <v>45.807940000000002</v>
      </c>
      <c r="CC851">
        <v>-22.04683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195.08</v>
      </c>
      <c r="CQ851">
        <v>457.98869999999999</v>
      </c>
      <c r="CR851">
        <v>454.33429999999998</v>
      </c>
      <c r="CS851">
        <v>452.90159999999997</v>
      </c>
      <c r="CT851">
        <v>449.44099999999997</v>
      </c>
      <c r="CU851">
        <v>442.38900000000001</v>
      </c>
      <c r="CV851">
        <v>359.22820000000002</v>
      </c>
      <c r="CW851">
        <v>241.7407</v>
      </c>
      <c r="CX851">
        <v>168.4794</v>
      </c>
      <c r="CY851">
        <v>178.17910000000001</v>
      </c>
      <c r="CZ851">
        <v>187.5813</v>
      </c>
      <c r="DA851">
        <v>170.56790000000001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264.65140000000002</v>
      </c>
      <c r="DO851">
        <v>463.60329999999999</v>
      </c>
      <c r="DP851">
        <v>459.8596</v>
      </c>
      <c r="DQ851">
        <v>458.69310000000002</v>
      </c>
      <c r="DR851">
        <v>455.14929999999998</v>
      </c>
      <c r="DS851">
        <v>448.19830000000002</v>
      </c>
      <c r="DT851">
        <v>363.97739999999999</v>
      </c>
      <c r="DU851">
        <v>246.5162</v>
      </c>
      <c r="DV851">
        <v>195.77369999999999</v>
      </c>
      <c r="DW851">
        <v>271.1071</v>
      </c>
      <c r="DX851">
        <v>329.3546</v>
      </c>
      <c r="DY851">
        <v>363.18259999999998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365.10140000000001</v>
      </c>
      <c r="EM851">
        <v>471.70979999999997</v>
      </c>
      <c r="EN851">
        <v>467.83730000000003</v>
      </c>
      <c r="EO851">
        <v>467.05509999999998</v>
      </c>
      <c r="EP851">
        <v>463.39109999999999</v>
      </c>
      <c r="EQ851">
        <v>456.58609999999999</v>
      </c>
      <c r="ER851">
        <v>370.83449999999999</v>
      </c>
      <c r="ES851">
        <v>253.41130000000001</v>
      </c>
      <c r="ET851">
        <v>235.1824</v>
      </c>
      <c r="EU851">
        <v>405.28030000000001</v>
      </c>
      <c r="EV851">
        <v>534.05269999999996</v>
      </c>
      <c r="EW851">
        <v>641.2876</v>
      </c>
      <c r="EX851">
        <v>70.856219999999993</v>
      </c>
      <c r="EY851">
        <v>69.690820000000002</v>
      </c>
      <c r="EZ851">
        <v>68.448149999999998</v>
      </c>
      <c r="FA851">
        <v>67.754429999999999</v>
      </c>
      <c r="FB851">
        <v>67.122749999999996</v>
      </c>
      <c r="FC851">
        <v>66.119990000000001</v>
      </c>
      <c r="FD851">
        <v>65.866709999999998</v>
      </c>
      <c r="FE851">
        <v>66.286879999999996</v>
      </c>
      <c r="FF851">
        <v>69.82056</v>
      </c>
      <c r="FG851">
        <v>75.72645</v>
      </c>
      <c r="FH851">
        <v>81.546710000000004</v>
      </c>
      <c r="FI851">
        <v>86.053120000000007</v>
      </c>
      <c r="FJ851">
        <v>89.206090000000003</v>
      </c>
      <c r="FK851">
        <v>91.29307</v>
      </c>
      <c r="FL851">
        <v>92.693830000000005</v>
      </c>
      <c r="FM851">
        <v>93.034390000000002</v>
      </c>
      <c r="FN851">
        <v>92.600430000000003</v>
      </c>
      <c r="FO851">
        <v>91.470740000000006</v>
      </c>
      <c r="FP851">
        <v>89.272930000000002</v>
      </c>
      <c r="FQ851">
        <v>86.493880000000004</v>
      </c>
      <c r="FR851">
        <v>83.208349999999996</v>
      </c>
      <c r="FS851">
        <v>79.510459999999995</v>
      </c>
      <c r="FT851">
        <v>76.872969999999995</v>
      </c>
      <c r="FU851">
        <v>74.444540000000003</v>
      </c>
      <c r="FV851">
        <v>1</v>
      </c>
    </row>
    <row r="852" spans="1:178" x14ac:dyDescent="0.2">
      <c r="A852" t="s">
        <v>216</v>
      </c>
      <c r="B852" t="s">
        <v>231</v>
      </c>
      <c r="C852" t="s">
        <v>243</v>
      </c>
      <c r="D852" t="s">
        <v>37</v>
      </c>
      <c r="E852">
        <v>2017</v>
      </c>
      <c r="F852" t="s">
        <v>229</v>
      </c>
      <c r="G852">
        <v>468</v>
      </c>
      <c r="H852" s="59"/>
      <c r="I852">
        <v>68.919589999999999</v>
      </c>
      <c r="J852">
        <v>514.03300000000002</v>
      </c>
      <c r="K852">
        <v>507.14389999999997</v>
      </c>
      <c r="L852">
        <v>500.10129999999998</v>
      </c>
      <c r="M852">
        <v>503.36079999999998</v>
      </c>
      <c r="N852">
        <v>513.76969999999994</v>
      </c>
      <c r="O852">
        <v>542.02790000000005</v>
      </c>
      <c r="P852">
        <v>562.34320000000002</v>
      </c>
      <c r="Q852">
        <v>576.38170000000002</v>
      </c>
      <c r="R852">
        <v>581.73990000000003</v>
      </c>
      <c r="S852">
        <v>584.42819999999995</v>
      </c>
      <c r="T852">
        <v>590.07389999999998</v>
      </c>
      <c r="U852">
        <v>582.05430000000001</v>
      </c>
      <c r="V852">
        <v>575.76350000000002</v>
      </c>
      <c r="W852">
        <v>569.10550000000001</v>
      </c>
      <c r="X852">
        <v>561.02480000000003</v>
      </c>
      <c r="Y852">
        <v>553.69299999999998</v>
      </c>
      <c r="Z852">
        <v>547.83659999999998</v>
      </c>
      <c r="AA852">
        <v>537.61810000000003</v>
      </c>
      <c r="AB852">
        <v>532.31240000000003</v>
      </c>
      <c r="AC852">
        <v>531.61400000000003</v>
      </c>
      <c r="AD852">
        <v>541.45730000000003</v>
      </c>
      <c r="AE852">
        <v>546.05849999999998</v>
      </c>
      <c r="AF852">
        <v>547.36059999999998</v>
      </c>
      <c r="AG852">
        <v>525.74710000000005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22.099440000000001</v>
      </c>
      <c r="AU852">
        <v>432.07619999999997</v>
      </c>
      <c r="AV852">
        <v>428.73570000000001</v>
      </c>
      <c r="AW852">
        <v>426.7</v>
      </c>
      <c r="AX852">
        <v>423.53370000000001</v>
      </c>
      <c r="AY852">
        <v>416.42860000000002</v>
      </c>
      <c r="AZ852">
        <v>338.07100000000003</v>
      </c>
      <c r="BA852">
        <v>223.69540000000001</v>
      </c>
      <c r="BB852">
        <v>98.130529999999993</v>
      </c>
      <c r="BC852">
        <v>-50.647750000000002</v>
      </c>
      <c r="BD852">
        <v>-159.2458</v>
      </c>
      <c r="BE852">
        <v>-298.35719999999998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121.1827</v>
      </c>
      <c r="BS852">
        <v>440.07249999999999</v>
      </c>
      <c r="BT852">
        <v>436.60480000000001</v>
      </c>
      <c r="BU852">
        <v>434.94830000000002</v>
      </c>
      <c r="BV852">
        <v>431.66329999999999</v>
      </c>
      <c r="BW852">
        <v>424.7022</v>
      </c>
      <c r="BX852">
        <v>344.83479999999997</v>
      </c>
      <c r="BY852">
        <v>230.4966</v>
      </c>
      <c r="BZ852">
        <v>137.00299999999999</v>
      </c>
      <c r="CA852">
        <v>81.6999</v>
      </c>
      <c r="CB852">
        <v>42.667160000000003</v>
      </c>
      <c r="CC852">
        <v>-24.036049999999999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189.8075</v>
      </c>
      <c r="CQ852">
        <v>445.61059999999998</v>
      </c>
      <c r="CR852">
        <v>442.05500000000001</v>
      </c>
      <c r="CS852">
        <v>440.661</v>
      </c>
      <c r="CT852">
        <v>437.29390000000001</v>
      </c>
      <c r="CU852">
        <v>430.4325</v>
      </c>
      <c r="CV852">
        <v>349.51940000000002</v>
      </c>
      <c r="CW852">
        <v>235.2072</v>
      </c>
      <c r="CX852">
        <v>163.92590000000001</v>
      </c>
      <c r="CY852">
        <v>173.36349999999999</v>
      </c>
      <c r="CZ852">
        <v>182.51150000000001</v>
      </c>
      <c r="DA852">
        <v>165.9579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258.4323</v>
      </c>
      <c r="DO852">
        <v>451.14879999999999</v>
      </c>
      <c r="DP852">
        <v>447.50510000000003</v>
      </c>
      <c r="DQ852">
        <v>446.37369999999999</v>
      </c>
      <c r="DR852">
        <v>442.9246</v>
      </c>
      <c r="DS852">
        <v>436.1628</v>
      </c>
      <c r="DT852">
        <v>354.20389999999998</v>
      </c>
      <c r="DU852">
        <v>239.9177</v>
      </c>
      <c r="DV852">
        <v>190.84889999999999</v>
      </c>
      <c r="DW852">
        <v>265.02710000000002</v>
      </c>
      <c r="DX852">
        <v>322.35579999999999</v>
      </c>
      <c r="DY852">
        <v>355.95190000000002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0</v>
      </c>
      <c r="EK852">
        <v>0</v>
      </c>
      <c r="EL852">
        <v>357.51569999999998</v>
      </c>
      <c r="EM852">
        <v>459.14499999999998</v>
      </c>
      <c r="EN852">
        <v>455.37419999999997</v>
      </c>
      <c r="EO852">
        <v>454.62189999999998</v>
      </c>
      <c r="EP852">
        <v>451.05419999999998</v>
      </c>
      <c r="EQ852">
        <v>444.43650000000002</v>
      </c>
      <c r="ER852">
        <v>360.96769999999998</v>
      </c>
      <c r="ES852">
        <v>246.71889999999999</v>
      </c>
      <c r="ET852">
        <v>229.72130000000001</v>
      </c>
      <c r="EU852">
        <v>397.37470000000002</v>
      </c>
      <c r="EV852">
        <v>524.26880000000006</v>
      </c>
      <c r="EW852">
        <v>630.2731</v>
      </c>
      <c r="EX852">
        <v>70.856219999999993</v>
      </c>
      <c r="EY852">
        <v>69.690820000000002</v>
      </c>
      <c r="EZ852">
        <v>68.448149999999998</v>
      </c>
      <c r="FA852">
        <v>67.754429999999999</v>
      </c>
      <c r="FB852">
        <v>67.122749999999996</v>
      </c>
      <c r="FC852">
        <v>66.119990000000001</v>
      </c>
      <c r="FD852">
        <v>65.866709999999998</v>
      </c>
      <c r="FE852">
        <v>66.286879999999996</v>
      </c>
      <c r="FF852">
        <v>69.82056</v>
      </c>
      <c r="FG852">
        <v>75.72645</v>
      </c>
      <c r="FH852">
        <v>81.546710000000004</v>
      </c>
      <c r="FI852">
        <v>86.053120000000007</v>
      </c>
      <c r="FJ852">
        <v>89.206090000000003</v>
      </c>
      <c r="FK852">
        <v>91.29307</v>
      </c>
      <c r="FL852">
        <v>92.693830000000005</v>
      </c>
      <c r="FM852">
        <v>93.034390000000002</v>
      </c>
      <c r="FN852">
        <v>92.600430000000003</v>
      </c>
      <c r="FO852">
        <v>91.470740000000006</v>
      </c>
      <c r="FP852">
        <v>89.272930000000002</v>
      </c>
      <c r="FQ852">
        <v>86.493880000000004</v>
      </c>
      <c r="FR852">
        <v>83.208349999999996</v>
      </c>
      <c r="FS852">
        <v>79.510459999999995</v>
      </c>
      <c r="FT852">
        <v>76.872969999999995</v>
      </c>
      <c r="FU852">
        <v>74.444540000000003</v>
      </c>
      <c r="FV852">
        <v>1</v>
      </c>
    </row>
    <row r="853" spans="1:178" x14ac:dyDescent="0.2">
      <c r="A853" t="s">
        <v>216</v>
      </c>
      <c r="B853" t="s">
        <v>231</v>
      </c>
      <c r="C853" t="s">
        <v>243</v>
      </c>
      <c r="D853" t="s">
        <v>37</v>
      </c>
      <c r="E853" t="s">
        <v>239</v>
      </c>
      <c r="F853" t="s">
        <v>229</v>
      </c>
      <c r="G853">
        <v>455</v>
      </c>
      <c r="H853" s="59"/>
      <c r="I853">
        <v>67.00515</v>
      </c>
      <c r="J853">
        <v>499.75420000000003</v>
      </c>
      <c r="K853">
        <v>493.05650000000003</v>
      </c>
      <c r="L853">
        <v>486.20960000000002</v>
      </c>
      <c r="M853">
        <v>489.37860000000001</v>
      </c>
      <c r="N853">
        <v>499.4984</v>
      </c>
      <c r="O853">
        <v>526.97159999999997</v>
      </c>
      <c r="P853">
        <v>546.72249999999997</v>
      </c>
      <c r="Q853">
        <v>560.37109999999996</v>
      </c>
      <c r="R853">
        <v>565.58040000000005</v>
      </c>
      <c r="S853">
        <v>568.19399999999996</v>
      </c>
      <c r="T853">
        <v>573.68290000000002</v>
      </c>
      <c r="U853">
        <v>565.88610000000006</v>
      </c>
      <c r="V853">
        <v>559.77009999999996</v>
      </c>
      <c r="W853">
        <v>553.2971</v>
      </c>
      <c r="X853">
        <v>545.44079999999997</v>
      </c>
      <c r="Y853">
        <v>538.31259999999997</v>
      </c>
      <c r="Z853">
        <v>532.61890000000005</v>
      </c>
      <c r="AA853">
        <v>522.68430000000001</v>
      </c>
      <c r="AB853">
        <v>517.52599999999995</v>
      </c>
      <c r="AC853">
        <v>516.84699999999998</v>
      </c>
      <c r="AD853">
        <v>526.41679999999997</v>
      </c>
      <c r="AE853">
        <v>530.89030000000002</v>
      </c>
      <c r="AF853">
        <v>532.15610000000004</v>
      </c>
      <c r="AG853">
        <v>511.14299999999997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19.172699999999999</v>
      </c>
      <c r="AU853">
        <v>419.88749999999999</v>
      </c>
      <c r="AV853">
        <v>416.64269999999999</v>
      </c>
      <c r="AW853">
        <v>414.65469999999999</v>
      </c>
      <c r="AX853">
        <v>411.57900000000001</v>
      </c>
      <c r="AY853">
        <v>404.66800000000001</v>
      </c>
      <c r="AZ853">
        <v>328.5222</v>
      </c>
      <c r="BA853">
        <v>217.3229</v>
      </c>
      <c r="BB853">
        <v>94.497299999999996</v>
      </c>
      <c r="BC853">
        <v>-52.330240000000003</v>
      </c>
      <c r="BD853">
        <v>-159.53559999999999</v>
      </c>
      <c r="BE853">
        <v>-296.47280000000001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116.8702</v>
      </c>
      <c r="BS853">
        <v>427.77190000000002</v>
      </c>
      <c r="BT853">
        <v>424.40179999999998</v>
      </c>
      <c r="BU853">
        <v>422.7876</v>
      </c>
      <c r="BV853">
        <v>419.59500000000003</v>
      </c>
      <c r="BW853">
        <v>412.82589999999999</v>
      </c>
      <c r="BX853">
        <v>335.19139999999999</v>
      </c>
      <c r="BY853">
        <v>224.029</v>
      </c>
      <c r="BZ853">
        <v>132.82599999999999</v>
      </c>
      <c r="CA853">
        <v>78.166309999999996</v>
      </c>
      <c r="CB853">
        <v>39.553359999999998</v>
      </c>
      <c r="CC853">
        <v>-25.988589999999999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184.5351</v>
      </c>
      <c r="CQ853">
        <v>433.23259999999999</v>
      </c>
      <c r="CR853">
        <v>429.77569999999997</v>
      </c>
      <c r="CS853">
        <v>428.42039999999997</v>
      </c>
      <c r="CT853">
        <v>425.14690000000002</v>
      </c>
      <c r="CU853">
        <v>418.47609999999997</v>
      </c>
      <c r="CV853">
        <v>339.81049999999999</v>
      </c>
      <c r="CW853">
        <v>228.67359999999999</v>
      </c>
      <c r="CX853">
        <v>159.3724</v>
      </c>
      <c r="CY853">
        <v>168.5478</v>
      </c>
      <c r="CZ853">
        <v>177.4417</v>
      </c>
      <c r="DA853">
        <v>161.34800000000001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252.20009999999999</v>
      </c>
      <c r="DO853">
        <v>438.69330000000002</v>
      </c>
      <c r="DP853">
        <v>435.14960000000002</v>
      </c>
      <c r="DQ853">
        <v>434.0532</v>
      </c>
      <c r="DR853">
        <v>430.69869999999997</v>
      </c>
      <c r="DS853">
        <v>424.12630000000001</v>
      </c>
      <c r="DT853">
        <v>344.42950000000002</v>
      </c>
      <c r="DU853">
        <v>233.31829999999999</v>
      </c>
      <c r="DV853">
        <v>185.9188</v>
      </c>
      <c r="DW853">
        <v>258.92930000000001</v>
      </c>
      <c r="DX853">
        <v>315.33010000000002</v>
      </c>
      <c r="DY853">
        <v>348.68459999999999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349.89749999999998</v>
      </c>
      <c r="EM853">
        <v>446.57769999999999</v>
      </c>
      <c r="EN853">
        <v>442.90870000000001</v>
      </c>
      <c r="EO853">
        <v>442.18610000000001</v>
      </c>
      <c r="EP853">
        <v>438.71469999999999</v>
      </c>
      <c r="EQ853">
        <v>432.2842</v>
      </c>
      <c r="ER853">
        <v>351.09870000000001</v>
      </c>
      <c r="ES853">
        <v>240.02440000000001</v>
      </c>
      <c r="ET853">
        <v>224.24760000000001</v>
      </c>
      <c r="EU853">
        <v>389.42590000000001</v>
      </c>
      <c r="EV853">
        <v>514.41899999999998</v>
      </c>
      <c r="EW853">
        <v>619.16880000000003</v>
      </c>
      <c r="EX853">
        <v>70.856219999999993</v>
      </c>
      <c r="EY853">
        <v>69.690820000000002</v>
      </c>
      <c r="EZ853">
        <v>68.448149999999998</v>
      </c>
      <c r="FA853">
        <v>67.754429999999999</v>
      </c>
      <c r="FB853">
        <v>67.122749999999996</v>
      </c>
      <c r="FC853">
        <v>66.119990000000001</v>
      </c>
      <c r="FD853">
        <v>65.866709999999998</v>
      </c>
      <c r="FE853">
        <v>66.286879999999996</v>
      </c>
      <c r="FF853">
        <v>69.82056</v>
      </c>
      <c r="FG853">
        <v>75.72645</v>
      </c>
      <c r="FH853">
        <v>81.546710000000004</v>
      </c>
      <c r="FI853">
        <v>86.053120000000007</v>
      </c>
      <c r="FJ853">
        <v>89.206090000000003</v>
      </c>
      <c r="FK853">
        <v>91.29307</v>
      </c>
      <c r="FL853">
        <v>92.693830000000005</v>
      </c>
      <c r="FM853">
        <v>93.034390000000002</v>
      </c>
      <c r="FN853">
        <v>92.600430000000003</v>
      </c>
      <c r="FO853">
        <v>91.470740000000006</v>
      </c>
      <c r="FP853">
        <v>89.272930000000002</v>
      </c>
      <c r="FQ853">
        <v>86.493880000000004</v>
      </c>
      <c r="FR853">
        <v>83.208349999999996</v>
      </c>
      <c r="FS853">
        <v>79.510459999999995</v>
      </c>
      <c r="FT853">
        <v>76.872969999999995</v>
      </c>
      <c r="FU853">
        <v>74.444540000000003</v>
      </c>
      <c r="FV853">
        <v>1</v>
      </c>
    </row>
    <row r="854" spans="1:178" x14ac:dyDescent="0.2">
      <c r="A854" t="s">
        <v>216</v>
      </c>
      <c r="B854" t="s">
        <v>231</v>
      </c>
      <c r="C854" t="s">
        <v>243</v>
      </c>
      <c r="D854" t="s">
        <v>38</v>
      </c>
      <c r="E854">
        <v>2015</v>
      </c>
      <c r="F854" t="s">
        <v>229</v>
      </c>
      <c r="G854">
        <v>494</v>
      </c>
      <c r="H854" s="59"/>
      <c r="I854">
        <v>72.748450000000005</v>
      </c>
      <c r="J854">
        <v>513.08640000000003</v>
      </c>
      <c r="K854">
        <v>506.58139999999997</v>
      </c>
      <c r="L854">
        <v>501.49470000000002</v>
      </c>
      <c r="M854">
        <v>503.77960000000002</v>
      </c>
      <c r="N854">
        <v>519.45830000000001</v>
      </c>
      <c r="O854">
        <v>553.93290000000002</v>
      </c>
      <c r="P854">
        <v>599.21010000000001</v>
      </c>
      <c r="Q854">
        <v>609.95420000000001</v>
      </c>
      <c r="R854">
        <v>619.37760000000003</v>
      </c>
      <c r="S854">
        <v>621.09220000000005</v>
      </c>
      <c r="T854">
        <v>622.61469999999997</v>
      </c>
      <c r="U854">
        <v>616.02359999999999</v>
      </c>
      <c r="V854">
        <v>608.73569999999995</v>
      </c>
      <c r="W854">
        <v>604.42819999999995</v>
      </c>
      <c r="X854">
        <v>592.36590000000001</v>
      </c>
      <c r="Y854">
        <v>586.61379999999997</v>
      </c>
      <c r="Z854">
        <v>576.94669999999996</v>
      </c>
      <c r="AA854">
        <v>567.37239999999997</v>
      </c>
      <c r="AB854">
        <v>565.36860000000001</v>
      </c>
      <c r="AC854">
        <v>567.53319999999997</v>
      </c>
      <c r="AD854">
        <v>569.86429999999996</v>
      </c>
      <c r="AE854">
        <v>568.93119999999999</v>
      </c>
      <c r="AF854">
        <v>562.50450000000001</v>
      </c>
      <c r="AG854">
        <v>528.8854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-176.15469999999999</v>
      </c>
      <c r="AU854">
        <v>449.9683</v>
      </c>
      <c r="AV854">
        <v>442.92140000000001</v>
      </c>
      <c r="AW854">
        <v>439.8116</v>
      </c>
      <c r="AX854">
        <v>433.07830000000001</v>
      </c>
      <c r="AY854">
        <v>427.05430000000001</v>
      </c>
      <c r="AZ854">
        <v>356.44830000000002</v>
      </c>
      <c r="BA854">
        <v>241.7884</v>
      </c>
      <c r="BB854">
        <v>-8.7561300000000006</v>
      </c>
      <c r="BC854">
        <v>-164.75450000000001</v>
      </c>
      <c r="BD854">
        <v>-308.08999999999997</v>
      </c>
      <c r="BE854">
        <v>-449.28539999999998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54.591549999999998</v>
      </c>
      <c r="BS854">
        <v>465.4128</v>
      </c>
      <c r="BT854">
        <v>457.77530000000002</v>
      </c>
      <c r="BU854">
        <v>455.8202</v>
      </c>
      <c r="BV854">
        <v>449.24489999999997</v>
      </c>
      <c r="BW854">
        <v>443.03339999999997</v>
      </c>
      <c r="BX854">
        <v>365.88819999999998</v>
      </c>
      <c r="BY854">
        <v>251.12190000000001</v>
      </c>
      <c r="BZ854">
        <v>104.9605</v>
      </c>
      <c r="CA854">
        <v>43.973010000000002</v>
      </c>
      <c r="CB854">
        <v>-15.31434</v>
      </c>
      <c r="CC854">
        <v>-93.955629999999999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214.4057</v>
      </c>
      <c r="CQ854">
        <v>476.1096</v>
      </c>
      <c r="CR854">
        <v>468.06310000000002</v>
      </c>
      <c r="CS854">
        <v>466.90769999999998</v>
      </c>
      <c r="CT854">
        <v>460.4418</v>
      </c>
      <c r="CU854">
        <v>454.10039999999998</v>
      </c>
      <c r="CV854">
        <v>372.42630000000003</v>
      </c>
      <c r="CW854">
        <v>257.58629999999999</v>
      </c>
      <c r="CX854">
        <v>183.72030000000001</v>
      </c>
      <c r="CY854">
        <v>188.53710000000001</v>
      </c>
      <c r="CZ854">
        <v>187.46119999999999</v>
      </c>
      <c r="DA854">
        <v>152.1447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374.2199</v>
      </c>
      <c r="DO854">
        <v>486.8064</v>
      </c>
      <c r="DP854">
        <v>478.35090000000002</v>
      </c>
      <c r="DQ854">
        <v>477.99509999999998</v>
      </c>
      <c r="DR854">
        <v>471.63869999999997</v>
      </c>
      <c r="DS854">
        <v>465.16739999999999</v>
      </c>
      <c r="DT854">
        <v>378.96440000000001</v>
      </c>
      <c r="DU854">
        <v>264.05070000000001</v>
      </c>
      <c r="DV854">
        <v>262.48009999999999</v>
      </c>
      <c r="DW854">
        <v>333.10109999999997</v>
      </c>
      <c r="DX854">
        <v>390.23680000000002</v>
      </c>
      <c r="DY854">
        <v>398.24509999999998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0</v>
      </c>
      <c r="EI854">
        <v>0</v>
      </c>
      <c r="EJ854">
        <v>0</v>
      </c>
      <c r="EK854">
        <v>0</v>
      </c>
      <c r="EL854">
        <v>604.96619999999996</v>
      </c>
      <c r="EM854">
        <v>502.2509</v>
      </c>
      <c r="EN854">
        <v>493.20479999999998</v>
      </c>
      <c r="EO854">
        <v>494.00369999999998</v>
      </c>
      <c r="EP854">
        <v>487.80529999999999</v>
      </c>
      <c r="EQ854">
        <v>481.1465</v>
      </c>
      <c r="ER854">
        <v>388.40440000000001</v>
      </c>
      <c r="ES854">
        <v>273.3843</v>
      </c>
      <c r="ET854">
        <v>376.1968</v>
      </c>
      <c r="EU854">
        <v>541.82870000000003</v>
      </c>
      <c r="EV854">
        <v>683.01250000000005</v>
      </c>
      <c r="EW854">
        <v>753.57479999999998</v>
      </c>
      <c r="EX854">
        <v>71.345500000000001</v>
      </c>
      <c r="EY854">
        <v>69.967799999999997</v>
      </c>
      <c r="EZ854">
        <v>68.808549999999997</v>
      </c>
      <c r="FA854">
        <v>67.862300000000005</v>
      </c>
      <c r="FB854">
        <v>66.816950000000006</v>
      </c>
      <c r="FC854">
        <v>66.078479999999999</v>
      </c>
      <c r="FD854">
        <v>66.139300000000006</v>
      </c>
      <c r="FE854">
        <v>67.205799999999996</v>
      </c>
      <c r="FF854">
        <v>70.403260000000003</v>
      </c>
      <c r="FG854">
        <v>75.062790000000007</v>
      </c>
      <c r="FH854">
        <v>80.224170000000001</v>
      </c>
      <c r="FI854">
        <v>84.664000000000001</v>
      </c>
      <c r="FJ854">
        <v>87.616039999999998</v>
      </c>
      <c r="FK854">
        <v>89.935869999999994</v>
      </c>
      <c r="FL854">
        <v>91.449920000000006</v>
      </c>
      <c r="FM854">
        <v>92.070520000000002</v>
      </c>
      <c r="FN854">
        <v>92.591319999999996</v>
      </c>
      <c r="FO854">
        <v>91.789460000000005</v>
      </c>
      <c r="FP854">
        <v>90.418850000000006</v>
      </c>
      <c r="FQ854">
        <v>88.154610000000005</v>
      </c>
      <c r="FR854">
        <v>84.434299999999993</v>
      </c>
      <c r="FS854">
        <v>80.285600000000002</v>
      </c>
      <c r="FT854">
        <v>77.769049999999993</v>
      </c>
      <c r="FU854">
        <v>75.174390000000002</v>
      </c>
      <c r="FV854">
        <v>1</v>
      </c>
    </row>
    <row r="855" spans="1:178" x14ac:dyDescent="0.2">
      <c r="A855" t="s">
        <v>216</v>
      </c>
      <c r="B855" t="s">
        <v>231</v>
      </c>
      <c r="C855" t="s">
        <v>243</v>
      </c>
      <c r="D855" t="s">
        <v>38</v>
      </c>
      <c r="E855">
        <v>2016</v>
      </c>
      <c r="F855" t="s">
        <v>229</v>
      </c>
      <c r="G855">
        <v>481</v>
      </c>
      <c r="H855" s="59"/>
      <c r="I855">
        <v>70.834010000000006</v>
      </c>
      <c r="J855">
        <v>499.58420000000001</v>
      </c>
      <c r="K855">
        <v>493.25029999999998</v>
      </c>
      <c r="L855">
        <v>488.29750000000001</v>
      </c>
      <c r="M855">
        <v>490.52229999999997</v>
      </c>
      <c r="N855">
        <v>505.78840000000002</v>
      </c>
      <c r="O855">
        <v>539.35569999999996</v>
      </c>
      <c r="P855">
        <v>583.44140000000004</v>
      </c>
      <c r="Q855">
        <v>593.90279999999996</v>
      </c>
      <c r="R855">
        <v>603.07820000000004</v>
      </c>
      <c r="S855">
        <v>604.74760000000003</v>
      </c>
      <c r="T855">
        <v>606.23009999999999</v>
      </c>
      <c r="U855">
        <v>599.8125</v>
      </c>
      <c r="V855">
        <v>592.71630000000005</v>
      </c>
      <c r="W855">
        <v>588.5222</v>
      </c>
      <c r="X855">
        <v>576.77729999999997</v>
      </c>
      <c r="Y855">
        <v>571.17660000000001</v>
      </c>
      <c r="Z855">
        <v>561.76390000000004</v>
      </c>
      <c r="AA855">
        <v>552.44159999999999</v>
      </c>
      <c r="AB855">
        <v>550.4905</v>
      </c>
      <c r="AC855">
        <v>552.59810000000004</v>
      </c>
      <c r="AD855">
        <v>554.86789999999996</v>
      </c>
      <c r="AE855">
        <v>553.95920000000001</v>
      </c>
      <c r="AF855">
        <v>547.70169999999996</v>
      </c>
      <c r="AG855">
        <v>514.96730000000002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-176.62379999999999</v>
      </c>
      <c r="AU855">
        <v>437.78530000000001</v>
      </c>
      <c r="AV855">
        <v>430.93700000000001</v>
      </c>
      <c r="AW855">
        <v>427.88350000000003</v>
      </c>
      <c r="AX855">
        <v>421.32389999999998</v>
      </c>
      <c r="AY855">
        <v>415.46260000000001</v>
      </c>
      <c r="AZ855">
        <v>346.85919999999999</v>
      </c>
      <c r="BA855">
        <v>235.21899999999999</v>
      </c>
      <c r="BB855">
        <v>-11.041399999999999</v>
      </c>
      <c r="BC855">
        <v>-165.03649999999999</v>
      </c>
      <c r="BD855">
        <v>-306.45940000000002</v>
      </c>
      <c r="BE855">
        <v>-445.3229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51.066139999999997</v>
      </c>
      <c r="BS855">
        <v>453.02530000000002</v>
      </c>
      <c r="BT855">
        <v>445.59410000000003</v>
      </c>
      <c r="BU855">
        <v>443.68</v>
      </c>
      <c r="BV855">
        <v>437.27629999999999</v>
      </c>
      <c r="BW855">
        <v>431.22989999999999</v>
      </c>
      <c r="BX855">
        <v>356.17419999999998</v>
      </c>
      <c r="BY855">
        <v>244.429</v>
      </c>
      <c r="BZ855">
        <v>101.169</v>
      </c>
      <c r="CA855">
        <v>40.926349999999999</v>
      </c>
      <c r="CB855">
        <v>-17.56165</v>
      </c>
      <c r="CC855">
        <v>-94.699669999999998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208.76349999999999</v>
      </c>
      <c r="CQ855">
        <v>463.5804</v>
      </c>
      <c r="CR855">
        <v>455.74560000000002</v>
      </c>
      <c r="CS855">
        <v>454.62060000000002</v>
      </c>
      <c r="CT855">
        <v>448.32490000000001</v>
      </c>
      <c r="CU855">
        <v>442.15039999999999</v>
      </c>
      <c r="CV855">
        <v>362.62560000000002</v>
      </c>
      <c r="CW855">
        <v>250.80770000000001</v>
      </c>
      <c r="CX855">
        <v>178.88560000000001</v>
      </c>
      <c r="CY855">
        <v>183.57560000000001</v>
      </c>
      <c r="CZ855">
        <v>182.52799999999999</v>
      </c>
      <c r="DA855">
        <v>148.14089999999999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366.46080000000001</v>
      </c>
      <c r="DO855">
        <v>474.13549999999998</v>
      </c>
      <c r="DP855">
        <v>465.8972</v>
      </c>
      <c r="DQ855">
        <v>465.56119999999999</v>
      </c>
      <c r="DR855">
        <v>459.37349999999998</v>
      </c>
      <c r="DS855">
        <v>453.07080000000002</v>
      </c>
      <c r="DT855">
        <v>369.07709999999997</v>
      </c>
      <c r="DU855">
        <v>257.18650000000002</v>
      </c>
      <c r="DV855">
        <v>256.60219999999998</v>
      </c>
      <c r="DW855">
        <v>326.22480000000002</v>
      </c>
      <c r="DX855">
        <v>382.61770000000001</v>
      </c>
      <c r="DY855">
        <v>390.98149999999998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594.15070000000003</v>
      </c>
      <c r="EM855">
        <v>489.37540000000001</v>
      </c>
      <c r="EN855">
        <v>480.55430000000001</v>
      </c>
      <c r="EO855">
        <v>481.3578</v>
      </c>
      <c r="EP855">
        <v>475.32600000000002</v>
      </c>
      <c r="EQ855">
        <v>468.83819999999997</v>
      </c>
      <c r="ER855">
        <v>378.39210000000003</v>
      </c>
      <c r="ES855">
        <v>266.3965</v>
      </c>
      <c r="ET855">
        <v>368.81259999999997</v>
      </c>
      <c r="EU855">
        <v>532.18759999999997</v>
      </c>
      <c r="EV855">
        <v>671.5154</v>
      </c>
      <c r="EW855">
        <v>741.60469999999998</v>
      </c>
      <c r="EX855">
        <v>71.345500000000001</v>
      </c>
      <c r="EY855">
        <v>69.967799999999997</v>
      </c>
      <c r="EZ855">
        <v>68.808549999999997</v>
      </c>
      <c r="FA855">
        <v>67.862300000000005</v>
      </c>
      <c r="FB855">
        <v>66.816950000000006</v>
      </c>
      <c r="FC855">
        <v>66.078479999999999</v>
      </c>
      <c r="FD855">
        <v>66.139300000000006</v>
      </c>
      <c r="FE855">
        <v>67.205799999999996</v>
      </c>
      <c r="FF855">
        <v>70.403260000000003</v>
      </c>
      <c r="FG855">
        <v>75.062790000000007</v>
      </c>
      <c r="FH855">
        <v>80.224170000000001</v>
      </c>
      <c r="FI855">
        <v>84.664000000000001</v>
      </c>
      <c r="FJ855">
        <v>87.616039999999998</v>
      </c>
      <c r="FK855">
        <v>89.935869999999994</v>
      </c>
      <c r="FL855">
        <v>91.449920000000006</v>
      </c>
      <c r="FM855">
        <v>92.070520000000002</v>
      </c>
      <c r="FN855">
        <v>92.591319999999996</v>
      </c>
      <c r="FO855">
        <v>91.789460000000005</v>
      </c>
      <c r="FP855">
        <v>90.418850000000006</v>
      </c>
      <c r="FQ855">
        <v>88.154610000000005</v>
      </c>
      <c r="FR855">
        <v>84.434299999999993</v>
      </c>
      <c r="FS855">
        <v>80.285600000000002</v>
      </c>
      <c r="FT855">
        <v>77.769049999999993</v>
      </c>
      <c r="FU855">
        <v>75.174390000000002</v>
      </c>
      <c r="FV855">
        <v>1</v>
      </c>
    </row>
    <row r="856" spans="1:178" x14ac:dyDescent="0.2">
      <c r="A856" t="s">
        <v>216</v>
      </c>
      <c r="B856" t="s">
        <v>231</v>
      </c>
      <c r="C856" t="s">
        <v>243</v>
      </c>
      <c r="D856" t="s">
        <v>38</v>
      </c>
      <c r="E856">
        <v>2017</v>
      </c>
      <c r="F856" t="s">
        <v>229</v>
      </c>
      <c r="G856">
        <v>468</v>
      </c>
      <c r="H856" s="59"/>
      <c r="I856">
        <v>68.919589999999999</v>
      </c>
      <c r="J856">
        <v>486.08190000000002</v>
      </c>
      <c r="K856">
        <v>479.91919999999999</v>
      </c>
      <c r="L856">
        <v>475.10019999999997</v>
      </c>
      <c r="M856">
        <v>477.26490000000001</v>
      </c>
      <c r="N856">
        <v>492.11840000000001</v>
      </c>
      <c r="O856">
        <v>524.77859999999998</v>
      </c>
      <c r="P856">
        <v>567.67269999999996</v>
      </c>
      <c r="Q856">
        <v>577.85130000000004</v>
      </c>
      <c r="R856">
        <v>586.77869999999996</v>
      </c>
      <c r="S856">
        <v>588.40309999999999</v>
      </c>
      <c r="T856">
        <v>589.84550000000002</v>
      </c>
      <c r="U856">
        <v>583.60130000000004</v>
      </c>
      <c r="V856">
        <v>576.697</v>
      </c>
      <c r="W856">
        <v>572.61609999999996</v>
      </c>
      <c r="X856">
        <v>561.18880000000001</v>
      </c>
      <c r="Y856">
        <v>555.73940000000005</v>
      </c>
      <c r="Z856">
        <v>546.58109999999999</v>
      </c>
      <c r="AA856">
        <v>537.51070000000004</v>
      </c>
      <c r="AB856">
        <v>535.61239999999998</v>
      </c>
      <c r="AC856">
        <v>537.66300000000001</v>
      </c>
      <c r="AD856">
        <v>539.87149999999997</v>
      </c>
      <c r="AE856">
        <v>538.98739999999998</v>
      </c>
      <c r="AF856">
        <v>532.89890000000003</v>
      </c>
      <c r="AG856">
        <v>501.04930000000002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-177.0224</v>
      </c>
      <c r="AU856">
        <v>425.6071</v>
      </c>
      <c r="AV856">
        <v>418.95699999999999</v>
      </c>
      <c r="AW856">
        <v>415.96030000000002</v>
      </c>
      <c r="AX856">
        <v>409.57440000000003</v>
      </c>
      <c r="AY856">
        <v>403.87569999999999</v>
      </c>
      <c r="AZ856">
        <v>337.2731</v>
      </c>
      <c r="BA856">
        <v>228.65260000000001</v>
      </c>
      <c r="BB856">
        <v>-13.29199</v>
      </c>
      <c r="BC856">
        <v>-165.25470000000001</v>
      </c>
      <c r="BD856">
        <v>-304.73930000000001</v>
      </c>
      <c r="BE856">
        <v>-441.25200000000001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47.569519999999997</v>
      </c>
      <c r="BS856">
        <v>440.6397</v>
      </c>
      <c r="BT856">
        <v>433.41480000000001</v>
      </c>
      <c r="BU856">
        <v>431.54180000000002</v>
      </c>
      <c r="BV856">
        <v>425.3098</v>
      </c>
      <c r="BW856">
        <v>419.42849999999999</v>
      </c>
      <c r="BX856">
        <v>346.46120000000002</v>
      </c>
      <c r="BY856">
        <v>237.7372</v>
      </c>
      <c r="BZ856">
        <v>97.391679999999994</v>
      </c>
      <c r="CA856">
        <v>37.905760000000001</v>
      </c>
      <c r="CB856">
        <v>-19.772390000000001</v>
      </c>
      <c r="CC856">
        <v>-95.399370000000005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203.12119999999999</v>
      </c>
      <c r="CQ856">
        <v>451.05119999999999</v>
      </c>
      <c r="CR856">
        <v>443.4282</v>
      </c>
      <c r="CS856">
        <v>442.33359999999999</v>
      </c>
      <c r="CT856">
        <v>436.20800000000003</v>
      </c>
      <c r="CU856">
        <v>430.2004</v>
      </c>
      <c r="CV856">
        <v>352.82499999999999</v>
      </c>
      <c r="CW856">
        <v>244.0292</v>
      </c>
      <c r="CX856">
        <v>174.05080000000001</v>
      </c>
      <c r="CY856">
        <v>178.61410000000001</v>
      </c>
      <c r="CZ856">
        <v>177.59479999999999</v>
      </c>
      <c r="DA856">
        <v>144.1371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358.67290000000003</v>
      </c>
      <c r="DO856">
        <v>461.46269999999998</v>
      </c>
      <c r="DP856">
        <v>453.44159999999999</v>
      </c>
      <c r="DQ856">
        <v>453.12529999999998</v>
      </c>
      <c r="DR856">
        <v>447.10629999999998</v>
      </c>
      <c r="DS856">
        <v>440.97219999999999</v>
      </c>
      <c r="DT856">
        <v>359.18869999999998</v>
      </c>
      <c r="DU856">
        <v>250.3211</v>
      </c>
      <c r="DV856">
        <v>250.71</v>
      </c>
      <c r="DW856">
        <v>319.32240000000002</v>
      </c>
      <c r="DX856">
        <v>374.96210000000002</v>
      </c>
      <c r="DY856">
        <v>383.67360000000002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583.26480000000004</v>
      </c>
      <c r="EM856">
        <v>476.49529999999999</v>
      </c>
      <c r="EN856">
        <v>467.89929999999998</v>
      </c>
      <c r="EO856">
        <v>468.70690000000002</v>
      </c>
      <c r="EP856">
        <v>462.8417</v>
      </c>
      <c r="EQ856">
        <v>456.52510000000001</v>
      </c>
      <c r="ER856">
        <v>368.3768</v>
      </c>
      <c r="ES856">
        <v>259.4058</v>
      </c>
      <c r="ET856">
        <v>361.39370000000002</v>
      </c>
      <c r="EU856">
        <v>522.4828</v>
      </c>
      <c r="EV856">
        <v>659.92899999999997</v>
      </c>
      <c r="EW856">
        <v>729.52620000000002</v>
      </c>
      <c r="EX856">
        <v>71.345500000000001</v>
      </c>
      <c r="EY856">
        <v>69.967799999999997</v>
      </c>
      <c r="EZ856">
        <v>68.808549999999997</v>
      </c>
      <c r="FA856">
        <v>67.862300000000005</v>
      </c>
      <c r="FB856">
        <v>66.816950000000006</v>
      </c>
      <c r="FC856">
        <v>66.078479999999999</v>
      </c>
      <c r="FD856">
        <v>66.139300000000006</v>
      </c>
      <c r="FE856">
        <v>67.205799999999996</v>
      </c>
      <c r="FF856">
        <v>70.403260000000003</v>
      </c>
      <c r="FG856">
        <v>75.062790000000007</v>
      </c>
      <c r="FH856">
        <v>80.224170000000001</v>
      </c>
      <c r="FI856">
        <v>84.664000000000001</v>
      </c>
      <c r="FJ856">
        <v>87.616039999999998</v>
      </c>
      <c r="FK856">
        <v>89.935869999999994</v>
      </c>
      <c r="FL856">
        <v>91.449920000000006</v>
      </c>
      <c r="FM856">
        <v>92.070520000000002</v>
      </c>
      <c r="FN856">
        <v>92.591319999999996</v>
      </c>
      <c r="FO856">
        <v>91.789460000000005</v>
      </c>
      <c r="FP856">
        <v>90.418850000000006</v>
      </c>
      <c r="FQ856">
        <v>88.154610000000005</v>
      </c>
      <c r="FR856">
        <v>84.434299999999993</v>
      </c>
      <c r="FS856">
        <v>80.285600000000002</v>
      </c>
      <c r="FT856">
        <v>77.769049999999993</v>
      </c>
      <c r="FU856">
        <v>75.174390000000002</v>
      </c>
      <c r="FV856">
        <v>1</v>
      </c>
    </row>
    <row r="857" spans="1:178" x14ac:dyDescent="0.2">
      <c r="A857" t="s">
        <v>216</v>
      </c>
      <c r="B857" t="s">
        <v>231</v>
      </c>
      <c r="C857" t="s">
        <v>243</v>
      </c>
      <c r="D857" t="s">
        <v>38</v>
      </c>
      <c r="E857" t="s">
        <v>239</v>
      </c>
      <c r="F857" t="s">
        <v>229</v>
      </c>
      <c r="G857">
        <v>455</v>
      </c>
      <c r="H857" s="59"/>
      <c r="I857">
        <v>67.00515</v>
      </c>
      <c r="J857">
        <v>472.57960000000003</v>
      </c>
      <c r="K857">
        <v>466.5881</v>
      </c>
      <c r="L857">
        <v>461.90300000000002</v>
      </c>
      <c r="M857">
        <v>464.00749999999999</v>
      </c>
      <c r="N857">
        <v>478.44850000000002</v>
      </c>
      <c r="O857">
        <v>510.20139999999998</v>
      </c>
      <c r="P857">
        <v>551.904</v>
      </c>
      <c r="Q857">
        <v>561.79989999999998</v>
      </c>
      <c r="R857">
        <v>570.47929999999997</v>
      </c>
      <c r="S857">
        <v>572.05849999999998</v>
      </c>
      <c r="T857">
        <v>573.46090000000004</v>
      </c>
      <c r="U857">
        <v>567.39020000000005</v>
      </c>
      <c r="V857">
        <v>560.67759999999998</v>
      </c>
      <c r="W857">
        <v>556.71010000000001</v>
      </c>
      <c r="X857">
        <v>545.60019999999997</v>
      </c>
      <c r="Y857">
        <v>540.30219999999997</v>
      </c>
      <c r="Z857">
        <v>531.39829999999995</v>
      </c>
      <c r="AA857">
        <v>522.57989999999995</v>
      </c>
      <c r="AB857">
        <v>520.73429999999996</v>
      </c>
      <c r="AC857">
        <v>522.72799999999995</v>
      </c>
      <c r="AD857">
        <v>524.87509999999997</v>
      </c>
      <c r="AE857">
        <v>524.01549999999997</v>
      </c>
      <c r="AF857">
        <v>518.09619999999995</v>
      </c>
      <c r="AG857">
        <v>487.13130000000001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-177.3477</v>
      </c>
      <c r="AU857">
        <v>413.43380000000002</v>
      </c>
      <c r="AV857">
        <v>406.9819</v>
      </c>
      <c r="AW857">
        <v>404.0421</v>
      </c>
      <c r="AX857">
        <v>397.83</v>
      </c>
      <c r="AY857">
        <v>392.29390000000001</v>
      </c>
      <c r="AZ857">
        <v>327.68990000000002</v>
      </c>
      <c r="BA857">
        <v>222.089</v>
      </c>
      <c r="BB857">
        <v>-15.50643</v>
      </c>
      <c r="BC857">
        <v>-165.4066</v>
      </c>
      <c r="BD857">
        <v>-302.92630000000003</v>
      </c>
      <c r="BE857">
        <v>-437.06810000000002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44.102910000000001</v>
      </c>
      <c r="BS857">
        <v>428.2561</v>
      </c>
      <c r="BT857">
        <v>421.23739999999998</v>
      </c>
      <c r="BU857">
        <v>419.40570000000002</v>
      </c>
      <c r="BV857">
        <v>413.34530000000001</v>
      </c>
      <c r="BW857">
        <v>407.62920000000003</v>
      </c>
      <c r="BX857">
        <v>336.74959999999999</v>
      </c>
      <c r="BY857">
        <v>231.04660000000001</v>
      </c>
      <c r="BZ857">
        <v>93.629140000000007</v>
      </c>
      <c r="CA857">
        <v>34.912289999999999</v>
      </c>
      <c r="CB857">
        <v>-21.945080000000001</v>
      </c>
      <c r="CC857">
        <v>-96.052859999999995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197.47900000000001</v>
      </c>
      <c r="CQ857">
        <v>438.52199999999999</v>
      </c>
      <c r="CR857">
        <v>431.11070000000001</v>
      </c>
      <c r="CS857">
        <v>430.04649999999998</v>
      </c>
      <c r="CT857">
        <v>424.09109999999998</v>
      </c>
      <c r="CU857">
        <v>418.25040000000001</v>
      </c>
      <c r="CV857">
        <v>343.02429999999998</v>
      </c>
      <c r="CW857">
        <v>237.25059999999999</v>
      </c>
      <c r="CX857">
        <v>169.21610000000001</v>
      </c>
      <c r="CY857">
        <v>173.65260000000001</v>
      </c>
      <c r="CZ857">
        <v>172.66159999999999</v>
      </c>
      <c r="DA857">
        <v>140.13329999999999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350.85500000000002</v>
      </c>
      <c r="DO857">
        <v>448.78789999999998</v>
      </c>
      <c r="DP857">
        <v>440.98399999999998</v>
      </c>
      <c r="DQ857">
        <v>440.68729999999999</v>
      </c>
      <c r="DR857">
        <v>434.83699999999999</v>
      </c>
      <c r="DS857">
        <v>428.8716</v>
      </c>
      <c r="DT857">
        <v>349.29899999999998</v>
      </c>
      <c r="DU857">
        <v>243.4545</v>
      </c>
      <c r="DV857">
        <v>244.8031</v>
      </c>
      <c r="DW857">
        <v>312.39280000000002</v>
      </c>
      <c r="DX857">
        <v>367.26830000000001</v>
      </c>
      <c r="DY857">
        <v>376.31939999999997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572.3057</v>
      </c>
      <c r="EM857">
        <v>463.61020000000002</v>
      </c>
      <c r="EN857">
        <v>455.2396</v>
      </c>
      <c r="EO857">
        <v>456.05099999999999</v>
      </c>
      <c r="EP857">
        <v>450.35230000000001</v>
      </c>
      <c r="EQ857">
        <v>444.20690000000002</v>
      </c>
      <c r="ER857">
        <v>358.35860000000002</v>
      </c>
      <c r="ES857">
        <v>252.41210000000001</v>
      </c>
      <c r="ET857">
        <v>353.93860000000001</v>
      </c>
      <c r="EU857">
        <v>512.71169999999995</v>
      </c>
      <c r="EV857">
        <v>648.24950000000001</v>
      </c>
      <c r="EW857">
        <v>717.3347</v>
      </c>
      <c r="EX857">
        <v>71.345500000000001</v>
      </c>
      <c r="EY857">
        <v>69.967799999999997</v>
      </c>
      <c r="EZ857">
        <v>68.808549999999997</v>
      </c>
      <c r="FA857">
        <v>67.862300000000005</v>
      </c>
      <c r="FB857">
        <v>66.816950000000006</v>
      </c>
      <c r="FC857">
        <v>66.078479999999999</v>
      </c>
      <c r="FD857">
        <v>66.139300000000006</v>
      </c>
      <c r="FE857">
        <v>67.205799999999996</v>
      </c>
      <c r="FF857">
        <v>70.403260000000003</v>
      </c>
      <c r="FG857">
        <v>75.062790000000007</v>
      </c>
      <c r="FH857">
        <v>80.224170000000001</v>
      </c>
      <c r="FI857">
        <v>84.664000000000001</v>
      </c>
      <c r="FJ857">
        <v>87.616039999999998</v>
      </c>
      <c r="FK857">
        <v>89.935869999999994</v>
      </c>
      <c r="FL857">
        <v>91.449920000000006</v>
      </c>
      <c r="FM857">
        <v>92.070520000000002</v>
      </c>
      <c r="FN857">
        <v>92.591319999999996</v>
      </c>
      <c r="FO857">
        <v>91.789460000000005</v>
      </c>
      <c r="FP857">
        <v>90.418850000000006</v>
      </c>
      <c r="FQ857">
        <v>88.154610000000005</v>
      </c>
      <c r="FR857">
        <v>84.434299999999993</v>
      </c>
      <c r="FS857">
        <v>80.285600000000002</v>
      </c>
      <c r="FT857">
        <v>77.769049999999993</v>
      </c>
      <c r="FU857">
        <v>75.174390000000002</v>
      </c>
      <c r="FV857">
        <v>1</v>
      </c>
    </row>
    <row r="858" spans="1:178" x14ac:dyDescent="0.2">
      <c r="A858" t="s">
        <v>216</v>
      </c>
      <c r="B858" t="s">
        <v>231</v>
      </c>
      <c r="C858" t="s">
        <v>243</v>
      </c>
      <c r="D858" t="s">
        <v>39</v>
      </c>
      <c r="E858">
        <v>2015</v>
      </c>
      <c r="F858" t="s">
        <v>229</v>
      </c>
      <c r="G858">
        <v>494</v>
      </c>
      <c r="H858" s="59"/>
      <c r="I858">
        <v>72.748450000000005</v>
      </c>
      <c r="J858">
        <v>518.41549999999995</v>
      </c>
      <c r="K858">
        <v>511.57330000000002</v>
      </c>
      <c r="L858">
        <v>504.98970000000003</v>
      </c>
      <c r="M858">
        <v>507.21730000000002</v>
      </c>
      <c r="N858">
        <v>522.33010000000002</v>
      </c>
      <c r="O858">
        <v>556.17520000000002</v>
      </c>
      <c r="P858">
        <v>601.41020000000003</v>
      </c>
      <c r="Q858">
        <v>613.52610000000004</v>
      </c>
      <c r="R858">
        <v>623.55039999999997</v>
      </c>
      <c r="S858">
        <v>626.32640000000004</v>
      </c>
      <c r="T858">
        <v>627.30089999999996</v>
      </c>
      <c r="U858">
        <v>620.39940000000001</v>
      </c>
      <c r="V858">
        <v>612.95190000000002</v>
      </c>
      <c r="W858">
        <v>608.88940000000002</v>
      </c>
      <c r="X858">
        <v>597.10609999999997</v>
      </c>
      <c r="Y858">
        <v>591.92269999999996</v>
      </c>
      <c r="Z858">
        <v>582.11239999999998</v>
      </c>
      <c r="AA858">
        <v>572.87300000000005</v>
      </c>
      <c r="AB858">
        <v>570.97090000000003</v>
      </c>
      <c r="AC858">
        <v>571.97810000000004</v>
      </c>
      <c r="AD858">
        <v>573.68330000000003</v>
      </c>
      <c r="AE858">
        <v>573.68010000000004</v>
      </c>
      <c r="AF858">
        <v>568.09640000000002</v>
      </c>
      <c r="AG858">
        <v>532.76070000000004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-173.46010000000001</v>
      </c>
      <c r="AU858">
        <v>453.85210000000001</v>
      </c>
      <c r="AV858">
        <v>446.41269999999997</v>
      </c>
      <c r="AW858">
        <v>443.654</v>
      </c>
      <c r="AX858">
        <v>436.93520000000001</v>
      </c>
      <c r="AY858">
        <v>430.93189999999998</v>
      </c>
      <c r="AZ858">
        <v>360.5831</v>
      </c>
      <c r="BA858">
        <v>238.88829999999999</v>
      </c>
      <c r="BB858">
        <v>89.378110000000007</v>
      </c>
      <c r="BC858">
        <v>-19.888179999999998</v>
      </c>
      <c r="BD858">
        <v>-111.8169</v>
      </c>
      <c r="BE858">
        <v>-204.7929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54.342950000000002</v>
      </c>
      <c r="BS858">
        <v>469.08429999999998</v>
      </c>
      <c r="BT858">
        <v>461.2398</v>
      </c>
      <c r="BU858">
        <v>459.77409999999998</v>
      </c>
      <c r="BV858">
        <v>453.10199999999998</v>
      </c>
      <c r="BW858">
        <v>447.0324</v>
      </c>
      <c r="BX858">
        <v>370.00200000000001</v>
      </c>
      <c r="BY858">
        <v>248.31389999999999</v>
      </c>
      <c r="BZ858">
        <v>143.31129999999999</v>
      </c>
      <c r="CA858">
        <v>101.35760000000001</v>
      </c>
      <c r="CB858">
        <v>63.894359999999999</v>
      </c>
      <c r="CC858">
        <v>4.014691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212.11859999999999</v>
      </c>
      <c r="CQ858">
        <v>479.63409999999999</v>
      </c>
      <c r="CR858">
        <v>471.50900000000001</v>
      </c>
      <c r="CS858">
        <v>470.93880000000001</v>
      </c>
      <c r="CT858">
        <v>464.29910000000001</v>
      </c>
      <c r="CU858">
        <v>458.18360000000001</v>
      </c>
      <c r="CV858">
        <v>376.5256</v>
      </c>
      <c r="CW858">
        <v>254.84200000000001</v>
      </c>
      <c r="CX858">
        <v>180.6653</v>
      </c>
      <c r="CY858">
        <v>185.3321</v>
      </c>
      <c r="CZ858">
        <v>185.5915</v>
      </c>
      <c r="DA858">
        <v>148.63419999999999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369.89429999999999</v>
      </c>
      <c r="DO858">
        <v>490.18389999999999</v>
      </c>
      <c r="DP858">
        <v>481.77809999999999</v>
      </c>
      <c r="DQ858">
        <v>482.1035</v>
      </c>
      <c r="DR858">
        <v>475.49619999999999</v>
      </c>
      <c r="DS858">
        <v>469.3347</v>
      </c>
      <c r="DT858">
        <v>383.04919999999998</v>
      </c>
      <c r="DU858">
        <v>261.37020000000001</v>
      </c>
      <c r="DV858">
        <v>218.01920000000001</v>
      </c>
      <c r="DW858">
        <v>269.30650000000003</v>
      </c>
      <c r="DX858">
        <v>307.28859999999997</v>
      </c>
      <c r="DY858">
        <v>293.25380000000001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597.69730000000004</v>
      </c>
      <c r="EM858">
        <v>505.41609999999997</v>
      </c>
      <c r="EN858">
        <v>496.60520000000002</v>
      </c>
      <c r="EO858">
        <v>498.22359999999998</v>
      </c>
      <c r="EP858">
        <v>491.66300000000001</v>
      </c>
      <c r="EQ858">
        <v>485.43520000000001</v>
      </c>
      <c r="ER858">
        <v>392.46809999999999</v>
      </c>
      <c r="ES858">
        <v>270.79579999999999</v>
      </c>
      <c r="ET858">
        <v>271.95240000000001</v>
      </c>
      <c r="EU858">
        <v>390.5523</v>
      </c>
      <c r="EV858">
        <v>482.99979999999999</v>
      </c>
      <c r="EW858">
        <v>502.06139999999999</v>
      </c>
      <c r="EX858">
        <v>73.525049999999993</v>
      </c>
      <c r="EY858">
        <v>72.693860000000001</v>
      </c>
      <c r="EZ858">
        <v>71.773449999999997</v>
      </c>
      <c r="FA858">
        <v>70.999889999999994</v>
      </c>
      <c r="FB858">
        <v>70.433719999999994</v>
      </c>
      <c r="FC858">
        <v>70.009240000000005</v>
      </c>
      <c r="FD858">
        <v>69.989720000000005</v>
      </c>
      <c r="FE858">
        <v>70.376339999999999</v>
      </c>
      <c r="FF858">
        <v>73.142009999999999</v>
      </c>
      <c r="FG858">
        <v>77.581959999999995</v>
      </c>
      <c r="FH858">
        <v>82.184020000000004</v>
      </c>
      <c r="FI858">
        <v>85.688839999999999</v>
      </c>
      <c r="FJ858">
        <v>88.120750000000001</v>
      </c>
      <c r="FK858">
        <v>89.813109999999995</v>
      </c>
      <c r="FL858">
        <v>91.480090000000004</v>
      </c>
      <c r="FM858">
        <v>92.051259999999999</v>
      </c>
      <c r="FN858">
        <v>92.693539999999999</v>
      </c>
      <c r="FO858">
        <v>91.537189999999995</v>
      </c>
      <c r="FP858">
        <v>89.499859999999998</v>
      </c>
      <c r="FQ858">
        <v>87.50067</v>
      </c>
      <c r="FR858">
        <v>84.406379999999999</v>
      </c>
      <c r="FS858">
        <v>81.483990000000006</v>
      </c>
      <c r="FT858">
        <v>79.497309999999999</v>
      </c>
      <c r="FU858">
        <v>77.634450000000001</v>
      </c>
      <c r="FV858">
        <v>1</v>
      </c>
    </row>
    <row r="859" spans="1:178" x14ac:dyDescent="0.2">
      <c r="A859" t="s">
        <v>216</v>
      </c>
      <c r="B859" t="s">
        <v>231</v>
      </c>
      <c r="C859" t="s">
        <v>243</v>
      </c>
      <c r="D859" t="s">
        <v>39</v>
      </c>
      <c r="E859">
        <v>2016</v>
      </c>
      <c r="F859" t="s">
        <v>229</v>
      </c>
      <c r="G859">
        <v>481</v>
      </c>
      <c r="H859" s="59"/>
      <c r="I859">
        <v>70.834010000000006</v>
      </c>
      <c r="J859">
        <v>504.77300000000002</v>
      </c>
      <c r="K859">
        <v>498.11090000000002</v>
      </c>
      <c r="L859">
        <v>491.70049999999998</v>
      </c>
      <c r="M859">
        <v>493.86950000000002</v>
      </c>
      <c r="N859">
        <v>508.58460000000002</v>
      </c>
      <c r="O859">
        <v>541.53899999999999</v>
      </c>
      <c r="P859">
        <v>585.58370000000002</v>
      </c>
      <c r="Q859">
        <v>597.38070000000005</v>
      </c>
      <c r="R859">
        <v>607.14110000000005</v>
      </c>
      <c r="S859">
        <v>609.8442</v>
      </c>
      <c r="T859">
        <v>610.79300000000001</v>
      </c>
      <c r="U859">
        <v>604.07309999999995</v>
      </c>
      <c r="V859">
        <v>596.82159999999999</v>
      </c>
      <c r="W859">
        <v>592.86599999999999</v>
      </c>
      <c r="X859">
        <v>581.39279999999997</v>
      </c>
      <c r="Y859">
        <v>576.34580000000005</v>
      </c>
      <c r="Z859">
        <v>566.79359999999997</v>
      </c>
      <c r="AA859">
        <v>557.79740000000004</v>
      </c>
      <c r="AB859">
        <v>555.94539999999995</v>
      </c>
      <c r="AC859">
        <v>556.92600000000004</v>
      </c>
      <c r="AD859">
        <v>558.58640000000003</v>
      </c>
      <c r="AE859">
        <v>558.58320000000003</v>
      </c>
      <c r="AF859">
        <v>553.14649999999995</v>
      </c>
      <c r="AG859">
        <v>518.74069999999995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-173.9349</v>
      </c>
      <c r="AU859">
        <v>441.57159999999999</v>
      </c>
      <c r="AV859">
        <v>434.33699999999999</v>
      </c>
      <c r="AW859">
        <v>431.6223</v>
      </c>
      <c r="AX859">
        <v>425.07920000000001</v>
      </c>
      <c r="AY859">
        <v>419.23540000000003</v>
      </c>
      <c r="AZ859">
        <v>350.88569999999999</v>
      </c>
      <c r="BA859">
        <v>232.39320000000001</v>
      </c>
      <c r="BB859">
        <v>85.832909999999998</v>
      </c>
      <c r="BC859">
        <v>-22.047090000000001</v>
      </c>
      <c r="BD859">
        <v>-112.7615</v>
      </c>
      <c r="BE859">
        <v>-204.023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50.850720000000003</v>
      </c>
      <c r="BS859">
        <v>456.60210000000001</v>
      </c>
      <c r="BT859">
        <v>448.96769999999998</v>
      </c>
      <c r="BU859">
        <v>447.52879999999999</v>
      </c>
      <c r="BV859">
        <v>441.03190000000001</v>
      </c>
      <c r="BW859">
        <v>435.12270000000001</v>
      </c>
      <c r="BX859">
        <v>360.17989999999998</v>
      </c>
      <c r="BY859">
        <v>241.69399999999999</v>
      </c>
      <c r="BZ859">
        <v>139.05170000000001</v>
      </c>
      <c r="CA859">
        <v>97.592740000000006</v>
      </c>
      <c r="CB859">
        <v>60.622340000000001</v>
      </c>
      <c r="CC859">
        <v>2.0188480000000002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206.53659999999999</v>
      </c>
      <c r="CQ859">
        <v>467.01209999999998</v>
      </c>
      <c r="CR859">
        <v>459.10090000000002</v>
      </c>
      <c r="CS859">
        <v>458.54570000000001</v>
      </c>
      <c r="CT859">
        <v>452.08069999999998</v>
      </c>
      <c r="CU859">
        <v>446.12610000000001</v>
      </c>
      <c r="CV859">
        <v>366.61700000000002</v>
      </c>
      <c r="CW859">
        <v>248.13570000000001</v>
      </c>
      <c r="CX859">
        <v>175.9109</v>
      </c>
      <c r="CY859">
        <v>180.45490000000001</v>
      </c>
      <c r="CZ859">
        <v>180.70750000000001</v>
      </c>
      <c r="DA859">
        <v>144.72280000000001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362.22239999999999</v>
      </c>
      <c r="DO859">
        <v>477.42219999999998</v>
      </c>
      <c r="DP859">
        <v>469.23399999999998</v>
      </c>
      <c r="DQ859">
        <v>469.5625</v>
      </c>
      <c r="DR859">
        <v>463.12950000000001</v>
      </c>
      <c r="DS859">
        <v>457.12950000000001</v>
      </c>
      <c r="DT859">
        <v>373.05419999999998</v>
      </c>
      <c r="DU859">
        <v>254.57730000000001</v>
      </c>
      <c r="DV859">
        <v>212.77010000000001</v>
      </c>
      <c r="DW859">
        <v>263.31709999999998</v>
      </c>
      <c r="DX859">
        <v>300.79259999999999</v>
      </c>
      <c r="DY859">
        <v>287.42669999999998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587.00800000000004</v>
      </c>
      <c r="EM859">
        <v>492.45269999999999</v>
      </c>
      <c r="EN859">
        <v>483.86470000000003</v>
      </c>
      <c r="EO859">
        <v>485.46899999999999</v>
      </c>
      <c r="EP859">
        <v>479.0822</v>
      </c>
      <c r="EQ859">
        <v>473.01679999999999</v>
      </c>
      <c r="ER859">
        <v>382.34840000000003</v>
      </c>
      <c r="ES859">
        <v>263.87810000000002</v>
      </c>
      <c r="ET859">
        <v>265.9889</v>
      </c>
      <c r="EU859">
        <v>382.95690000000002</v>
      </c>
      <c r="EV859">
        <v>474.17649999999998</v>
      </c>
      <c r="EW859">
        <v>493.46859999999998</v>
      </c>
      <c r="EX859">
        <v>73.525049999999993</v>
      </c>
      <c r="EY859">
        <v>72.693860000000001</v>
      </c>
      <c r="EZ859">
        <v>71.773449999999997</v>
      </c>
      <c r="FA859">
        <v>70.999889999999994</v>
      </c>
      <c r="FB859">
        <v>70.433719999999994</v>
      </c>
      <c r="FC859">
        <v>70.009240000000005</v>
      </c>
      <c r="FD859">
        <v>69.989720000000005</v>
      </c>
      <c r="FE859">
        <v>70.376339999999999</v>
      </c>
      <c r="FF859">
        <v>73.142009999999999</v>
      </c>
      <c r="FG859">
        <v>77.581959999999995</v>
      </c>
      <c r="FH859">
        <v>82.184020000000004</v>
      </c>
      <c r="FI859">
        <v>85.688839999999999</v>
      </c>
      <c r="FJ859">
        <v>88.120750000000001</v>
      </c>
      <c r="FK859">
        <v>89.813109999999995</v>
      </c>
      <c r="FL859">
        <v>91.480090000000004</v>
      </c>
      <c r="FM859">
        <v>92.051259999999999</v>
      </c>
      <c r="FN859">
        <v>92.693539999999999</v>
      </c>
      <c r="FO859">
        <v>91.537189999999995</v>
      </c>
      <c r="FP859">
        <v>89.499859999999998</v>
      </c>
      <c r="FQ859">
        <v>87.50067</v>
      </c>
      <c r="FR859">
        <v>84.406379999999999</v>
      </c>
      <c r="FS859">
        <v>81.483990000000006</v>
      </c>
      <c r="FT859">
        <v>79.497309999999999</v>
      </c>
      <c r="FU859">
        <v>77.634450000000001</v>
      </c>
      <c r="FV859">
        <v>1</v>
      </c>
    </row>
    <row r="860" spans="1:178" x14ac:dyDescent="0.2">
      <c r="A860" t="s">
        <v>216</v>
      </c>
      <c r="B860" t="s">
        <v>231</v>
      </c>
      <c r="C860" t="s">
        <v>243</v>
      </c>
      <c r="D860" t="s">
        <v>39</v>
      </c>
      <c r="E860">
        <v>2017</v>
      </c>
      <c r="F860" t="s">
        <v>229</v>
      </c>
      <c r="G860">
        <v>468</v>
      </c>
      <c r="H860" s="59"/>
      <c r="I860">
        <v>68.919589999999999</v>
      </c>
      <c r="J860">
        <v>491.13049999999998</v>
      </c>
      <c r="K860">
        <v>484.64839999999998</v>
      </c>
      <c r="L860">
        <v>478.41129999999998</v>
      </c>
      <c r="M860">
        <v>480.52170000000001</v>
      </c>
      <c r="N860">
        <v>494.83909999999997</v>
      </c>
      <c r="O860">
        <v>526.90279999999996</v>
      </c>
      <c r="P860">
        <v>569.75710000000004</v>
      </c>
      <c r="Q860">
        <v>581.23519999999996</v>
      </c>
      <c r="R860">
        <v>590.7319</v>
      </c>
      <c r="S860">
        <v>593.36189999999999</v>
      </c>
      <c r="T860">
        <v>594.28510000000006</v>
      </c>
      <c r="U860">
        <v>587.74680000000001</v>
      </c>
      <c r="V860">
        <v>580.69129999999996</v>
      </c>
      <c r="W860">
        <v>576.84259999999995</v>
      </c>
      <c r="X860">
        <v>565.67949999999996</v>
      </c>
      <c r="Y860">
        <v>560.76890000000003</v>
      </c>
      <c r="Z860">
        <v>551.47490000000005</v>
      </c>
      <c r="AA860">
        <v>542.72190000000001</v>
      </c>
      <c r="AB860">
        <v>540.91989999999998</v>
      </c>
      <c r="AC860">
        <v>541.87400000000002</v>
      </c>
      <c r="AD860">
        <v>543.48950000000002</v>
      </c>
      <c r="AE860">
        <v>543.48630000000003</v>
      </c>
      <c r="AF860">
        <v>538.19659999999999</v>
      </c>
      <c r="AG860">
        <v>504.72059999999999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-174.34020000000001</v>
      </c>
      <c r="AU860">
        <v>429.29579999999999</v>
      </c>
      <c r="AV860">
        <v>422.26580000000001</v>
      </c>
      <c r="AW860">
        <v>419.59550000000002</v>
      </c>
      <c r="AX860">
        <v>413.22820000000002</v>
      </c>
      <c r="AY860">
        <v>407.54379999999998</v>
      </c>
      <c r="AZ860">
        <v>341.19119999999998</v>
      </c>
      <c r="BA860">
        <v>225.90100000000001</v>
      </c>
      <c r="BB860">
        <v>82.304180000000002</v>
      </c>
      <c r="BC860">
        <v>-24.168980000000001</v>
      </c>
      <c r="BD860">
        <v>-113.65260000000001</v>
      </c>
      <c r="BE860">
        <v>-203.18940000000001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47.386920000000003</v>
      </c>
      <c r="BS860">
        <v>444.12180000000001</v>
      </c>
      <c r="BT860">
        <v>436.69740000000002</v>
      </c>
      <c r="BU860">
        <v>435.28559999999999</v>
      </c>
      <c r="BV860">
        <v>428.96390000000002</v>
      </c>
      <c r="BW860">
        <v>423.2149</v>
      </c>
      <c r="BX860">
        <v>350.35890000000001</v>
      </c>
      <c r="BY860">
        <v>235.0753</v>
      </c>
      <c r="BZ860">
        <v>134.7989</v>
      </c>
      <c r="CA860">
        <v>93.843019999999996</v>
      </c>
      <c r="CB860">
        <v>57.372239999999998</v>
      </c>
      <c r="CC860">
        <v>4.90576E-2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200.9545</v>
      </c>
      <c r="CQ860">
        <v>454.39019999999999</v>
      </c>
      <c r="CR860">
        <v>446.6927</v>
      </c>
      <c r="CS860">
        <v>446.15249999999997</v>
      </c>
      <c r="CT860">
        <v>439.8623</v>
      </c>
      <c r="CU860">
        <v>434.0686</v>
      </c>
      <c r="CV860">
        <v>356.70850000000002</v>
      </c>
      <c r="CW860">
        <v>241.42930000000001</v>
      </c>
      <c r="CX860">
        <v>171.1566</v>
      </c>
      <c r="CY860">
        <v>175.5778</v>
      </c>
      <c r="CZ860">
        <v>175.8235</v>
      </c>
      <c r="DA860">
        <v>140.81139999999999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354.52199999999999</v>
      </c>
      <c r="DO860">
        <v>464.65859999999998</v>
      </c>
      <c r="DP860">
        <v>456.68799999999999</v>
      </c>
      <c r="DQ860">
        <v>457.01949999999999</v>
      </c>
      <c r="DR860">
        <v>450.76069999999999</v>
      </c>
      <c r="DS860">
        <v>444.92239999999998</v>
      </c>
      <c r="DT860">
        <v>363.05799999999999</v>
      </c>
      <c r="DU860">
        <v>247.7833</v>
      </c>
      <c r="DV860">
        <v>207.51419999999999</v>
      </c>
      <c r="DW860">
        <v>257.3125</v>
      </c>
      <c r="DX860">
        <v>294.2747</v>
      </c>
      <c r="DY860">
        <v>281.57369999999997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0</v>
      </c>
      <c r="EK860">
        <v>0</v>
      </c>
      <c r="EL860">
        <v>576.24919999999997</v>
      </c>
      <c r="EM860">
        <v>479.4846</v>
      </c>
      <c r="EN860">
        <v>471.11959999999999</v>
      </c>
      <c r="EO860">
        <v>472.70960000000002</v>
      </c>
      <c r="EP860">
        <v>466.49639999999999</v>
      </c>
      <c r="EQ860">
        <v>460.59350000000001</v>
      </c>
      <c r="ER860">
        <v>372.22579999999999</v>
      </c>
      <c r="ES860">
        <v>256.95760000000001</v>
      </c>
      <c r="ET860">
        <v>260.00889999999998</v>
      </c>
      <c r="EU860">
        <v>375.3245</v>
      </c>
      <c r="EV860">
        <v>465.2996</v>
      </c>
      <c r="EW860">
        <v>484.81209999999999</v>
      </c>
      <c r="EX860">
        <v>73.525049999999993</v>
      </c>
      <c r="EY860">
        <v>72.693860000000001</v>
      </c>
      <c r="EZ860">
        <v>71.773449999999997</v>
      </c>
      <c r="FA860">
        <v>70.999889999999994</v>
      </c>
      <c r="FB860">
        <v>70.433719999999994</v>
      </c>
      <c r="FC860">
        <v>70.009240000000005</v>
      </c>
      <c r="FD860">
        <v>69.989720000000005</v>
      </c>
      <c r="FE860">
        <v>70.376339999999999</v>
      </c>
      <c r="FF860">
        <v>73.142009999999999</v>
      </c>
      <c r="FG860">
        <v>77.581959999999995</v>
      </c>
      <c r="FH860">
        <v>82.184020000000004</v>
      </c>
      <c r="FI860">
        <v>85.688839999999999</v>
      </c>
      <c r="FJ860">
        <v>88.120750000000001</v>
      </c>
      <c r="FK860">
        <v>89.813109999999995</v>
      </c>
      <c r="FL860">
        <v>91.480090000000004</v>
      </c>
      <c r="FM860">
        <v>92.051259999999999</v>
      </c>
      <c r="FN860">
        <v>92.693539999999999</v>
      </c>
      <c r="FO860">
        <v>91.537189999999995</v>
      </c>
      <c r="FP860">
        <v>89.499859999999998</v>
      </c>
      <c r="FQ860">
        <v>87.50067</v>
      </c>
      <c r="FR860">
        <v>84.406379999999999</v>
      </c>
      <c r="FS860">
        <v>81.483990000000006</v>
      </c>
      <c r="FT860">
        <v>79.497309999999999</v>
      </c>
      <c r="FU860">
        <v>77.634450000000001</v>
      </c>
      <c r="FV860">
        <v>1</v>
      </c>
    </row>
    <row r="861" spans="1:178" x14ac:dyDescent="0.2">
      <c r="A861" t="s">
        <v>216</v>
      </c>
      <c r="B861" t="s">
        <v>231</v>
      </c>
      <c r="C861" t="s">
        <v>243</v>
      </c>
      <c r="D861" t="s">
        <v>39</v>
      </c>
      <c r="E861" t="s">
        <v>239</v>
      </c>
      <c r="F861" t="s">
        <v>229</v>
      </c>
      <c r="G861">
        <v>455</v>
      </c>
      <c r="H861" s="59"/>
      <c r="I861">
        <v>67.00515</v>
      </c>
      <c r="J861">
        <v>477.48790000000002</v>
      </c>
      <c r="K861">
        <v>471.1859</v>
      </c>
      <c r="L861">
        <v>465.12209999999999</v>
      </c>
      <c r="M861">
        <v>467.1739</v>
      </c>
      <c r="N861">
        <v>481.09359999999998</v>
      </c>
      <c r="O861">
        <v>512.26670000000001</v>
      </c>
      <c r="P861">
        <v>553.93050000000005</v>
      </c>
      <c r="Q861">
        <v>565.08979999999997</v>
      </c>
      <c r="R861">
        <v>574.32270000000005</v>
      </c>
      <c r="S861">
        <v>576.87959999999998</v>
      </c>
      <c r="T861">
        <v>577.77719999999999</v>
      </c>
      <c r="U861">
        <v>571.42049999999995</v>
      </c>
      <c r="V861">
        <v>564.56100000000004</v>
      </c>
      <c r="W861">
        <v>560.81920000000002</v>
      </c>
      <c r="X861">
        <v>549.96619999999996</v>
      </c>
      <c r="Y861">
        <v>545.19190000000003</v>
      </c>
      <c r="Z861">
        <v>536.15610000000004</v>
      </c>
      <c r="AA861">
        <v>527.64620000000002</v>
      </c>
      <c r="AB861">
        <v>525.89430000000004</v>
      </c>
      <c r="AC861">
        <v>526.82190000000003</v>
      </c>
      <c r="AD861">
        <v>528.39260000000002</v>
      </c>
      <c r="AE861">
        <v>528.3895</v>
      </c>
      <c r="AF861">
        <v>523.24670000000003</v>
      </c>
      <c r="AG861">
        <v>490.70060000000001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-174.67320000000001</v>
      </c>
      <c r="AU861">
        <v>417.02480000000003</v>
      </c>
      <c r="AV861">
        <v>410.19929999999999</v>
      </c>
      <c r="AW861">
        <v>407.57380000000001</v>
      </c>
      <c r="AX861">
        <v>401.38240000000002</v>
      </c>
      <c r="AY861">
        <v>395.85730000000001</v>
      </c>
      <c r="AZ861">
        <v>331.49959999999999</v>
      </c>
      <c r="BA861">
        <v>219.4118</v>
      </c>
      <c r="BB861">
        <v>78.792580000000001</v>
      </c>
      <c r="BC861">
        <v>-26.25235</v>
      </c>
      <c r="BD861">
        <v>-114.4877</v>
      </c>
      <c r="BE861">
        <v>-202.2894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43.952770000000001</v>
      </c>
      <c r="BS861">
        <v>431.64350000000002</v>
      </c>
      <c r="BT861">
        <v>424.42910000000001</v>
      </c>
      <c r="BU861">
        <v>423.04450000000003</v>
      </c>
      <c r="BV861">
        <v>416.89789999999999</v>
      </c>
      <c r="BW861">
        <v>411.30919999999998</v>
      </c>
      <c r="BX861">
        <v>340.53919999999999</v>
      </c>
      <c r="BY861">
        <v>228.45769999999999</v>
      </c>
      <c r="BZ861">
        <v>130.5531</v>
      </c>
      <c r="CA861">
        <v>90.109049999999996</v>
      </c>
      <c r="CB861">
        <v>54.14499</v>
      </c>
      <c r="CC861">
        <v>-1.8935740000000001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195.3724</v>
      </c>
      <c r="CQ861">
        <v>441.76819999999998</v>
      </c>
      <c r="CR861">
        <v>434.28460000000001</v>
      </c>
      <c r="CS861">
        <v>433.75940000000003</v>
      </c>
      <c r="CT861">
        <v>427.64389999999997</v>
      </c>
      <c r="CU861">
        <v>422.01119999999997</v>
      </c>
      <c r="CV861">
        <v>346.79989999999998</v>
      </c>
      <c r="CW861">
        <v>234.72290000000001</v>
      </c>
      <c r="CX861">
        <v>166.40219999999999</v>
      </c>
      <c r="CY861">
        <v>170.70060000000001</v>
      </c>
      <c r="CZ861">
        <v>170.93950000000001</v>
      </c>
      <c r="DA861">
        <v>136.8999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346.7921</v>
      </c>
      <c r="DO861">
        <v>451.89299999999997</v>
      </c>
      <c r="DP861">
        <v>444.14</v>
      </c>
      <c r="DQ861">
        <v>444.47430000000003</v>
      </c>
      <c r="DR861">
        <v>438.38990000000001</v>
      </c>
      <c r="DS861">
        <v>432.7131</v>
      </c>
      <c r="DT861">
        <v>353.06060000000002</v>
      </c>
      <c r="DU861">
        <v>240.9881</v>
      </c>
      <c r="DV861">
        <v>202.25139999999999</v>
      </c>
      <c r="DW861">
        <v>251.2921</v>
      </c>
      <c r="DX861">
        <v>287.73399999999998</v>
      </c>
      <c r="DY861">
        <v>275.69349999999997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565.41800000000001</v>
      </c>
      <c r="EM861">
        <v>466.51170000000002</v>
      </c>
      <c r="EN861">
        <v>458.3698</v>
      </c>
      <c r="EO861">
        <v>459.94499999999999</v>
      </c>
      <c r="EP861">
        <v>453.90539999999999</v>
      </c>
      <c r="EQ861">
        <v>448.16500000000002</v>
      </c>
      <c r="ER861">
        <v>362.10019999999997</v>
      </c>
      <c r="ES861">
        <v>250.03399999999999</v>
      </c>
      <c r="ET861">
        <v>254.01179999999999</v>
      </c>
      <c r="EU861">
        <v>367.65350000000001</v>
      </c>
      <c r="EV861">
        <v>456.36680000000001</v>
      </c>
      <c r="EW861">
        <v>476.08920000000001</v>
      </c>
      <c r="EX861">
        <v>73.525049999999993</v>
      </c>
      <c r="EY861">
        <v>72.693860000000001</v>
      </c>
      <c r="EZ861">
        <v>71.773449999999997</v>
      </c>
      <c r="FA861">
        <v>70.999889999999994</v>
      </c>
      <c r="FB861">
        <v>70.433719999999994</v>
      </c>
      <c r="FC861">
        <v>70.009240000000005</v>
      </c>
      <c r="FD861">
        <v>69.989720000000005</v>
      </c>
      <c r="FE861">
        <v>70.376339999999999</v>
      </c>
      <c r="FF861">
        <v>73.142009999999999</v>
      </c>
      <c r="FG861">
        <v>77.581959999999995</v>
      </c>
      <c r="FH861">
        <v>82.184020000000004</v>
      </c>
      <c r="FI861">
        <v>85.688839999999999</v>
      </c>
      <c r="FJ861">
        <v>88.120750000000001</v>
      </c>
      <c r="FK861">
        <v>89.813109999999995</v>
      </c>
      <c r="FL861">
        <v>91.480090000000004</v>
      </c>
      <c r="FM861">
        <v>92.051259999999999</v>
      </c>
      <c r="FN861">
        <v>92.693539999999999</v>
      </c>
      <c r="FO861">
        <v>91.537189999999995</v>
      </c>
      <c r="FP861">
        <v>89.499859999999998</v>
      </c>
      <c r="FQ861">
        <v>87.50067</v>
      </c>
      <c r="FR861">
        <v>84.406379999999999</v>
      </c>
      <c r="FS861">
        <v>81.483990000000006</v>
      </c>
      <c r="FT861">
        <v>79.497309999999999</v>
      </c>
      <c r="FU861">
        <v>77.634450000000001</v>
      </c>
      <c r="FV861">
        <v>1</v>
      </c>
    </row>
    <row r="862" spans="1:178" x14ac:dyDescent="0.2">
      <c r="A862" t="s">
        <v>216</v>
      </c>
      <c r="B862" t="s">
        <v>231</v>
      </c>
      <c r="C862" t="s">
        <v>243</v>
      </c>
      <c r="D862" t="s">
        <v>40</v>
      </c>
      <c r="E862">
        <v>2015</v>
      </c>
      <c r="F862" t="s">
        <v>229</v>
      </c>
      <c r="G862">
        <v>494</v>
      </c>
      <c r="H862" s="59"/>
      <c r="I862">
        <v>72.748450000000005</v>
      </c>
      <c r="J862">
        <v>518.42269999999996</v>
      </c>
      <c r="K862">
        <v>511.3417</v>
      </c>
      <c r="L862">
        <v>504.00990000000002</v>
      </c>
      <c r="M862">
        <v>510.05110000000002</v>
      </c>
      <c r="N862">
        <v>525.37490000000003</v>
      </c>
      <c r="O862">
        <v>552.9067</v>
      </c>
      <c r="P862">
        <v>598.25199999999995</v>
      </c>
      <c r="Q862">
        <v>612.70119999999997</v>
      </c>
      <c r="R862">
        <v>621.74329999999998</v>
      </c>
      <c r="S862">
        <v>625.44240000000002</v>
      </c>
      <c r="T862">
        <v>625.83619999999996</v>
      </c>
      <c r="U862">
        <v>620.07209999999998</v>
      </c>
      <c r="V862">
        <v>613.08150000000001</v>
      </c>
      <c r="W862">
        <v>607.90329999999994</v>
      </c>
      <c r="X862">
        <v>595.91579999999999</v>
      </c>
      <c r="Y862">
        <v>591.15920000000006</v>
      </c>
      <c r="Z862">
        <v>581.37419999999997</v>
      </c>
      <c r="AA862">
        <v>572.4239</v>
      </c>
      <c r="AB862">
        <v>570.15599999999995</v>
      </c>
      <c r="AC862">
        <v>570.87189999999998</v>
      </c>
      <c r="AD862">
        <v>572.95299999999997</v>
      </c>
      <c r="AE862">
        <v>572.22910000000002</v>
      </c>
      <c r="AF862">
        <v>568.78750000000002</v>
      </c>
      <c r="AG862">
        <v>533.096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-128.02979999999999</v>
      </c>
      <c r="AU862">
        <v>455.7842</v>
      </c>
      <c r="AV862">
        <v>448.61649999999997</v>
      </c>
      <c r="AW862">
        <v>445.9769</v>
      </c>
      <c r="AX862">
        <v>439.58429999999998</v>
      </c>
      <c r="AY862">
        <v>433.86660000000001</v>
      </c>
      <c r="AZ862">
        <v>361.96609999999998</v>
      </c>
      <c r="BA862">
        <v>238.95849999999999</v>
      </c>
      <c r="BB862">
        <v>43.003720000000001</v>
      </c>
      <c r="BC862">
        <v>-111.9175</v>
      </c>
      <c r="BD862">
        <v>-202.25139999999999</v>
      </c>
      <c r="BE862">
        <v>-296.22820000000002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71.663219999999995</v>
      </c>
      <c r="BS862">
        <v>469.05270000000002</v>
      </c>
      <c r="BT862">
        <v>461.33049999999997</v>
      </c>
      <c r="BU862">
        <v>460.19959999999998</v>
      </c>
      <c r="BV862">
        <v>453.79390000000001</v>
      </c>
      <c r="BW862">
        <v>448.16590000000002</v>
      </c>
      <c r="BX862">
        <v>370.58929999999998</v>
      </c>
      <c r="BY862">
        <v>246.81</v>
      </c>
      <c r="BZ862">
        <v>124.2491</v>
      </c>
      <c r="CA862">
        <v>63.70194</v>
      </c>
      <c r="CB862">
        <v>27.88213</v>
      </c>
      <c r="CC862">
        <v>-32.946959999999997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209.97</v>
      </c>
      <c r="CQ862">
        <v>478.24250000000001</v>
      </c>
      <c r="CR862">
        <v>470.13619999999997</v>
      </c>
      <c r="CS862">
        <v>470.05029999999999</v>
      </c>
      <c r="CT862">
        <v>463.63549999999998</v>
      </c>
      <c r="CU862">
        <v>458.06950000000001</v>
      </c>
      <c r="CV862">
        <v>376.56180000000001</v>
      </c>
      <c r="CW862">
        <v>252.24789999999999</v>
      </c>
      <c r="CX862">
        <v>180.51939999999999</v>
      </c>
      <c r="CY862">
        <v>185.33539999999999</v>
      </c>
      <c r="CZ862">
        <v>187.27189999999999</v>
      </c>
      <c r="DA862">
        <v>149.4008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348.27690000000001</v>
      </c>
      <c r="DO862">
        <v>487.43220000000002</v>
      </c>
      <c r="DP862">
        <v>478.94189999999998</v>
      </c>
      <c r="DQ862">
        <v>479.90100000000001</v>
      </c>
      <c r="DR862">
        <v>473.47699999999998</v>
      </c>
      <c r="DS862">
        <v>467.97309999999999</v>
      </c>
      <c r="DT862">
        <v>382.5342</v>
      </c>
      <c r="DU862">
        <v>257.6859</v>
      </c>
      <c r="DV862">
        <v>236.78970000000001</v>
      </c>
      <c r="DW862">
        <v>306.96890000000002</v>
      </c>
      <c r="DX862">
        <v>346.6617</v>
      </c>
      <c r="DY862">
        <v>331.74860000000001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547.96990000000005</v>
      </c>
      <c r="EM862">
        <v>500.70069999999998</v>
      </c>
      <c r="EN862">
        <v>491.65589999999997</v>
      </c>
      <c r="EO862">
        <v>494.12380000000002</v>
      </c>
      <c r="EP862">
        <v>487.6866</v>
      </c>
      <c r="EQ862">
        <v>482.27229999999997</v>
      </c>
      <c r="ER862">
        <v>391.15750000000003</v>
      </c>
      <c r="ES862">
        <v>265.53730000000002</v>
      </c>
      <c r="ET862">
        <v>318.0351</v>
      </c>
      <c r="EU862">
        <v>482.5883</v>
      </c>
      <c r="EV862">
        <v>576.79520000000002</v>
      </c>
      <c r="EW862">
        <v>595.0299</v>
      </c>
      <c r="EX862">
        <v>76.145150000000001</v>
      </c>
      <c r="EY862">
        <v>75.371210000000005</v>
      </c>
      <c r="EZ862">
        <v>74.472920000000002</v>
      </c>
      <c r="FA862">
        <v>73.699150000000003</v>
      </c>
      <c r="FB862">
        <v>73.148610000000005</v>
      </c>
      <c r="FC862">
        <v>72.629480000000001</v>
      </c>
      <c r="FD862">
        <v>72.511979999999994</v>
      </c>
      <c r="FE862">
        <v>72.696910000000003</v>
      </c>
      <c r="FF862">
        <v>75.319599999999994</v>
      </c>
      <c r="FG862">
        <v>79.497010000000003</v>
      </c>
      <c r="FH862">
        <v>83.878209999999996</v>
      </c>
      <c r="FI862">
        <v>88.164730000000006</v>
      </c>
      <c r="FJ862">
        <v>91.497659999999996</v>
      </c>
      <c r="FK862">
        <v>94.115459999999999</v>
      </c>
      <c r="FL862">
        <v>95.473079999999996</v>
      </c>
      <c r="FM862">
        <v>95.722160000000002</v>
      </c>
      <c r="FN862">
        <v>95.171180000000007</v>
      </c>
      <c r="FO862">
        <v>93.823660000000004</v>
      </c>
      <c r="FP862">
        <v>92.582149999999999</v>
      </c>
      <c r="FQ862">
        <v>90.088629999999995</v>
      </c>
      <c r="FR862">
        <v>86.224720000000005</v>
      </c>
      <c r="FS862">
        <v>83.018150000000006</v>
      </c>
      <c r="FT862">
        <v>80.744649999999993</v>
      </c>
      <c r="FU862">
        <v>78.10736</v>
      </c>
      <c r="FV862">
        <v>1</v>
      </c>
    </row>
    <row r="863" spans="1:178" x14ac:dyDescent="0.2">
      <c r="A863" t="s">
        <v>216</v>
      </c>
      <c r="B863" t="s">
        <v>231</v>
      </c>
      <c r="C863" t="s">
        <v>243</v>
      </c>
      <c r="D863" t="s">
        <v>40</v>
      </c>
      <c r="E863">
        <v>2016</v>
      </c>
      <c r="F863" t="s">
        <v>229</v>
      </c>
      <c r="G863">
        <v>481</v>
      </c>
      <c r="H863" s="59"/>
      <c r="I863">
        <v>70.834010000000006</v>
      </c>
      <c r="J863">
        <v>504.78</v>
      </c>
      <c r="K863">
        <v>497.88529999999997</v>
      </c>
      <c r="L863">
        <v>490.74639999999999</v>
      </c>
      <c r="M863">
        <v>496.62869999999998</v>
      </c>
      <c r="N863">
        <v>511.54930000000002</v>
      </c>
      <c r="O863">
        <v>538.35649999999998</v>
      </c>
      <c r="P863">
        <v>582.50850000000003</v>
      </c>
      <c r="Q863">
        <v>596.57749999999999</v>
      </c>
      <c r="R863">
        <v>605.38160000000005</v>
      </c>
      <c r="S863">
        <v>608.98350000000005</v>
      </c>
      <c r="T863">
        <v>609.36680000000001</v>
      </c>
      <c r="U863">
        <v>603.75440000000003</v>
      </c>
      <c r="V863">
        <v>596.94780000000003</v>
      </c>
      <c r="W863">
        <v>591.9058</v>
      </c>
      <c r="X863">
        <v>580.23379999999997</v>
      </c>
      <c r="Y863">
        <v>575.60239999999999</v>
      </c>
      <c r="Z863">
        <v>566.07489999999996</v>
      </c>
      <c r="AA863">
        <v>557.36009999999999</v>
      </c>
      <c r="AB863">
        <v>555.15189999999996</v>
      </c>
      <c r="AC863">
        <v>555.84900000000005</v>
      </c>
      <c r="AD863">
        <v>557.87530000000004</v>
      </c>
      <c r="AE863">
        <v>557.17049999999995</v>
      </c>
      <c r="AF863">
        <v>553.81939999999997</v>
      </c>
      <c r="AG863">
        <v>519.06719999999996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-129.07839999999999</v>
      </c>
      <c r="AU863">
        <v>443.49630000000002</v>
      </c>
      <c r="AV863">
        <v>436.52949999999998</v>
      </c>
      <c r="AW863">
        <v>433.92599999999999</v>
      </c>
      <c r="AX863">
        <v>427.70190000000002</v>
      </c>
      <c r="AY863">
        <v>422.13279999999997</v>
      </c>
      <c r="AZ863">
        <v>352.24990000000003</v>
      </c>
      <c r="BA863">
        <v>232.49639999999999</v>
      </c>
      <c r="BB863">
        <v>40.0747</v>
      </c>
      <c r="BC863">
        <v>-112.8574</v>
      </c>
      <c r="BD863">
        <v>-202.02010000000001</v>
      </c>
      <c r="BE863">
        <v>-294.25720000000001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67.969660000000005</v>
      </c>
      <c r="BS863">
        <v>456.58909999999997</v>
      </c>
      <c r="BT863">
        <v>449.07510000000002</v>
      </c>
      <c r="BU863">
        <v>447.96039999999999</v>
      </c>
      <c r="BV863">
        <v>441.72340000000003</v>
      </c>
      <c r="BW863">
        <v>436.24259999999998</v>
      </c>
      <c r="BX863">
        <v>360.75889999999998</v>
      </c>
      <c r="BY863">
        <v>240.2439</v>
      </c>
      <c r="BZ863">
        <v>120.2439</v>
      </c>
      <c r="CA863">
        <v>60.435809999999996</v>
      </c>
      <c r="CB863">
        <v>25.06514</v>
      </c>
      <c r="CC863">
        <v>-34.463250000000002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204.44450000000001</v>
      </c>
      <c r="CQ863">
        <v>465.65710000000001</v>
      </c>
      <c r="CR863">
        <v>457.76420000000002</v>
      </c>
      <c r="CS863">
        <v>457.68060000000003</v>
      </c>
      <c r="CT863">
        <v>451.43450000000001</v>
      </c>
      <c r="CU863">
        <v>446.01499999999999</v>
      </c>
      <c r="CV863">
        <v>366.65230000000003</v>
      </c>
      <c r="CW863">
        <v>245.60980000000001</v>
      </c>
      <c r="CX863">
        <v>175.7689</v>
      </c>
      <c r="CY863">
        <v>180.45820000000001</v>
      </c>
      <c r="CZ863">
        <v>182.34370000000001</v>
      </c>
      <c r="DA863">
        <v>145.4692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340.91930000000002</v>
      </c>
      <c r="DO863">
        <v>474.72519999999997</v>
      </c>
      <c r="DP863">
        <v>466.45319999999998</v>
      </c>
      <c r="DQ863">
        <v>467.4008</v>
      </c>
      <c r="DR863">
        <v>461.14569999999998</v>
      </c>
      <c r="DS863">
        <v>455.78750000000002</v>
      </c>
      <c r="DT863">
        <v>372.54559999999998</v>
      </c>
      <c r="DU863">
        <v>250.97569999999999</v>
      </c>
      <c r="DV863">
        <v>231.29390000000001</v>
      </c>
      <c r="DW863">
        <v>300.48050000000001</v>
      </c>
      <c r="DX863">
        <v>339.6223</v>
      </c>
      <c r="DY863">
        <v>325.40170000000001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537.96730000000002</v>
      </c>
      <c r="EM863">
        <v>487.81790000000001</v>
      </c>
      <c r="EN863">
        <v>478.99889999999999</v>
      </c>
      <c r="EO863">
        <v>481.43520000000001</v>
      </c>
      <c r="EP863">
        <v>475.1671</v>
      </c>
      <c r="EQ863">
        <v>469.89729999999997</v>
      </c>
      <c r="ER863">
        <v>381.05459999999999</v>
      </c>
      <c r="ES863">
        <v>258.72320000000002</v>
      </c>
      <c r="ET863">
        <v>311.4631</v>
      </c>
      <c r="EU863">
        <v>473.77379999999999</v>
      </c>
      <c r="EV863">
        <v>566.70749999999998</v>
      </c>
      <c r="EW863">
        <v>585.19560000000001</v>
      </c>
      <c r="EX863">
        <v>76.145150000000001</v>
      </c>
      <c r="EY863">
        <v>75.371210000000005</v>
      </c>
      <c r="EZ863">
        <v>74.472920000000002</v>
      </c>
      <c r="FA863">
        <v>73.699150000000003</v>
      </c>
      <c r="FB863">
        <v>73.148610000000005</v>
      </c>
      <c r="FC863">
        <v>72.629480000000001</v>
      </c>
      <c r="FD863">
        <v>72.511979999999994</v>
      </c>
      <c r="FE863">
        <v>72.696910000000003</v>
      </c>
      <c r="FF863">
        <v>75.319599999999994</v>
      </c>
      <c r="FG863">
        <v>79.497010000000003</v>
      </c>
      <c r="FH863">
        <v>83.878209999999996</v>
      </c>
      <c r="FI863">
        <v>88.164730000000006</v>
      </c>
      <c r="FJ863">
        <v>91.497659999999996</v>
      </c>
      <c r="FK863">
        <v>94.115459999999999</v>
      </c>
      <c r="FL863">
        <v>95.473079999999996</v>
      </c>
      <c r="FM863">
        <v>95.722160000000002</v>
      </c>
      <c r="FN863">
        <v>95.171180000000007</v>
      </c>
      <c r="FO863">
        <v>93.823660000000004</v>
      </c>
      <c r="FP863">
        <v>92.582149999999999</v>
      </c>
      <c r="FQ863">
        <v>90.088629999999995</v>
      </c>
      <c r="FR863">
        <v>86.224720000000005</v>
      </c>
      <c r="FS863">
        <v>83.018150000000006</v>
      </c>
      <c r="FT863">
        <v>80.744649999999993</v>
      </c>
      <c r="FU863">
        <v>78.10736</v>
      </c>
      <c r="FV863">
        <v>1</v>
      </c>
    </row>
    <row r="864" spans="1:178" x14ac:dyDescent="0.2">
      <c r="A864" t="s">
        <v>216</v>
      </c>
      <c r="B864" t="s">
        <v>231</v>
      </c>
      <c r="C864" t="s">
        <v>243</v>
      </c>
      <c r="D864" t="s">
        <v>40</v>
      </c>
      <c r="E864">
        <v>2017</v>
      </c>
      <c r="F864" t="s">
        <v>229</v>
      </c>
      <c r="G864">
        <v>468</v>
      </c>
      <c r="H864" s="59"/>
      <c r="I864">
        <v>68.919589999999999</v>
      </c>
      <c r="J864">
        <v>491.13729999999998</v>
      </c>
      <c r="K864">
        <v>484.42899999999997</v>
      </c>
      <c r="L864">
        <v>477.483</v>
      </c>
      <c r="M864">
        <v>483.2063</v>
      </c>
      <c r="N864">
        <v>497.72359999999998</v>
      </c>
      <c r="O864">
        <v>523.80629999999996</v>
      </c>
      <c r="P864">
        <v>566.76509999999996</v>
      </c>
      <c r="Q864">
        <v>580.4538</v>
      </c>
      <c r="R864">
        <v>589.02</v>
      </c>
      <c r="S864">
        <v>592.52440000000001</v>
      </c>
      <c r="T864">
        <v>592.89750000000004</v>
      </c>
      <c r="U864">
        <v>587.43669999999997</v>
      </c>
      <c r="V864">
        <v>580.81410000000005</v>
      </c>
      <c r="W864">
        <v>575.90830000000005</v>
      </c>
      <c r="X864">
        <v>564.55179999999996</v>
      </c>
      <c r="Y864">
        <v>560.04549999999995</v>
      </c>
      <c r="Z864">
        <v>550.77560000000005</v>
      </c>
      <c r="AA864">
        <v>542.29629999999997</v>
      </c>
      <c r="AB864">
        <v>540.14779999999996</v>
      </c>
      <c r="AC864">
        <v>540.82600000000002</v>
      </c>
      <c r="AD864">
        <v>542.79759999999999</v>
      </c>
      <c r="AE864">
        <v>542.11180000000002</v>
      </c>
      <c r="AF864">
        <v>538.85130000000004</v>
      </c>
      <c r="AG864">
        <v>505.03829999999999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-130.0659</v>
      </c>
      <c r="AU864">
        <v>431.21249999999998</v>
      </c>
      <c r="AV864">
        <v>424.44639999999998</v>
      </c>
      <c r="AW864">
        <v>421.87939999999998</v>
      </c>
      <c r="AX864">
        <v>415.82389999999998</v>
      </c>
      <c r="AY864">
        <v>410.4033</v>
      </c>
      <c r="AZ864">
        <v>342.53629999999998</v>
      </c>
      <c r="BA864">
        <v>226.0368</v>
      </c>
      <c r="BB864">
        <v>37.170450000000002</v>
      </c>
      <c r="BC864">
        <v>-113.74379999999999</v>
      </c>
      <c r="BD864">
        <v>-201.71860000000001</v>
      </c>
      <c r="BE864">
        <v>-292.20589999999999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64.301019999999994</v>
      </c>
      <c r="BS864">
        <v>444.12720000000002</v>
      </c>
      <c r="BT864">
        <v>436.82139999999998</v>
      </c>
      <c r="BU864">
        <v>435.72289999999998</v>
      </c>
      <c r="BV864">
        <v>429.65449999999998</v>
      </c>
      <c r="BW864">
        <v>424.3211</v>
      </c>
      <c r="BX864">
        <v>350.92959999999999</v>
      </c>
      <c r="BY864">
        <v>233.6788</v>
      </c>
      <c r="BZ864">
        <v>116.24890000000001</v>
      </c>
      <c r="CA864">
        <v>57.191600000000001</v>
      </c>
      <c r="CB864">
        <v>22.276879999999998</v>
      </c>
      <c r="CC864">
        <v>-35.946689999999997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198.91900000000001</v>
      </c>
      <c r="CQ864">
        <v>453.0718</v>
      </c>
      <c r="CR864">
        <v>445.3922</v>
      </c>
      <c r="CS864">
        <v>445.31079999999997</v>
      </c>
      <c r="CT864">
        <v>439.23360000000002</v>
      </c>
      <c r="CU864">
        <v>433.9606</v>
      </c>
      <c r="CV864">
        <v>356.74270000000001</v>
      </c>
      <c r="CW864">
        <v>238.9717</v>
      </c>
      <c r="CX864">
        <v>171.01840000000001</v>
      </c>
      <c r="CY864">
        <v>175.58090000000001</v>
      </c>
      <c r="CZ864">
        <v>177.41550000000001</v>
      </c>
      <c r="DA864">
        <v>141.5376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333.5369</v>
      </c>
      <c r="DO864">
        <v>462.01639999999998</v>
      </c>
      <c r="DP864">
        <v>453.96300000000002</v>
      </c>
      <c r="DQ864">
        <v>454.89870000000002</v>
      </c>
      <c r="DR864">
        <v>448.81270000000001</v>
      </c>
      <c r="DS864">
        <v>443.6</v>
      </c>
      <c r="DT864">
        <v>362.55590000000001</v>
      </c>
      <c r="DU864">
        <v>244.2646</v>
      </c>
      <c r="DV864">
        <v>225.78790000000001</v>
      </c>
      <c r="DW864">
        <v>293.97030000000001</v>
      </c>
      <c r="DX864">
        <v>332.55410000000001</v>
      </c>
      <c r="DY864">
        <v>319.02190000000002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0</v>
      </c>
      <c r="EK864">
        <v>0</v>
      </c>
      <c r="EL864">
        <v>527.90390000000002</v>
      </c>
      <c r="EM864">
        <v>474.93110000000001</v>
      </c>
      <c r="EN864">
        <v>466.33789999999999</v>
      </c>
      <c r="EO864">
        <v>468.74220000000003</v>
      </c>
      <c r="EP864">
        <v>462.64330000000001</v>
      </c>
      <c r="EQ864">
        <v>457.5179</v>
      </c>
      <c r="ER864">
        <v>370.94909999999999</v>
      </c>
      <c r="ES864">
        <v>251.9067</v>
      </c>
      <c r="ET864">
        <v>304.86630000000002</v>
      </c>
      <c r="EU864">
        <v>464.90570000000002</v>
      </c>
      <c r="EV864">
        <v>556.54960000000005</v>
      </c>
      <c r="EW864">
        <v>575.28110000000004</v>
      </c>
      <c r="EX864">
        <v>76.145150000000001</v>
      </c>
      <c r="EY864">
        <v>75.371210000000005</v>
      </c>
      <c r="EZ864">
        <v>74.472920000000002</v>
      </c>
      <c r="FA864">
        <v>73.699150000000003</v>
      </c>
      <c r="FB864">
        <v>73.148610000000005</v>
      </c>
      <c r="FC864">
        <v>72.629480000000001</v>
      </c>
      <c r="FD864">
        <v>72.511979999999994</v>
      </c>
      <c r="FE864">
        <v>72.696910000000003</v>
      </c>
      <c r="FF864">
        <v>75.319599999999994</v>
      </c>
      <c r="FG864">
        <v>79.497010000000003</v>
      </c>
      <c r="FH864">
        <v>83.878209999999996</v>
      </c>
      <c r="FI864">
        <v>88.164730000000006</v>
      </c>
      <c r="FJ864">
        <v>91.497659999999996</v>
      </c>
      <c r="FK864">
        <v>94.115459999999999</v>
      </c>
      <c r="FL864">
        <v>95.473079999999996</v>
      </c>
      <c r="FM864">
        <v>95.722160000000002</v>
      </c>
      <c r="FN864">
        <v>95.171180000000007</v>
      </c>
      <c r="FO864">
        <v>93.823660000000004</v>
      </c>
      <c r="FP864">
        <v>92.582149999999999</v>
      </c>
      <c r="FQ864">
        <v>90.088629999999995</v>
      </c>
      <c r="FR864">
        <v>86.224720000000005</v>
      </c>
      <c r="FS864">
        <v>83.018150000000006</v>
      </c>
      <c r="FT864">
        <v>80.744649999999993</v>
      </c>
      <c r="FU864">
        <v>78.10736</v>
      </c>
      <c r="FV864">
        <v>1</v>
      </c>
    </row>
    <row r="865" spans="1:178" x14ac:dyDescent="0.2">
      <c r="A865" t="s">
        <v>216</v>
      </c>
      <c r="B865" t="s">
        <v>231</v>
      </c>
      <c r="C865" t="s">
        <v>243</v>
      </c>
      <c r="D865" t="s">
        <v>40</v>
      </c>
      <c r="E865" t="s">
        <v>239</v>
      </c>
      <c r="F865" t="s">
        <v>229</v>
      </c>
      <c r="G865">
        <v>455</v>
      </c>
      <c r="H865" s="59"/>
      <c r="I865">
        <v>67.00515</v>
      </c>
      <c r="J865">
        <v>477.49459999999999</v>
      </c>
      <c r="K865">
        <v>470.9726</v>
      </c>
      <c r="L865">
        <v>464.21960000000001</v>
      </c>
      <c r="M865">
        <v>469.78390000000002</v>
      </c>
      <c r="N865">
        <v>483.89789999999999</v>
      </c>
      <c r="O865">
        <v>509.25619999999998</v>
      </c>
      <c r="P865">
        <v>551.02160000000003</v>
      </c>
      <c r="Q865">
        <v>564.33010000000002</v>
      </c>
      <c r="R865">
        <v>572.65830000000005</v>
      </c>
      <c r="S865">
        <v>576.06539999999995</v>
      </c>
      <c r="T865">
        <v>576.42809999999997</v>
      </c>
      <c r="U865">
        <v>571.11900000000003</v>
      </c>
      <c r="V865">
        <v>564.68039999999996</v>
      </c>
      <c r="W865">
        <v>559.91089999999997</v>
      </c>
      <c r="X865">
        <v>548.86980000000005</v>
      </c>
      <c r="Y865">
        <v>544.48869999999999</v>
      </c>
      <c r="Z865">
        <v>535.47630000000004</v>
      </c>
      <c r="AA865">
        <v>527.23249999999996</v>
      </c>
      <c r="AB865">
        <v>525.14369999999997</v>
      </c>
      <c r="AC865">
        <v>525.80309999999997</v>
      </c>
      <c r="AD865">
        <v>527.71990000000005</v>
      </c>
      <c r="AE865">
        <v>527.05309999999997</v>
      </c>
      <c r="AF865">
        <v>523.88319999999999</v>
      </c>
      <c r="AG865">
        <v>491.0095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-130.99010000000001</v>
      </c>
      <c r="AU865">
        <v>418.93290000000002</v>
      </c>
      <c r="AV865">
        <v>412.36739999999998</v>
      </c>
      <c r="AW865">
        <v>409.8374</v>
      </c>
      <c r="AX865">
        <v>403.9504</v>
      </c>
      <c r="AY865">
        <v>398.67829999999998</v>
      </c>
      <c r="AZ865">
        <v>332.82549999999998</v>
      </c>
      <c r="BA865">
        <v>219.5796</v>
      </c>
      <c r="BB865">
        <v>34.29204</v>
      </c>
      <c r="BC865">
        <v>-114.57429999999999</v>
      </c>
      <c r="BD865">
        <v>-201.34399999999999</v>
      </c>
      <c r="BE865">
        <v>-290.07080000000002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60.658340000000003</v>
      </c>
      <c r="BS865">
        <v>431.6669</v>
      </c>
      <c r="BT865">
        <v>424.56920000000002</v>
      </c>
      <c r="BU865">
        <v>423.48719999999997</v>
      </c>
      <c r="BV865">
        <v>417.58760000000001</v>
      </c>
      <c r="BW865">
        <v>412.4015</v>
      </c>
      <c r="BX865">
        <v>341.10140000000001</v>
      </c>
      <c r="BY865">
        <v>227.1148</v>
      </c>
      <c r="BZ865">
        <v>112.26439999999999</v>
      </c>
      <c r="CA865">
        <v>53.970219999999998</v>
      </c>
      <c r="CB865">
        <v>19.518550000000001</v>
      </c>
      <c r="CC865">
        <v>-37.395870000000002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193.39340000000001</v>
      </c>
      <c r="CQ865">
        <v>440.48649999999998</v>
      </c>
      <c r="CR865">
        <v>433.02019999999999</v>
      </c>
      <c r="CS865">
        <v>432.94110000000001</v>
      </c>
      <c r="CT865">
        <v>427.03269999999998</v>
      </c>
      <c r="CU865">
        <v>421.90609999999998</v>
      </c>
      <c r="CV865">
        <v>346.83319999999998</v>
      </c>
      <c r="CW865">
        <v>232.33359999999999</v>
      </c>
      <c r="CX865">
        <v>166.2679</v>
      </c>
      <c r="CY865">
        <v>170.7037</v>
      </c>
      <c r="CZ865">
        <v>172.4873</v>
      </c>
      <c r="DA865">
        <v>137.60599999999999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326.12849999999997</v>
      </c>
      <c r="DO865">
        <v>449.30599999999998</v>
      </c>
      <c r="DP865">
        <v>441.47109999999998</v>
      </c>
      <c r="DQ865">
        <v>442.39490000000001</v>
      </c>
      <c r="DR865">
        <v>436.47770000000003</v>
      </c>
      <c r="DS865">
        <v>431.41079999999999</v>
      </c>
      <c r="DT865">
        <v>352.56509999999997</v>
      </c>
      <c r="DU865">
        <v>237.55240000000001</v>
      </c>
      <c r="DV865">
        <v>220.2713</v>
      </c>
      <c r="DW865">
        <v>287.43709999999999</v>
      </c>
      <c r="DX865">
        <v>325.45600000000002</v>
      </c>
      <c r="DY865">
        <v>312.60789999999997</v>
      </c>
      <c r="DZ865">
        <v>0</v>
      </c>
      <c r="EA865">
        <v>0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517.77700000000004</v>
      </c>
      <c r="EM865">
        <v>462.04</v>
      </c>
      <c r="EN865">
        <v>453.673</v>
      </c>
      <c r="EO865">
        <v>456.04469999999998</v>
      </c>
      <c r="EP865">
        <v>450.11489999999998</v>
      </c>
      <c r="EQ865">
        <v>445.13400000000001</v>
      </c>
      <c r="ER865">
        <v>360.84089999999998</v>
      </c>
      <c r="ES865">
        <v>245.08760000000001</v>
      </c>
      <c r="ET865">
        <v>298.24369999999999</v>
      </c>
      <c r="EU865">
        <v>455.98169999999999</v>
      </c>
      <c r="EV865">
        <v>546.31859999999995</v>
      </c>
      <c r="EW865">
        <v>565.28279999999995</v>
      </c>
      <c r="EX865">
        <v>76.145150000000001</v>
      </c>
      <c r="EY865">
        <v>75.371210000000005</v>
      </c>
      <c r="EZ865">
        <v>74.472920000000002</v>
      </c>
      <c r="FA865">
        <v>73.699150000000003</v>
      </c>
      <c r="FB865">
        <v>73.148610000000005</v>
      </c>
      <c r="FC865">
        <v>72.629480000000001</v>
      </c>
      <c r="FD865">
        <v>72.511979999999994</v>
      </c>
      <c r="FE865">
        <v>72.696910000000003</v>
      </c>
      <c r="FF865">
        <v>75.319599999999994</v>
      </c>
      <c r="FG865">
        <v>79.497010000000003</v>
      </c>
      <c r="FH865">
        <v>83.878209999999996</v>
      </c>
      <c r="FI865">
        <v>88.164730000000006</v>
      </c>
      <c r="FJ865">
        <v>91.497659999999996</v>
      </c>
      <c r="FK865">
        <v>94.115459999999999</v>
      </c>
      <c r="FL865">
        <v>95.473079999999996</v>
      </c>
      <c r="FM865">
        <v>95.722160000000002</v>
      </c>
      <c r="FN865">
        <v>95.171180000000007</v>
      </c>
      <c r="FO865">
        <v>93.823660000000004</v>
      </c>
      <c r="FP865">
        <v>92.582149999999999</v>
      </c>
      <c r="FQ865">
        <v>90.088629999999995</v>
      </c>
      <c r="FR865">
        <v>86.224720000000005</v>
      </c>
      <c r="FS865">
        <v>83.018150000000006</v>
      </c>
      <c r="FT865">
        <v>80.744649999999993</v>
      </c>
      <c r="FU865">
        <v>78.10736</v>
      </c>
      <c r="FV865">
        <v>1</v>
      </c>
    </row>
    <row r="866" spans="1:178" x14ac:dyDescent="0.2">
      <c r="A866" t="s">
        <v>216</v>
      </c>
      <c r="B866" t="s">
        <v>231</v>
      </c>
      <c r="C866" t="s">
        <v>243</v>
      </c>
      <c r="D866" t="s">
        <v>41</v>
      </c>
      <c r="E866">
        <v>2015</v>
      </c>
      <c r="F866" t="s">
        <v>229</v>
      </c>
      <c r="G866">
        <v>494</v>
      </c>
      <c r="H866" s="59"/>
      <c r="I866">
        <v>72.748450000000005</v>
      </c>
      <c r="J866">
        <v>528.21529999999996</v>
      </c>
      <c r="K866">
        <v>520.15120000000002</v>
      </c>
      <c r="L866">
        <v>511.88150000000002</v>
      </c>
      <c r="M866">
        <v>512.22709999999995</v>
      </c>
      <c r="N866">
        <v>527.4479</v>
      </c>
      <c r="O866">
        <v>559.93740000000003</v>
      </c>
      <c r="P866">
        <v>605.66669999999999</v>
      </c>
      <c r="Q866">
        <v>621.42840000000001</v>
      </c>
      <c r="R866">
        <v>631.99810000000002</v>
      </c>
      <c r="S866">
        <v>635.87729999999999</v>
      </c>
      <c r="T866">
        <v>636.06100000000004</v>
      </c>
      <c r="U866">
        <v>630.06920000000002</v>
      </c>
      <c r="V866">
        <v>623.36180000000002</v>
      </c>
      <c r="W866">
        <v>617.50480000000005</v>
      </c>
      <c r="X866">
        <v>605.97370000000001</v>
      </c>
      <c r="Y866">
        <v>600.95510000000002</v>
      </c>
      <c r="Z866">
        <v>591.75319999999999</v>
      </c>
      <c r="AA866">
        <v>580.43020000000001</v>
      </c>
      <c r="AB866">
        <v>578.68460000000005</v>
      </c>
      <c r="AC866">
        <v>580.91570000000002</v>
      </c>
      <c r="AD866">
        <v>582.74149999999997</v>
      </c>
      <c r="AE866">
        <v>581.25739999999996</v>
      </c>
      <c r="AF866">
        <v>577.84649999999999</v>
      </c>
      <c r="AG866">
        <v>541.73540000000003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-210.42140000000001</v>
      </c>
      <c r="AU866">
        <v>457.63319999999999</v>
      </c>
      <c r="AV866">
        <v>450.84440000000001</v>
      </c>
      <c r="AW866">
        <v>448.03989999999999</v>
      </c>
      <c r="AX866">
        <v>442.01060000000001</v>
      </c>
      <c r="AY866">
        <v>434.92059999999998</v>
      </c>
      <c r="AZ866">
        <v>366.58920000000001</v>
      </c>
      <c r="BA866">
        <v>243.17609999999999</v>
      </c>
      <c r="BB866">
        <v>71.405540000000002</v>
      </c>
      <c r="BC866">
        <v>-36.254959999999997</v>
      </c>
      <c r="BD866">
        <v>-122.02419999999999</v>
      </c>
      <c r="BE866">
        <v>-261.24939999999998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43.668689999999998</v>
      </c>
      <c r="BS866">
        <v>474.44479999999999</v>
      </c>
      <c r="BT866">
        <v>467.24279999999999</v>
      </c>
      <c r="BU866">
        <v>465.87970000000001</v>
      </c>
      <c r="BV866">
        <v>460.005</v>
      </c>
      <c r="BW866">
        <v>452.71809999999999</v>
      </c>
      <c r="BX866">
        <v>376.74189999999999</v>
      </c>
      <c r="BY866">
        <v>252.92750000000001</v>
      </c>
      <c r="BZ866">
        <v>138.46469999999999</v>
      </c>
      <c r="CA866">
        <v>96.917079999999999</v>
      </c>
      <c r="CB866">
        <v>62.563279999999999</v>
      </c>
      <c r="CC866">
        <v>-16.593170000000001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219.6508</v>
      </c>
      <c r="CQ866">
        <v>486.08839999999998</v>
      </c>
      <c r="CR866">
        <v>478.6003</v>
      </c>
      <c r="CS866">
        <v>478.2355</v>
      </c>
      <c r="CT866">
        <v>472.46780000000001</v>
      </c>
      <c r="CU866">
        <v>465.0446</v>
      </c>
      <c r="CV866">
        <v>383.77359999999999</v>
      </c>
      <c r="CW866">
        <v>259.6814</v>
      </c>
      <c r="CX866">
        <v>184.90969999999999</v>
      </c>
      <c r="CY866">
        <v>189.1516</v>
      </c>
      <c r="CZ866">
        <v>190.40799999999999</v>
      </c>
      <c r="DA866">
        <v>152.85499999999999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395.63279999999997</v>
      </c>
      <c r="DO866">
        <v>497.73200000000003</v>
      </c>
      <c r="DP866">
        <v>489.95769999999999</v>
      </c>
      <c r="DQ866">
        <v>490.59129999999999</v>
      </c>
      <c r="DR866">
        <v>484.9307</v>
      </c>
      <c r="DS866">
        <v>477.37099999999998</v>
      </c>
      <c r="DT866">
        <v>390.80540000000002</v>
      </c>
      <c r="DU866">
        <v>266.43520000000001</v>
      </c>
      <c r="DV866">
        <v>231.35470000000001</v>
      </c>
      <c r="DW866">
        <v>281.38619999999997</v>
      </c>
      <c r="DX866">
        <v>318.2527</v>
      </c>
      <c r="DY866">
        <v>322.3032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649.72299999999996</v>
      </c>
      <c r="EM866">
        <v>514.54359999999997</v>
      </c>
      <c r="EN866">
        <v>506.35610000000003</v>
      </c>
      <c r="EO866">
        <v>508.43119999999999</v>
      </c>
      <c r="EP866">
        <v>502.92509999999999</v>
      </c>
      <c r="EQ866">
        <v>495.16849999999999</v>
      </c>
      <c r="ER866">
        <v>400.95800000000003</v>
      </c>
      <c r="ES866">
        <v>276.1866</v>
      </c>
      <c r="ET866">
        <v>298.41390000000001</v>
      </c>
      <c r="EU866">
        <v>414.5582</v>
      </c>
      <c r="EV866">
        <v>502.84030000000001</v>
      </c>
      <c r="EW866">
        <v>566.95939999999996</v>
      </c>
      <c r="EX866">
        <v>78.914150000000006</v>
      </c>
      <c r="EY866">
        <v>77.916889999999995</v>
      </c>
      <c r="EZ866">
        <v>76.957589999999996</v>
      </c>
      <c r="FA866">
        <v>76.364440000000002</v>
      </c>
      <c r="FB866">
        <v>75.290620000000004</v>
      </c>
      <c r="FC866">
        <v>74.646889999999999</v>
      </c>
      <c r="FD866">
        <v>74.585700000000003</v>
      </c>
      <c r="FE866">
        <v>74.742500000000007</v>
      </c>
      <c r="FF866">
        <v>76.949449999999999</v>
      </c>
      <c r="FG866">
        <v>81.277010000000004</v>
      </c>
      <c r="FH866">
        <v>86.231700000000004</v>
      </c>
      <c r="FI866">
        <v>91.216160000000002</v>
      </c>
      <c r="FJ866">
        <v>95.236199999999997</v>
      </c>
      <c r="FK866">
        <v>98.012860000000003</v>
      </c>
      <c r="FL866">
        <v>99.211479999999995</v>
      </c>
      <c r="FM866">
        <v>99.107860000000002</v>
      </c>
      <c r="FN866">
        <v>98.319599999999994</v>
      </c>
      <c r="FO866">
        <v>96.953760000000003</v>
      </c>
      <c r="FP866">
        <v>95.096010000000007</v>
      </c>
      <c r="FQ866">
        <v>92.176559999999995</v>
      </c>
      <c r="FR866">
        <v>88.292779999999993</v>
      </c>
      <c r="FS866">
        <v>85.198790000000002</v>
      </c>
      <c r="FT866">
        <v>82.590829999999997</v>
      </c>
      <c r="FU866">
        <v>80.491849999999999</v>
      </c>
      <c r="FV866">
        <v>1</v>
      </c>
    </row>
    <row r="867" spans="1:178" x14ac:dyDescent="0.2">
      <c r="A867" t="s">
        <v>216</v>
      </c>
      <c r="B867" t="s">
        <v>231</v>
      </c>
      <c r="C867" t="s">
        <v>243</v>
      </c>
      <c r="D867" t="s">
        <v>41</v>
      </c>
      <c r="E867">
        <v>2016</v>
      </c>
      <c r="F867" t="s">
        <v>229</v>
      </c>
      <c r="G867">
        <v>481</v>
      </c>
      <c r="H867" s="59"/>
      <c r="I867">
        <v>70.834010000000006</v>
      </c>
      <c r="J867">
        <v>514.31489999999997</v>
      </c>
      <c r="K867">
        <v>506.46300000000002</v>
      </c>
      <c r="L867">
        <v>498.41090000000003</v>
      </c>
      <c r="M867">
        <v>498.7475</v>
      </c>
      <c r="N867">
        <v>513.56769999999995</v>
      </c>
      <c r="O867">
        <v>545.20219999999995</v>
      </c>
      <c r="P867">
        <v>589.72810000000004</v>
      </c>
      <c r="Q867">
        <v>605.07500000000005</v>
      </c>
      <c r="R867">
        <v>615.36659999999995</v>
      </c>
      <c r="S867">
        <v>619.14359999999999</v>
      </c>
      <c r="T867">
        <v>619.32259999999997</v>
      </c>
      <c r="U867">
        <v>613.48850000000004</v>
      </c>
      <c r="V867">
        <v>606.95759999999996</v>
      </c>
      <c r="W867">
        <v>601.25459999999998</v>
      </c>
      <c r="X867">
        <v>590.02700000000004</v>
      </c>
      <c r="Y867">
        <v>585.14049999999997</v>
      </c>
      <c r="Z867">
        <v>576.18079999999998</v>
      </c>
      <c r="AA867">
        <v>565.15570000000002</v>
      </c>
      <c r="AB867">
        <v>563.45609999999999</v>
      </c>
      <c r="AC867">
        <v>565.62850000000003</v>
      </c>
      <c r="AD867">
        <v>567.40629999999999</v>
      </c>
      <c r="AE867">
        <v>565.96119999999996</v>
      </c>
      <c r="AF867">
        <v>562.64</v>
      </c>
      <c r="AG867">
        <v>527.47919999999999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-210.5052</v>
      </c>
      <c r="AU867">
        <v>445.21839999999997</v>
      </c>
      <c r="AV867">
        <v>438.6173</v>
      </c>
      <c r="AW867">
        <v>435.85469999999998</v>
      </c>
      <c r="AX867">
        <v>429.98070000000001</v>
      </c>
      <c r="AY867">
        <v>423.08159999999998</v>
      </c>
      <c r="AZ867">
        <v>356.71749999999997</v>
      </c>
      <c r="BA867">
        <v>236.56100000000001</v>
      </c>
      <c r="BB867">
        <v>68.042919999999995</v>
      </c>
      <c r="BC867">
        <v>-38.246989999999997</v>
      </c>
      <c r="BD867">
        <v>-122.89660000000001</v>
      </c>
      <c r="BE867">
        <v>-259.78680000000003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40.2194</v>
      </c>
      <c r="BS867">
        <v>461.80720000000002</v>
      </c>
      <c r="BT867">
        <v>454.79849999999999</v>
      </c>
      <c r="BU867">
        <v>453.45819999999998</v>
      </c>
      <c r="BV867">
        <v>447.73669999999998</v>
      </c>
      <c r="BW867">
        <v>440.64330000000001</v>
      </c>
      <c r="BX867">
        <v>366.73570000000001</v>
      </c>
      <c r="BY867">
        <v>246.1833</v>
      </c>
      <c r="BZ867">
        <v>134.2139</v>
      </c>
      <c r="CA867">
        <v>93.161100000000005</v>
      </c>
      <c r="CB867">
        <v>59.245919999999998</v>
      </c>
      <c r="CC867">
        <v>-18.371210000000001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213.87049999999999</v>
      </c>
      <c r="CQ867">
        <v>473.29660000000001</v>
      </c>
      <c r="CR867">
        <v>466.00549999999998</v>
      </c>
      <c r="CS867">
        <v>465.65039999999999</v>
      </c>
      <c r="CT867">
        <v>460.03449999999998</v>
      </c>
      <c r="CU867">
        <v>452.80650000000003</v>
      </c>
      <c r="CV867">
        <v>373.67430000000002</v>
      </c>
      <c r="CW867">
        <v>252.8476</v>
      </c>
      <c r="CX867">
        <v>180.0437</v>
      </c>
      <c r="CY867">
        <v>184.17400000000001</v>
      </c>
      <c r="CZ867">
        <v>185.3973</v>
      </c>
      <c r="DA867">
        <v>148.83250000000001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387.5215</v>
      </c>
      <c r="DO867">
        <v>484.786</v>
      </c>
      <c r="DP867">
        <v>477.21249999999998</v>
      </c>
      <c r="DQ867">
        <v>477.8426</v>
      </c>
      <c r="DR867">
        <v>472.3322</v>
      </c>
      <c r="DS867">
        <v>464.96969999999999</v>
      </c>
      <c r="DT867">
        <v>380.61290000000002</v>
      </c>
      <c r="DU867">
        <v>259.512</v>
      </c>
      <c r="DV867">
        <v>225.87350000000001</v>
      </c>
      <c r="DW867">
        <v>275.18680000000001</v>
      </c>
      <c r="DX867">
        <v>311.54860000000002</v>
      </c>
      <c r="DY867">
        <v>316.03620000000001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638.24609999999996</v>
      </c>
      <c r="EM867">
        <v>501.37479999999999</v>
      </c>
      <c r="EN867">
        <v>493.39370000000002</v>
      </c>
      <c r="EO867">
        <v>495.4461</v>
      </c>
      <c r="EP867">
        <v>490.0883</v>
      </c>
      <c r="EQ867">
        <v>482.53140000000002</v>
      </c>
      <c r="ER867">
        <v>390.6311</v>
      </c>
      <c r="ES867">
        <v>269.1343</v>
      </c>
      <c r="ET867">
        <v>292.0444</v>
      </c>
      <c r="EU867">
        <v>406.5949</v>
      </c>
      <c r="EV867">
        <v>493.69119999999998</v>
      </c>
      <c r="EW867">
        <v>557.45180000000005</v>
      </c>
      <c r="EX867">
        <v>78.914150000000006</v>
      </c>
      <c r="EY867">
        <v>77.916889999999995</v>
      </c>
      <c r="EZ867">
        <v>76.957589999999996</v>
      </c>
      <c r="FA867">
        <v>76.364440000000002</v>
      </c>
      <c r="FB867">
        <v>75.290620000000004</v>
      </c>
      <c r="FC867">
        <v>74.646889999999999</v>
      </c>
      <c r="FD867">
        <v>74.585700000000003</v>
      </c>
      <c r="FE867">
        <v>74.742500000000007</v>
      </c>
      <c r="FF867">
        <v>76.949449999999999</v>
      </c>
      <c r="FG867">
        <v>81.277010000000004</v>
      </c>
      <c r="FH867">
        <v>86.231700000000004</v>
      </c>
      <c r="FI867">
        <v>91.216160000000002</v>
      </c>
      <c r="FJ867">
        <v>95.236199999999997</v>
      </c>
      <c r="FK867">
        <v>98.012860000000003</v>
      </c>
      <c r="FL867">
        <v>99.211479999999995</v>
      </c>
      <c r="FM867">
        <v>99.107860000000002</v>
      </c>
      <c r="FN867">
        <v>98.319599999999994</v>
      </c>
      <c r="FO867">
        <v>96.953760000000003</v>
      </c>
      <c r="FP867">
        <v>95.096010000000007</v>
      </c>
      <c r="FQ867">
        <v>92.176559999999995</v>
      </c>
      <c r="FR867">
        <v>88.292779999999993</v>
      </c>
      <c r="FS867">
        <v>85.198790000000002</v>
      </c>
      <c r="FT867">
        <v>82.590829999999997</v>
      </c>
      <c r="FU867">
        <v>80.491849999999999</v>
      </c>
      <c r="FV867">
        <v>1</v>
      </c>
    </row>
    <row r="868" spans="1:178" x14ac:dyDescent="0.2">
      <c r="A868" t="s">
        <v>216</v>
      </c>
      <c r="B868" t="s">
        <v>231</v>
      </c>
      <c r="C868" t="s">
        <v>243</v>
      </c>
      <c r="D868" t="s">
        <v>41</v>
      </c>
      <c r="E868">
        <v>2017</v>
      </c>
      <c r="F868" t="s">
        <v>229</v>
      </c>
      <c r="G868">
        <v>468</v>
      </c>
      <c r="H868" s="59"/>
      <c r="I868">
        <v>68.919589999999999</v>
      </c>
      <c r="J868">
        <v>500.41460000000001</v>
      </c>
      <c r="K868">
        <v>492.77480000000003</v>
      </c>
      <c r="L868">
        <v>484.94029999999998</v>
      </c>
      <c r="M868">
        <v>485.26780000000002</v>
      </c>
      <c r="N868">
        <v>499.6875</v>
      </c>
      <c r="O868">
        <v>530.46699999999998</v>
      </c>
      <c r="P868">
        <v>573.78949999999998</v>
      </c>
      <c r="Q868">
        <v>588.72170000000006</v>
      </c>
      <c r="R868">
        <v>598.73500000000001</v>
      </c>
      <c r="S868">
        <v>602.41</v>
      </c>
      <c r="T868">
        <v>602.58420000000001</v>
      </c>
      <c r="U868">
        <v>596.90769999999998</v>
      </c>
      <c r="V868">
        <v>590.55330000000004</v>
      </c>
      <c r="W868">
        <v>585.00450000000001</v>
      </c>
      <c r="X868">
        <v>574.08029999999997</v>
      </c>
      <c r="Y868">
        <v>569.32590000000005</v>
      </c>
      <c r="Z868">
        <v>560.60829999999999</v>
      </c>
      <c r="AA868">
        <v>549.88120000000004</v>
      </c>
      <c r="AB868">
        <v>548.22749999999996</v>
      </c>
      <c r="AC868">
        <v>550.34119999999996</v>
      </c>
      <c r="AD868">
        <v>552.07090000000005</v>
      </c>
      <c r="AE868">
        <v>550.66489999999999</v>
      </c>
      <c r="AF868">
        <v>547.43349999999998</v>
      </c>
      <c r="AG868">
        <v>513.22299999999996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-210.51130000000001</v>
      </c>
      <c r="AU868">
        <v>432.80860000000001</v>
      </c>
      <c r="AV868">
        <v>426.39519999999999</v>
      </c>
      <c r="AW868">
        <v>423.67500000000001</v>
      </c>
      <c r="AX868">
        <v>417.95620000000002</v>
      </c>
      <c r="AY868">
        <v>411.24799999999999</v>
      </c>
      <c r="AZ868">
        <v>346.84890000000001</v>
      </c>
      <c r="BA868">
        <v>229.94890000000001</v>
      </c>
      <c r="BB868">
        <v>64.700770000000006</v>
      </c>
      <c r="BC868">
        <v>-40.198390000000003</v>
      </c>
      <c r="BD868">
        <v>-123.7127</v>
      </c>
      <c r="BE868">
        <v>-258.24959999999999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36.801850000000002</v>
      </c>
      <c r="BS868">
        <v>449.17169999999999</v>
      </c>
      <c r="BT868">
        <v>442.3562</v>
      </c>
      <c r="BU868">
        <v>441.03899999999999</v>
      </c>
      <c r="BV868">
        <v>435.47059999999999</v>
      </c>
      <c r="BW868">
        <v>428.57080000000002</v>
      </c>
      <c r="BX868">
        <v>356.73079999999999</v>
      </c>
      <c r="BY868">
        <v>239.4402</v>
      </c>
      <c r="BZ868">
        <v>129.97139999999999</v>
      </c>
      <c r="CA868">
        <v>89.421750000000003</v>
      </c>
      <c r="CB868">
        <v>55.951610000000002</v>
      </c>
      <c r="CC868">
        <v>-20.118729999999999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208.09020000000001</v>
      </c>
      <c r="CQ868">
        <v>460.50479999999999</v>
      </c>
      <c r="CR868">
        <v>453.41070000000002</v>
      </c>
      <c r="CS868">
        <v>453.0652</v>
      </c>
      <c r="CT868">
        <v>447.60109999999997</v>
      </c>
      <c r="CU868">
        <v>440.56849999999997</v>
      </c>
      <c r="CV868">
        <v>363.57499999999999</v>
      </c>
      <c r="CW868">
        <v>246.01390000000001</v>
      </c>
      <c r="CX868">
        <v>175.17760000000001</v>
      </c>
      <c r="CY868">
        <v>179.19630000000001</v>
      </c>
      <c r="CZ868">
        <v>180.38650000000001</v>
      </c>
      <c r="DA868">
        <v>144.81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379.37849999999997</v>
      </c>
      <c r="DO868">
        <v>471.83789999999999</v>
      </c>
      <c r="DP868">
        <v>464.46530000000001</v>
      </c>
      <c r="DQ868">
        <v>465.0915</v>
      </c>
      <c r="DR868">
        <v>459.73160000000001</v>
      </c>
      <c r="DS868">
        <v>452.56619999999998</v>
      </c>
      <c r="DT868">
        <v>370.41919999999999</v>
      </c>
      <c r="DU868">
        <v>252.58760000000001</v>
      </c>
      <c r="DV868">
        <v>220.38390000000001</v>
      </c>
      <c r="DW868">
        <v>268.9708</v>
      </c>
      <c r="DX868">
        <v>304.82150000000001</v>
      </c>
      <c r="DY868">
        <v>309.73869999999999</v>
      </c>
      <c r="DZ868">
        <v>0</v>
      </c>
      <c r="EA868">
        <v>0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0</v>
      </c>
      <c r="EH868">
        <v>0</v>
      </c>
      <c r="EI868">
        <v>0</v>
      </c>
      <c r="EJ868">
        <v>0</v>
      </c>
      <c r="EK868">
        <v>0</v>
      </c>
      <c r="EL868">
        <v>626.69169999999997</v>
      </c>
      <c r="EM868">
        <v>488.20100000000002</v>
      </c>
      <c r="EN868">
        <v>480.42630000000003</v>
      </c>
      <c r="EO868">
        <v>482.45549999999997</v>
      </c>
      <c r="EP868">
        <v>477.24599999999998</v>
      </c>
      <c r="EQ868">
        <v>469.88900000000001</v>
      </c>
      <c r="ER868">
        <v>380.30110000000002</v>
      </c>
      <c r="ES868">
        <v>262.07900000000001</v>
      </c>
      <c r="ET868">
        <v>285.65449999999998</v>
      </c>
      <c r="EU868">
        <v>398.59089999999998</v>
      </c>
      <c r="EV868">
        <v>484.48570000000001</v>
      </c>
      <c r="EW868">
        <v>547.86959999999999</v>
      </c>
      <c r="EX868">
        <v>78.914150000000006</v>
      </c>
      <c r="EY868">
        <v>77.916889999999995</v>
      </c>
      <c r="EZ868">
        <v>76.957589999999996</v>
      </c>
      <c r="FA868">
        <v>76.364440000000002</v>
      </c>
      <c r="FB868">
        <v>75.290620000000004</v>
      </c>
      <c r="FC868">
        <v>74.646889999999999</v>
      </c>
      <c r="FD868">
        <v>74.585700000000003</v>
      </c>
      <c r="FE868">
        <v>74.742500000000007</v>
      </c>
      <c r="FF868">
        <v>76.949449999999999</v>
      </c>
      <c r="FG868">
        <v>81.277010000000004</v>
      </c>
      <c r="FH868">
        <v>86.231700000000004</v>
      </c>
      <c r="FI868">
        <v>91.216160000000002</v>
      </c>
      <c r="FJ868">
        <v>95.236199999999997</v>
      </c>
      <c r="FK868">
        <v>98.012860000000003</v>
      </c>
      <c r="FL868">
        <v>99.211479999999995</v>
      </c>
      <c r="FM868">
        <v>99.107860000000002</v>
      </c>
      <c r="FN868">
        <v>98.319599999999994</v>
      </c>
      <c r="FO868">
        <v>96.953760000000003</v>
      </c>
      <c r="FP868">
        <v>95.096010000000007</v>
      </c>
      <c r="FQ868">
        <v>92.176559999999995</v>
      </c>
      <c r="FR868">
        <v>88.292779999999993</v>
      </c>
      <c r="FS868">
        <v>85.198790000000002</v>
      </c>
      <c r="FT868">
        <v>82.590829999999997</v>
      </c>
      <c r="FU868">
        <v>80.491849999999999</v>
      </c>
      <c r="FV868">
        <v>1</v>
      </c>
    </row>
    <row r="869" spans="1:178" x14ac:dyDescent="0.2">
      <c r="A869" t="s">
        <v>216</v>
      </c>
      <c r="B869" t="s">
        <v>231</v>
      </c>
      <c r="C869" t="s">
        <v>243</v>
      </c>
      <c r="D869" t="s">
        <v>41</v>
      </c>
      <c r="E869" t="s">
        <v>239</v>
      </c>
      <c r="F869" t="s">
        <v>229</v>
      </c>
      <c r="G869">
        <v>455</v>
      </c>
      <c r="H869" s="59"/>
      <c r="I869">
        <v>67.00515</v>
      </c>
      <c r="J869">
        <v>486.51409999999998</v>
      </c>
      <c r="K869">
        <v>479.08659999999998</v>
      </c>
      <c r="L869">
        <v>471.46980000000002</v>
      </c>
      <c r="M869">
        <v>471.78809999999999</v>
      </c>
      <c r="N869">
        <v>485.8073</v>
      </c>
      <c r="O869">
        <v>515.73180000000002</v>
      </c>
      <c r="P869">
        <v>557.85090000000002</v>
      </c>
      <c r="Q869">
        <v>572.36829999999998</v>
      </c>
      <c r="R869">
        <v>582.10350000000005</v>
      </c>
      <c r="S869">
        <v>585.67639999999994</v>
      </c>
      <c r="T869">
        <v>585.84569999999997</v>
      </c>
      <c r="U869">
        <v>580.327</v>
      </c>
      <c r="V869">
        <v>574.149</v>
      </c>
      <c r="W869">
        <v>568.75440000000003</v>
      </c>
      <c r="X869">
        <v>558.13369999999998</v>
      </c>
      <c r="Y869">
        <v>553.51130000000001</v>
      </c>
      <c r="Z869">
        <v>545.03589999999997</v>
      </c>
      <c r="AA869">
        <v>534.60680000000002</v>
      </c>
      <c r="AB869">
        <v>532.99900000000002</v>
      </c>
      <c r="AC869">
        <v>535.05399999999997</v>
      </c>
      <c r="AD869">
        <v>536.73559999999998</v>
      </c>
      <c r="AE869">
        <v>535.36869999999999</v>
      </c>
      <c r="AF869">
        <v>532.22709999999995</v>
      </c>
      <c r="AG869">
        <v>498.96679999999998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-210.43680000000001</v>
      </c>
      <c r="AU869">
        <v>420.40410000000003</v>
      </c>
      <c r="AV869">
        <v>414.17829999999998</v>
      </c>
      <c r="AW869">
        <v>411.5009</v>
      </c>
      <c r="AX869">
        <v>405.9375</v>
      </c>
      <c r="AY869">
        <v>399.42009999999999</v>
      </c>
      <c r="AZ869">
        <v>336.98349999999999</v>
      </c>
      <c r="BA869">
        <v>223.3398</v>
      </c>
      <c r="BB869">
        <v>61.379939999999998</v>
      </c>
      <c r="BC869">
        <v>-42.107469999999999</v>
      </c>
      <c r="BD869">
        <v>-124.4701</v>
      </c>
      <c r="BE869">
        <v>-256.63459999999998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33.417319999999997</v>
      </c>
      <c r="BS869">
        <v>436.53840000000002</v>
      </c>
      <c r="BT869">
        <v>429.91609999999997</v>
      </c>
      <c r="BU869">
        <v>428.62200000000001</v>
      </c>
      <c r="BV869">
        <v>423.20690000000002</v>
      </c>
      <c r="BW869">
        <v>416.50060000000002</v>
      </c>
      <c r="BX869">
        <v>346.72719999999998</v>
      </c>
      <c r="BY869">
        <v>232.6985</v>
      </c>
      <c r="BZ869">
        <v>125.7376</v>
      </c>
      <c r="CA869">
        <v>85.699719999999999</v>
      </c>
      <c r="CB869">
        <v>52.681310000000003</v>
      </c>
      <c r="CC869">
        <v>-21.834409999999998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202.3099</v>
      </c>
      <c r="CQ869">
        <v>447.71300000000002</v>
      </c>
      <c r="CR869">
        <v>440.81599999999997</v>
      </c>
      <c r="CS869">
        <v>440.48009999999999</v>
      </c>
      <c r="CT869">
        <v>435.16770000000002</v>
      </c>
      <c r="CU869">
        <v>428.33049999999997</v>
      </c>
      <c r="CV869">
        <v>353.47570000000002</v>
      </c>
      <c r="CW869">
        <v>239.18020000000001</v>
      </c>
      <c r="CX869">
        <v>170.3116</v>
      </c>
      <c r="CY869">
        <v>174.21860000000001</v>
      </c>
      <c r="CZ869">
        <v>175.3758</v>
      </c>
      <c r="DA869">
        <v>140.78749999999999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371.20249999999999</v>
      </c>
      <c r="DO869">
        <v>458.88749999999999</v>
      </c>
      <c r="DP869">
        <v>451.71589999999998</v>
      </c>
      <c r="DQ869">
        <v>452.33819999999997</v>
      </c>
      <c r="DR869">
        <v>447.12849999999997</v>
      </c>
      <c r="DS869">
        <v>440.16039999999998</v>
      </c>
      <c r="DT869">
        <v>360.22410000000002</v>
      </c>
      <c r="DU869">
        <v>245.66200000000001</v>
      </c>
      <c r="DV869">
        <v>214.88550000000001</v>
      </c>
      <c r="DW869">
        <v>262.73750000000001</v>
      </c>
      <c r="DX869">
        <v>298.07029999999997</v>
      </c>
      <c r="DY869">
        <v>303.40940000000001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615.0566</v>
      </c>
      <c r="EM869">
        <v>475.02179999999998</v>
      </c>
      <c r="EN869">
        <v>467.45370000000003</v>
      </c>
      <c r="EO869">
        <v>469.45929999999998</v>
      </c>
      <c r="EP869">
        <v>464.39800000000002</v>
      </c>
      <c r="EQ869">
        <v>457.24090000000001</v>
      </c>
      <c r="ER869">
        <v>369.96780000000001</v>
      </c>
      <c r="ES869">
        <v>255.0206</v>
      </c>
      <c r="ET869">
        <v>279.2432</v>
      </c>
      <c r="EU869">
        <v>390.5446</v>
      </c>
      <c r="EV869">
        <v>475.2217</v>
      </c>
      <c r="EW869">
        <v>538.2097</v>
      </c>
      <c r="EX869">
        <v>78.914150000000006</v>
      </c>
      <c r="EY869">
        <v>77.916889999999995</v>
      </c>
      <c r="EZ869">
        <v>76.957599999999999</v>
      </c>
      <c r="FA869">
        <v>76.364440000000002</v>
      </c>
      <c r="FB869">
        <v>75.290620000000004</v>
      </c>
      <c r="FC869">
        <v>74.646889999999999</v>
      </c>
      <c r="FD869">
        <v>74.585700000000003</v>
      </c>
      <c r="FE869">
        <v>74.742500000000007</v>
      </c>
      <c r="FF869">
        <v>76.949449999999999</v>
      </c>
      <c r="FG869">
        <v>81.277010000000004</v>
      </c>
      <c r="FH869">
        <v>86.231700000000004</v>
      </c>
      <c r="FI869">
        <v>91.216160000000002</v>
      </c>
      <c r="FJ869">
        <v>95.236199999999997</v>
      </c>
      <c r="FK869">
        <v>98.012860000000003</v>
      </c>
      <c r="FL869">
        <v>99.211479999999995</v>
      </c>
      <c r="FM869">
        <v>99.107860000000002</v>
      </c>
      <c r="FN869">
        <v>98.319599999999994</v>
      </c>
      <c r="FO869">
        <v>96.953760000000003</v>
      </c>
      <c r="FP869">
        <v>95.096010000000007</v>
      </c>
      <c r="FQ869">
        <v>92.176559999999995</v>
      </c>
      <c r="FR869">
        <v>88.292779999999993</v>
      </c>
      <c r="FS869">
        <v>85.198790000000002</v>
      </c>
      <c r="FT869">
        <v>82.590829999999997</v>
      </c>
      <c r="FU869">
        <v>80.491849999999999</v>
      </c>
      <c r="FV869">
        <v>1</v>
      </c>
    </row>
    <row r="870" spans="1:178" x14ac:dyDescent="0.2">
      <c r="A870" t="s">
        <v>216</v>
      </c>
      <c r="B870" t="s">
        <v>231</v>
      </c>
      <c r="C870" t="s">
        <v>243</v>
      </c>
      <c r="D870" t="s">
        <v>42</v>
      </c>
      <c r="E870">
        <v>2015</v>
      </c>
      <c r="F870" t="s">
        <v>229</v>
      </c>
      <c r="G870">
        <v>494</v>
      </c>
      <c r="H870" s="59"/>
      <c r="I870">
        <v>72.748450000000005</v>
      </c>
      <c r="J870">
        <v>506.16390000000001</v>
      </c>
      <c r="K870">
        <v>499.12009999999998</v>
      </c>
      <c r="L870">
        <v>490.07029999999997</v>
      </c>
      <c r="M870">
        <v>493.32830000000001</v>
      </c>
      <c r="N870">
        <v>504.63440000000003</v>
      </c>
      <c r="O870">
        <v>532.86710000000005</v>
      </c>
      <c r="P870">
        <v>554.63810000000001</v>
      </c>
      <c r="Q870">
        <v>570.26149999999996</v>
      </c>
      <c r="R870">
        <v>576.77</v>
      </c>
      <c r="S870">
        <v>579.24210000000005</v>
      </c>
      <c r="T870">
        <v>587.00779999999997</v>
      </c>
      <c r="U870">
        <v>578.03269999999998</v>
      </c>
      <c r="V870">
        <v>571.57820000000004</v>
      </c>
      <c r="W870">
        <v>565.42899999999997</v>
      </c>
      <c r="X870">
        <v>557.26390000000004</v>
      </c>
      <c r="Y870">
        <v>549.41409999999996</v>
      </c>
      <c r="Z870">
        <v>544.21</v>
      </c>
      <c r="AA870">
        <v>536.03129999999999</v>
      </c>
      <c r="AB870">
        <v>530.31140000000005</v>
      </c>
      <c r="AC870">
        <v>529.63729999999998</v>
      </c>
      <c r="AD870">
        <v>540.37350000000004</v>
      </c>
      <c r="AE870">
        <v>543.69380000000001</v>
      </c>
      <c r="AF870">
        <v>543.27170000000001</v>
      </c>
      <c r="AG870">
        <v>520.43190000000004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80.204589999999996</v>
      </c>
      <c r="AU870">
        <v>425.43520000000001</v>
      </c>
      <c r="AV870">
        <v>422.91919999999999</v>
      </c>
      <c r="AW870">
        <v>421.48509999999999</v>
      </c>
      <c r="AX870">
        <v>419.20310000000001</v>
      </c>
      <c r="AY870">
        <v>414.26589999999999</v>
      </c>
      <c r="AZ870">
        <v>331.86709999999999</v>
      </c>
      <c r="BA870">
        <v>210.27119999999999</v>
      </c>
      <c r="BB870">
        <v>146.3262</v>
      </c>
      <c r="BC870">
        <v>152.35130000000001</v>
      </c>
      <c r="BD870">
        <v>157.4597</v>
      </c>
      <c r="BE870">
        <v>142.8871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139.2851</v>
      </c>
      <c r="BS870">
        <v>431.62909999999999</v>
      </c>
      <c r="BT870">
        <v>428.64800000000002</v>
      </c>
      <c r="BU870">
        <v>427.31150000000002</v>
      </c>
      <c r="BV870">
        <v>424.88350000000003</v>
      </c>
      <c r="BW870">
        <v>420.12389999999999</v>
      </c>
      <c r="BX870">
        <v>337.2586</v>
      </c>
      <c r="BY870">
        <v>216.2603</v>
      </c>
      <c r="BZ870">
        <v>150.68129999999999</v>
      </c>
      <c r="CA870">
        <v>157.82859999999999</v>
      </c>
      <c r="CB870">
        <v>164.3691</v>
      </c>
      <c r="CC870">
        <v>147.7713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180.20400000000001</v>
      </c>
      <c r="CQ870">
        <v>435.91890000000001</v>
      </c>
      <c r="CR870">
        <v>432.61579999999998</v>
      </c>
      <c r="CS870">
        <v>431.34679999999997</v>
      </c>
      <c r="CT870">
        <v>428.81779999999998</v>
      </c>
      <c r="CU870">
        <v>424.18119999999999</v>
      </c>
      <c r="CV870">
        <v>340.99270000000001</v>
      </c>
      <c r="CW870">
        <v>220.4084</v>
      </c>
      <c r="CX870">
        <v>153.6977</v>
      </c>
      <c r="CY870">
        <v>161.62219999999999</v>
      </c>
      <c r="CZ870">
        <v>169.15450000000001</v>
      </c>
      <c r="DA870">
        <v>151.1542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221.12299999999999</v>
      </c>
      <c r="DO870">
        <v>440.20870000000002</v>
      </c>
      <c r="DP870">
        <v>436.58359999999999</v>
      </c>
      <c r="DQ870">
        <v>435.38220000000001</v>
      </c>
      <c r="DR870">
        <v>432.75209999999998</v>
      </c>
      <c r="DS870">
        <v>428.23840000000001</v>
      </c>
      <c r="DT870">
        <v>344.72680000000003</v>
      </c>
      <c r="DU870">
        <v>224.5564</v>
      </c>
      <c r="DV870">
        <v>156.714</v>
      </c>
      <c r="DW870">
        <v>165.41569999999999</v>
      </c>
      <c r="DX870">
        <v>173.93989999999999</v>
      </c>
      <c r="DY870">
        <v>154.53700000000001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280.20339999999999</v>
      </c>
      <c r="EM870">
        <v>446.40260000000001</v>
      </c>
      <c r="EN870">
        <v>442.31240000000003</v>
      </c>
      <c r="EO870">
        <v>441.20859999999999</v>
      </c>
      <c r="EP870">
        <v>438.4325</v>
      </c>
      <c r="EQ870">
        <v>434.09640000000002</v>
      </c>
      <c r="ER870">
        <v>350.1182</v>
      </c>
      <c r="ES870">
        <v>230.5455</v>
      </c>
      <c r="ET870">
        <v>161.06909999999999</v>
      </c>
      <c r="EU870">
        <v>170.893</v>
      </c>
      <c r="EV870">
        <v>180.8493</v>
      </c>
      <c r="EW870">
        <v>159.4212</v>
      </c>
      <c r="EX870">
        <v>74.510639999999995</v>
      </c>
      <c r="EY870">
        <v>74.12594</v>
      </c>
      <c r="EZ870">
        <v>73.586699999999993</v>
      </c>
      <c r="FA870">
        <v>72.303510000000003</v>
      </c>
      <c r="FB870">
        <v>71.226010000000002</v>
      </c>
      <c r="FC870">
        <v>70.377669999999995</v>
      </c>
      <c r="FD870">
        <v>69.947789999999998</v>
      </c>
      <c r="FE870">
        <v>69.714320000000001</v>
      </c>
      <c r="FF870">
        <v>70.780860000000004</v>
      </c>
      <c r="FG870">
        <v>74.223010000000002</v>
      </c>
      <c r="FH870">
        <v>78.583370000000002</v>
      </c>
      <c r="FI870">
        <v>83.455150000000003</v>
      </c>
      <c r="FJ870">
        <v>87.522840000000002</v>
      </c>
      <c r="FK870">
        <v>90.041659999999993</v>
      </c>
      <c r="FL870">
        <v>90.973990000000001</v>
      </c>
      <c r="FM870">
        <v>90.917079999999999</v>
      </c>
      <c r="FN870">
        <v>89.873530000000002</v>
      </c>
      <c r="FO870">
        <v>88.253969999999995</v>
      </c>
      <c r="FP870">
        <v>85.571690000000004</v>
      </c>
      <c r="FQ870">
        <v>82.116849999999999</v>
      </c>
      <c r="FR870">
        <v>79.072500000000005</v>
      </c>
      <c r="FS870">
        <v>77.109409999999997</v>
      </c>
      <c r="FT870">
        <v>75.813270000000003</v>
      </c>
      <c r="FU870">
        <v>74.282520000000005</v>
      </c>
      <c r="FV870">
        <v>1</v>
      </c>
    </row>
    <row r="871" spans="1:178" x14ac:dyDescent="0.2">
      <c r="A871" t="s">
        <v>216</v>
      </c>
      <c r="B871" t="s">
        <v>231</v>
      </c>
      <c r="C871" t="s">
        <v>243</v>
      </c>
      <c r="D871" t="s">
        <v>42</v>
      </c>
      <c r="E871">
        <v>2016</v>
      </c>
      <c r="F871" t="s">
        <v>229</v>
      </c>
      <c r="G871">
        <v>481</v>
      </c>
      <c r="H871" s="59"/>
      <c r="I871">
        <v>70.834010000000006</v>
      </c>
      <c r="J871">
        <v>492.84379999999999</v>
      </c>
      <c r="K871">
        <v>485.98540000000003</v>
      </c>
      <c r="L871">
        <v>477.1737</v>
      </c>
      <c r="M871">
        <v>480.346</v>
      </c>
      <c r="N871">
        <v>491.35449999999997</v>
      </c>
      <c r="O871">
        <v>518.84429999999998</v>
      </c>
      <c r="P871">
        <v>540.04240000000004</v>
      </c>
      <c r="Q871">
        <v>555.25459999999998</v>
      </c>
      <c r="R871">
        <v>561.59190000000001</v>
      </c>
      <c r="S871">
        <v>563.99890000000005</v>
      </c>
      <c r="T871">
        <v>571.56020000000001</v>
      </c>
      <c r="U871">
        <v>562.82119999999998</v>
      </c>
      <c r="V871">
        <v>556.5367</v>
      </c>
      <c r="W871">
        <v>550.54930000000002</v>
      </c>
      <c r="X871">
        <v>542.59900000000005</v>
      </c>
      <c r="Y871">
        <v>534.95579999999995</v>
      </c>
      <c r="Z871">
        <v>529.88869999999997</v>
      </c>
      <c r="AA871">
        <v>521.92520000000002</v>
      </c>
      <c r="AB871">
        <v>516.35580000000004</v>
      </c>
      <c r="AC871">
        <v>515.69949999999994</v>
      </c>
      <c r="AD871">
        <v>526.15319999999997</v>
      </c>
      <c r="AE871">
        <v>529.38599999999997</v>
      </c>
      <c r="AF871">
        <v>528.9751</v>
      </c>
      <c r="AG871">
        <v>506.7364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76.786929999999998</v>
      </c>
      <c r="AU871">
        <v>414.10250000000002</v>
      </c>
      <c r="AV871">
        <v>411.66300000000001</v>
      </c>
      <c r="AW871">
        <v>410.2645</v>
      </c>
      <c r="AX871">
        <v>408.04579999999999</v>
      </c>
      <c r="AY871">
        <v>403.2346</v>
      </c>
      <c r="AZ871">
        <v>323.0145</v>
      </c>
      <c r="BA871">
        <v>204.6053</v>
      </c>
      <c r="BB871">
        <v>142.3792</v>
      </c>
      <c r="BC871">
        <v>148.2209</v>
      </c>
      <c r="BD871">
        <v>153.16319999999999</v>
      </c>
      <c r="BE871">
        <v>139.0189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135.0848</v>
      </c>
      <c r="BS871">
        <v>420.21429999999998</v>
      </c>
      <c r="BT871">
        <v>417.3159</v>
      </c>
      <c r="BU871">
        <v>416.01369999999997</v>
      </c>
      <c r="BV871">
        <v>413.65100000000001</v>
      </c>
      <c r="BW871">
        <v>409.01499999999999</v>
      </c>
      <c r="BX871">
        <v>328.33460000000002</v>
      </c>
      <c r="BY871">
        <v>210.51499999999999</v>
      </c>
      <c r="BZ871">
        <v>146.67660000000001</v>
      </c>
      <c r="CA871">
        <v>153.62559999999999</v>
      </c>
      <c r="CB871">
        <v>159.98099999999999</v>
      </c>
      <c r="CC871">
        <v>143.83840000000001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175.46180000000001</v>
      </c>
      <c r="CQ871">
        <v>424.44729999999998</v>
      </c>
      <c r="CR871">
        <v>421.23110000000003</v>
      </c>
      <c r="CS871">
        <v>419.99560000000002</v>
      </c>
      <c r="CT871">
        <v>417.53309999999999</v>
      </c>
      <c r="CU871">
        <v>413.01850000000002</v>
      </c>
      <c r="CV871">
        <v>332.01920000000001</v>
      </c>
      <c r="CW871">
        <v>214.60810000000001</v>
      </c>
      <c r="CX871">
        <v>149.65299999999999</v>
      </c>
      <c r="CY871">
        <v>157.369</v>
      </c>
      <c r="CZ871">
        <v>164.70310000000001</v>
      </c>
      <c r="DA871">
        <v>147.1764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215.83869999999999</v>
      </c>
      <c r="DO871">
        <v>428.68029999999999</v>
      </c>
      <c r="DP871">
        <v>425.1463</v>
      </c>
      <c r="DQ871">
        <v>423.97750000000002</v>
      </c>
      <c r="DR871">
        <v>421.4153</v>
      </c>
      <c r="DS871">
        <v>417.02199999999999</v>
      </c>
      <c r="DT871">
        <v>335.7038</v>
      </c>
      <c r="DU871">
        <v>218.7012</v>
      </c>
      <c r="DV871">
        <v>152.6294</v>
      </c>
      <c r="DW871">
        <v>161.1123</v>
      </c>
      <c r="DX871">
        <v>169.42509999999999</v>
      </c>
      <c r="DY871">
        <v>150.51439999999999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0</v>
      </c>
      <c r="EK871">
        <v>0</v>
      </c>
      <c r="EL871">
        <v>274.13670000000002</v>
      </c>
      <c r="EM871">
        <v>434.7921</v>
      </c>
      <c r="EN871">
        <v>430.79930000000002</v>
      </c>
      <c r="EO871">
        <v>429.72669999999999</v>
      </c>
      <c r="EP871">
        <v>427.02050000000003</v>
      </c>
      <c r="EQ871">
        <v>422.80239999999998</v>
      </c>
      <c r="ER871">
        <v>341.02390000000003</v>
      </c>
      <c r="ES871">
        <v>224.61099999999999</v>
      </c>
      <c r="ET871">
        <v>156.92679999999999</v>
      </c>
      <c r="EU871">
        <v>166.517</v>
      </c>
      <c r="EV871">
        <v>176.24289999999999</v>
      </c>
      <c r="EW871">
        <v>155.334</v>
      </c>
      <c r="EX871">
        <v>74.510639999999995</v>
      </c>
      <c r="EY871">
        <v>74.12594</v>
      </c>
      <c r="EZ871">
        <v>73.586699999999993</v>
      </c>
      <c r="FA871">
        <v>72.303510000000003</v>
      </c>
      <c r="FB871">
        <v>71.226010000000002</v>
      </c>
      <c r="FC871">
        <v>70.377669999999995</v>
      </c>
      <c r="FD871">
        <v>69.947789999999998</v>
      </c>
      <c r="FE871">
        <v>69.714320000000001</v>
      </c>
      <c r="FF871">
        <v>70.780860000000004</v>
      </c>
      <c r="FG871">
        <v>74.223010000000002</v>
      </c>
      <c r="FH871">
        <v>78.583370000000002</v>
      </c>
      <c r="FI871">
        <v>83.455150000000003</v>
      </c>
      <c r="FJ871">
        <v>87.522840000000002</v>
      </c>
      <c r="FK871">
        <v>90.041659999999993</v>
      </c>
      <c r="FL871">
        <v>90.973990000000001</v>
      </c>
      <c r="FM871">
        <v>90.917079999999999</v>
      </c>
      <c r="FN871">
        <v>89.873530000000002</v>
      </c>
      <c r="FO871">
        <v>88.253969999999995</v>
      </c>
      <c r="FP871">
        <v>85.571690000000004</v>
      </c>
      <c r="FQ871">
        <v>82.116849999999999</v>
      </c>
      <c r="FR871">
        <v>79.072500000000005</v>
      </c>
      <c r="FS871">
        <v>77.109409999999997</v>
      </c>
      <c r="FT871">
        <v>75.813270000000003</v>
      </c>
      <c r="FU871">
        <v>74.282520000000005</v>
      </c>
      <c r="FV871">
        <v>1</v>
      </c>
    </row>
    <row r="872" spans="1:178" x14ac:dyDescent="0.2">
      <c r="A872" t="s">
        <v>216</v>
      </c>
      <c r="B872" t="s">
        <v>231</v>
      </c>
      <c r="C872" t="s">
        <v>243</v>
      </c>
      <c r="D872" t="s">
        <v>42</v>
      </c>
      <c r="E872">
        <v>2017</v>
      </c>
      <c r="F872" t="s">
        <v>229</v>
      </c>
      <c r="G872">
        <v>468</v>
      </c>
      <c r="H872" s="59"/>
      <c r="I872">
        <v>68.919589999999999</v>
      </c>
      <c r="J872">
        <v>479.52370000000002</v>
      </c>
      <c r="K872">
        <v>472.85059999999999</v>
      </c>
      <c r="L872">
        <v>464.27719999999999</v>
      </c>
      <c r="M872">
        <v>467.36369999999999</v>
      </c>
      <c r="N872">
        <v>478.07470000000001</v>
      </c>
      <c r="O872">
        <v>504.82150000000001</v>
      </c>
      <c r="P872">
        <v>525.44659999999999</v>
      </c>
      <c r="Q872">
        <v>540.24770000000001</v>
      </c>
      <c r="R872">
        <v>546.41380000000004</v>
      </c>
      <c r="S872">
        <v>548.75570000000005</v>
      </c>
      <c r="T872">
        <v>556.11270000000002</v>
      </c>
      <c r="U872">
        <v>547.60990000000004</v>
      </c>
      <c r="V872">
        <v>541.49519999999995</v>
      </c>
      <c r="W872">
        <v>535.66959999999995</v>
      </c>
      <c r="X872">
        <v>527.93420000000003</v>
      </c>
      <c r="Y872">
        <v>520.49760000000003</v>
      </c>
      <c r="Z872">
        <v>515.56740000000002</v>
      </c>
      <c r="AA872">
        <v>507.81920000000002</v>
      </c>
      <c r="AB872">
        <v>502.40030000000002</v>
      </c>
      <c r="AC872">
        <v>501.76170000000002</v>
      </c>
      <c r="AD872">
        <v>511.93279999999999</v>
      </c>
      <c r="AE872">
        <v>515.07830000000001</v>
      </c>
      <c r="AF872">
        <v>514.67849999999999</v>
      </c>
      <c r="AG872">
        <v>493.04079999999999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73.387280000000004</v>
      </c>
      <c r="AU872">
        <v>402.77170000000001</v>
      </c>
      <c r="AV872">
        <v>400.40859999999998</v>
      </c>
      <c r="AW872">
        <v>399.04570000000001</v>
      </c>
      <c r="AX872">
        <v>396.89019999999999</v>
      </c>
      <c r="AY872">
        <v>392.20499999999998</v>
      </c>
      <c r="AZ872">
        <v>314.1635</v>
      </c>
      <c r="BA872">
        <v>198.94110000000001</v>
      </c>
      <c r="BB872">
        <v>138.43350000000001</v>
      </c>
      <c r="BC872">
        <v>144.09209999999999</v>
      </c>
      <c r="BD872">
        <v>148.86879999999999</v>
      </c>
      <c r="BE872">
        <v>135.15209999999999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130.892</v>
      </c>
      <c r="BS872">
        <v>408.80040000000002</v>
      </c>
      <c r="BT872">
        <v>405.9846</v>
      </c>
      <c r="BU872">
        <v>404.7167</v>
      </c>
      <c r="BV872">
        <v>402.41910000000001</v>
      </c>
      <c r="BW872">
        <v>397.90679999999998</v>
      </c>
      <c r="BX872">
        <v>319.41120000000001</v>
      </c>
      <c r="BY872">
        <v>204.7705</v>
      </c>
      <c r="BZ872">
        <v>142.67250000000001</v>
      </c>
      <c r="CA872">
        <v>149.42339999999999</v>
      </c>
      <c r="CB872">
        <v>155.59379999999999</v>
      </c>
      <c r="CC872">
        <v>139.90610000000001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170.71960000000001</v>
      </c>
      <c r="CQ872">
        <v>412.97579999999999</v>
      </c>
      <c r="CR872">
        <v>409.84649999999999</v>
      </c>
      <c r="CS872">
        <v>408.64440000000002</v>
      </c>
      <c r="CT872">
        <v>406.2484</v>
      </c>
      <c r="CU872">
        <v>401.85579999999999</v>
      </c>
      <c r="CV872">
        <v>323.04570000000001</v>
      </c>
      <c r="CW872">
        <v>208.80789999999999</v>
      </c>
      <c r="CX872">
        <v>145.60830000000001</v>
      </c>
      <c r="CY872">
        <v>153.1157</v>
      </c>
      <c r="CZ872">
        <v>160.2516</v>
      </c>
      <c r="DA872">
        <v>143.1987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210.5472</v>
      </c>
      <c r="DO872">
        <v>417.15120000000002</v>
      </c>
      <c r="DP872">
        <v>413.70850000000002</v>
      </c>
      <c r="DQ872">
        <v>412.57209999999998</v>
      </c>
      <c r="DR872">
        <v>410.07780000000002</v>
      </c>
      <c r="DS872">
        <v>405.80489999999998</v>
      </c>
      <c r="DT872">
        <v>326.68020000000001</v>
      </c>
      <c r="DU872">
        <v>212.84530000000001</v>
      </c>
      <c r="DV872">
        <v>148.54419999999999</v>
      </c>
      <c r="DW872">
        <v>156.8081</v>
      </c>
      <c r="DX872">
        <v>164.90940000000001</v>
      </c>
      <c r="DY872">
        <v>146.4913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268.05189999999999</v>
      </c>
      <c r="EM872">
        <v>423.1798</v>
      </c>
      <c r="EN872">
        <v>419.28449999999998</v>
      </c>
      <c r="EO872">
        <v>418.24310000000003</v>
      </c>
      <c r="EP872">
        <v>415.60669999999999</v>
      </c>
      <c r="EQ872">
        <v>411.50670000000002</v>
      </c>
      <c r="ER872">
        <v>331.92779999999999</v>
      </c>
      <c r="ES872">
        <v>218.6747</v>
      </c>
      <c r="ET872">
        <v>152.78319999999999</v>
      </c>
      <c r="EU872">
        <v>162.13929999999999</v>
      </c>
      <c r="EV872">
        <v>171.6345</v>
      </c>
      <c r="EW872">
        <v>151.24529999999999</v>
      </c>
      <c r="EX872">
        <v>74.510639999999995</v>
      </c>
      <c r="EY872">
        <v>74.125929999999997</v>
      </c>
      <c r="EZ872">
        <v>73.586699999999993</v>
      </c>
      <c r="FA872">
        <v>72.303510000000003</v>
      </c>
      <c r="FB872">
        <v>71.226010000000002</v>
      </c>
      <c r="FC872">
        <v>70.377669999999995</v>
      </c>
      <c r="FD872">
        <v>69.947789999999998</v>
      </c>
      <c r="FE872">
        <v>69.714320000000001</v>
      </c>
      <c r="FF872">
        <v>70.780860000000004</v>
      </c>
      <c r="FG872">
        <v>74.223010000000002</v>
      </c>
      <c r="FH872">
        <v>78.583370000000002</v>
      </c>
      <c r="FI872">
        <v>83.455150000000003</v>
      </c>
      <c r="FJ872">
        <v>87.522840000000002</v>
      </c>
      <c r="FK872">
        <v>90.041659999999993</v>
      </c>
      <c r="FL872">
        <v>90.973990000000001</v>
      </c>
      <c r="FM872">
        <v>90.917079999999999</v>
      </c>
      <c r="FN872">
        <v>89.873530000000002</v>
      </c>
      <c r="FO872">
        <v>88.253969999999995</v>
      </c>
      <c r="FP872">
        <v>85.571690000000004</v>
      </c>
      <c r="FQ872">
        <v>82.116849999999999</v>
      </c>
      <c r="FR872">
        <v>79.072500000000005</v>
      </c>
      <c r="FS872">
        <v>77.109409999999997</v>
      </c>
      <c r="FT872">
        <v>75.813270000000003</v>
      </c>
      <c r="FU872">
        <v>74.282520000000005</v>
      </c>
      <c r="FV872">
        <v>1</v>
      </c>
    </row>
    <row r="873" spans="1:178" x14ac:dyDescent="0.2">
      <c r="A873" t="s">
        <v>216</v>
      </c>
      <c r="B873" t="s">
        <v>231</v>
      </c>
      <c r="C873" t="s">
        <v>243</v>
      </c>
      <c r="D873" t="s">
        <v>42</v>
      </c>
      <c r="E873" t="s">
        <v>239</v>
      </c>
      <c r="F873" t="s">
        <v>229</v>
      </c>
      <c r="G873">
        <v>455</v>
      </c>
      <c r="H873" s="59"/>
      <c r="I873">
        <v>67.00515</v>
      </c>
      <c r="J873">
        <v>466.20359999999999</v>
      </c>
      <c r="K873">
        <v>459.71589999999998</v>
      </c>
      <c r="L873">
        <v>451.38060000000002</v>
      </c>
      <c r="M873">
        <v>454.38139999999999</v>
      </c>
      <c r="N873">
        <v>464.79480000000001</v>
      </c>
      <c r="O873">
        <v>490.7987</v>
      </c>
      <c r="P873">
        <v>510.85090000000002</v>
      </c>
      <c r="Q873">
        <v>525.24090000000001</v>
      </c>
      <c r="R873">
        <v>531.23559999999998</v>
      </c>
      <c r="S873">
        <v>533.51250000000005</v>
      </c>
      <c r="T873">
        <v>540.66510000000005</v>
      </c>
      <c r="U873">
        <v>532.39850000000001</v>
      </c>
      <c r="V873">
        <v>526.45360000000005</v>
      </c>
      <c r="W873">
        <v>520.78989999999999</v>
      </c>
      <c r="X873">
        <v>513.26930000000004</v>
      </c>
      <c r="Y873">
        <v>506.03930000000003</v>
      </c>
      <c r="Z873">
        <v>501.24610000000001</v>
      </c>
      <c r="AA873">
        <v>493.7131</v>
      </c>
      <c r="AB873">
        <v>488.44470000000001</v>
      </c>
      <c r="AC873">
        <v>487.82389999999998</v>
      </c>
      <c r="AD873">
        <v>497.71249999999998</v>
      </c>
      <c r="AE873">
        <v>500.7706</v>
      </c>
      <c r="AF873">
        <v>500.3818</v>
      </c>
      <c r="AG873">
        <v>479.34519999999998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70.006450000000001</v>
      </c>
      <c r="AU873">
        <v>391.44290000000001</v>
      </c>
      <c r="AV873">
        <v>389.15589999999997</v>
      </c>
      <c r="AW873">
        <v>387.82870000000003</v>
      </c>
      <c r="AX873">
        <v>385.7364</v>
      </c>
      <c r="AY873">
        <v>381.1773</v>
      </c>
      <c r="AZ873">
        <v>305.3143</v>
      </c>
      <c r="BA873">
        <v>193.27889999999999</v>
      </c>
      <c r="BB873">
        <v>134.48920000000001</v>
      </c>
      <c r="BC873">
        <v>139.96510000000001</v>
      </c>
      <c r="BD873">
        <v>144.57650000000001</v>
      </c>
      <c r="BE873">
        <v>131.2869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126.7068</v>
      </c>
      <c r="BS873">
        <v>397.38720000000001</v>
      </c>
      <c r="BT873">
        <v>394.654</v>
      </c>
      <c r="BU873">
        <v>393.42039999999997</v>
      </c>
      <c r="BV873">
        <v>391.18799999999999</v>
      </c>
      <c r="BW873">
        <v>386.79939999999999</v>
      </c>
      <c r="BX873">
        <v>310.48849999999999</v>
      </c>
      <c r="BY873">
        <v>199.02680000000001</v>
      </c>
      <c r="BZ873">
        <v>138.6688</v>
      </c>
      <c r="CA873">
        <v>145.2218</v>
      </c>
      <c r="CB873">
        <v>151.20760000000001</v>
      </c>
      <c r="CC873">
        <v>135.9744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165.97739999999999</v>
      </c>
      <c r="CQ873">
        <v>401.50420000000003</v>
      </c>
      <c r="CR873">
        <v>398.46190000000001</v>
      </c>
      <c r="CS873">
        <v>397.29320000000001</v>
      </c>
      <c r="CT873">
        <v>394.96379999999999</v>
      </c>
      <c r="CU873">
        <v>390.69319999999999</v>
      </c>
      <c r="CV873">
        <v>314.07220000000001</v>
      </c>
      <c r="CW873">
        <v>203.0077</v>
      </c>
      <c r="CX873">
        <v>141.56370000000001</v>
      </c>
      <c r="CY873">
        <v>148.86250000000001</v>
      </c>
      <c r="CZ873">
        <v>155.80019999999999</v>
      </c>
      <c r="DA873">
        <v>139.2209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205.24789999999999</v>
      </c>
      <c r="DO873">
        <v>405.62119999999999</v>
      </c>
      <c r="DP873">
        <v>402.26979999999998</v>
      </c>
      <c r="DQ873">
        <v>401.16590000000002</v>
      </c>
      <c r="DR873">
        <v>398.73950000000002</v>
      </c>
      <c r="DS873">
        <v>394.58699999999999</v>
      </c>
      <c r="DT873">
        <v>317.65589999999997</v>
      </c>
      <c r="DU873">
        <v>206.98859999999999</v>
      </c>
      <c r="DV873">
        <v>144.45849999999999</v>
      </c>
      <c r="DW873">
        <v>152.5033</v>
      </c>
      <c r="DX873">
        <v>160.39279999999999</v>
      </c>
      <c r="DY873">
        <v>142.4675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261.94830000000002</v>
      </c>
      <c r="EM873">
        <v>411.56560000000002</v>
      </c>
      <c r="EN873">
        <v>407.76780000000002</v>
      </c>
      <c r="EO873">
        <v>406.75760000000002</v>
      </c>
      <c r="EP873">
        <v>404.19110000000001</v>
      </c>
      <c r="EQ873">
        <v>400.209</v>
      </c>
      <c r="ER873">
        <v>322.83010000000002</v>
      </c>
      <c r="ES873">
        <v>212.73650000000001</v>
      </c>
      <c r="ET873">
        <v>148.63810000000001</v>
      </c>
      <c r="EU873">
        <v>157.75989999999999</v>
      </c>
      <c r="EV873">
        <v>167.02379999999999</v>
      </c>
      <c r="EW873">
        <v>147.155</v>
      </c>
      <c r="EX873">
        <v>74.510639999999995</v>
      </c>
      <c r="EY873">
        <v>74.12594</v>
      </c>
      <c r="EZ873">
        <v>73.586699999999993</v>
      </c>
      <c r="FA873">
        <v>72.303510000000003</v>
      </c>
      <c r="FB873">
        <v>71.226010000000002</v>
      </c>
      <c r="FC873">
        <v>70.377669999999995</v>
      </c>
      <c r="FD873">
        <v>69.947789999999998</v>
      </c>
      <c r="FE873">
        <v>69.714320000000001</v>
      </c>
      <c r="FF873">
        <v>70.780860000000004</v>
      </c>
      <c r="FG873">
        <v>74.223010000000002</v>
      </c>
      <c r="FH873">
        <v>78.583370000000002</v>
      </c>
      <c r="FI873">
        <v>83.455150000000003</v>
      </c>
      <c r="FJ873">
        <v>87.522840000000002</v>
      </c>
      <c r="FK873">
        <v>90.041659999999993</v>
      </c>
      <c r="FL873">
        <v>90.973990000000001</v>
      </c>
      <c r="FM873">
        <v>90.917079999999999</v>
      </c>
      <c r="FN873">
        <v>89.873530000000002</v>
      </c>
      <c r="FO873">
        <v>88.253969999999995</v>
      </c>
      <c r="FP873">
        <v>85.571690000000004</v>
      </c>
      <c r="FQ873">
        <v>82.116849999999999</v>
      </c>
      <c r="FR873">
        <v>79.072500000000005</v>
      </c>
      <c r="FS873">
        <v>77.109409999999997</v>
      </c>
      <c r="FT873">
        <v>75.813270000000003</v>
      </c>
      <c r="FU873">
        <v>74.282520000000005</v>
      </c>
      <c r="FV873">
        <v>1</v>
      </c>
    </row>
    <row r="874" spans="1:178" x14ac:dyDescent="0.2">
      <c r="A874" t="s">
        <v>216</v>
      </c>
      <c r="B874" t="s">
        <v>231</v>
      </c>
      <c r="C874" t="s">
        <v>243</v>
      </c>
      <c r="D874" t="s">
        <v>43</v>
      </c>
      <c r="E874">
        <v>2015</v>
      </c>
      <c r="F874" t="s">
        <v>229</v>
      </c>
      <c r="G874">
        <v>487</v>
      </c>
      <c r="H874" s="59"/>
      <c r="I874">
        <v>71.717609999999993</v>
      </c>
      <c r="J874">
        <v>502.26650000000001</v>
      </c>
      <c r="K874">
        <v>494.30790000000002</v>
      </c>
      <c r="L874">
        <v>485.04750000000001</v>
      </c>
      <c r="M874">
        <v>491.67200000000003</v>
      </c>
      <c r="N874">
        <v>511.98849999999999</v>
      </c>
      <c r="O874">
        <v>542.84140000000002</v>
      </c>
      <c r="P874">
        <v>561.52829999999994</v>
      </c>
      <c r="Q874">
        <v>567.40189999999996</v>
      </c>
      <c r="R874">
        <v>559.58780000000002</v>
      </c>
      <c r="S874">
        <v>551.88049999999998</v>
      </c>
      <c r="T874">
        <v>560.66449999999998</v>
      </c>
      <c r="U874">
        <v>568.84140000000002</v>
      </c>
      <c r="V874">
        <v>562.99659999999994</v>
      </c>
      <c r="W874">
        <v>563.29399999999998</v>
      </c>
      <c r="X874">
        <v>551.4547</v>
      </c>
      <c r="Y874">
        <v>547.11580000000004</v>
      </c>
      <c r="Z874">
        <v>540.41610000000003</v>
      </c>
      <c r="AA874">
        <v>538.29060000000004</v>
      </c>
      <c r="AB874">
        <v>534.13160000000005</v>
      </c>
      <c r="AC874">
        <v>527.08450000000005</v>
      </c>
      <c r="AD874">
        <v>530.14919999999995</v>
      </c>
      <c r="AE874">
        <v>526.1259</v>
      </c>
      <c r="AF874">
        <v>517.92359999999996</v>
      </c>
      <c r="AG874">
        <v>509.66739999999999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-35.604039999999998</v>
      </c>
      <c r="AX874">
        <v>415.03890000000001</v>
      </c>
      <c r="AY874">
        <v>414.7783</v>
      </c>
      <c r="AZ874">
        <v>410.63619999999997</v>
      </c>
      <c r="BA874">
        <v>406.35820000000001</v>
      </c>
      <c r="BB874">
        <v>409.15469999999999</v>
      </c>
      <c r="BC874">
        <v>337.89580000000001</v>
      </c>
      <c r="BD874">
        <v>224.80529999999999</v>
      </c>
      <c r="BE874">
        <v>-29.600950000000001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94.802229999999994</v>
      </c>
      <c r="BV874">
        <v>424.73070000000001</v>
      </c>
      <c r="BW874">
        <v>425.12490000000003</v>
      </c>
      <c r="BX874">
        <v>420.83269999999999</v>
      </c>
      <c r="BY874">
        <v>415.50630000000001</v>
      </c>
      <c r="BZ874">
        <v>419.50450000000001</v>
      </c>
      <c r="CA874">
        <v>346.0403</v>
      </c>
      <c r="CB874">
        <v>232.9041</v>
      </c>
      <c r="CC874">
        <v>76.515370000000004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185.12119999999999</v>
      </c>
      <c r="CT874">
        <v>431.44310000000002</v>
      </c>
      <c r="CU874">
        <v>432.29090000000002</v>
      </c>
      <c r="CV874">
        <v>427.89479999999998</v>
      </c>
      <c r="CW874">
        <v>421.84230000000002</v>
      </c>
      <c r="CX874">
        <v>426.67270000000002</v>
      </c>
      <c r="CY874">
        <v>351.68130000000002</v>
      </c>
      <c r="CZ874">
        <v>238.51339999999999</v>
      </c>
      <c r="DA874">
        <v>150.0112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275.4402</v>
      </c>
      <c r="DR874">
        <v>438.15559999999999</v>
      </c>
      <c r="DS874">
        <v>439.45699999999999</v>
      </c>
      <c r="DT874">
        <v>434.95690000000002</v>
      </c>
      <c r="DU874">
        <v>428.17829999999998</v>
      </c>
      <c r="DV874">
        <v>433.84100000000001</v>
      </c>
      <c r="DW874">
        <v>357.32220000000001</v>
      </c>
      <c r="DX874">
        <v>244.12270000000001</v>
      </c>
      <c r="DY874">
        <v>223.50700000000001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405.84649999999999</v>
      </c>
      <c r="EP874">
        <v>447.84739999999999</v>
      </c>
      <c r="EQ874">
        <v>449.80360000000002</v>
      </c>
      <c r="ER874">
        <v>445.15350000000001</v>
      </c>
      <c r="ES874">
        <v>437.32639999999998</v>
      </c>
      <c r="ET874">
        <v>444.19080000000002</v>
      </c>
      <c r="EU874">
        <v>365.46679999999998</v>
      </c>
      <c r="EV874">
        <v>252.22149999999999</v>
      </c>
      <c r="EW874">
        <v>329.6234</v>
      </c>
      <c r="EX874">
        <v>64.329930000000004</v>
      </c>
      <c r="EY874">
        <v>63.198929999999997</v>
      </c>
      <c r="EZ874">
        <v>62.400579999999998</v>
      </c>
      <c r="FA874">
        <v>61.447270000000003</v>
      </c>
      <c r="FB874">
        <v>60.68356</v>
      </c>
      <c r="FC874">
        <v>59.848799999999997</v>
      </c>
      <c r="FD874">
        <v>59.663510000000002</v>
      </c>
      <c r="FE874">
        <v>59.956620000000001</v>
      </c>
      <c r="FF874">
        <v>61.855139999999999</v>
      </c>
      <c r="FG874">
        <v>66.006709999999998</v>
      </c>
      <c r="FH874">
        <v>71.274370000000005</v>
      </c>
      <c r="FI874">
        <v>75.738770000000002</v>
      </c>
      <c r="FJ874">
        <v>78.719750000000005</v>
      </c>
      <c r="FK874">
        <v>80.276859999999999</v>
      </c>
      <c r="FL874">
        <v>81.339929999999995</v>
      </c>
      <c r="FM874">
        <v>81.382840000000002</v>
      </c>
      <c r="FN874">
        <v>79.944419999999994</v>
      </c>
      <c r="FO874">
        <v>77.515950000000004</v>
      </c>
      <c r="FP874">
        <v>74.857789999999994</v>
      </c>
      <c r="FQ874">
        <v>72.273309999999995</v>
      </c>
      <c r="FR874">
        <v>70.071619999999996</v>
      </c>
      <c r="FS874">
        <v>68.317610000000002</v>
      </c>
      <c r="FT874">
        <v>66.888829999999999</v>
      </c>
      <c r="FU874">
        <v>66.196240000000003</v>
      </c>
      <c r="FV874">
        <v>1</v>
      </c>
    </row>
    <row r="875" spans="1:178" x14ac:dyDescent="0.2">
      <c r="A875" t="s">
        <v>216</v>
      </c>
      <c r="B875" t="s">
        <v>231</v>
      </c>
      <c r="C875" t="s">
        <v>243</v>
      </c>
      <c r="D875" t="s">
        <v>43</v>
      </c>
      <c r="E875">
        <v>2016</v>
      </c>
      <c r="F875" t="s">
        <v>229</v>
      </c>
      <c r="G875">
        <v>473</v>
      </c>
      <c r="H875" s="59"/>
      <c r="I875">
        <v>69.655910000000006</v>
      </c>
      <c r="J875">
        <v>487.82760000000002</v>
      </c>
      <c r="K875">
        <v>480.09780000000001</v>
      </c>
      <c r="L875">
        <v>471.10359999999997</v>
      </c>
      <c r="M875">
        <v>477.53769999999997</v>
      </c>
      <c r="N875">
        <v>497.27010000000001</v>
      </c>
      <c r="O875">
        <v>527.23609999999996</v>
      </c>
      <c r="P875">
        <v>545.38570000000004</v>
      </c>
      <c r="Q875">
        <v>551.09059999999999</v>
      </c>
      <c r="R875">
        <v>543.50099999999998</v>
      </c>
      <c r="S875">
        <v>536.01530000000002</v>
      </c>
      <c r="T875">
        <v>544.54679999999996</v>
      </c>
      <c r="U875">
        <v>552.48869999999999</v>
      </c>
      <c r="V875">
        <v>546.81190000000004</v>
      </c>
      <c r="W875">
        <v>547.10080000000005</v>
      </c>
      <c r="X875">
        <v>535.60180000000003</v>
      </c>
      <c r="Y875">
        <v>531.38760000000002</v>
      </c>
      <c r="Z875">
        <v>524.88059999999996</v>
      </c>
      <c r="AA875">
        <v>522.81619999999998</v>
      </c>
      <c r="AB875">
        <v>518.77670000000001</v>
      </c>
      <c r="AC875">
        <v>511.93220000000002</v>
      </c>
      <c r="AD875">
        <v>514.90880000000004</v>
      </c>
      <c r="AE875">
        <v>511.00110000000001</v>
      </c>
      <c r="AF875">
        <v>503.03460000000001</v>
      </c>
      <c r="AG875">
        <v>495.01569999999998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-37.730020000000003</v>
      </c>
      <c r="AX875">
        <v>402.87349999999998</v>
      </c>
      <c r="AY875">
        <v>402.6046</v>
      </c>
      <c r="AZ875">
        <v>398.58519999999999</v>
      </c>
      <c r="BA875">
        <v>394.45549999999997</v>
      </c>
      <c r="BB875">
        <v>397.14260000000002</v>
      </c>
      <c r="BC875">
        <v>327.98540000000003</v>
      </c>
      <c r="BD875">
        <v>218.14709999999999</v>
      </c>
      <c r="BE875">
        <v>-31.31287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90.788150000000002</v>
      </c>
      <c r="BV875">
        <v>412.42500000000001</v>
      </c>
      <c r="BW875">
        <v>412.8014</v>
      </c>
      <c r="BX875">
        <v>408.63409999999999</v>
      </c>
      <c r="BY875">
        <v>403.47120000000001</v>
      </c>
      <c r="BZ875">
        <v>407.34249999999997</v>
      </c>
      <c r="CA875">
        <v>336.01209999999998</v>
      </c>
      <c r="CB875">
        <v>226.12870000000001</v>
      </c>
      <c r="CC875">
        <v>73.267039999999994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179.79949999999999</v>
      </c>
      <c r="CT875">
        <v>419.0403</v>
      </c>
      <c r="CU875">
        <v>419.86369999999999</v>
      </c>
      <c r="CV875">
        <v>415.59399999999999</v>
      </c>
      <c r="CW875">
        <v>409.71539999999999</v>
      </c>
      <c r="CX875">
        <v>414.40699999999998</v>
      </c>
      <c r="CY875">
        <v>341.57130000000001</v>
      </c>
      <c r="CZ875">
        <v>231.6567</v>
      </c>
      <c r="DA875">
        <v>145.69880000000001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268.81079999999997</v>
      </c>
      <c r="DR875">
        <v>425.65550000000002</v>
      </c>
      <c r="DS875">
        <v>426.92599999999999</v>
      </c>
      <c r="DT875">
        <v>422.55380000000002</v>
      </c>
      <c r="DU875">
        <v>415.9597</v>
      </c>
      <c r="DV875">
        <v>421.47140000000002</v>
      </c>
      <c r="DW875">
        <v>347.13060000000002</v>
      </c>
      <c r="DX875">
        <v>237.1848</v>
      </c>
      <c r="DY875">
        <v>218.13050000000001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397.32889999999998</v>
      </c>
      <c r="EP875">
        <v>435.20699999999999</v>
      </c>
      <c r="EQ875">
        <v>437.12279999999998</v>
      </c>
      <c r="ER875">
        <v>432.60270000000003</v>
      </c>
      <c r="ES875">
        <v>424.97539999999998</v>
      </c>
      <c r="ET875">
        <v>431.67140000000001</v>
      </c>
      <c r="EU875">
        <v>355.15719999999999</v>
      </c>
      <c r="EV875">
        <v>245.16640000000001</v>
      </c>
      <c r="EW875">
        <v>322.71039999999999</v>
      </c>
      <c r="EX875">
        <v>64.329930000000004</v>
      </c>
      <c r="EY875">
        <v>63.198929999999997</v>
      </c>
      <c r="EZ875">
        <v>62.400579999999998</v>
      </c>
      <c r="FA875">
        <v>61.447270000000003</v>
      </c>
      <c r="FB875">
        <v>60.68356</v>
      </c>
      <c r="FC875">
        <v>59.848799999999997</v>
      </c>
      <c r="FD875">
        <v>59.663510000000002</v>
      </c>
      <c r="FE875">
        <v>59.956629999999997</v>
      </c>
      <c r="FF875">
        <v>61.855139999999999</v>
      </c>
      <c r="FG875">
        <v>66.006709999999998</v>
      </c>
      <c r="FH875">
        <v>71.274370000000005</v>
      </c>
      <c r="FI875">
        <v>75.738770000000002</v>
      </c>
      <c r="FJ875">
        <v>78.719750000000005</v>
      </c>
      <c r="FK875">
        <v>80.276859999999999</v>
      </c>
      <c r="FL875">
        <v>81.339929999999995</v>
      </c>
      <c r="FM875">
        <v>81.382840000000002</v>
      </c>
      <c r="FN875">
        <v>79.944419999999994</v>
      </c>
      <c r="FO875">
        <v>77.515950000000004</v>
      </c>
      <c r="FP875">
        <v>74.857789999999994</v>
      </c>
      <c r="FQ875">
        <v>72.273309999999995</v>
      </c>
      <c r="FR875">
        <v>70.071619999999996</v>
      </c>
      <c r="FS875">
        <v>68.317610000000002</v>
      </c>
      <c r="FT875">
        <v>66.888829999999999</v>
      </c>
      <c r="FU875">
        <v>66.196240000000003</v>
      </c>
      <c r="FV875">
        <v>1</v>
      </c>
    </row>
    <row r="876" spans="1:178" x14ac:dyDescent="0.2">
      <c r="A876" t="s">
        <v>216</v>
      </c>
      <c r="B876" t="s">
        <v>231</v>
      </c>
      <c r="C876" t="s">
        <v>243</v>
      </c>
      <c r="D876" t="s">
        <v>43</v>
      </c>
      <c r="E876">
        <v>2017</v>
      </c>
      <c r="F876" t="s">
        <v>229</v>
      </c>
      <c r="G876">
        <v>461</v>
      </c>
      <c r="H876" s="59"/>
      <c r="I876">
        <v>67.888729999999995</v>
      </c>
      <c r="J876">
        <v>475.45139999999998</v>
      </c>
      <c r="K876">
        <v>467.9178</v>
      </c>
      <c r="L876">
        <v>459.15179999999998</v>
      </c>
      <c r="M876">
        <v>465.42259999999999</v>
      </c>
      <c r="N876">
        <v>484.65440000000001</v>
      </c>
      <c r="O876">
        <v>513.86019999999996</v>
      </c>
      <c r="P876">
        <v>531.54930000000002</v>
      </c>
      <c r="Q876">
        <v>537.10940000000005</v>
      </c>
      <c r="R876">
        <v>529.71249999999998</v>
      </c>
      <c r="S876">
        <v>522.41660000000002</v>
      </c>
      <c r="T876">
        <v>530.73170000000005</v>
      </c>
      <c r="U876">
        <v>538.47199999999998</v>
      </c>
      <c r="V876">
        <v>532.9393</v>
      </c>
      <c r="W876">
        <v>533.22080000000005</v>
      </c>
      <c r="X876">
        <v>522.0136</v>
      </c>
      <c r="Y876">
        <v>517.90629999999999</v>
      </c>
      <c r="Z876">
        <v>511.56439999999998</v>
      </c>
      <c r="AA876">
        <v>509.5523</v>
      </c>
      <c r="AB876">
        <v>505.61529999999999</v>
      </c>
      <c r="AC876">
        <v>498.94450000000001</v>
      </c>
      <c r="AD876">
        <v>501.84559999999999</v>
      </c>
      <c r="AE876">
        <v>498.03699999999998</v>
      </c>
      <c r="AF876">
        <v>490.27260000000001</v>
      </c>
      <c r="AG876">
        <v>482.4572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-39.514429999999997</v>
      </c>
      <c r="AX876">
        <v>392.44889999999998</v>
      </c>
      <c r="AY876">
        <v>392.173</v>
      </c>
      <c r="AZ876">
        <v>388.25880000000001</v>
      </c>
      <c r="BA876">
        <v>384.25580000000002</v>
      </c>
      <c r="BB876">
        <v>386.84949999999998</v>
      </c>
      <c r="BC876">
        <v>319.4932</v>
      </c>
      <c r="BD876">
        <v>212.44239999999999</v>
      </c>
      <c r="BE876">
        <v>-32.749450000000003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87.363010000000003</v>
      </c>
      <c r="BV876">
        <v>401.8784</v>
      </c>
      <c r="BW876">
        <v>402.2396</v>
      </c>
      <c r="BX876">
        <v>398.17939999999999</v>
      </c>
      <c r="BY876">
        <v>393.15640000000002</v>
      </c>
      <c r="BZ876">
        <v>396.91919999999999</v>
      </c>
      <c r="CA876">
        <v>327.41739999999999</v>
      </c>
      <c r="CB876">
        <v>220.32220000000001</v>
      </c>
      <c r="CC876">
        <v>70.495350000000002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175.2379</v>
      </c>
      <c r="CT876">
        <v>408.4092</v>
      </c>
      <c r="CU876">
        <v>409.21170000000001</v>
      </c>
      <c r="CV876">
        <v>405.05040000000002</v>
      </c>
      <c r="CW876">
        <v>399.32100000000003</v>
      </c>
      <c r="CX876">
        <v>403.89350000000002</v>
      </c>
      <c r="CY876">
        <v>332.90570000000002</v>
      </c>
      <c r="CZ876">
        <v>225.77959999999999</v>
      </c>
      <c r="DA876">
        <v>142.00239999999999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263.11290000000002</v>
      </c>
      <c r="DR876">
        <v>414.94009999999997</v>
      </c>
      <c r="DS876">
        <v>416.18380000000002</v>
      </c>
      <c r="DT876">
        <v>411.92140000000001</v>
      </c>
      <c r="DU876">
        <v>405.4855</v>
      </c>
      <c r="DV876">
        <v>410.86779999999999</v>
      </c>
      <c r="DW876">
        <v>338.39400000000001</v>
      </c>
      <c r="DX876">
        <v>231.2371</v>
      </c>
      <c r="DY876">
        <v>213.5094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389.99029999999999</v>
      </c>
      <c r="EP876">
        <v>424.36959999999999</v>
      </c>
      <c r="EQ876">
        <v>426.25049999999999</v>
      </c>
      <c r="ER876">
        <v>421.84190000000001</v>
      </c>
      <c r="ES876">
        <v>414.3861</v>
      </c>
      <c r="ET876">
        <v>420.9375</v>
      </c>
      <c r="EU876">
        <v>346.31810000000002</v>
      </c>
      <c r="EV876">
        <v>239.11680000000001</v>
      </c>
      <c r="EW876">
        <v>316.75420000000003</v>
      </c>
      <c r="EX876">
        <v>64.329930000000004</v>
      </c>
      <c r="EY876">
        <v>63.198929999999997</v>
      </c>
      <c r="EZ876">
        <v>62.400590000000001</v>
      </c>
      <c r="FA876">
        <v>61.447270000000003</v>
      </c>
      <c r="FB876">
        <v>60.68356</v>
      </c>
      <c r="FC876">
        <v>59.848799999999997</v>
      </c>
      <c r="FD876">
        <v>59.663510000000002</v>
      </c>
      <c r="FE876">
        <v>59.956620000000001</v>
      </c>
      <c r="FF876">
        <v>61.855139999999999</v>
      </c>
      <c r="FG876">
        <v>66.006709999999998</v>
      </c>
      <c r="FH876">
        <v>71.274370000000005</v>
      </c>
      <c r="FI876">
        <v>75.738770000000002</v>
      </c>
      <c r="FJ876">
        <v>78.719750000000005</v>
      </c>
      <c r="FK876">
        <v>80.276859999999999</v>
      </c>
      <c r="FL876">
        <v>81.339929999999995</v>
      </c>
      <c r="FM876">
        <v>81.382840000000002</v>
      </c>
      <c r="FN876">
        <v>79.944419999999994</v>
      </c>
      <c r="FO876">
        <v>77.515950000000004</v>
      </c>
      <c r="FP876">
        <v>74.857789999999994</v>
      </c>
      <c r="FQ876">
        <v>72.273309999999995</v>
      </c>
      <c r="FR876">
        <v>70.071619999999996</v>
      </c>
      <c r="FS876">
        <v>68.317610000000002</v>
      </c>
      <c r="FT876">
        <v>66.888829999999999</v>
      </c>
      <c r="FU876">
        <v>66.196240000000003</v>
      </c>
      <c r="FV876">
        <v>1</v>
      </c>
    </row>
    <row r="877" spans="1:178" x14ac:dyDescent="0.2">
      <c r="A877" t="s">
        <v>216</v>
      </c>
      <c r="B877" t="s">
        <v>231</v>
      </c>
      <c r="C877" t="s">
        <v>243</v>
      </c>
      <c r="D877" t="s">
        <v>43</v>
      </c>
      <c r="E877" t="s">
        <v>239</v>
      </c>
      <c r="F877" t="s">
        <v>229</v>
      </c>
      <c r="G877">
        <v>455</v>
      </c>
      <c r="H877" s="59"/>
      <c r="I877">
        <v>67.00515</v>
      </c>
      <c r="J877">
        <v>469.26330000000002</v>
      </c>
      <c r="K877">
        <v>461.82769999999999</v>
      </c>
      <c r="L877">
        <v>453.17579999999998</v>
      </c>
      <c r="M877">
        <v>459.36500000000001</v>
      </c>
      <c r="N877">
        <v>478.34649999999999</v>
      </c>
      <c r="O877">
        <v>507.17219999999998</v>
      </c>
      <c r="P877">
        <v>524.63109999999995</v>
      </c>
      <c r="Q877">
        <v>530.11879999999996</v>
      </c>
      <c r="R877">
        <v>522.81820000000005</v>
      </c>
      <c r="S877">
        <v>515.6173</v>
      </c>
      <c r="T877">
        <v>523.82410000000004</v>
      </c>
      <c r="U877">
        <v>531.46370000000002</v>
      </c>
      <c r="V877">
        <v>526.00300000000004</v>
      </c>
      <c r="W877">
        <v>526.28089999999997</v>
      </c>
      <c r="X877">
        <v>515.21950000000004</v>
      </c>
      <c r="Y877">
        <v>511.16570000000002</v>
      </c>
      <c r="Z877">
        <v>504.90629999999999</v>
      </c>
      <c r="AA877">
        <v>502.92039999999997</v>
      </c>
      <c r="AB877">
        <v>499.03460000000001</v>
      </c>
      <c r="AC877">
        <v>492.45060000000001</v>
      </c>
      <c r="AD877">
        <v>495.31389999999999</v>
      </c>
      <c r="AE877">
        <v>491.55500000000001</v>
      </c>
      <c r="AF877">
        <v>483.89170000000001</v>
      </c>
      <c r="AG877">
        <v>476.17790000000002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-40.393090000000001</v>
      </c>
      <c r="AX877">
        <v>387.23750000000001</v>
      </c>
      <c r="AY877">
        <v>386.95830000000001</v>
      </c>
      <c r="AZ877">
        <v>383.09660000000002</v>
      </c>
      <c r="BA877">
        <v>379.15699999999998</v>
      </c>
      <c r="BB877">
        <v>381.70400000000001</v>
      </c>
      <c r="BC877">
        <v>315.24799999999999</v>
      </c>
      <c r="BD877">
        <v>209.5909</v>
      </c>
      <c r="BE877">
        <v>-33.456690000000002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85.655990000000003</v>
      </c>
      <c r="BV877">
        <v>396.60550000000001</v>
      </c>
      <c r="BW877">
        <v>396.95920000000001</v>
      </c>
      <c r="BX877">
        <v>392.95240000000001</v>
      </c>
      <c r="BY877">
        <v>387.99939999999998</v>
      </c>
      <c r="BZ877">
        <v>391.70800000000003</v>
      </c>
      <c r="CA877">
        <v>323.12040000000002</v>
      </c>
      <c r="CB877">
        <v>217.41919999999999</v>
      </c>
      <c r="CC877">
        <v>69.114040000000003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172.9572</v>
      </c>
      <c r="CT877">
        <v>403.09370000000001</v>
      </c>
      <c r="CU877">
        <v>403.88580000000002</v>
      </c>
      <c r="CV877">
        <v>399.77859999999998</v>
      </c>
      <c r="CW877">
        <v>394.12369999999999</v>
      </c>
      <c r="CX877">
        <v>398.63670000000002</v>
      </c>
      <c r="CY877">
        <v>328.57279999999997</v>
      </c>
      <c r="CZ877">
        <v>222.84100000000001</v>
      </c>
      <c r="DA877">
        <v>140.1542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260.25839999999999</v>
      </c>
      <c r="DR877">
        <v>409.58190000000002</v>
      </c>
      <c r="DS877">
        <v>410.81240000000003</v>
      </c>
      <c r="DT877">
        <v>406.60469999999998</v>
      </c>
      <c r="DU877">
        <v>400.24799999999999</v>
      </c>
      <c r="DV877">
        <v>405.56549999999999</v>
      </c>
      <c r="DW877">
        <v>334.02530000000002</v>
      </c>
      <c r="DX877">
        <v>228.2629</v>
      </c>
      <c r="DY877">
        <v>211.1944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0</v>
      </c>
      <c r="EO877">
        <v>386.3075</v>
      </c>
      <c r="EP877">
        <v>418.94979999999998</v>
      </c>
      <c r="EQ877">
        <v>420.81330000000003</v>
      </c>
      <c r="ER877">
        <v>416.46050000000002</v>
      </c>
      <c r="ES877">
        <v>409.09050000000002</v>
      </c>
      <c r="ET877">
        <v>415.56950000000001</v>
      </c>
      <c r="EU877">
        <v>341.89769999999999</v>
      </c>
      <c r="EV877">
        <v>236.09119999999999</v>
      </c>
      <c r="EW877">
        <v>313.76510000000002</v>
      </c>
      <c r="EX877">
        <v>64.329930000000004</v>
      </c>
      <c r="EY877">
        <v>63.198929999999997</v>
      </c>
      <c r="EZ877">
        <v>62.400579999999998</v>
      </c>
      <c r="FA877">
        <v>61.447270000000003</v>
      </c>
      <c r="FB877">
        <v>60.68356</v>
      </c>
      <c r="FC877">
        <v>59.848799999999997</v>
      </c>
      <c r="FD877">
        <v>59.663510000000002</v>
      </c>
      <c r="FE877">
        <v>59.956620000000001</v>
      </c>
      <c r="FF877">
        <v>61.855139999999999</v>
      </c>
      <c r="FG877">
        <v>66.006709999999998</v>
      </c>
      <c r="FH877">
        <v>71.274370000000005</v>
      </c>
      <c r="FI877">
        <v>75.738770000000002</v>
      </c>
      <c r="FJ877">
        <v>78.719750000000005</v>
      </c>
      <c r="FK877">
        <v>80.276859999999999</v>
      </c>
      <c r="FL877">
        <v>81.339929999999995</v>
      </c>
      <c r="FM877">
        <v>81.382840000000002</v>
      </c>
      <c r="FN877">
        <v>79.944419999999994</v>
      </c>
      <c r="FO877">
        <v>77.515950000000004</v>
      </c>
      <c r="FP877">
        <v>74.857789999999994</v>
      </c>
      <c r="FQ877">
        <v>72.273309999999995</v>
      </c>
      <c r="FR877">
        <v>70.071619999999996</v>
      </c>
      <c r="FS877">
        <v>68.317610000000002</v>
      </c>
      <c r="FT877">
        <v>66.888829999999999</v>
      </c>
      <c r="FU877">
        <v>66.196240000000003</v>
      </c>
      <c r="FV877">
        <v>1</v>
      </c>
    </row>
    <row r="878" spans="1:178" x14ac:dyDescent="0.2">
      <c r="A878" t="s">
        <v>216</v>
      </c>
      <c r="B878" t="s">
        <v>231</v>
      </c>
      <c r="C878" t="s">
        <v>243</v>
      </c>
      <c r="D878" t="s">
        <v>44</v>
      </c>
      <c r="E878">
        <v>2015</v>
      </c>
      <c r="F878" t="s">
        <v>229</v>
      </c>
      <c r="G878">
        <v>481</v>
      </c>
      <c r="H878" s="59"/>
      <c r="I878">
        <v>70.834010000000006</v>
      </c>
      <c r="J878">
        <v>481.67360000000002</v>
      </c>
      <c r="K878">
        <v>478.74419999999998</v>
      </c>
      <c r="L878">
        <v>470.44</v>
      </c>
      <c r="M878">
        <v>466.2439</v>
      </c>
      <c r="N878">
        <v>496.9708</v>
      </c>
      <c r="O878">
        <v>520.22860000000003</v>
      </c>
      <c r="P878">
        <v>537.52369999999996</v>
      </c>
      <c r="Q878">
        <v>543.35829999999999</v>
      </c>
      <c r="R878">
        <v>548.66959999999995</v>
      </c>
      <c r="S878">
        <v>531.09050000000002</v>
      </c>
      <c r="T878">
        <v>517.08989999999994</v>
      </c>
      <c r="U878">
        <v>514.54629999999997</v>
      </c>
      <c r="V878">
        <v>527.35569999999996</v>
      </c>
      <c r="W878">
        <v>515.32560000000001</v>
      </c>
      <c r="X878">
        <v>527.84450000000004</v>
      </c>
      <c r="Y878">
        <v>521.03039999999999</v>
      </c>
      <c r="Z878">
        <v>522.84029999999996</v>
      </c>
      <c r="AA878">
        <v>531.49429999999995</v>
      </c>
      <c r="AB878">
        <v>532.46310000000005</v>
      </c>
      <c r="AC878">
        <v>526.12670000000003</v>
      </c>
      <c r="AD878">
        <v>526.62649999999996</v>
      </c>
      <c r="AE878">
        <v>524.39589999999998</v>
      </c>
      <c r="AF878">
        <v>518.26620000000003</v>
      </c>
      <c r="AG878">
        <v>516.32079999999996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-142.4195</v>
      </c>
      <c r="AX878">
        <v>391.82</v>
      </c>
      <c r="AY878">
        <v>395.154</v>
      </c>
      <c r="AZ878">
        <v>396.3725</v>
      </c>
      <c r="BA878">
        <v>393.6189</v>
      </c>
      <c r="BB878">
        <v>395.88889999999998</v>
      </c>
      <c r="BC878">
        <v>335.64670000000001</v>
      </c>
      <c r="BD878">
        <v>231.99469999999999</v>
      </c>
      <c r="BE878">
        <v>-0.47329139999999997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53.068899999999999</v>
      </c>
      <c r="BV878">
        <v>407.13470000000001</v>
      </c>
      <c r="BW878">
        <v>414.63600000000002</v>
      </c>
      <c r="BX878">
        <v>416.08339999999998</v>
      </c>
      <c r="BY878">
        <v>411.60329999999999</v>
      </c>
      <c r="BZ878">
        <v>413.6266</v>
      </c>
      <c r="CA878">
        <v>346.7217</v>
      </c>
      <c r="CB878">
        <v>244.22720000000001</v>
      </c>
      <c r="CC878">
        <v>105.01430000000001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188.46350000000001</v>
      </c>
      <c r="CT878">
        <v>417.74149999999997</v>
      </c>
      <c r="CU878">
        <v>428.12909999999999</v>
      </c>
      <c r="CV878">
        <v>429.73509999999999</v>
      </c>
      <c r="CW878">
        <v>424.05919999999998</v>
      </c>
      <c r="CX878">
        <v>425.9117</v>
      </c>
      <c r="CY878">
        <v>354.3922</v>
      </c>
      <c r="CZ878">
        <v>252.6994</v>
      </c>
      <c r="DA878">
        <v>178.07470000000001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323.85820000000001</v>
      </c>
      <c r="DR878">
        <v>428.34840000000003</v>
      </c>
      <c r="DS878">
        <v>441.62220000000002</v>
      </c>
      <c r="DT878">
        <v>443.38679999999999</v>
      </c>
      <c r="DU878">
        <v>436.51510000000002</v>
      </c>
      <c r="DV878">
        <v>438.19670000000002</v>
      </c>
      <c r="DW878">
        <v>362.06279999999998</v>
      </c>
      <c r="DX878">
        <v>261.17169999999999</v>
      </c>
      <c r="DY878">
        <v>251.13509999999999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519.34659999999997</v>
      </c>
      <c r="EP878">
        <v>443.66300000000001</v>
      </c>
      <c r="EQ878">
        <v>461.10419999999999</v>
      </c>
      <c r="ER878">
        <v>463.09769999999997</v>
      </c>
      <c r="ES878">
        <v>454.49950000000001</v>
      </c>
      <c r="ET878">
        <v>455.93439999999998</v>
      </c>
      <c r="EU878">
        <v>373.13780000000003</v>
      </c>
      <c r="EV878">
        <v>273.4042</v>
      </c>
      <c r="EW878">
        <v>356.62270000000001</v>
      </c>
      <c r="EX878">
        <v>45.565779999999997</v>
      </c>
      <c r="EY878">
        <v>44.824660000000002</v>
      </c>
      <c r="EZ878">
        <v>44.067819999999998</v>
      </c>
      <c r="FA878">
        <v>43.84449</v>
      </c>
      <c r="FB878">
        <v>43.334800000000001</v>
      </c>
      <c r="FC878">
        <v>42.590629999999997</v>
      </c>
      <c r="FD878">
        <v>42.497950000000003</v>
      </c>
      <c r="FE878">
        <v>42.564520000000002</v>
      </c>
      <c r="FF878">
        <v>43.206380000000003</v>
      </c>
      <c r="FG878">
        <v>45.17277</v>
      </c>
      <c r="FH878">
        <v>47.766640000000002</v>
      </c>
      <c r="FI878">
        <v>49.957990000000002</v>
      </c>
      <c r="FJ878">
        <v>51.247959999999999</v>
      </c>
      <c r="FK878">
        <v>51.55603</v>
      </c>
      <c r="FL878">
        <v>51.854999999999997</v>
      </c>
      <c r="FM878">
        <v>52.138840000000002</v>
      </c>
      <c r="FN878">
        <v>51.59845</v>
      </c>
      <c r="FO878">
        <v>50.263620000000003</v>
      </c>
      <c r="FP878">
        <v>48.651310000000002</v>
      </c>
      <c r="FQ878">
        <v>47.788350000000001</v>
      </c>
      <c r="FR878">
        <v>46.971380000000003</v>
      </c>
      <c r="FS878">
        <v>46.119320000000002</v>
      </c>
      <c r="FT878">
        <v>45.550150000000002</v>
      </c>
      <c r="FU878">
        <v>45.074710000000003</v>
      </c>
      <c r="FV878">
        <v>1</v>
      </c>
    </row>
    <row r="879" spans="1:178" x14ac:dyDescent="0.2">
      <c r="A879" t="s">
        <v>216</v>
      </c>
      <c r="B879" t="s">
        <v>231</v>
      </c>
      <c r="C879" t="s">
        <v>243</v>
      </c>
      <c r="D879" t="s">
        <v>44</v>
      </c>
      <c r="E879">
        <v>2016</v>
      </c>
      <c r="F879" t="s">
        <v>229</v>
      </c>
      <c r="G879">
        <v>468</v>
      </c>
      <c r="H879" s="59"/>
      <c r="I879">
        <v>68.919589999999999</v>
      </c>
      <c r="J879">
        <v>468.65530000000001</v>
      </c>
      <c r="K879">
        <v>465.80520000000001</v>
      </c>
      <c r="L879">
        <v>457.72539999999998</v>
      </c>
      <c r="M879">
        <v>453.64269999999999</v>
      </c>
      <c r="N879">
        <v>483.53910000000002</v>
      </c>
      <c r="O879">
        <v>506.16840000000002</v>
      </c>
      <c r="P879">
        <v>522.99599999999998</v>
      </c>
      <c r="Q879">
        <v>528.67290000000003</v>
      </c>
      <c r="R879">
        <v>533.84069999999997</v>
      </c>
      <c r="S879">
        <v>516.73670000000004</v>
      </c>
      <c r="T879">
        <v>503.11450000000002</v>
      </c>
      <c r="U879">
        <v>500.63959999999997</v>
      </c>
      <c r="V879">
        <v>513.1028</v>
      </c>
      <c r="W879">
        <v>501.39789999999999</v>
      </c>
      <c r="X879">
        <v>513.57839999999999</v>
      </c>
      <c r="Y879">
        <v>506.94850000000002</v>
      </c>
      <c r="Z879">
        <v>508.70949999999999</v>
      </c>
      <c r="AA879">
        <v>517.12959999999998</v>
      </c>
      <c r="AB879">
        <v>518.07230000000004</v>
      </c>
      <c r="AC879">
        <v>511.90710000000001</v>
      </c>
      <c r="AD879">
        <v>512.39340000000004</v>
      </c>
      <c r="AE879">
        <v>510.22300000000001</v>
      </c>
      <c r="AF879">
        <v>504.25900000000001</v>
      </c>
      <c r="AG879">
        <v>502.36619999999999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-143.0111</v>
      </c>
      <c r="AX879">
        <v>380.88240000000002</v>
      </c>
      <c r="AY879">
        <v>384.03160000000003</v>
      </c>
      <c r="AZ879">
        <v>385.21199999999999</v>
      </c>
      <c r="BA879">
        <v>382.572</v>
      </c>
      <c r="BB879">
        <v>384.78629999999998</v>
      </c>
      <c r="BC879">
        <v>326.32350000000002</v>
      </c>
      <c r="BD879">
        <v>225.44669999999999</v>
      </c>
      <c r="BE879">
        <v>-2.8567840000000002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49.81747</v>
      </c>
      <c r="BV879">
        <v>395.98869999999999</v>
      </c>
      <c r="BW879">
        <v>403.24849999999998</v>
      </c>
      <c r="BX879">
        <v>404.65469999999999</v>
      </c>
      <c r="BY879">
        <v>400.31169999999997</v>
      </c>
      <c r="BZ879">
        <v>402.2826</v>
      </c>
      <c r="CA879">
        <v>337.24790000000002</v>
      </c>
      <c r="CB879">
        <v>237.5128</v>
      </c>
      <c r="CC879">
        <v>101.1955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183.3699</v>
      </c>
      <c r="CT879">
        <v>406.45119999999997</v>
      </c>
      <c r="CU879">
        <v>416.55799999999999</v>
      </c>
      <c r="CV879">
        <v>418.1207</v>
      </c>
      <c r="CW879">
        <v>412.59809999999999</v>
      </c>
      <c r="CX879">
        <v>414.40050000000002</v>
      </c>
      <c r="CY879">
        <v>344.8141</v>
      </c>
      <c r="CZ879">
        <v>245.86969999999999</v>
      </c>
      <c r="DA879">
        <v>173.2619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316.92239999999998</v>
      </c>
      <c r="DR879">
        <v>416.91379999999998</v>
      </c>
      <c r="DS879">
        <v>429.86759999999998</v>
      </c>
      <c r="DT879">
        <v>431.58659999999998</v>
      </c>
      <c r="DU879">
        <v>424.88459999999998</v>
      </c>
      <c r="DV879">
        <v>426.51850000000002</v>
      </c>
      <c r="DW879">
        <v>352.3802</v>
      </c>
      <c r="DX879">
        <v>254.22669999999999</v>
      </c>
      <c r="DY879">
        <v>245.32820000000001</v>
      </c>
      <c r="DZ879">
        <v>0</v>
      </c>
      <c r="EA879">
        <v>0</v>
      </c>
      <c r="EB879">
        <v>0</v>
      </c>
      <c r="EC879">
        <v>0</v>
      </c>
      <c r="ED879">
        <v>0</v>
      </c>
      <c r="EE879">
        <v>0</v>
      </c>
      <c r="EF879">
        <v>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0</v>
      </c>
      <c r="EM879">
        <v>0</v>
      </c>
      <c r="EN879">
        <v>0</v>
      </c>
      <c r="EO879">
        <v>509.7509</v>
      </c>
      <c r="EP879">
        <v>432.02</v>
      </c>
      <c r="EQ879">
        <v>449.08440000000002</v>
      </c>
      <c r="ER879">
        <v>451.02929999999998</v>
      </c>
      <c r="ES879">
        <v>442.62419999999997</v>
      </c>
      <c r="ET879">
        <v>444.01479999999998</v>
      </c>
      <c r="EU879">
        <v>363.30459999999999</v>
      </c>
      <c r="EV879">
        <v>266.2928</v>
      </c>
      <c r="EW879">
        <v>349.38049999999998</v>
      </c>
      <c r="EX879">
        <v>45.565779999999997</v>
      </c>
      <c r="EY879">
        <v>44.824660000000002</v>
      </c>
      <c r="EZ879">
        <v>44.067819999999998</v>
      </c>
      <c r="FA879">
        <v>43.84449</v>
      </c>
      <c r="FB879">
        <v>43.334800000000001</v>
      </c>
      <c r="FC879">
        <v>42.590629999999997</v>
      </c>
      <c r="FD879">
        <v>42.497950000000003</v>
      </c>
      <c r="FE879">
        <v>42.564520000000002</v>
      </c>
      <c r="FF879">
        <v>43.206380000000003</v>
      </c>
      <c r="FG879">
        <v>45.17277</v>
      </c>
      <c r="FH879">
        <v>47.766640000000002</v>
      </c>
      <c r="FI879">
        <v>49.957990000000002</v>
      </c>
      <c r="FJ879">
        <v>51.247959999999999</v>
      </c>
      <c r="FK879">
        <v>51.55603</v>
      </c>
      <c r="FL879">
        <v>51.854999999999997</v>
      </c>
      <c r="FM879">
        <v>52.138840000000002</v>
      </c>
      <c r="FN879">
        <v>51.59845</v>
      </c>
      <c r="FO879">
        <v>50.263620000000003</v>
      </c>
      <c r="FP879">
        <v>48.651310000000002</v>
      </c>
      <c r="FQ879">
        <v>47.788350000000001</v>
      </c>
      <c r="FR879">
        <v>46.971380000000003</v>
      </c>
      <c r="FS879">
        <v>46.119320000000002</v>
      </c>
      <c r="FT879">
        <v>45.550150000000002</v>
      </c>
      <c r="FU879">
        <v>45.074710000000003</v>
      </c>
      <c r="FV879">
        <v>1</v>
      </c>
    </row>
    <row r="880" spans="1:178" x14ac:dyDescent="0.2">
      <c r="A880" t="s">
        <v>216</v>
      </c>
      <c r="B880" t="s">
        <v>231</v>
      </c>
      <c r="C880" t="s">
        <v>243</v>
      </c>
      <c r="D880" t="s">
        <v>44</v>
      </c>
      <c r="E880">
        <v>2017</v>
      </c>
      <c r="F880" t="s">
        <v>229</v>
      </c>
      <c r="G880">
        <v>455</v>
      </c>
      <c r="H880" s="59"/>
      <c r="I880">
        <v>67.00515</v>
      </c>
      <c r="J880">
        <v>455.63709999999998</v>
      </c>
      <c r="K880">
        <v>452.86610000000002</v>
      </c>
      <c r="L880">
        <v>445.01080000000002</v>
      </c>
      <c r="M880">
        <v>441.04160000000002</v>
      </c>
      <c r="N880">
        <v>470.10750000000002</v>
      </c>
      <c r="O880">
        <v>492.10820000000001</v>
      </c>
      <c r="P880">
        <v>508.46839999999997</v>
      </c>
      <c r="Q880">
        <v>513.98760000000004</v>
      </c>
      <c r="R880">
        <v>519.01179999999999</v>
      </c>
      <c r="S880">
        <v>502.38290000000001</v>
      </c>
      <c r="T880">
        <v>489.13909999999998</v>
      </c>
      <c r="U880">
        <v>486.733</v>
      </c>
      <c r="V880">
        <v>498.85</v>
      </c>
      <c r="W880">
        <v>487.47019999999998</v>
      </c>
      <c r="X880">
        <v>499.31240000000003</v>
      </c>
      <c r="Y880">
        <v>492.86660000000001</v>
      </c>
      <c r="Z880">
        <v>494.57870000000003</v>
      </c>
      <c r="AA880">
        <v>502.76490000000001</v>
      </c>
      <c r="AB880">
        <v>503.68130000000002</v>
      </c>
      <c r="AC880">
        <v>497.68740000000003</v>
      </c>
      <c r="AD880">
        <v>498.16019999999997</v>
      </c>
      <c r="AE880">
        <v>496.05009999999999</v>
      </c>
      <c r="AF880">
        <v>490.2518</v>
      </c>
      <c r="AG880">
        <v>488.41160000000002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-143.53970000000001</v>
      </c>
      <c r="AX880">
        <v>369.94979999999998</v>
      </c>
      <c r="AY880">
        <v>372.91550000000001</v>
      </c>
      <c r="AZ880">
        <v>374.05779999999999</v>
      </c>
      <c r="BA880">
        <v>371.53089999999997</v>
      </c>
      <c r="BB880">
        <v>373.68939999999998</v>
      </c>
      <c r="BC880">
        <v>317.00400000000002</v>
      </c>
      <c r="BD880">
        <v>218.90260000000001</v>
      </c>
      <c r="BE880">
        <v>-5.2063059999999997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46.591839999999998</v>
      </c>
      <c r="BV880">
        <v>384.84469999999999</v>
      </c>
      <c r="BW880">
        <v>391.86360000000002</v>
      </c>
      <c r="BX880">
        <v>393.22859999999997</v>
      </c>
      <c r="BY880">
        <v>389.02249999999998</v>
      </c>
      <c r="BZ880">
        <v>390.94099999999997</v>
      </c>
      <c r="CA880">
        <v>327.77550000000002</v>
      </c>
      <c r="CB880">
        <v>230.79990000000001</v>
      </c>
      <c r="CC880">
        <v>97.390680000000003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178.27629999999999</v>
      </c>
      <c r="CT880">
        <v>395.16090000000003</v>
      </c>
      <c r="CU880">
        <v>404.98700000000002</v>
      </c>
      <c r="CV880">
        <v>406.50619999999998</v>
      </c>
      <c r="CW880">
        <v>401.13709999999998</v>
      </c>
      <c r="CX880">
        <v>402.88940000000002</v>
      </c>
      <c r="CY880">
        <v>335.23590000000002</v>
      </c>
      <c r="CZ880">
        <v>239.04</v>
      </c>
      <c r="DA880">
        <v>168.44900000000001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309.96080000000001</v>
      </c>
      <c r="DR880">
        <v>405.47710000000001</v>
      </c>
      <c r="DS880">
        <v>418.11040000000003</v>
      </c>
      <c r="DT880">
        <v>419.78379999999999</v>
      </c>
      <c r="DU880">
        <v>413.2516</v>
      </c>
      <c r="DV880">
        <v>414.83789999999999</v>
      </c>
      <c r="DW880">
        <v>342.69630000000001</v>
      </c>
      <c r="DX880">
        <v>247.2801</v>
      </c>
      <c r="DY880">
        <v>239.50739999999999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0</v>
      </c>
      <c r="EM880">
        <v>0</v>
      </c>
      <c r="EN880">
        <v>0</v>
      </c>
      <c r="EO880">
        <v>500.09230000000002</v>
      </c>
      <c r="EP880">
        <v>420.37209999999999</v>
      </c>
      <c r="EQ880">
        <v>437.05840000000001</v>
      </c>
      <c r="ER880">
        <v>438.95460000000003</v>
      </c>
      <c r="ES880">
        <v>430.7432</v>
      </c>
      <c r="ET880">
        <v>432.08949999999999</v>
      </c>
      <c r="EU880">
        <v>353.46780000000001</v>
      </c>
      <c r="EV880">
        <v>259.17739999999998</v>
      </c>
      <c r="EW880">
        <v>342.1044</v>
      </c>
      <c r="EX880">
        <v>45.565779999999997</v>
      </c>
      <c r="EY880">
        <v>44.824660000000002</v>
      </c>
      <c r="EZ880">
        <v>44.067819999999998</v>
      </c>
      <c r="FA880">
        <v>43.84449</v>
      </c>
      <c r="FB880">
        <v>43.334800000000001</v>
      </c>
      <c r="FC880">
        <v>42.590629999999997</v>
      </c>
      <c r="FD880">
        <v>42.497950000000003</v>
      </c>
      <c r="FE880">
        <v>42.564520000000002</v>
      </c>
      <c r="FF880">
        <v>43.206380000000003</v>
      </c>
      <c r="FG880">
        <v>45.17277</v>
      </c>
      <c r="FH880">
        <v>47.766640000000002</v>
      </c>
      <c r="FI880">
        <v>49.957990000000002</v>
      </c>
      <c r="FJ880">
        <v>51.247959999999999</v>
      </c>
      <c r="FK880">
        <v>51.55603</v>
      </c>
      <c r="FL880">
        <v>51.854999999999997</v>
      </c>
      <c r="FM880">
        <v>52.138840000000002</v>
      </c>
      <c r="FN880">
        <v>51.59845</v>
      </c>
      <c r="FO880">
        <v>50.263620000000003</v>
      </c>
      <c r="FP880">
        <v>48.651310000000002</v>
      </c>
      <c r="FQ880">
        <v>47.788350000000001</v>
      </c>
      <c r="FR880">
        <v>46.971380000000003</v>
      </c>
      <c r="FS880">
        <v>46.119320000000002</v>
      </c>
      <c r="FT880">
        <v>45.550159999999998</v>
      </c>
      <c r="FU880">
        <v>45.074710000000003</v>
      </c>
      <c r="FV880">
        <v>1</v>
      </c>
    </row>
    <row r="881" spans="1:178" x14ac:dyDescent="0.2">
      <c r="A881" t="s">
        <v>216</v>
      </c>
      <c r="B881" t="s">
        <v>231</v>
      </c>
      <c r="C881" t="s">
        <v>243</v>
      </c>
      <c r="D881" t="s">
        <v>44</v>
      </c>
      <c r="E881" t="s">
        <v>239</v>
      </c>
      <c r="F881" t="s">
        <v>229</v>
      </c>
      <c r="G881">
        <v>455</v>
      </c>
      <c r="H881" s="59"/>
      <c r="I881">
        <v>67.00515</v>
      </c>
      <c r="J881">
        <v>455.63709999999998</v>
      </c>
      <c r="K881">
        <v>452.86610000000002</v>
      </c>
      <c r="L881">
        <v>445.01080000000002</v>
      </c>
      <c r="M881">
        <v>441.04160000000002</v>
      </c>
      <c r="N881">
        <v>470.10750000000002</v>
      </c>
      <c r="O881">
        <v>492.10820000000001</v>
      </c>
      <c r="P881">
        <v>508.46839999999997</v>
      </c>
      <c r="Q881">
        <v>513.98760000000004</v>
      </c>
      <c r="R881">
        <v>519.01179999999999</v>
      </c>
      <c r="S881">
        <v>502.38290000000001</v>
      </c>
      <c r="T881">
        <v>489.13909999999998</v>
      </c>
      <c r="U881">
        <v>486.733</v>
      </c>
      <c r="V881">
        <v>498.85</v>
      </c>
      <c r="W881">
        <v>487.47019999999998</v>
      </c>
      <c r="X881">
        <v>499.31240000000003</v>
      </c>
      <c r="Y881">
        <v>492.86660000000001</v>
      </c>
      <c r="Z881">
        <v>494.57870000000003</v>
      </c>
      <c r="AA881">
        <v>502.76490000000001</v>
      </c>
      <c r="AB881">
        <v>503.68130000000002</v>
      </c>
      <c r="AC881">
        <v>497.68740000000003</v>
      </c>
      <c r="AD881">
        <v>498.16019999999997</v>
      </c>
      <c r="AE881">
        <v>496.05009999999999</v>
      </c>
      <c r="AF881">
        <v>490.2518</v>
      </c>
      <c r="AG881">
        <v>488.41160000000002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-143.53970000000001</v>
      </c>
      <c r="AX881">
        <v>369.94979999999998</v>
      </c>
      <c r="AY881">
        <v>372.91550000000001</v>
      </c>
      <c r="AZ881">
        <v>374.05779999999999</v>
      </c>
      <c r="BA881">
        <v>371.53089999999997</v>
      </c>
      <c r="BB881">
        <v>373.68939999999998</v>
      </c>
      <c r="BC881">
        <v>317.00400000000002</v>
      </c>
      <c r="BD881">
        <v>218.90260000000001</v>
      </c>
      <c r="BE881">
        <v>-5.2063059999999997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46.591839999999998</v>
      </c>
      <c r="BV881">
        <v>384.84469999999999</v>
      </c>
      <c r="BW881">
        <v>391.86360000000002</v>
      </c>
      <c r="BX881">
        <v>393.22859999999997</v>
      </c>
      <c r="BY881">
        <v>389.02249999999998</v>
      </c>
      <c r="BZ881">
        <v>390.94099999999997</v>
      </c>
      <c r="CA881">
        <v>327.77550000000002</v>
      </c>
      <c r="CB881">
        <v>230.79990000000001</v>
      </c>
      <c r="CC881">
        <v>97.390680000000003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178.27629999999999</v>
      </c>
      <c r="CT881">
        <v>395.16090000000003</v>
      </c>
      <c r="CU881">
        <v>404.98700000000002</v>
      </c>
      <c r="CV881">
        <v>406.50619999999998</v>
      </c>
      <c r="CW881">
        <v>401.13709999999998</v>
      </c>
      <c r="CX881">
        <v>402.88940000000002</v>
      </c>
      <c r="CY881">
        <v>335.23590000000002</v>
      </c>
      <c r="CZ881">
        <v>239.04</v>
      </c>
      <c r="DA881">
        <v>168.44900000000001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309.96080000000001</v>
      </c>
      <c r="DR881">
        <v>405.47710000000001</v>
      </c>
      <c r="DS881">
        <v>418.11040000000003</v>
      </c>
      <c r="DT881">
        <v>419.78379999999999</v>
      </c>
      <c r="DU881">
        <v>413.2516</v>
      </c>
      <c r="DV881">
        <v>414.83789999999999</v>
      </c>
      <c r="DW881">
        <v>342.69630000000001</v>
      </c>
      <c r="DX881">
        <v>247.2801</v>
      </c>
      <c r="DY881">
        <v>239.50739999999999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0</v>
      </c>
      <c r="EO881">
        <v>500.09230000000002</v>
      </c>
      <c r="EP881">
        <v>420.37209999999999</v>
      </c>
      <c r="EQ881">
        <v>437.05840000000001</v>
      </c>
      <c r="ER881">
        <v>438.95460000000003</v>
      </c>
      <c r="ES881">
        <v>430.7432</v>
      </c>
      <c r="ET881">
        <v>432.08949999999999</v>
      </c>
      <c r="EU881">
        <v>353.46780000000001</v>
      </c>
      <c r="EV881">
        <v>259.17739999999998</v>
      </c>
      <c r="EW881">
        <v>342.1044</v>
      </c>
      <c r="EX881">
        <v>45.565779999999997</v>
      </c>
      <c r="EY881">
        <v>44.824660000000002</v>
      </c>
      <c r="EZ881">
        <v>44.067819999999998</v>
      </c>
      <c r="FA881">
        <v>43.84449</v>
      </c>
      <c r="FB881">
        <v>43.334800000000001</v>
      </c>
      <c r="FC881">
        <v>42.590629999999997</v>
      </c>
      <c r="FD881">
        <v>42.497950000000003</v>
      </c>
      <c r="FE881">
        <v>42.564520000000002</v>
      </c>
      <c r="FF881">
        <v>43.206380000000003</v>
      </c>
      <c r="FG881">
        <v>45.17277</v>
      </c>
      <c r="FH881">
        <v>47.766640000000002</v>
      </c>
      <c r="FI881">
        <v>49.957990000000002</v>
      </c>
      <c r="FJ881">
        <v>51.247959999999999</v>
      </c>
      <c r="FK881">
        <v>51.55603</v>
      </c>
      <c r="FL881">
        <v>51.854999999999997</v>
      </c>
      <c r="FM881">
        <v>52.138840000000002</v>
      </c>
      <c r="FN881">
        <v>51.59845</v>
      </c>
      <c r="FO881">
        <v>50.263620000000003</v>
      </c>
      <c r="FP881">
        <v>48.651310000000002</v>
      </c>
      <c r="FQ881">
        <v>47.788350000000001</v>
      </c>
      <c r="FR881">
        <v>46.971380000000003</v>
      </c>
      <c r="FS881">
        <v>46.119320000000002</v>
      </c>
      <c r="FT881">
        <v>45.550159999999998</v>
      </c>
      <c r="FU881">
        <v>45.074710000000003</v>
      </c>
      <c r="FV881">
        <v>1</v>
      </c>
    </row>
    <row r="882" spans="1:178" x14ac:dyDescent="0.2">
      <c r="A882" t="s">
        <v>216</v>
      </c>
      <c r="B882" t="s">
        <v>231</v>
      </c>
      <c r="C882" t="s">
        <v>243</v>
      </c>
      <c r="D882" t="s">
        <v>10</v>
      </c>
      <c r="E882">
        <v>2015</v>
      </c>
      <c r="F882" t="s">
        <v>229</v>
      </c>
      <c r="G882">
        <v>494</v>
      </c>
      <c r="H882" s="59"/>
      <c r="I882">
        <v>72.748450000000005</v>
      </c>
      <c r="J882">
        <v>518.49149999999997</v>
      </c>
      <c r="K882">
        <v>511.21530000000001</v>
      </c>
      <c r="L882">
        <v>504.39710000000002</v>
      </c>
      <c r="M882">
        <v>510.10239999999999</v>
      </c>
      <c r="N882">
        <v>525.30489999999998</v>
      </c>
      <c r="O882">
        <v>555.06299999999999</v>
      </c>
      <c r="P882">
        <v>600.24549999999999</v>
      </c>
      <c r="Q882">
        <v>613.46119999999996</v>
      </c>
      <c r="R882">
        <v>622.90300000000002</v>
      </c>
      <c r="S882">
        <v>626.02840000000003</v>
      </c>
      <c r="T882">
        <v>627.02499999999998</v>
      </c>
      <c r="U882">
        <v>620.5874</v>
      </c>
      <c r="V882">
        <v>613.37929999999994</v>
      </c>
      <c r="W882">
        <v>608.64919999999995</v>
      </c>
      <c r="X882">
        <v>596.66669999999999</v>
      </c>
      <c r="Y882">
        <v>591.38070000000005</v>
      </c>
      <c r="Z882">
        <v>581.73810000000003</v>
      </c>
      <c r="AA882">
        <v>571.97670000000005</v>
      </c>
      <c r="AB882">
        <v>570.30100000000004</v>
      </c>
      <c r="AC882">
        <v>571.61990000000003</v>
      </c>
      <c r="AD882">
        <v>573.76679999999999</v>
      </c>
      <c r="AE882">
        <v>572.77480000000003</v>
      </c>
      <c r="AF882">
        <v>568.20979999999997</v>
      </c>
      <c r="AG882">
        <v>533.08119999999997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-132.3612</v>
      </c>
      <c r="AU882">
        <v>455.79390000000001</v>
      </c>
      <c r="AV882">
        <v>448.60160000000002</v>
      </c>
      <c r="AW882">
        <v>445.67989999999998</v>
      </c>
      <c r="AX882">
        <v>439.29129999999998</v>
      </c>
      <c r="AY882">
        <v>433.17259999999999</v>
      </c>
      <c r="AZ882">
        <v>362.21370000000002</v>
      </c>
      <c r="BA882">
        <v>239.55549999999999</v>
      </c>
      <c r="BB882">
        <v>43.979979999999998</v>
      </c>
      <c r="BC882">
        <v>-65.362210000000005</v>
      </c>
      <c r="BD882">
        <v>-202.96770000000001</v>
      </c>
      <c r="BE882">
        <v>-296.1232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70.125219999999999</v>
      </c>
      <c r="BS882">
        <v>469.49680000000001</v>
      </c>
      <c r="BT882">
        <v>461.77659999999997</v>
      </c>
      <c r="BU882">
        <v>460.1927</v>
      </c>
      <c r="BV882">
        <v>453.8664</v>
      </c>
      <c r="BW882">
        <v>447.63119999999998</v>
      </c>
      <c r="BX882">
        <v>370.88170000000002</v>
      </c>
      <c r="BY882">
        <v>247.56280000000001</v>
      </c>
      <c r="BZ882">
        <v>125.23869999999999</v>
      </c>
      <c r="CA882">
        <v>83.023439999999994</v>
      </c>
      <c r="CB882">
        <v>27.162600000000001</v>
      </c>
      <c r="CC882">
        <v>-32.841850000000001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210.36670000000001</v>
      </c>
      <c r="CQ882">
        <v>478.98739999999998</v>
      </c>
      <c r="CR882">
        <v>470.90159999999997</v>
      </c>
      <c r="CS882">
        <v>470.2441</v>
      </c>
      <c r="CT882">
        <v>463.96109999999999</v>
      </c>
      <c r="CU882">
        <v>457.64510000000001</v>
      </c>
      <c r="CV882">
        <v>376.88510000000002</v>
      </c>
      <c r="CW882">
        <v>253.1086</v>
      </c>
      <c r="CX882">
        <v>181.51820000000001</v>
      </c>
      <c r="CY882">
        <v>185.79490000000001</v>
      </c>
      <c r="CZ882">
        <v>186.55019999999999</v>
      </c>
      <c r="DA882">
        <v>149.506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350.60820000000001</v>
      </c>
      <c r="DO882">
        <v>488.47800000000001</v>
      </c>
      <c r="DP882">
        <v>480.02659999999997</v>
      </c>
      <c r="DQ882">
        <v>480.29559999999998</v>
      </c>
      <c r="DR882">
        <v>474.05579999999998</v>
      </c>
      <c r="DS882">
        <v>467.65910000000002</v>
      </c>
      <c r="DT882">
        <v>382.88850000000002</v>
      </c>
      <c r="DU882">
        <v>258.65449999999998</v>
      </c>
      <c r="DV882">
        <v>237.79769999999999</v>
      </c>
      <c r="DW882">
        <v>288.56630000000001</v>
      </c>
      <c r="DX882">
        <v>345.93770000000001</v>
      </c>
      <c r="DY882">
        <v>331.85390000000001</v>
      </c>
      <c r="DZ882">
        <v>0</v>
      </c>
      <c r="EA882">
        <v>0</v>
      </c>
      <c r="EB882">
        <v>0</v>
      </c>
      <c r="EC882">
        <v>0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553.09450000000004</v>
      </c>
      <c r="EM882">
        <v>502.18090000000001</v>
      </c>
      <c r="EN882">
        <v>493.20159999999998</v>
      </c>
      <c r="EO882">
        <v>494.80840000000001</v>
      </c>
      <c r="EP882">
        <v>488.6309</v>
      </c>
      <c r="EQ882">
        <v>482.11759999999998</v>
      </c>
      <c r="ER882">
        <v>391.5564</v>
      </c>
      <c r="ES882">
        <v>266.66180000000003</v>
      </c>
      <c r="ET882">
        <v>319.05650000000003</v>
      </c>
      <c r="EU882">
        <v>436.952</v>
      </c>
      <c r="EV882">
        <v>576.06809999999996</v>
      </c>
      <c r="EW882">
        <v>595.13520000000005</v>
      </c>
      <c r="EX882">
        <v>74.922970000000007</v>
      </c>
      <c r="EY882">
        <v>73.934650000000005</v>
      </c>
      <c r="EZ882">
        <v>72.950190000000006</v>
      </c>
      <c r="FA882">
        <v>72.208399999999997</v>
      </c>
      <c r="FB882">
        <v>71.407780000000002</v>
      </c>
      <c r="FC882">
        <v>70.802289999999999</v>
      </c>
      <c r="FD882">
        <v>70.77234</v>
      </c>
      <c r="FE882">
        <v>71.222030000000004</v>
      </c>
      <c r="FF882">
        <v>73.917330000000007</v>
      </c>
      <c r="FG882">
        <v>78.309569999999994</v>
      </c>
      <c r="FH882">
        <v>83.075410000000005</v>
      </c>
      <c r="FI882">
        <v>87.369960000000006</v>
      </c>
      <c r="FJ882">
        <v>90.549509999999998</v>
      </c>
      <c r="FK882">
        <v>92.910989999999998</v>
      </c>
      <c r="FL882">
        <v>94.337810000000005</v>
      </c>
      <c r="FM882">
        <v>94.676559999999995</v>
      </c>
      <c r="FN882">
        <v>94.625720000000001</v>
      </c>
      <c r="FO882">
        <v>93.451279999999997</v>
      </c>
      <c r="FP882">
        <v>91.829499999999996</v>
      </c>
      <c r="FQ882">
        <v>89.415589999999995</v>
      </c>
      <c r="FR882">
        <v>85.777690000000007</v>
      </c>
      <c r="FS882">
        <v>82.428420000000003</v>
      </c>
      <c r="FT882">
        <v>80.088329999999999</v>
      </c>
      <c r="FU882">
        <v>77.789190000000005</v>
      </c>
      <c r="FV882">
        <v>1</v>
      </c>
    </row>
    <row r="883" spans="1:178" x14ac:dyDescent="0.2">
      <c r="A883" t="s">
        <v>216</v>
      </c>
      <c r="B883" t="s">
        <v>231</v>
      </c>
      <c r="C883" t="s">
        <v>243</v>
      </c>
      <c r="D883" t="s">
        <v>10</v>
      </c>
      <c r="E883">
        <v>2016</v>
      </c>
      <c r="F883" t="s">
        <v>229</v>
      </c>
      <c r="G883">
        <v>481</v>
      </c>
      <c r="H883" s="59"/>
      <c r="I883">
        <v>70.834010000000006</v>
      </c>
      <c r="J883">
        <v>504.84699999999998</v>
      </c>
      <c r="K883">
        <v>497.76229999999998</v>
      </c>
      <c r="L883">
        <v>491.12349999999998</v>
      </c>
      <c r="M883">
        <v>496.67860000000002</v>
      </c>
      <c r="N883">
        <v>511.48110000000003</v>
      </c>
      <c r="O883">
        <v>540.45609999999999</v>
      </c>
      <c r="P883">
        <v>584.44960000000003</v>
      </c>
      <c r="Q883">
        <v>597.31740000000002</v>
      </c>
      <c r="R883">
        <v>606.51070000000004</v>
      </c>
      <c r="S883">
        <v>609.55399999999997</v>
      </c>
      <c r="T883">
        <v>610.52430000000004</v>
      </c>
      <c r="U883">
        <v>604.25620000000004</v>
      </c>
      <c r="V883">
        <v>597.23779999999999</v>
      </c>
      <c r="W883">
        <v>592.63210000000004</v>
      </c>
      <c r="X883">
        <v>580.96489999999994</v>
      </c>
      <c r="Y883">
        <v>575.81809999999996</v>
      </c>
      <c r="Z883">
        <v>566.42920000000004</v>
      </c>
      <c r="AA883">
        <v>556.92470000000003</v>
      </c>
      <c r="AB883">
        <v>555.29300000000001</v>
      </c>
      <c r="AC883">
        <v>556.57730000000004</v>
      </c>
      <c r="AD883">
        <v>558.66769999999997</v>
      </c>
      <c r="AE883">
        <v>557.70180000000005</v>
      </c>
      <c r="AF883">
        <v>553.25689999999997</v>
      </c>
      <c r="AG883">
        <v>519.05280000000005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-133.35749999999999</v>
      </c>
      <c r="AU883">
        <v>443.49619999999999</v>
      </c>
      <c r="AV883">
        <v>436.50490000000002</v>
      </c>
      <c r="AW883">
        <v>433.63040000000001</v>
      </c>
      <c r="AX883">
        <v>427.40859999999998</v>
      </c>
      <c r="AY883">
        <v>421.45339999999999</v>
      </c>
      <c r="AZ883">
        <v>352.49</v>
      </c>
      <c r="BA883">
        <v>233.07419999999999</v>
      </c>
      <c r="BB883">
        <v>41.02496</v>
      </c>
      <c r="BC883">
        <v>-66.924809999999994</v>
      </c>
      <c r="BD883">
        <v>-202.7175</v>
      </c>
      <c r="BE883">
        <v>-294.1549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66.446839999999995</v>
      </c>
      <c r="BS883">
        <v>457.01760000000002</v>
      </c>
      <c r="BT883">
        <v>449.50540000000001</v>
      </c>
      <c r="BU883">
        <v>447.95089999999999</v>
      </c>
      <c r="BV883">
        <v>441.79059999999998</v>
      </c>
      <c r="BW883">
        <v>435.72050000000002</v>
      </c>
      <c r="BX883">
        <v>361.04320000000001</v>
      </c>
      <c r="BY883">
        <v>240.97550000000001</v>
      </c>
      <c r="BZ883">
        <v>121.20740000000001</v>
      </c>
      <c r="CA883">
        <v>79.495379999999997</v>
      </c>
      <c r="CB883">
        <v>24.36459</v>
      </c>
      <c r="CC883">
        <v>-34.360889999999998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204.83070000000001</v>
      </c>
      <c r="CQ883">
        <v>466.38249999999999</v>
      </c>
      <c r="CR883">
        <v>458.5095</v>
      </c>
      <c r="CS883">
        <v>457.86930000000001</v>
      </c>
      <c r="CT883">
        <v>451.7516</v>
      </c>
      <c r="CU883">
        <v>445.60180000000003</v>
      </c>
      <c r="CV883">
        <v>366.96699999999998</v>
      </c>
      <c r="CW883">
        <v>246.4479</v>
      </c>
      <c r="CX883">
        <v>176.7414</v>
      </c>
      <c r="CY883">
        <v>180.90549999999999</v>
      </c>
      <c r="CZ883">
        <v>181.64089999999999</v>
      </c>
      <c r="DA883">
        <v>145.57159999999999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343.21460000000002</v>
      </c>
      <c r="DO883">
        <v>475.74740000000003</v>
      </c>
      <c r="DP883">
        <v>467.5136</v>
      </c>
      <c r="DQ883">
        <v>467.78769999999997</v>
      </c>
      <c r="DR883">
        <v>461.71260000000001</v>
      </c>
      <c r="DS883">
        <v>455.48309999999998</v>
      </c>
      <c r="DT883">
        <v>372.89089999999999</v>
      </c>
      <c r="DU883">
        <v>251.9203</v>
      </c>
      <c r="DV883">
        <v>232.27549999999999</v>
      </c>
      <c r="DW883">
        <v>282.31569999999999</v>
      </c>
      <c r="DX883">
        <v>338.91730000000001</v>
      </c>
      <c r="DY883">
        <v>325.50420000000003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543.01890000000003</v>
      </c>
      <c r="EM883">
        <v>489.2688</v>
      </c>
      <c r="EN883">
        <v>480.51409999999998</v>
      </c>
      <c r="EO883">
        <v>482.10820000000001</v>
      </c>
      <c r="EP883">
        <v>476.09460000000001</v>
      </c>
      <c r="EQ883">
        <v>469.75020000000001</v>
      </c>
      <c r="ER883">
        <v>381.44409999999999</v>
      </c>
      <c r="ES883">
        <v>259.82150000000001</v>
      </c>
      <c r="ET883">
        <v>312.4579</v>
      </c>
      <c r="EU883">
        <v>428.73590000000002</v>
      </c>
      <c r="EV883">
        <v>565.99940000000004</v>
      </c>
      <c r="EW883">
        <v>585.29819999999995</v>
      </c>
      <c r="EX883">
        <v>74.922970000000007</v>
      </c>
      <c r="EY883">
        <v>73.934650000000005</v>
      </c>
      <c r="EZ883">
        <v>72.950190000000006</v>
      </c>
      <c r="FA883">
        <v>72.208389999999994</v>
      </c>
      <c r="FB883">
        <v>71.407780000000002</v>
      </c>
      <c r="FC883">
        <v>70.802289999999999</v>
      </c>
      <c r="FD883">
        <v>70.77234</v>
      </c>
      <c r="FE883">
        <v>71.222030000000004</v>
      </c>
      <c r="FF883">
        <v>73.917330000000007</v>
      </c>
      <c r="FG883">
        <v>78.309569999999994</v>
      </c>
      <c r="FH883">
        <v>83.075410000000005</v>
      </c>
      <c r="FI883">
        <v>87.369960000000006</v>
      </c>
      <c r="FJ883">
        <v>90.549509999999998</v>
      </c>
      <c r="FK883">
        <v>92.910989999999998</v>
      </c>
      <c r="FL883">
        <v>94.337810000000005</v>
      </c>
      <c r="FM883">
        <v>94.676559999999995</v>
      </c>
      <c r="FN883">
        <v>94.625720000000001</v>
      </c>
      <c r="FO883">
        <v>93.451279999999997</v>
      </c>
      <c r="FP883">
        <v>91.829499999999996</v>
      </c>
      <c r="FQ883">
        <v>89.415589999999995</v>
      </c>
      <c r="FR883">
        <v>85.777690000000007</v>
      </c>
      <c r="FS883">
        <v>82.428420000000003</v>
      </c>
      <c r="FT883">
        <v>80.088329999999999</v>
      </c>
      <c r="FU883">
        <v>77.789190000000005</v>
      </c>
      <c r="FV883">
        <v>1</v>
      </c>
    </row>
    <row r="884" spans="1:178" x14ac:dyDescent="0.2">
      <c r="A884" t="s">
        <v>216</v>
      </c>
      <c r="B884" t="s">
        <v>231</v>
      </c>
      <c r="C884" t="s">
        <v>243</v>
      </c>
      <c r="D884" t="s">
        <v>10</v>
      </c>
      <c r="E884">
        <v>2017</v>
      </c>
      <c r="F884" t="s">
        <v>229</v>
      </c>
      <c r="G884">
        <v>468</v>
      </c>
      <c r="H884" s="59"/>
      <c r="I884">
        <v>68.919589999999999</v>
      </c>
      <c r="J884">
        <v>491.20249999999999</v>
      </c>
      <c r="K884">
        <v>484.30919999999998</v>
      </c>
      <c r="L884">
        <v>477.84989999999999</v>
      </c>
      <c r="M884">
        <v>483.25490000000002</v>
      </c>
      <c r="N884">
        <v>497.65730000000002</v>
      </c>
      <c r="O884">
        <v>525.8492</v>
      </c>
      <c r="P884">
        <v>568.65359999999998</v>
      </c>
      <c r="Q884">
        <v>581.17370000000005</v>
      </c>
      <c r="R884">
        <v>590.11860000000001</v>
      </c>
      <c r="S884">
        <v>593.07960000000003</v>
      </c>
      <c r="T884">
        <v>594.02359999999999</v>
      </c>
      <c r="U884">
        <v>587.92489999999998</v>
      </c>
      <c r="V884">
        <v>581.09630000000004</v>
      </c>
      <c r="W884">
        <v>576.61500000000001</v>
      </c>
      <c r="X884">
        <v>565.26319999999998</v>
      </c>
      <c r="Y884">
        <v>560.25540000000001</v>
      </c>
      <c r="Z884">
        <v>551.12030000000004</v>
      </c>
      <c r="AA884">
        <v>541.87270000000001</v>
      </c>
      <c r="AB884">
        <v>540.28510000000006</v>
      </c>
      <c r="AC884">
        <v>541.53470000000004</v>
      </c>
      <c r="AD884">
        <v>543.56849999999997</v>
      </c>
      <c r="AE884">
        <v>542.62879999999996</v>
      </c>
      <c r="AF884">
        <v>538.30399999999997</v>
      </c>
      <c r="AG884">
        <v>505.02440000000001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-134.2921</v>
      </c>
      <c r="AU884">
        <v>431.20260000000002</v>
      </c>
      <c r="AV884">
        <v>424.41210000000001</v>
      </c>
      <c r="AW884">
        <v>421.58539999999999</v>
      </c>
      <c r="AX884">
        <v>415.53030000000001</v>
      </c>
      <c r="AY884">
        <v>409.73869999999999</v>
      </c>
      <c r="AZ884">
        <v>342.76900000000001</v>
      </c>
      <c r="BA884">
        <v>226.59540000000001</v>
      </c>
      <c r="BB884">
        <v>38.094740000000002</v>
      </c>
      <c r="BC884">
        <v>-68.442160000000001</v>
      </c>
      <c r="BD884">
        <v>-202.39709999999999</v>
      </c>
      <c r="BE884">
        <v>-292.10640000000001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62.79374</v>
      </c>
      <c r="BS884">
        <v>444.5401</v>
      </c>
      <c r="BT884">
        <v>437.23570000000001</v>
      </c>
      <c r="BU884">
        <v>435.71100000000001</v>
      </c>
      <c r="BV884">
        <v>429.71660000000003</v>
      </c>
      <c r="BW884">
        <v>423.8116</v>
      </c>
      <c r="BX884">
        <v>351.20569999999998</v>
      </c>
      <c r="BY884">
        <v>234.38919999999999</v>
      </c>
      <c r="BZ884">
        <v>117.1862</v>
      </c>
      <c r="CA884">
        <v>75.985820000000004</v>
      </c>
      <c r="CB884">
        <v>21.595279999999999</v>
      </c>
      <c r="CC884">
        <v>-35.847099999999998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199.29480000000001</v>
      </c>
      <c r="CQ884">
        <v>453.77760000000001</v>
      </c>
      <c r="CR884">
        <v>446.1173</v>
      </c>
      <c r="CS884">
        <v>445.49439999999998</v>
      </c>
      <c r="CT884">
        <v>439.5421</v>
      </c>
      <c r="CU884">
        <v>433.55849999999998</v>
      </c>
      <c r="CV884">
        <v>357.04899999999998</v>
      </c>
      <c r="CW884">
        <v>239.78710000000001</v>
      </c>
      <c r="CX884">
        <v>171.96459999999999</v>
      </c>
      <c r="CY884">
        <v>176.0162</v>
      </c>
      <c r="CZ884">
        <v>176.73169999999999</v>
      </c>
      <c r="DA884">
        <v>141.63730000000001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335.79579999999999</v>
      </c>
      <c r="DO884">
        <v>463.01499999999999</v>
      </c>
      <c r="DP884">
        <v>454.99889999999999</v>
      </c>
      <c r="DQ884">
        <v>455.27789999999999</v>
      </c>
      <c r="DR884">
        <v>449.36750000000001</v>
      </c>
      <c r="DS884">
        <v>443.30540000000002</v>
      </c>
      <c r="DT884">
        <v>362.89229999999998</v>
      </c>
      <c r="DU884">
        <v>245.18510000000001</v>
      </c>
      <c r="DV884">
        <v>226.7431</v>
      </c>
      <c r="DW884">
        <v>276.04660000000001</v>
      </c>
      <c r="DX884">
        <v>331.8682</v>
      </c>
      <c r="DY884">
        <v>319.1216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532.88149999999996</v>
      </c>
      <c r="EM884">
        <v>476.35250000000002</v>
      </c>
      <c r="EN884">
        <v>467.82260000000002</v>
      </c>
      <c r="EO884">
        <v>469.40350000000001</v>
      </c>
      <c r="EP884">
        <v>463.5539</v>
      </c>
      <c r="EQ884">
        <v>457.37830000000002</v>
      </c>
      <c r="ER884">
        <v>371.32909999999998</v>
      </c>
      <c r="ES884">
        <v>252.97880000000001</v>
      </c>
      <c r="ET884">
        <v>305.83449999999999</v>
      </c>
      <c r="EU884">
        <v>420.47460000000001</v>
      </c>
      <c r="EV884">
        <v>555.8605</v>
      </c>
      <c r="EW884">
        <v>575.3809</v>
      </c>
      <c r="EX884">
        <v>74.922970000000007</v>
      </c>
      <c r="EY884">
        <v>73.934650000000005</v>
      </c>
      <c r="EZ884">
        <v>72.950190000000006</v>
      </c>
      <c r="FA884">
        <v>72.208399999999997</v>
      </c>
      <c r="FB884">
        <v>71.407780000000002</v>
      </c>
      <c r="FC884">
        <v>70.802289999999999</v>
      </c>
      <c r="FD884">
        <v>70.77234</v>
      </c>
      <c r="FE884">
        <v>71.222030000000004</v>
      </c>
      <c r="FF884">
        <v>73.917330000000007</v>
      </c>
      <c r="FG884">
        <v>78.309569999999994</v>
      </c>
      <c r="FH884">
        <v>83.075410000000005</v>
      </c>
      <c r="FI884">
        <v>87.369960000000006</v>
      </c>
      <c r="FJ884">
        <v>90.549509999999998</v>
      </c>
      <c r="FK884">
        <v>92.910989999999998</v>
      </c>
      <c r="FL884">
        <v>94.337810000000005</v>
      </c>
      <c r="FM884">
        <v>94.676559999999995</v>
      </c>
      <c r="FN884">
        <v>94.625720000000001</v>
      </c>
      <c r="FO884">
        <v>93.451279999999997</v>
      </c>
      <c r="FP884">
        <v>91.829499999999996</v>
      </c>
      <c r="FQ884">
        <v>89.415589999999995</v>
      </c>
      <c r="FR884">
        <v>85.777690000000007</v>
      </c>
      <c r="FS884">
        <v>82.428420000000003</v>
      </c>
      <c r="FT884">
        <v>80.088329999999999</v>
      </c>
      <c r="FU884">
        <v>77.789190000000005</v>
      </c>
      <c r="FV884">
        <v>1</v>
      </c>
    </row>
    <row r="885" spans="1:178" x14ac:dyDescent="0.2">
      <c r="A885" t="s">
        <v>216</v>
      </c>
      <c r="B885" t="s">
        <v>231</v>
      </c>
      <c r="C885" t="s">
        <v>243</v>
      </c>
      <c r="D885" t="s">
        <v>10</v>
      </c>
      <c r="E885" t="s">
        <v>239</v>
      </c>
      <c r="F885" t="s">
        <v>229</v>
      </c>
      <c r="G885">
        <v>455</v>
      </c>
      <c r="H885" s="59"/>
      <c r="I885">
        <v>67.00515</v>
      </c>
      <c r="J885">
        <v>477.55790000000002</v>
      </c>
      <c r="K885">
        <v>470.8562</v>
      </c>
      <c r="L885">
        <v>464.5763</v>
      </c>
      <c r="M885">
        <v>469.83109999999999</v>
      </c>
      <c r="N885">
        <v>483.83339999999998</v>
      </c>
      <c r="O885">
        <v>511.2423</v>
      </c>
      <c r="P885">
        <v>552.85770000000002</v>
      </c>
      <c r="Q885">
        <v>565.03</v>
      </c>
      <c r="R885">
        <v>573.72640000000001</v>
      </c>
      <c r="S885">
        <v>576.60509999999999</v>
      </c>
      <c r="T885">
        <v>577.52290000000005</v>
      </c>
      <c r="U885">
        <v>571.59370000000001</v>
      </c>
      <c r="V885">
        <v>564.9547</v>
      </c>
      <c r="W885">
        <v>560.59789999999998</v>
      </c>
      <c r="X885">
        <v>549.56140000000005</v>
      </c>
      <c r="Y885">
        <v>544.69269999999995</v>
      </c>
      <c r="Z885">
        <v>535.81140000000005</v>
      </c>
      <c r="AA885">
        <v>526.82069999999999</v>
      </c>
      <c r="AB885">
        <v>525.27719999999999</v>
      </c>
      <c r="AC885">
        <v>526.49199999999996</v>
      </c>
      <c r="AD885">
        <v>528.46939999999995</v>
      </c>
      <c r="AE885">
        <v>527.55579999999998</v>
      </c>
      <c r="AF885">
        <v>523.35109999999997</v>
      </c>
      <c r="AG885">
        <v>490.99590000000001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-135.16220000000001</v>
      </c>
      <c r="AU885">
        <v>418.91340000000002</v>
      </c>
      <c r="AV885">
        <v>412.32350000000002</v>
      </c>
      <c r="AW885">
        <v>409.54489999999998</v>
      </c>
      <c r="AX885">
        <v>403.65660000000003</v>
      </c>
      <c r="AY885">
        <v>398.02859999999998</v>
      </c>
      <c r="AZ885">
        <v>333.05070000000001</v>
      </c>
      <c r="BA885">
        <v>220.11920000000001</v>
      </c>
      <c r="BB885">
        <v>35.190339999999999</v>
      </c>
      <c r="BC885">
        <v>-69.912319999999994</v>
      </c>
      <c r="BD885">
        <v>-202.00360000000001</v>
      </c>
      <c r="BE885">
        <v>-289.97399999999999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59.166969999999999</v>
      </c>
      <c r="BS885">
        <v>432.0643</v>
      </c>
      <c r="BT885">
        <v>424.96780000000001</v>
      </c>
      <c r="BU885">
        <v>423.47300000000001</v>
      </c>
      <c r="BV885">
        <v>417.64460000000003</v>
      </c>
      <c r="BW885">
        <v>411.90469999999999</v>
      </c>
      <c r="BX885">
        <v>341.36939999999998</v>
      </c>
      <c r="BY885">
        <v>227.8039</v>
      </c>
      <c r="BZ885">
        <v>113.1755</v>
      </c>
      <c r="CA885">
        <v>72.495580000000004</v>
      </c>
      <c r="CB885">
        <v>18.855910000000002</v>
      </c>
      <c r="CC885">
        <v>-37.299030000000002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193.75880000000001</v>
      </c>
      <c r="CQ885">
        <v>441.17259999999999</v>
      </c>
      <c r="CR885">
        <v>433.72519999999997</v>
      </c>
      <c r="CS885">
        <v>433.11959999999999</v>
      </c>
      <c r="CT885">
        <v>427.33260000000001</v>
      </c>
      <c r="CU885">
        <v>421.51519999999999</v>
      </c>
      <c r="CV885">
        <v>347.13099999999997</v>
      </c>
      <c r="CW885">
        <v>233.12639999999999</v>
      </c>
      <c r="CX885">
        <v>167.18780000000001</v>
      </c>
      <c r="CY885">
        <v>171.12690000000001</v>
      </c>
      <c r="CZ885">
        <v>171.82249999999999</v>
      </c>
      <c r="DA885">
        <v>137.7029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328.35059999999999</v>
      </c>
      <c r="DO885">
        <v>450.28089999999997</v>
      </c>
      <c r="DP885">
        <v>442.48259999999999</v>
      </c>
      <c r="DQ885">
        <v>442.76620000000003</v>
      </c>
      <c r="DR885">
        <v>437.0206</v>
      </c>
      <c r="DS885">
        <v>431.12580000000003</v>
      </c>
      <c r="DT885">
        <v>352.89249999999998</v>
      </c>
      <c r="DU885">
        <v>238.44880000000001</v>
      </c>
      <c r="DV885">
        <v>221.20009999999999</v>
      </c>
      <c r="DW885">
        <v>269.75810000000001</v>
      </c>
      <c r="DX885">
        <v>324.78910000000002</v>
      </c>
      <c r="DY885">
        <v>312.70479999999998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522.6798</v>
      </c>
      <c r="EM885">
        <v>463.43180000000001</v>
      </c>
      <c r="EN885">
        <v>455.1268</v>
      </c>
      <c r="EO885">
        <v>456.6943</v>
      </c>
      <c r="EP885">
        <v>451.00850000000003</v>
      </c>
      <c r="EQ885">
        <v>445.00189999999998</v>
      </c>
      <c r="ER885">
        <v>361.21129999999999</v>
      </c>
      <c r="ES885">
        <v>246.1335</v>
      </c>
      <c r="ET885">
        <v>299.18529999999998</v>
      </c>
      <c r="EU885">
        <v>412.166</v>
      </c>
      <c r="EV885">
        <v>545.64859999999999</v>
      </c>
      <c r="EW885">
        <v>565.37980000000005</v>
      </c>
      <c r="EX885">
        <v>74.922970000000007</v>
      </c>
      <c r="EY885">
        <v>73.934650000000005</v>
      </c>
      <c r="EZ885">
        <v>72.950199999999995</v>
      </c>
      <c r="FA885">
        <v>72.208399999999997</v>
      </c>
      <c r="FB885">
        <v>71.407780000000002</v>
      </c>
      <c r="FC885">
        <v>70.802289999999999</v>
      </c>
      <c r="FD885">
        <v>70.77234</v>
      </c>
      <c r="FE885">
        <v>71.222030000000004</v>
      </c>
      <c r="FF885">
        <v>73.917330000000007</v>
      </c>
      <c r="FG885">
        <v>78.309569999999994</v>
      </c>
      <c r="FH885">
        <v>83.075410000000005</v>
      </c>
      <c r="FI885">
        <v>87.369960000000006</v>
      </c>
      <c r="FJ885">
        <v>90.549509999999998</v>
      </c>
      <c r="FK885">
        <v>92.910989999999998</v>
      </c>
      <c r="FL885">
        <v>94.337810000000005</v>
      </c>
      <c r="FM885">
        <v>94.676559999999995</v>
      </c>
      <c r="FN885">
        <v>94.625720000000001</v>
      </c>
      <c r="FO885">
        <v>93.451279999999997</v>
      </c>
      <c r="FP885">
        <v>91.829499999999996</v>
      </c>
      <c r="FQ885">
        <v>89.415589999999995</v>
      </c>
      <c r="FR885">
        <v>85.777690000000007</v>
      </c>
      <c r="FS885">
        <v>82.428420000000003</v>
      </c>
      <c r="FT885">
        <v>80.088329999999999</v>
      </c>
      <c r="FU885">
        <v>77.789190000000005</v>
      </c>
      <c r="FV885">
        <v>1</v>
      </c>
    </row>
    <row r="886" spans="1:178" x14ac:dyDescent="0.2">
      <c r="A886" t="s">
        <v>216</v>
      </c>
      <c r="B886" t="s">
        <v>231</v>
      </c>
      <c r="C886" t="s">
        <v>243</v>
      </c>
      <c r="D886" t="s">
        <v>33</v>
      </c>
      <c r="E886">
        <v>2015</v>
      </c>
      <c r="F886" t="s">
        <v>230</v>
      </c>
      <c r="G886">
        <v>494</v>
      </c>
      <c r="H886" s="59"/>
      <c r="I886">
        <v>72.748450000000005</v>
      </c>
      <c r="J886">
        <v>551.56669999999997</v>
      </c>
      <c r="K886">
        <v>548.54700000000003</v>
      </c>
      <c r="L886">
        <v>537.33259999999996</v>
      </c>
      <c r="M886">
        <v>536.07839999999999</v>
      </c>
      <c r="N886">
        <v>564.18020000000001</v>
      </c>
      <c r="O886">
        <v>588.35490000000004</v>
      </c>
      <c r="P886">
        <v>605.47479999999996</v>
      </c>
      <c r="Q886">
        <v>610.82479999999998</v>
      </c>
      <c r="R886">
        <v>611.60850000000005</v>
      </c>
      <c r="S886">
        <v>596.25900000000001</v>
      </c>
      <c r="T886">
        <v>582.3777</v>
      </c>
      <c r="U886">
        <v>585.3596</v>
      </c>
      <c r="V886">
        <v>597.8605</v>
      </c>
      <c r="W886">
        <v>591.15840000000003</v>
      </c>
      <c r="X886">
        <v>596.60910000000001</v>
      </c>
      <c r="Y886">
        <v>590.15639999999996</v>
      </c>
      <c r="Z886">
        <v>594.42790000000002</v>
      </c>
      <c r="AA886">
        <v>596.52620000000002</v>
      </c>
      <c r="AB886">
        <v>600.05460000000005</v>
      </c>
      <c r="AC886">
        <v>591.96600000000001</v>
      </c>
      <c r="AD886">
        <v>595.98159999999996</v>
      </c>
      <c r="AE886">
        <v>592.76229999999998</v>
      </c>
      <c r="AF886">
        <v>586.2405</v>
      </c>
      <c r="AG886">
        <v>581.76779999999997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-146.18639999999999</v>
      </c>
      <c r="AX886">
        <v>456.95190000000002</v>
      </c>
      <c r="AY886">
        <v>456.18470000000002</v>
      </c>
      <c r="AZ886">
        <v>457.48970000000003</v>
      </c>
      <c r="BA886">
        <v>453.37639999999999</v>
      </c>
      <c r="BB886">
        <v>457.18400000000003</v>
      </c>
      <c r="BC886">
        <v>388.40039999999999</v>
      </c>
      <c r="BD886">
        <v>270.02929999999998</v>
      </c>
      <c r="BE886">
        <v>16.030249999999999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67.528189999999995</v>
      </c>
      <c r="BV886">
        <v>474.33390000000003</v>
      </c>
      <c r="BW886">
        <v>476.35849999999999</v>
      </c>
      <c r="BX886">
        <v>479.577</v>
      </c>
      <c r="BY886">
        <v>473.4289</v>
      </c>
      <c r="BZ886">
        <v>478.10820000000001</v>
      </c>
      <c r="CA886">
        <v>400.5677</v>
      </c>
      <c r="CB886">
        <v>283.09210000000002</v>
      </c>
      <c r="CC886">
        <v>122.9061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215.5462</v>
      </c>
      <c r="CT886">
        <v>486.3725</v>
      </c>
      <c r="CU886">
        <v>490.33069999999998</v>
      </c>
      <c r="CV886">
        <v>494.87450000000001</v>
      </c>
      <c r="CW886">
        <v>487.31720000000001</v>
      </c>
      <c r="CX886">
        <v>492.6003</v>
      </c>
      <c r="CY886">
        <v>408.9948</v>
      </c>
      <c r="CZ886">
        <v>292.13940000000002</v>
      </c>
      <c r="DA886">
        <v>196.9281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363.5643</v>
      </c>
      <c r="DR886">
        <v>498.41120000000001</v>
      </c>
      <c r="DS886">
        <v>504.303</v>
      </c>
      <c r="DT886">
        <v>510.1721</v>
      </c>
      <c r="DU886">
        <v>501.2056</v>
      </c>
      <c r="DV886">
        <v>507.09230000000002</v>
      </c>
      <c r="DW886">
        <v>417.42180000000002</v>
      </c>
      <c r="DX886">
        <v>301.1866</v>
      </c>
      <c r="DY886">
        <v>270.95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577.27890000000002</v>
      </c>
      <c r="EP886">
        <v>515.79319999999996</v>
      </c>
      <c r="EQ886">
        <v>524.47680000000003</v>
      </c>
      <c r="ER886">
        <v>532.25930000000005</v>
      </c>
      <c r="ES886">
        <v>521.25810000000001</v>
      </c>
      <c r="ET886">
        <v>528.01649999999995</v>
      </c>
      <c r="EU886">
        <v>429.58909999999997</v>
      </c>
      <c r="EV886">
        <v>314.24950000000001</v>
      </c>
      <c r="EW886">
        <v>377.82589999999999</v>
      </c>
      <c r="EX886">
        <v>47.710439999999998</v>
      </c>
      <c r="EY886">
        <v>46.62135</v>
      </c>
      <c r="EZ886">
        <v>45.8842</v>
      </c>
      <c r="FA886">
        <v>45.418799999999997</v>
      </c>
      <c r="FB886">
        <v>44.982010000000002</v>
      </c>
      <c r="FC886">
        <v>44.761220000000002</v>
      </c>
      <c r="FD886">
        <v>44.480559999999997</v>
      </c>
      <c r="FE886">
        <v>44.321179999999998</v>
      </c>
      <c r="FF886">
        <v>44.668930000000003</v>
      </c>
      <c r="FG886">
        <v>46.334040000000002</v>
      </c>
      <c r="FH886">
        <v>49.371000000000002</v>
      </c>
      <c r="FI886">
        <v>52.352879999999999</v>
      </c>
      <c r="FJ886">
        <v>54.064619999999998</v>
      </c>
      <c r="FK886">
        <v>55.51446</v>
      </c>
      <c r="FL886">
        <v>56.447470000000003</v>
      </c>
      <c r="FM886">
        <v>56.987760000000002</v>
      </c>
      <c r="FN886">
        <v>56.90728</v>
      </c>
      <c r="FO886">
        <v>55.553060000000002</v>
      </c>
      <c r="FP886">
        <v>53.665599999999998</v>
      </c>
      <c r="FQ886">
        <v>52.235320000000002</v>
      </c>
      <c r="FR886">
        <v>51.122329999999998</v>
      </c>
      <c r="FS886">
        <v>50.123379999999997</v>
      </c>
      <c r="FT886">
        <v>49.333530000000003</v>
      </c>
      <c r="FU886">
        <v>48.343829999999997</v>
      </c>
      <c r="FV886">
        <v>1</v>
      </c>
    </row>
    <row r="887" spans="1:178" x14ac:dyDescent="0.2">
      <c r="A887" t="s">
        <v>216</v>
      </c>
      <c r="B887" t="s">
        <v>231</v>
      </c>
      <c r="C887" t="s">
        <v>243</v>
      </c>
      <c r="D887" t="s">
        <v>33</v>
      </c>
      <c r="E887">
        <v>2016</v>
      </c>
      <c r="F887" t="s">
        <v>230</v>
      </c>
      <c r="G887">
        <v>481</v>
      </c>
      <c r="H887" s="59"/>
      <c r="I887">
        <v>70.834010000000006</v>
      </c>
      <c r="J887">
        <v>537.05179999999996</v>
      </c>
      <c r="K887">
        <v>534.11159999999995</v>
      </c>
      <c r="L887">
        <v>523.19230000000005</v>
      </c>
      <c r="M887">
        <v>521.97109999999998</v>
      </c>
      <c r="N887">
        <v>549.33330000000001</v>
      </c>
      <c r="O887">
        <v>572.87180000000001</v>
      </c>
      <c r="P887">
        <v>589.54129999999998</v>
      </c>
      <c r="Q887">
        <v>594.75049999999999</v>
      </c>
      <c r="R887">
        <v>595.51350000000002</v>
      </c>
      <c r="S887">
        <v>580.56790000000001</v>
      </c>
      <c r="T887">
        <v>567.05200000000002</v>
      </c>
      <c r="U887">
        <v>569.95529999999997</v>
      </c>
      <c r="V887">
        <v>582.12739999999997</v>
      </c>
      <c r="W887">
        <v>575.60159999999996</v>
      </c>
      <c r="X887">
        <v>580.90890000000002</v>
      </c>
      <c r="Y887">
        <v>574.62599999999998</v>
      </c>
      <c r="Z887">
        <v>578.78499999999997</v>
      </c>
      <c r="AA887">
        <v>580.82820000000004</v>
      </c>
      <c r="AB887">
        <v>584.26369999999997</v>
      </c>
      <c r="AC887">
        <v>576.38789999999995</v>
      </c>
      <c r="AD887">
        <v>580.29790000000003</v>
      </c>
      <c r="AE887">
        <v>577.16330000000005</v>
      </c>
      <c r="AF887">
        <v>570.81320000000005</v>
      </c>
      <c r="AG887">
        <v>566.45809999999994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-147.06729999999999</v>
      </c>
      <c r="AX887">
        <v>444.54230000000001</v>
      </c>
      <c r="AY887">
        <v>443.73360000000002</v>
      </c>
      <c r="AZ887">
        <v>444.96190000000001</v>
      </c>
      <c r="BA887">
        <v>441.0018</v>
      </c>
      <c r="BB887">
        <v>444.68990000000002</v>
      </c>
      <c r="BC887">
        <v>377.9101</v>
      </c>
      <c r="BD887">
        <v>262.6343</v>
      </c>
      <c r="BE887">
        <v>13.24405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63.816510000000001</v>
      </c>
      <c r="BV887">
        <v>461.69400000000002</v>
      </c>
      <c r="BW887">
        <v>463.64010000000002</v>
      </c>
      <c r="BX887">
        <v>466.75659999999999</v>
      </c>
      <c r="BY887">
        <v>460.78870000000001</v>
      </c>
      <c r="BZ887">
        <v>465.33699999999999</v>
      </c>
      <c r="CA887">
        <v>389.91629999999998</v>
      </c>
      <c r="CB887">
        <v>275.52409999999998</v>
      </c>
      <c r="CC887">
        <v>118.7043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209.874</v>
      </c>
      <c r="CT887">
        <v>473.57319999999999</v>
      </c>
      <c r="CU887">
        <v>477.4273</v>
      </c>
      <c r="CV887">
        <v>481.85149999999999</v>
      </c>
      <c r="CW887">
        <v>474.49310000000003</v>
      </c>
      <c r="CX887">
        <v>479.63709999999998</v>
      </c>
      <c r="CY887">
        <v>398.23169999999999</v>
      </c>
      <c r="CZ887">
        <v>284.45150000000001</v>
      </c>
      <c r="DA887">
        <v>191.7457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355.93150000000003</v>
      </c>
      <c r="DR887">
        <v>485.45249999999999</v>
      </c>
      <c r="DS887">
        <v>491.21449999999999</v>
      </c>
      <c r="DT887">
        <v>496.94650000000001</v>
      </c>
      <c r="DU887">
        <v>488.19749999999999</v>
      </c>
      <c r="DV887">
        <v>493.93720000000002</v>
      </c>
      <c r="DW887">
        <v>406.5471</v>
      </c>
      <c r="DX887">
        <v>293.37889999999999</v>
      </c>
      <c r="DY887">
        <v>264.78719999999998</v>
      </c>
      <c r="DZ887">
        <v>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566.8152</v>
      </c>
      <c r="EP887">
        <v>502.60419999999999</v>
      </c>
      <c r="EQ887">
        <v>511.12110000000001</v>
      </c>
      <c r="ER887">
        <v>518.74109999999996</v>
      </c>
      <c r="ES887">
        <v>507.98439999999999</v>
      </c>
      <c r="ET887">
        <v>514.58420000000001</v>
      </c>
      <c r="EU887">
        <v>418.55329999999998</v>
      </c>
      <c r="EV887">
        <v>306.26870000000002</v>
      </c>
      <c r="EW887">
        <v>370.24740000000003</v>
      </c>
      <c r="EX887">
        <v>47.710439999999998</v>
      </c>
      <c r="EY887">
        <v>46.62135</v>
      </c>
      <c r="EZ887">
        <v>45.8842</v>
      </c>
      <c r="FA887">
        <v>45.418799999999997</v>
      </c>
      <c r="FB887">
        <v>44.982010000000002</v>
      </c>
      <c r="FC887">
        <v>44.761220000000002</v>
      </c>
      <c r="FD887">
        <v>44.480559999999997</v>
      </c>
      <c r="FE887">
        <v>44.321179999999998</v>
      </c>
      <c r="FF887">
        <v>44.668930000000003</v>
      </c>
      <c r="FG887">
        <v>46.334040000000002</v>
      </c>
      <c r="FH887">
        <v>49.371000000000002</v>
      </c>
      <c r="FI887">
        <v>52.352879999999999</v>
      </c>
      <c r="FJ887">
        <v>54.064619999999998</v>
      </c>
      <c r="FK887">
        <v>55.514470000000003</v>
      </c>
      <c r="FL887">
        <v>56.447470000000003</v>
      </c>
      <c r="FM887">
        <v>56.987749999999998</v>
      </c>
      <c r="FN887">
        <v>56.907269999999997</v>
      </c>
      <c r="FO887">
        <v>55.553060000000002</v>
      </c>
      <c r="FP887">
        <v>53.665599999999998</v>
      </c>
      <c r="FQ887">
        <v>52.235320000000002</v>
      </c>
      <c r="FR887">
        <v>51.122329999999998</v>
      </c>
      <c r="FS887">
        <v>50.123379999999997</v>
      </c>
      <c r="FT887">
        <v>49.333530000000003</v>
      </c>
      <c r="FU887">
        <v>48.343829999999997</v>
      </c>
      <c r="FV887">
        <v>1</v>
      </c>
    </row>
    <row r="888" spans="1:178" x14ac:dyDescent="0.2">
      <c r="A888" t="s">
        <v>216</v>
      </c>
      <c r="B888" t="s">
        <v>231</v>
      </c>
      <c r="C888" t="s">
        <v>243</v>
      </c>
      <c r="D888" t="s">
        <v>33</v>
      </c>
      <c r="E888">
        <v>2017</v>
      </c>
      <c r="F888" t="s">
        <v>230</v>
      </c>
      <c r="G888">
        <v>468</v>
      </c>
      <c r="H888" s="59"/>
      <c r="I888">
        <v>68.919589999999999</v>
      </c>
      <c r="J888">
        <v>522.53689999999995</v>
      </c>
      <c r="K888">
        <v>519.67610000000002</v>
      </c>
      <c r="L888">
        <v>509.05200000000002</v>
      </c>
      <c r="M888">
        <v>507.86369999999999</v>
      </c>
      <c r="N888">
        <v>534.48649999999998</v>
      </c>
      <c r="O888">
        <v>557.38879999999995</v>
      </c>
      <c r="P888">
        <v>573.60770000000002</v>
      </c>
      <c r="Q888">
        <v>578.67610000000002</v>
      </c>
      <c r="R888">
        <v>579.41859999999997</v>
      </c>
      <c r="S888">
        <v>564.87689999999998</v>
      </c>
      <c r="T888">
        <v>551.72630000000004</v>
      </c>
      <c r="U888">
        <v>554.55110000000002</v>
      </c>
      <c r="V888">
        <v>566.39419999999996</v>
      </c>
      <c r="W888">
        <v>560.04480000000001</v>
      </c>
      <c r="X888">
        <v>565.20860000000005</v>
      </c>
      <c r="Y888">
        <v>559.09550000000002</v>
      </c>
      <c r="Z888">
        <v>563.1422</v>
      </c>
      <c r="AA888">
        <v>565.13009999999997</v>
      </c>
      <c r="AB888">
        <v>568.47270000000003</v>
      </c>
      <c r="AC888">
        <v>560.80989999999997</v>
      </c>
      <c r="AD888">
        <v>564.61410000000001</v>
      </c>
      <c r="AE888">
        <v>561.5643</v>
      </c>
      <c r="AF888">
        <v>555.38580000000002</v>
      </c>
      <c r="AG888">
        <v>551.14840000000004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-147.88300000000001</v>
      </c>
      <c r="AX888">
        <v>432.13810000000001</v>
      </c>
      <c r="AY888">
        <v>431.28859999999997</v>
      </c>
      <c r="AZ888">
        <v>432.4409</v>
      </c>
      <c r="BA888">
        <v>428.63330000000002</v>
      </c>
      <c r="BB888">
        <v>432.20229999999998</v>
      </c>
      <c r="BC888">
        <v>367.42360000000002</v>
      </c>
      <c r="BD888">
        <v>255.2432</v>
      </c>
      <c r="BE888">
        <v>10.49044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60.131500000000003</v>
      </c>
      <c r="BV888">
        <v>449.0564</v>
      </c>
      <c r="BW888">
        <v>450.92430000000002</v>
      </c>
      <c r="BX888">
        <v>453.93900000000002</v>
      </c>
      <c r="BY888">
        <v>448.15100000000001</v>
      </c>
      <c r="BZ888">
        <v>452.5684</v>
      </c>
      <c r="CA888">
        <v>379.26639999999998</v>
      </c>
      <c r="CB888">
        <v>267.95760000000001</v>
      </c>
      <c r="CC888">
        <v>114.5158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204.20169999999999</v>
      </c>
      <c r="CT888">
        <v>460.774</v>
      </c>
      <c r="CU888">
        <v>464.52390000000003</v>
      </c>
      <c r="CV888">
        <v>468.82850000000002</v>
      </c>
      <c r="CW888">
        <v>461.66890000000001</v>
      </c>
      <c r="CX888">
        <v>466.6739</v>
      </c>
      <c r="CY888">
        <v>387.46870000000001</v>
      </c>
      <c r="CZ888">
        <v>276.7636</v>
      </c>
      <c r="DA888">
        <v>186.5634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348.27190000000002</v>
      </c>
      <c r="DR888">
        <v>472.49160000000001</v>
      </c>
      <c r="DS888">
        <v>478.12349999999998</v>
      </c>
      <c r="DT888">
        <v>483.71809999999999</v>
      </c>
      <c r="DU888">
        <v>475.18689999999998</v>
      </c>
      <c r="DV888">
        <v>480.77940000000001</v>
      </c>
      <c r="DW888">
        <v>395.67099999999999</v>
      </c>
      <c r="DX888">
        <v>285.56959999999998</v>
      </c>
      <c r="DY888">
        <v>258.61110000000002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556.28639999999996</v>
      </c>
      <c r="EP888">
        <v>489.40989999999999</v>
      </c>
      <c r="EQ888">
        <v>497.75920000000002</v>
      </c>
      <c r="ER888">
        <v>505.21620000000001</v>
      </c>
      <c r="ES888">
        <v>494.70460000000003</v>
      </c>
      <c r="ET888">
        <v>501.1456</v>
      </c>
      <c r="EU888">
        <v>407.5138</v>
      </c>
      <c r="EV888">
        <v>298.28399999999999</v>
      </c>
      <c r="EW888">
        <v>362.63639999999998</v>
      </c>
      <c r="EX888">
        <v>47.710439999999998</v>
      </c>
      <c r="EY888">
        <v>46.62135</v>
      </c>
      <c r="EZ888">
        <v>45.8842</v>
      </c>
      <c r="FA888">
        <v>45.418799999999997</v>
      </c>
      <c r="FB888">
        <v>44.982010000000002</v>
      </c>
      <c r="FC888">
        <v>44.761220000000002</v>
      </c>
      <c r="FD888">
        <v>44.480559999999997</v>
      </c>
      <c r="FE888">
        <v>44.321179999999998</v>
      </c>
      <c r="FF888">
        <v>44.668930000000003</v>
      </c>
      <c r="FG888">
        <v>46.334040000000002</v>
      </c>
      <c r="FH888">
        <v>49.371000000000002</v>
      </c>
      <c r="FI888">
        <v>52.352879999999999</v>
      </c>
      <c r="FJ888">
        <v>54.064619999999998</v>
      </c>
      <c r="FK888">
        <v>55.514470000000003</v>
      </c>
      <c r="FL888">
        <v>56.447470000000003</v>
      </c>
      <c r="FM888">
        <v>56.987749999999998</v>
      </c>
      <c r="FN888">
        <v>56.907269999999997</v>
      </c>
      <c r="FO888">
        <v>55.553060000000002</v>
      </c>
      <c r="FP888">
        <v>53.665599999999998</v>
      </c>
      <c r="FQ888">
        <v>52.235320000000002</v>
      </c>
      <c r="FR888">
        <v>51.122329999999998</v>
      </c>
      <c r="FS888">
        <v>50.123379999999997</v>
      </c>
      <c r="FT888">
        <v>49.333530000000003</v>
      </c>
      <c r="FU888">
        <v>48.343829999999997</v>
      </c>
      <c r="FV888">
        <v>1</v>
      </c>
    </row>
    <row r="889" spans="1:178" x14ac:dyDescent="0.2">
      <c r="A889" t="s">
        <v>216</v>
      </c>
      <c r="B889" t="s">
        <v>231</v>
      </c>
      <c r="C889" t="s">
        <v>243</v>
      </c>
      <c r="D889" t="s">
        <v>33</v>
      </c>
      <c r="E889" t="s">
        <v>239</v>
      </c>
      <c r="F889" t="s">
        <v>230</v>
      </c>
      <c r="G889">
        <v>455</v>
      </c>
      <c r="H889" s="59"/>
      <c r="I889">
        <v>67.00515</v>
      </c>
      <c r="J889">
        <v>508.02199999999999</v>
      </c>
      <c r="K889">
        <v>505.2407</v>
      </c>
      <c r="L889">
        <v>494.9117</v>
      </c>
      <c r="M889">
        <v>493.75639999999999</v>
      </c>
      <c r="N889">
        <v>519.63959999999997</v>
      </c>
      <c r="O889">
        <v>541.9058</v>
      </c>
      <c r="P889">
        <v>557.67409999999995</v>
      </c>
      <c r="Q889">
        <v>562.60180000000003</v>
      </c>
      <c r="R889">
        <v>563.32370000000003</v>
      </c>
      <c r="S889">
        <v>549.18589999999995</v>
      </c>
      <c r="T889">
        <v>536.40049999999997</v>
      </c>
      <c r="U889">
        <v>539.14700000000005</v>
      </c>
      <c r="V889">
        <v>550.66099999999994</v>
      </c>
      <c r="W889">
        <v>544.48800000000006</v>
      </c>
      <c r="X889">
        <v>549.50840000000005</v>
      </c>
      <c r="Y889">
        <v>543.56510000000003</v>
      </c>
      <c r="Z889">
        <v>547.49929999999995</v>
      </c>
      <c r="AA889">
        <v>549.43209999999999</v>
      </c>
      <c r="AB889">
        <v>552.68179999999995</v>
      </c>
      <c r="AC889">
        <v>545.23180000000002</v>
      </c>
      <c r="AD889">
        <v>548.93039999999996</v>
      </c>
      <c r="AE889">
        <v>545.96529999999996</v>
      </c>
      <c r="AF889">
        <v>539.95839999999998</v>
      </c>
      <c r="AG889">
        <v>535.83870000000002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-148.63079999999999</v>
      </c>
      <c r="AX889">
        <v>419.73930000000001</v>
      </c>
      <c r="AY889">
        <v>418.85</v>
      </c>
      <c r="AZ889">
        <v>419.92680000000001</v>
      </c>
      <c r="BA889">
        <v>416.2713</v>
      </c>
      <c r="BB889">
        <v>419.72129999999999</v>
      </c>
      <c r="BC889">
        <v>356.9409</v>
      </c>
      <c r="BD889">
        <v>247.85640000000001</v>
      </c>
      <c r="BE889">
        <v>7.7707980000000001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56.474299999999999</v>
      </c>
      <c r="BV889">
        <v>436.42099999999999</v>
      </c>
      <c r="BW889">
        <v>438.21100000000001</v>
      </c>
      <c r="BX889">
        <v>441.12419999999997</v>
      </c>
      <c r="BY889">
        <v>435.51600000000002</v>
      </c>
      <c r="BZ889">
        <v>439.80250000000001</v>
      </c>
      <c r="CA889">
        <v>368.61810000000003</v>
      </c>
      <c r="CB889">
        <v>260.3929</v>
      </c>
      <c r="CC889">
        <v>110.3412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198.52940000000001</v>
      </c>
      <c r="CT889">
        <v>447.97469999999998</v>
      </c>
      <c r="CU889">
        <v>451.62049999999999</v>
      </c>
      <c r="CV889">
        <v>455.80549999999999</v>
      </c>
      <c r="CW889">
        <v>448.84480000000002</v>
      </c>
      <c r="CX889">
        <v>453.71080000000001</v>
      </c>
      <c r="CY889">
        <v>376.70569999999998</v>
      </c>
      <c r="CZ889">
        <v>269.07569999999998</v>
      </c>
      <c r="DA889">
        <v>181.3811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340.58460000000002</v>
      </c>
      <c r="DR889">
        <v>459.52839999999998</v>
      </c>
      <c r="DS889">
        <v>465.0299</v>
      </c>
      <c r="DT889">
        <v>470.48680000000002</v>
      </c>
      <c r="DU889">
        <v>462.17360000000002</v>
      </c>
      <c r="DV889">
        <v>467.61900000000003</v>
      </c>
      <c r="DW889">
        <v>384.79329999999999</v>
      </c>
      <c r="DX889">
        <v>277.75850000000003</v>
      </c>
      <c r="DY889">
        <v>252.42099999999999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0</v>
      </c>
      <c r="EO889">
        <v>545.68960000000004</v>
      </c>
      <c r="EP889">
        <v>476.21010000000001</v>
      </c>
      <c r="EQ889">
        <v>484.39089999999999</v>
      </c>
      <c r="ER889">
        <v>491.68419999999998</v>
      </c>
      <c r="ES889">
        <v>481.41840000000002</v>
      </c>
      <c r="ET889">
        <v>487.70030000000003</v>
      </c>
      <c r="EU889">
        <v>396.47039999999998</v>
      </c>
      <c r="EV889">
        <v>290.29509999999999</v>
      </c>
      <c r="EW889">
        <v>354.9914</v>
      </c>
      <c r="EX889">
        <v>47.710450000000002</v>
      </c>
      <c r="EY889">
        <v>46.62135</v>
      </c>
      <c r="EZ889">
        <v>45.8842</v>
      </c>
      <c r="FA889">
        <v>45.418799999999997</v>
      </c>
      <c r="FB889">
        <v>44.982010000000002</v>
      </c>
      <c r="FC889">
        <v>44.761220000000002</v>
      </c>
      <c r="FD889">
        <v>44.480559999999997</v>
      </c>
      <c r="FE889">
        <v>44.321179999999998</v>
      </c>
      <c r="FF889">
        <v>44.668930000000003</v>
      </c>
      <c r="FG889">
        <v>46.334040000000002</v>
      </c>
      <c r="FH889">
        <v>49.371000000000002</v>
      </c>
      <c r="FI889">
        <v>52.352879999999999</v>
      </c>
      <c r="FJ889">
        <v>54.064619999999998</v>
      </c>
      <c r="FK889">
        <v>55.514470000000003</v>
      </c>
      <c r="FL889">
        <v>56.447470000000003</v>
      </c>
      <c r="FM889">
        <v>56.987749999999998</v>
      </c>
      <c r="FN889">
        <v>56.907269999999997</v>
      </c>
      <c r="FO889">
        <v>55.553060000000002</v>
      </c>
      <c r="FP889">
        <v>53.665599999999998</v>
      </c>
      <c r="FQ889">
        <v>52.235320000000002</v>
      </c>
      <c r="FR889">
        <v>51.122329999999998</v>
      </c>
      <c r="FS889">
        <v>50.123379999999997</v>
      </c>
      <c r="FT889">
        <v>49.333530000000003</v>
      </c>
      <c r="FU889">
        <v>48.343829999999997</v>
      </c>
      <c r="FV889">
        <v>1</v>
      </c>
    </row>
    <row r="890" spans="1:178" x14ac:dyDescent="0.2">
      <c r="A890" t="s">
        <v>216</v>
      </c>
      <c r="B890" t="s">
        <v>231</v>
      </c>
      <c r="C890" t="s">
        <v>243</v>
      </c>
      <c r="D890" t="s">
        <v>34</v>
      </c>
      <c r="E890">
        <v>2015</v>
      </c>
      <c r="F890" t="s">
        <v>230</v>
      </c>
      <c r="G890">
        <v>494</v>
      </c>
      <c r="H890" s="59"/>
      <c r="I890">
        <v>72.748450000000005</v>
      </c>
      <c r="J890">
        <v>547.65779999999995</v>
      </c>
      <c r="K890">
        <v>543.82870000000003</v>
      </c>
      <c r="L890">
        <v>533.82209999999998</v>
      </c>
      <c r="M890">
        <v>533.67690000000005</v>
      </c>
      <c r="N890">
        <v>561.75040000000001</v>
      </c>
      <c r="O890">
        <v>586.63630000000001</v>
      </c>
      <c r="P890">
        <v>603.22799999999995</v>
      </c>
      <c r="Q890">
        <v>612.78549999999996</v>
      </c>
      <c r="R890">
        <v>615.60019999999997</v>
      </c>
      <c r="S890">
        <v>604.89409999999998</v>
      </c>
      <c r="T890">
        <v>596.39980000000003</v>
      </c>
      <c r="U890">
        <v>592.32749999999999</v>
      </c>
      <c r="V890">
        <v>596.15750000000003</v>
      </c>
      <c r="W890">
        <v>589.9778</v>
      </c>
      <c r="X890">
        <v>591.59230000000002</v>
      </c>
      <c r="Y890">
        <v>582.92960000000005</v>
      </c>
      <c r="Z890">
        <v>587.42460000000005</v>
      </c>
      <c r="AA890">
        <v>593.05920000000003</v>
      </c>
      <c r="AB890">
        <v>598.37810000000002</v>
      </c>
      <c r="AC890">
        <v>591.13319999999999</v>
      </c>
      <c r="AD890">
        <v>588.94090000000006</v>
      </c>
      <c r="AE890">
        <v>583.52419999999995</v>
      </c>
      <c r="AF890">
        <v>577.39649999999995</v>
      </c>
      <c r="AG890">
        <v>575.06439999999998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-17.310639999999999</v>
      </c>
      <c r="AX890">
        <v>457.80070000000001</v>
      </c>
      <c r="AY890">
        <v>460.471</v>
      </c>
      <c r="AZ890">
        <v>464.4409</v>
      </c>
      <c r="BA890">
        <v>460.30650000000003</v>
      </c>
      <c r="BB890">
        <v>460.15120000000002</v>
      </c>
      <c r="BC890">
        <v>384.26280000000003</v>
      </c>
      <c r="BD890">
        <v>263.8211</v>
      </c>
      <c r="BE890">
        <v>0.89840169999999997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113.2867</v>
      </c>
      <c r="BV890">
        <v>470.09969999999998</v>
      </c>
      <c r="BW890">
        <v>475.65159999999997</v>
      </c>
      <c r="BX890">
        <v>481.05279999999999</v>
      </c>
      <c r="BY890">
        <v>475.33370000000002</v>
      </c>
      <c r="BZ890">
        <v>474.73099999999999</v>
      </c>
      <c r="CA890">
        <v>393.63130000000001</v>
      </c>
      <c r="CB890">
        <v>273.82299999999998</v>
      </c>
      <c r="CC890">
        <v>107.77719999999999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203.738</v>
      </c>
      <c r="CT890">
        <v>478.61790000000002</v>
      </c>
      <c r="CU890">
        <v>486.16559999999998</v>
      </c>
      <c r="CV890">
        <v>492.5582</v>
      </c>
      <c r="CW890">
        <v>485.74149999999997</v>
      </c>
      <c r="CX890">
        <v>484.82889999999998</v>
      </c>
      <c r="CY890">
        <v>400.11989999999997</v>
      </c>
      <c r="CZ890">
        <v>280.75029999999998</v>
      </c>
      <c r="DA890">
        <v>181.80119999999999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294.1893</v>
      </c>
      <c r="DR890">
        <v>487.1361</v>
      </c>
      <c r="DS890">
        <v>496.67970000000003</v>
      </c>
      <c r="DT890">
        <v>504.06349999999998</v>
      </c>
      <c r="DU890">
        <v>496.14929999999998</v>
      </c>
      <c r="DV890">
        <v>494.92689999999999</v>
      </c>
      <c r="DW890">
        <v>406.60860000000002</v>
      </c>
      <c r="DX890">
        <v>287.67759999999998</v>
      </c>
      <c r="DY890">
        <v>255.8252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0</v>
      </c>
      <c r="EO890">
        <v>424.78660000000002</v>
      </c>
      <c r="EP890">
        <v>499.43509999999998</v>
      </c>
      <c r="EQ890">
        <v>511.8603</v>
      </c>
      <c r="ER890">
        <v>520.67539999999997</v>
      </c>
      <c r="ES890">
        <v>511.17649999999998</v>
      </c>
      <c r="ET890">
        <v>509.50670000000002</v>
      </c>
      <c r="EU890">
        <v>415.97710000000001</v>
      </c>
      <c r="EV890">
        <v>297.67950000000002</v>
      </c>
      <c r="EW890">
        <v>362.70400000000001</v>
      </c>
      <c r="EX890">
        <v>50.133200000000002</v>
      </c>
      <c r="EY890">
        <v>49.751420000000003</v>
      </c>
      <c r="EZ890">
        <v>49.386569999999999</v>
      </c>
      <c r="FA890">
        <v>49.007939999999998</v>
      </c>
      <c r="FB890">
        <v>48.349159999999998</v>
      </c>
      <c r="FC890">
        <v>47.969920000000002</v>
      </c>
      <c r="FD890">
        <v>47.765920000000001</v>
      </c>
      <c r="FE890">
        <v>47.664290000000001</v>
      </c>
      <c r="FF890">
        <v>48.22851</v>
      </c>
      <c r="FG890">
        <v>49.93759</v>
      </c>
      <c r="FH890">
        <v>51.922919999999998</v>
      </c>
      <c r="FI890">
        <v>53.775779999999997</v>
      </c>
      <c r="FJ890">
        <v>54.53886</v>
      </c>
      <c r="FK890">
        <v>54.865960000000001</v>
      </c>
      <c r="FL890">
        <v>54.878039999999999</v>
      </c>
      <c r="FM890">
        <v>54.37124</v>
      </c>
      <c r="FN890">
        <v>54.280209999999997</v>
      </c>
      <c r="FO890">
        <v>53.656599999999997</v>
      </c>
      <c r="FP890">
        <v>52.586530000000003</v>
      </c>
      <c r="FQ890">
        <v>51.380290000000002</v>
      </c>
      <c r="FR890">
        <v>50.259990000000002</v>
      </c>
      <c r="FS890">
        <v>49.783180000000002</v>
      </c>
      <c r="FT890">
        <v>48.491840000000003</v>
      </c>
      <c r="FU890">
        <v>47.556370000000001</v>
      </c>
      <c r="FV890">
        <v>1</v>
      </c>
    </row>
    <row r="891" spans="1:178" x14ac:dyDescent="0.2">
      <c r="A891" t="s">
        <v>216</v>
      </c>
      <c r="B891" t="s">
        <v>231</v>
      </c>
      <c r="C891" t="s">
        <v>243</v>
      </c>
      <c r="D891" t="s">
        <v>34</v>
      </c>
      <c r="E891">
        <v>2016</v>
      </c>
      <c r="F891" t="s">
        <v>230</v>
      </c>
      <c r="G891">
        <v>481</v>
      </c>
      <c r="H891" s="59"/>
      <c r="I891">
        <v>70.834010000000006</v>
      </c>
      <c r="J891">
        <v>533.24570000000006</v>
      </c>
      <c r="K891">
        <v>529.51750000000004</v>
      </c>
      <c r="L891">
        <v>519.77409999999998</v>
      </c>
      <c r="M891">
        <v>519.63279999999997</v>
      </c>
      <c r="N891">
        <v>546.96749999999997</v>
      </c>
      <c r="O891">
        <v>571.19849999999997</v>
      </c>
      <c r="P891">
        <v>587.35360000000003</v>
      </c>
      <c r="Q891">
        <v>596.65959999999995</v>
      </c>
      <c r="R891">
        <v>599.40009999999995</v>
      </c>
      <c r="S891">
        <v>588.97580000000005</v>
      </c>
      <c r="T891">
        <v>580.70500000000004</v>
      </c>
      <c r="U891">
        <v>576.73990000000003</v>
      </c>
      <c r="V891">
        <v>580.4692</v>
      </c>
      <c r="W891">
        <v>574.45209999999997</v>
      </c>
      <c r="X891">
        <v>576.02409999999998</v>
      </c>
      <c r="Y891">
        <v>567.58929999999998</v>
      </c>
      <c r="Z891">
        <v>571.96609999999998</v>
      </c>
      <c r="AA891">
        <v>577.45230000000004</v>
      </c>
      <c r="AB891">
        <v>582.63130000000001</v>
      </c>
      <c r="AC891">
        <v>575.577</v>
      </c>
      <c r="AD891">
        <v>573.44240000000002</v>
      </c>
      <c r="AE891">
        <v>568.16830000000004</v>
      </c>
      <c r="AF891">
        <v>562.20190000000002</v>
      </c>
      <c r="AG891">
        <v>559.93110000000001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-19.744250000000001</v>
      </c>
      <c r="AX891">
        <v>445.4812</v>
      </c>
      <c r="AY891">
        <v>448.01749999999998</v>
      </c>
      <c r="AZ891">
        <v>451.85129999999998</v>
      </c>
      <c r="BA891">
        <v>447.86070000000001</v>
      </c>
      <c r="BB891">
        <v>447.71940000000001</v>
      </c>
      <c r="BC891">
        <v>373.9434</v>
      </c>
      <c r="BD891">
        <v>256.65719999999999</v>
      </c>
      <c r="BE891">
        <v>-1.489657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109.1232</v>
      </c>
      <c r="BV891">
        <v>457.6173</v>
      </c>
      <c r="BW891">
        <v>462.99700000000001</v>
      </c>
      <c r="BX891">
        <v>468.2432</v>
      </c>
      <c r="BY891">
        <v>462.68889999999999</v>
      </c>
      <c r="BZ891">
        <v>462.10610000000003</v>
      </c>
      <c r="CA891">
        <v>383.18779999999998</v>
      </c>
      <c r="CB891">
        <v>266.52659999999997</v>
      </c>
      <c r="CC891">
        <v>103.9735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198.37639999999999</v>
      </c>
      <c r="CT891">
        <v>466.02269999999999</v>
      </c>
      <c r="CU891">
        <v>473.37180000000001</v>
      </c>
      <c r="CV891">
        <v>479.59609999999998</v>
      </c>
      <c r="CW891">
        <v>472.9588</v>
      </c>
      <c r="CX891">
        <v>472.07029999999997</v>
      </c>
      <c r="CY891">
        <v>389.59050000000002</v>
      </c>
      <c r="CZ891">
        <v>273.36219999999997</v>
      </c>
      <c r="DA891">
        <v>177.017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287.62970000000001</v>
      </c>
      <c r="DR891">
        <v>474.42809999999997</v>
      </c>
      <c r="DS891">
        <v>483.7466</v>
      </c>
      <c r="DT891">
        <v>490.94909999999999</v>
      </c>
      <c r="DU891">
        <v>483.22879999999998</v>
      </c>
      <c r="DV891">
        <v>482.03449999999998</v>
      </c>
      <c r="DW891">
        <v>395.99310000000003</v>
      </c>
      <c r="DX891">
        <v>280.1977</v>
      </c>
      <c r="DY891">
        <v>250.06039999999999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416.49720000000002</v>
      </c>
      <c r="EP891">
        <v>486.5641</v>
      </c>
      <c r="EQ891">
        <v>498.72609999999997</v>
      </c>
      <c r="ER891">
        <v>507.34089999999998</v>
      </c>
      <c r="ES891">
        <v>498.05689999999998</v>
      </c>
      <c r="ET891">
        <v>496.4212</v>
      </c>
      <c r="EU891">
        <v>405.23750000000001</v>
      </c>
      <c r="EV891">
        <v>290.06709999999998</v>
      </c>
      <c r="EW891">
        <v>355.52359999999999</v>
      </c>
      <c r="EX891">
        <v>50.133200000000002</v>
      </c>
      <c r="EY891">
        <v>49.751420000000003</v>
      </c>
      <c r="EZ891">
        <v>49.386569999999999</v>
      </c>
      <c r="FA891">
        <v>49.007939999999998</v>
      </c>
      <c r="FB891">
        <v>48.349159999999998</v>
      </c>
      <c r="FC891">
        <v>47.969920000000002</v>
      </c>
      <c r="FD891">
        <v>47.765920000000001</v>
      </c>
      <c r="FE891">
        <v>47.664290000000001</v>
      </c>
      <c r="FF891">
        <v>48.22851</v>
      </c>
      <c r="FG891">
        <v>49.93759</v>
      </c>
      <c r="FH891">
        <v>51.922919999999998</v>
      </c>
      <c r="FI891">
        <v>53.775779999999997</v>
      </c>
      <c r="FJ891">
        <v>54.53886</v>
      </c>
      <c r="FK891">
        <v>54.865960000000001</v>
      </c>
      <c r="FL891">
        <v>54.878039999999999</v>
      </c>
      <c r="FM891">
        <v>54.37124</v>
      </c>
      <c r="FN891">
        <v>54.280209999999997</v>
      </c>
      <c r="FO891">
        <v>53.656599999999997</v>
      </c>
      <c r="FP891">
        <v>52.586530000000003</v>
      </c>
      <c r="FQ891">
        <v>51.380290000000002</v>
      </c>
      <c r="FR891">
        <v>50.259990000000002</v>
      </c>
      <c r="FS891">
        <v>49.783180000000002</v>
      </c>
      <c r="FT891">
        <v>48.491840000000003</v>
      </c>
      <c r="FU891">
        <v>47.556370000000001</v>
      </c>
      <c r="FV891">
        <v>1</v>
      </c>
    </row>
    <row r="892" spans="1:178" x14ac:dyDescent="0.2">
      <c r="A892" t="s">
        <v>216</v>
      </c>
      <c r="B892" t="s">
        <v>231</v>
      </c>
      <c r="C892" t="s">
        <v>243</v>
      </c>
      <c r="D892" t="s">
        <v>34</v>
      </c>
      <c r="E892">
        <v>2017</v>
      </c>
      <c r="F892" t="s">
        <v>230</v>
      </c>
      <c r="G892">
        <v>468</v>
      </c>
      <c r="H892" s="59"/>
      <c r="I892">
        <v>68.919589999999999</v>
      </c>
      <c r="J892">
        <v>518.83370000000002</v>
      </c>
      <c r="K892">
        <v>515.20619999999997</v>
      </c>
      <c r="L892">
        <v>505.72620000000001</v>
      </c>
      <c r="M892">
        <v>505.58870000000002</v>
      </c>
      <c r="N892">
        <v>532.18460000000005</v>
      </c>
      <c r="O892">
        <v>555.76070000000004</v>
      </c>
      <c r="P892">
        <v>571.47919999999999</v>
      </c>
      <c r="Q892">
        <v>580.53359999999998</v>
      </c>
      <c r="R892">
        <v>583.20010000000002</v>
      </c>
      <c r="S892">
        <v>573.05759999999998</v>
      </c>
      <c r="T892">
        <v>565.01030000000003</v>
      </c>
      <c r="U892">
        <v>561.15229999999997</v>
      </c>
      <c r="V892">
        <v>564.7808</v>
      </c>
      <c r="W892">
        <v>558.92629999999997</v>
      </c>
      <c r="X892">
        <v>560.45590000000004</v>
      </c>
      <c r="Y892">
        <v>552.24900000000002</v>
      </c>
      <c r="Z892">
        <v>556.50750000000005</v>
      </c>
      <c r="AA892">
        <v>561.84550000000002</v>
      </c>
      <c r="AB892">
        <v>566.8845</v>
      </c>
      <c r="AC892">
        <v>560.02089999999998</v>
      </c>
      <c r="AD892">
        <v>557.94399999999996</v>
      </c>
      <c r="AE892">
        <v>552.81240000000003</v>
      </c>
      <c r="AF892">
        <v>547.00729999999999</v>
      </c>
      <c r="AG892">
        <v>544.79780000000005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-22.138000000000002</v>
      </c>
      <c r="AX892">
        <v>433.16550000000001</v>
      </c>
      <c r="AY892">
        <v>435.5686</v>
      </c>
      <c r="AZ892">
        <v>439.26679999999999</v>
      </c>
      <c r="BA892">
        <v>435.4196</v>
      </c>
      <c r="BB892">
        <v>435.2921</v>
      </c>
      <c r="BC892">
        <v>363.6268</v>
      </c>
      <c r="BD892">
        <v>249.49629999999999</v>
      </c>
      <c r="BE892">
        <v>-3.8451170000000001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104.9761</v>
      </c>
      <c r="BV892">
        <v>445.13639999999998</v>
      </c>
      <c r="BW892">
        <v>450.34429999999998</v>
      </c>
      <c r="BX892">
        <v>455.43560000000002</v>
      </c>
      <c r="BY892">
        <v>450.04599999999999</v>
      </c>
      <c r="BZ892">
        <v>449.483</v>
      </c>
      <c r="CA892">
        <v>372.74549999999999</v>
      </c>
      <c r="CB892">
        <v>259.23140000000001</v>
      </c>
      <c r="CC892">
        <v>100.1831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193.01490000000001</v>
      </c>
      <c r="CT892">
        <v>453.42750000000001</v>
      </c>
      <c r="CU892">
        <v>460.5779</v>
      </c>
      <c r="CV892">
        <v>466.63409999999999</v>
      </c>
      <c r="CW892">
        <v>460.17610000000002</v>
      </c>
      <c r="CX892">
        <v>459.3116</v>
      </c>
      <c r="CY892">
        <v>379.06099999999998</v>
      </c>
      <c r="CZ892">
        <v>265.97399999999999</v>
      </c>
      <c r="DA892">
        <v>172.23269999999999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281.05369999999999</v>
      </c>
      <c r="DR892">
        <v>461.71850000000001</v>
      </c>
      <c r="DS892">
        <v>470.8116</v>
      </c>
      <c r="DT892">
        <v>477.83260000000001</v>
      </c>
      <c r="DU892">
        <v>470.30630000000002</v>
      </c>
      <c r="DV892">
        <v>469.14019999999999</v>
      </c>
      <c r="DW892">
        <v>385.3766</v>
      </c>
      <c r="DX892">
        <v>272.7165</v>
      </c>
      <c r="DY892">
        <v>244.28229999999999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408.1678</v>
      </c>
      <c r="EP892">
        <v>473.68939999999998</v>
      </c>
      <c r="EQ892">
        <v>485.58730000000003</v>
      </c>
      <c r="ER892">
        <v>494.00130000000001</v>
      </c>
      <c r="ES892">
        <v>484.93270000000001</v>
      </c>
      <c r="ET892">
        <v>483.33120000000002</v>
      </c>
      <c r="EU892">
        <v>394.49520000000001</v>
      </c>
      <c r="EV892">
        <v>282.45159999999998</v>
      </c>
      <c r="EW892">
        <v>348.31060000000002</v>
      </c>
      <c r="EX892">
        <v>50.133200000000002</v>
      </c>
      <c r="EY892">
        <v>49.751420000000003</v>
      </c>
      <c r="EZ892">
        <v>49.386569999999999</v>
      </c>
      <c r="FA892">
        <v>49.007939999999998</v>
      </c>
      <c r="FB892">
        <v>48.349159999999998</v>
      </c>
      <c r="FC892">
        <v>47.969920000000002</v>
      </c>
      <c r="FD892">
        <v>47.765920000000001</v>
      </c>
      <c r="FE892">
        <v>47.664290000000001</v>
      </c>
      <c r="FF892">
        <v>48.22851</v>
      </c>
      <c r="FG892">
        <v>49.93759</v>
      </c>
      <c r="FH892">
        <v>51.922919999999998</v>
      </c>
      <c r="FI892">
        <v>53.775779999999997</v>
      </c>
      <c r="FJ892">
        <v>54.53886</v>
      </c>
      <c r="FK892">
        <v>54.865960000000001</v>
      </c>
      <c r="FL892">
        <v>54.878039999999999</v>
      </c>
      <c r="FM892">
        <v>54.37124</v>
      </c>
      <c r="FN892">
        <v>54.280209999999997</v>
      </c>
      <c r="FO892">
        <v>53.656599999999997</v>
      </c>
      <c r="FP892">
        <v>52.586530000000003</v>
      </c>
      <c r="FQ892">
        <v>51.380290000000002</v>
      </c>
      <c r="FR892">
        <v>50.259990000000002</v>
      </c>
      <c r="FS892">
        <v>49.783180000000002</v>
      </c>
      <c r="FT892">
        <v>48.491840000000003</v>
      </c>
      <c r="FU892">
        <v>47.556370000000001</v>
      </c>
      <c r="FV892">
        <v>1</v>
      </c>
    </row>
    <row r="893" spans="1:178" x14ac:dyDescent="0.2">
      <c r="A893" t="s">
        <v>216</v>
      </c>
      <c r="B893" t="s">
        <v>231</v>
      </c>
      <c r="C893" t="s">
        <v>243</v>
      </c>
      <c r="D893" t="s">
        <v>34</v>
      </c>
      <c r="E893" t="s">
        <v>239</v>
      </c>
      <c r="F893" t="s">
        <v>230</v>
      </c>
      <c r="G893">
        <v>455</v>
      </c>
      <c r="H893" s="59"/>
      <c r="I893">
        <v>67.00515</v>
      </c>
      <c r="J893">
        <v>504.42169999999999</v>
      </c>
      <c r="K893">
        <v>500.89490000000001</v>
      </c>
      <c r="L893">
        <v>491.6782</v>
      </c>
      <c r="M893">
        <v>491.54450000000003</v>
      </c>
      <c r="N893">
        <v>517.40170000000001</v>
      </c>
      <c r="O893">
        <v>540.3229</v>
      </c>
      <c r="P893">
        <v>555.60479999999995</v>
      </c>
      <c r="Q893">
        <v>564.40769999999998</v>
      </c>
      <c r="R893">
        <v>567.00009999999997</v>
      </c>
      <c r="S893">
        <v>557.13930000000005</v>
      </c>
      <c r="T893">
        <v>549.31560000000002</v>
      </c>
      <c r="U893">
        <v>545.56479999999999</v>
      </c>
      <c r="V893">
        <v>549.09249999999997</v>
      </c>
      <c r="W893">
        <v>543.40060000000005</v>
      </c>
      <c r="X893">
        <v>544.8877</v>
      </c>
      <c r="Y893">
        <v>536.90880000000004</v>
      </c>
      <c r="Z893">
        <v>541.04899999999998</v>
      </c>
      <c r="AA893">
        <v>546.23869999999999</v>
      </c>
      <c r="AB893">
        <v>551.13779999999997</v>
      </c>
      <c r="AC893">
        <v>544.46479999999997</v>
      </c>
      <c r="AD893">
        <v>542.44550000000004</v>
      </c>
      <c r="AE893">
        <v>537.45650000000001</v>
      </c>
      <c r="AF893">
        <v>531.81259999999997</v>
      </c>
      <c r="AG893">
        <v>529.66459999999995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-24.490259999999999</v>
      </c>
      <c r="AX893">
        <v>420.8537</v>
      </c>
      <c r="AY893">
        <v>423.12459999999999</v>
      </c>
      <c r="AZ893">
        <v>426.6875</v>
      </c>
      <c r="BA893">
        <v>422.98320000000001</v>
      </c>
      <c r="BB893">
        <v>422.86939999999998</v>
      </c>
      <c r="BC893">
        <v>353.31319999999999</v>
      </c>
      <c r="BD893">
        <v>242.33860000000001</v>
      </c>
      <c r="BE893">
        <v>-6.1666299999999996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100.8459</v>
      </c>
      <c r="BV893">
        <v>432.65719999999999</v>
      </c>
      <c r="BW893">
        <v>437.6936</v>
      </c>
      <c r="BX893">
        <v>442.6302</v>
      </c>
      <c r="BY893">
        <v>437.40499999999997</v>
      </c>
      <c r="BZ893">
        <v>436.86180000000002</v>
      </c>
      <c r="CA893">
        <v>362.30430000000001</v>
      </c>
      <c r="CB893">
        <v>251.9376</v>
      </c>
      <c r="CC893">
        <v>96.406589999999994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187.6534</v>
      </c>
      <c r="CT893">
        <v>440.8322</v>
      </c>
      <c r="CU893">
        <v>447.78410000000002</v>
      </c>
      <c r="CV893">
        <v>453.67200000000003</v>
      </c>
      <c r="CW893">
        <v>447.39350000000002</v>
      </c>
      <c r="CX893">
        <v>446.553</v>
      </c>
      <c r="CY893">
        <v>368.53149999999999</v>
      </c>
      <c r="CZ893">
        <v>258.58580000000001</v>
      </c>
      <c r="DA893">
        <v>167.4485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274.46089999999998</v>
      </c>
      <c r="DR893">
        <v>449.00729999999999</v>
      </c>
      <c r="DS893">
        <v>457.87459999999999</v>
      </c>
      <c r="DT893">
        <v>464.71379999999999</v>
      </c>
      <c r="DU893">
        <v>457.38200000000001</v>
      </c>
      <c r="DV893">
        <v>456.2441</v>
      </c>
      <c r="DW893">
        <v>374.75880000000001</v>
      </c>
      <c r="DX893">
        <v>265.23399999999998</v>
      </c>
      <c r="DY893">
        <v>238.49039999999999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0</v>
      </c>
      <c r="EK893">
        <v>0</v>
      </c>
      <c r="EL893">
        <v>0</v>
      </c>
      <c r="EM893">
        <v>0</v>
      </c>
      <c r="EN893">
        <v>0</v>
      </c>
      <c r="EO893">
        <v>399.7971</v>
      </c>
      <c r="EP893">
        <v>460.81079999999997</v>
      </c>
      <c r="EQ893">
        <v>472.44369999999998</v>
      </c>
      <c r="ER893">
        <v>480.65649999999999</v>
      </c>
      <c r="ES893">
        <v>471.80380000000002</v>
      </c>
      <c r="ET893">
        <v>470.23660000000001</v>
      </c>
      <c r="EU893">
        <v>383.74979999999999</v>
      </c>
      <c r="EV893">
        <v>274.83300000000003</v>
      </c>
      <c r="EW893">
        <v>341.06360000000001</v>
      </c>
      <c r="EX893">
        <v>50.133200000000002</v>
      </c>
      <c r="EY893">
        <v>49.751420000000003</v>
      </c>
      <c r="EZ893">
        <v>49.386569999999999</v>
      </c>
      <c r="FA893">
        <v>49.007939999999998</v>
      </c>
      <c r="FB893">
        <v>48.349159999999998</v>
      </c>
      <c r="FC893">
        <v>47.969920000000002</v>
      </c>
      <c r="FD893">
        <v>47.765920000000001</v>
      </c>
      <c r="FE893">
        <v>47.664290000000001</v>
      </c>
      <c r="FF893">
        <v>48.22851</v>
      </c>
      <c r="FG893">
        <v>49.93759</v>
      </c>
      <c r="FH893">
        <v>51.922919999999998</v>
      </c>
      <c r="FI893">
        <v>53.775779999999997</v>
      </c>
      <c r="FJ893">
        <v>54.53886</v>
      </c>
      <c r="FK893">
        <v>54.865960000000001</v>
      </c>
      <c r="FL893">
        <v>54.878039999999999</v>
      </c>
      <c r="FM893">
        <v>54.37124</v>
      </c>
      <c r="FN893">
        <v>54.280209999999997</v>
      </c>
      <c r="FO893">
        <v>53.656599999999997</v>
      </c>
      <c r="FP893">
        <v>52.586530000000003</v>
      </c>
      <c r="FQ893">
        <v>51.380290000000002</v>
      </c>
      <c r="FR893">
        <v>50.259990000000002</v>
      </c>
      <c r="FS893">
        <v>49.783180000000002</v>
      </c>
      <c r="FT893">
        <v>48.491840000000003</v>
      </c>
      <c r="FU893">
        <v>47.556370000000001</v>
      </c>
      <c r="FV893">
        <v>1</v>
      </c>
    </row>
    <row r="894" spans="1:178" x14ac:dyDescent="0.2">
      <c r="A894" t="s">
        <v>216</v>
      </c>
      <c r="B894" t="s">
        <v>231</v>
      </c>
      <c r="C894" t="s">
        <v>243</v>
      </c>
      <c r="D894" t="s">
        <v>35</v>
      </c>
      <c r="E894">
        <v>2015</v>
      </c>
      <c r="F894" t="s">
        <v>230</v>
      </c>
      <c r="G894">
        <v>494</v>
      </c>
      <c r="H894" s="59"/>
      <c r="I894">
        <v>72.748450000000005</v>
      </c>
      <c r="J894">
        <v>578.70740000000001</v>
      </c>
      <c r="K894">
        <v>573.48739999999998</v>
      </c>
      <c r="L894">
        <v>564.9941</v>
      </c>
      <c r="M894">
        <v>563.91660000000002</v>
      </c>
      <c r="N894">
        <v>589.96860000000004</v>
      </c>
      <c r="O894">
        <v>613.29290000000003</v>
      </c>
      <c r="P894">
        <v>629.71839999999997</v>
      </c>
      <c r="Q894">
        <v>634.82119999999998</v>
      </c>
      <c r="R894">
        <v>640.7722</v>
      </c>
      <c r="S894">
        <v>630.03</v>
      </c>
      <c r="T894">
        <v>625.10469999999998</v>
      </c>
      <c r="U894">
        <v>624.32060000000001</v>
      </c>
      <c r="V894">
        <v>625.29610000000002</v>
      </c>
      <c r="W894">
        <v>622.68700000000001</v>
      </c>
      <c r="X894">
        <v>620.6069</v>
      </c>
      <c r="Y894">
        <v>613.33309999999994</v>
      </c>
      <c r="Z894">
        <v>619.44949999999994</v>
      </c>
      <c r="AA894">
        <v>622.51289999999995</v>
      </c>
      <c r="AB894">
        <v>632.18489999999997</v>
      </c>
      <c r="AC894">
        <v>615.88679999999999</v>
      </c>
      <c r="AD894">
        <v>619.04639999999995</v>
      </c>
      <c r="AE894">
        <v>612.83910000000003</v>
      </c>
      <c r="AF894">
        <v>605.14030000000002</v>
      </c>
      <c r="AG894">
        <v>601.00260000000003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-136.6677</v>
      </c>
      <c r="AX894">
        <v>476.81049999999999</v>
      </c>
      <c r="AY894">
        <v>479.42320000000001</v>
      </c>
      <c r="AZ894">
        <v>484.05450000000002</v>
      </c>
      <c r="BA894">
        <v>472.62189999999998</v>
      </c>
      <c r="BB894">
        <v>475.87900000000002</v>
      </c>
      <c r="BC894">
        <v>393.17070000000001</v>
      </c>
      <c r="BD894">
        <v>281.55700000000002</v>
      </c>
      <c r="BE894">
        <v>30.152650000000001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78.007580000000004</v>
      </c>
      <c r="BV894">
        <v>495.52249999999998</v>
      </c>
      <c r="BW894">
        <v>499.71719999999999</v>
      </c>
      <c r="BX894">
        <v>507.85329999999999</v>
      </c>
      <c r="BY894">
        <v>493.7362</v>
      </c>
      <c r="BZ894">
        <v>497.70769999999999</v>
      </c>
      <c r="CA894">
        <v>410.80970000000002</v>
      </c>
      <c r="CB894">
        <v>296.56</v>
      </c>
      <c r="CC894">
        <v>137.03479999999999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226.691</v>
      </c>
      <c r="CT894">
        <v>508.48230000000001</v>
      </c>
      <c r="CU894">
        <v>513.77279999999996</v>
      </c>
      <c r="CV894">
        <v>524.33630000000005</v>
      </c>
      <c r="CW894">
        <v>508.35980000000001</v>
      </c>
      <c r="CX894">
        <v>512.8261</v>
      </c>
      <c r="CY894">
        <v>423.0265</v>
      </c>
      <c r="CZ894">
        <v>306.95100000000002</v>
      </c>
      <c r="DA894">
        <v>211.06110000000001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375.37439999999998</v>
      </c>
      <c r="DR894">
        <v>521.44209999999998</v>
      </c>
      <c r="DS894">
        <v>527.82839999999999</v>
      </c>
      <c r="DT894">
        <v>540.8193</v>
      </c>
      <c r="DU894">
        <v>522.98350000000005</v>
      </c>
      <c r="DV894">
        <v>527.94460000000004</v>
      </c>
      <c r="DW894">
        <v>435.2432</v>
      </c>
      <c r="DX894">
        <v>317.34199999999998</v>
      </c>
      <c r="DY894">
        <v>285.08730000000003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590.04970000000003</v>
      </c>
      <c r="EP894">
        <v>540.15409999999997</v>
      </c>
      <c r="EQ894">
        <v>548.12239999999997</v>
      </c>
      <c r="ER894">
        <v>564.61810000000003</v>
      </c>
      <c r="ES894">
        <v>544.09770000000003</v>
      </c>
      <c r="ET894">
        <v>549.77319999999997</v>
      </c>
      <c r="EU894">
        <v>452.88220000000001</v>
      </c>
      <c r="EV894">
        <v>332.34500000000003</v>
      </c>
      <c r="EW894">
        <v>391.96949999999998</v>
      </c>
      <c r="EX894">
        <v>49.960819999999998</v>
      </c>
      <c r="EY894">
        <v>48.829059999999998</v>
      </c>
      <c r="EZ894">
        <v>48.037430000000001</v>
      </c>
      <c r="FA894">
        <v>47.498089999999998</v>
      </c>
      <c r="FB894">
        <v>47.12079</v>
      </c>
      <c r="FC894">
        <v>46.702539999999999</v>
      </c>
      <c r="FD894">
        <v>46.340820000000001</v>
      </c>
      <c r="FE894">
        <v>46.406390000000002</v>
      </c>
      <c r="FF894">
        <v>48.298180000000002</v>
      </c>
      <c r="FG894">
        <v>50.665680000000002</v>
      </c>
      <c r="FH894">
        <v>53.100520000000003</v>
      </c>
      <c r="FI894">
        <v>55.04195</v>
      </c>
      <c r="FJ894">
        <v>56.30312</v>
      </c>
      <c r="FK894">
        <v>57.176470000000002</v>
      </c>
      <c r="FL894">
        <v>57.532179999999997</v>
      </c>
      <c r="FM894">
        <v>57.805759999999999</v>
      </c>
      <c r="FN894">
        <v>57.572369999999999</v>
      </c>
      <c r="FO894">
        <v>56.96255</v>
      </c>
      <c r="FP894">
        <v>55.550370000000001</v>
      </c>
      <c r="FQ894">
        <v>53.720010000000002</v>
      </c>
      <c r="FR894">
        <v>52.412460000000003</v>
      </c>
      <c r="FS894">
        <v>51.245669999999997</v>
      </c>
      <c r="FT894">
        <v>50.270629999999997</v>
      </c>
      <c r="FU894">
        <v>49.38935</v>
      </c>
      <c r="FV894">
        <v>1</v>
      </c>
    </row>
    <row r="895" spans="1:178" x14ac:dyDescent="0.2">
      <c r="A895" t="s">
        <v>216</v>
      </c>
      <c r="B895" t="s">
        <v>231</v>
      </c>
      <c r="C895" t="s">
        <v>243</v>
      </c>
      <c r="D895" t="s">
        <v>35</v>
      </c>
      <c r="E895">
        <v>2016</v>
      </c>
      <c r="F895" t="s">
        <v>230</v>
      </c>
      <c r="G895">
        <v>481</v>
      </c>
      <c r="H895" s="59"/>
      <c r="I895">
        <v>70.834010000000006</v>
      </c>
      <c r="J895">
        <v>563.47829999999999</v>
      </c>
      <c r="K895">
        <v>558.39570000000003</v>
      </c>
      <c r="L895">
        <v>550.1259</v>
      </c>
      <c r="M895">
        <v>549.07669999999996</v>
      </c>
      <c r="N895">
        <v>574.44309999999996</v>
      </c>
      <c r="O895">
        <v>597.15359999999998</v>
      </c>
      <c r="P895">
        <v>613.14689999999996</v>
      </c>
      <c r="Q895">
        <v>618.11540000000002</v>
      </c>
      <c r="R895">
        <v>623.90980000000002</v>
      </c>
      <c r="S895">
        <v>613.45029999999997</v>
      </c>
      <c r="T895">
        <v>608.65470000000005</v>
      </c>
      <c r="U895">
        <v>607.89110000000005</v>
      </c>
      <c r="V895">
        <v>608.84090000000003</v>
      </c>
      <c r="W895">
        <v>606.30050000000006</v>
      </c>
      <c r="X895">
        <v>604.27509999999995</v>
      </c>
      <c r="Y895">
        <v>597.19269999999995</v>
      </c>
      <c r="Z895">
        <v>603.14819999999997</v>
      </c>
      <c r="AA895">
        <v>606.13099999999997</v>
      </c>
      <c r="AB895">
        <v>615.54840000000002</v>
      </c>
      <c r="AC895">
        <v>599.67930000000001</v>
      </c>
      <c r="AD895">
        <v>602.75570000000005</v>
      </c>
      <c r="AE895">
        <v>596.71169999999995</v>
      </c>
      <c r="AF895">
        <v>589.21559999999999</v>
      </c>
      <c r="AG895">
        <v>585.18669999999997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-137.8203</v>
      </c>
      <c r="AX895">
        <v>463.84890000000001</v>
      </c>
      <c r="AY895">
        <v>466.3578</v>
      </c>
      <c r="AZ895">
        <v>470.78980000000001</v>
      </c>
      <c r="BA895">
        <v>459.7174</v>
      </c>
      <c r="BB895">
        <v>462.87299999999999</v>
      </c>
      <c r="BC895">
        <v>382.43389999999999</v>
      </c>
      <c r="BD895">
        <v>273.81569999999999</v>
      </c>
      <c r="BE895">
        <v>26.99466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74.011430000000004</v>
      </c>
      <c r="BV895">
        <v>482.31299999999999</v>
      </c>
      <c r="BW895">
        <v>486.38299999999998</v>
      </c>
      <c r="BX895">
        <v>494.27330000000001</v>
      </c>
      <c r="BY895">
        <v>480.55200000000002</v>
      </c>
      <c r="BZ895">
        <v>484.41250000000002</v>
      </c>
      <c r="CA895">
        <v>399.83929999999998</v>
      </c>
      <c r="CB895">
        <v>288.62</v>
      </c>
      <c r="CC895">
        <v>132.46109999999999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220.72540000000001</v>
      </c>
      <c r="CT895">
        <v>495.10120000000001</v>
      </c>
      <c r="CU895">
        <v>500.25240000000002</v>
      </c>
      <c r="CV895">
        <v>510.53800000000001</v>
      </c>
      <c r="CW895">
        <v>494.9819</v>
      </c>
      <c r="CX895">
        <v>499.33069999999998</v>
      </c>
      <c r="CY895">
        <v>411.89420000000001</v>
      </c>
      <c r="CZ895">
        <v>298.8734</v>
      </c>
      <c r="DA895">
        <v>205.5068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367.43950000000001</v>
      </c>
      <c r="DR895">
        <v>507.88940000000002</v>
      </c>
      <c r="DS895">
        <v>514.12180000000001</v>
      </c>
      <c r="DT895">
        <v>526.80269999999996</v>
      </c>
      <c r="DU895">
        <v>509.4119</v>
      </c>
      <c r="DV895">
        <v>514.24890000000005</v>
      </c>
      <c r="DW895">
        <v>423.94909999999999</v>
      </c>
      <c r="DX895">
        <v>309.12670000000003</v>
      </c>
      <c r="DY895">
        <v>278.55259999999998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0</v>
      </c>
      <c r="EM895">
        <v>0</v>
      </c>
      <c r="EN895">
        <v>0</v>
      </c>
      <c r="EO895">
        <v>579.27120000000002</v>
      </c>
      <c r="EP895">
        <v>526.35350000000005</v>
      </c>
      <c r="EQ895">
        <v>534.14700000000005</v>
      </c>
      <c r="ER895">
        <v>550.28620000000001</v>
      </c>
      <c r="ES895">
        <v>530.24649999999997</v>
      </c>
      <c r="ET895">
        <v>535.78840000000002</v>
      </c>
      <c r="EU895">
        <v>441.35449999999997</v>
      </c>
      <c r="EV895">
        <v>323.93099999999998</v>
      </c>
      <c r="EW895">
        <v>384.01900000000001</v>
      </c>
      <c r="EX895">
        <v>49.960819999999998</v>
      </c>
      <c r="EY895">
        <v>48.829059999999998</v>
      </c>
      <c r="EZ895">
        <v>48.037430000000001</v>
      </c>
      <c r="FA895">
        <v>47.498089999999998</v>
      </c>
      <c r="FB895">
        <v>47.12079</v>
      </c>
      <c r="FC895">
        <v>46.702539999999999</v>
      </c>
      <c r="FD895">
        <v>46.340820000000001</v>
      </c>
      <c r="FE895">
        <v>46.406390000000002</v>
      </c>
      <c r="FF895">
        <v>48.298180000000002</v>
      </c>
      <c r="FG895">
        <v>50.665680000000002</v>
      </c>
      <c r="FH895">
        <v>53.100529999999999</v>
      </c>
      <c r="FI895">
        <v>55.04195</v>
      </c>
      <c r="FJ895">
        <v>56.303130000000003</v>
      </c>
      <c r="FK895">
        <v>57.176470000000002</v>
      </c>
      <c r="FL895">
        <v>57.532170000000001</v>
      </c>
      <c r="FM895">
        <v>57.805759999999999</v>
      </c>
      <c r="FN895">
        <v>57.572360000000003</v>
      </c>
      <c r="FO895">
        <v>56.96255</v>
      </c>
      <c r="FP895">
        <v>55.550370000000001</v>
      </c>
      <c r="FQ895">
        <v>53.720010000000002</v>
      </c>
      <c r="FR895">
        <v>52.412460000000003</v>
      </c>
      <c r="FS895">
        <v>51.245669999999997</v>
      </c>
      <c r="FT895">
        <v>50.270629999999997</v>
      </c>
      <c r="FU895">
        <v>49.38935</v>
      </c>
      <c r="FV895">
        <v>1</v>
      </c>
    </row>
    <row r="896" spans="1:178" x14ac:dyDescent="0.2">
      <c r="A896" t="s">
        <v>216</v>
      </c>
      <c r="B896" t="s">
        <v>231</v>
      </c>
      <c r="C896" t="s">
        <v>243</v>
      </c>
      <c r="D896" t="s">
        <v>35</v>
      </c>
      <c r="E896">
        <v>2017</v>
      </c>
      <c r="F896" t="s">
        <v>230</v>
      </c>
      <c r="G896">
        <v>468</v>
      </c>
      <c r="H896" s="59"/>
      <c r="I896">
        <v>68.919589999999999</v>
      </c>
      <c r="J896">
        <v>548.2491</v>
      </c>
      <c r="K896">
        <v>543.3039</v>
      </c>
      <c r="L896">
        <v>535.25760000000002</v>
      </c>
      <c r="M896">
        <v>534.23680000000002</v>
      </c>
      <c r="N896">
        <v>558.91759999999999</v>
      </c>
      <c r="O896">
        <v>581.01430000000005</v>
      </c>
      <c r="P896">
        <v>596.57539999999995</v>
      </c>
      <c r="Q896">
        <v>601.40959999999995</v>
      </c>
      <c r="R896">
        <v>607.04740000000004</v>
      </c>
      <c r="S896">
        <v>596.87049999999999</v>
      </c>
      <c r="T896">
        <v>592.20450000000005</v>
      </c>
      <c r="U896">
        <v>591.4615</v>
      </c>
      <c r="V896">
        <v>592.38570000000004</v>
      </c>
      <c r="W896">
        <v>589.91399999999999</v>
      </c>
      <c r="X896">
        <v>587.9434</v>
      </c>
      <c r="Y896">
        <v>581.05240000000003</v>
      </c>
      <c r="Z896">
        <v>586.84690000000001</v>
      </c>
      <c r="AA896">
        <v>589.7491</v>
      </c>
      <c r="AB896">
        <v>598.91200000000003</v>
      </c>
      <c r="AC896">
        <v>583.47170000000006</v>
      </c>
      <c r="AD896">
        <v>586.46500000000003</v>
      </c>
      <c r="AE896">
        <v>580.58439999999996</v>
      </c>
      <c r="AF896">
        <v>573.29079999999999</v>
      </c>
      <c r="AG896">
        <v>569.37080000000003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-138.9075</v>
      </c>
      <c r="AX896">
        <v>450.89299999999997</v>
      </c>
      <c r="AY896">
        <v>453.29860000000002</v>
      </c>
      <c r="AZ896">
        <v>457.53230000000002</v>
      </c>
      <c r="BA896">
        <v>446.81939999999997</v>
      </c>
      <c r="BB896">
        <v>449.87360000000001</v>
      </c>
      <c r="BC896">
        <v>371.70249999999999</v>
      </c>
      <c r="BD896">
        <v>266.07900000000001</v>
      </c>
      <c r="BE896">
        <v>23.86927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70.042069999999995</v>
      </c>
      <c r="BV896">
        <v>469.10590000000002</v>
      </c>
      <c r="BW896">
        <v>473.0514</v>
      </c>
      <c r="BX896">
        <v>480.69630000000001</v>
      </c>
      <c r="BY896">
        <v>467.37049999999999</v>
      </c>
      <c r="BZ896">
        <v>471.12009999999998</v>
      </c>
      <c r="CA896">
        <v>388.87099999999998</v>
      </c>
      <c r="CB896">
        <v>280.68180000000001</v>
      </c>
      <c r="CC896">
        <v>127.9007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214.75989999999999</v>
      </c>
      <c r="CT896">
        <v>481.7201</v>
      </c>
      <c r="CU896">
        <v>486.7321</v>
      </c>
      <c r="CV896">
        <v>496.73970000000003</v>
      </c>
      <c r="CW896">
        <v>481.60410000000002</v>
      </c>
      <c r="CX896">
        <v>485.83530000000002</v>
      </c>
      <c r="CY896">
        <v>400.76190000000003</v>
      </c>
      <c r="CZ896">
        <v>290.79570000000001</v>
      </c>
      <c r="DA896">
        <v>199.95259999999999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359.47770000000003</v>
      </c>
      <c r="DR896">
        <v>494.33429999999998</v>
      </c>
      <c r="DS896">
        <v>500.4128</v>
      </c>
      <c r="DT896">
        <v>512.78300000000002</v>
      </c>
      <c r="DU896">
        <v>495.83769999999998</v>
      </c>
      <c r="DV896">
        <v>500.5505</v>
      </c>
      <c r="DW896">
        <v>412.65280000000001</v>
      </c>
      <c r="DX896">
        <v>300.90949999999998</v>
      </c>
      <c r="DY896">
        <v>272.00450000000001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568.42719999999997</v>
      </c>
      <c r="EP896">
        <v>512.5471</v>
      </c>
      <c r="EQ896">
        <v>520.16549999999995</v>
      </c>
      <c r="ER896">
        <v>535.94709999999998</v>
      </c>
      <c r="ES896">
        <v>516.38879999999995</v>
      </c>
      <c r="ET896">
        <v>521.79690000000005</v>
      </c>
      <c r="EU896">
        <v>429.82139999999998</v>
      </c>
      <c r="EV896">
        <v>315.51240000000001</v>
      </c>
      <c r="EW896">
        <v>376.03590000000003</v>
      </c>
      <c r="EX896">
        <v>49.960819999999998</v>
      </c>
      <c r="EY896">
        <v>48.829059999999998</v>
      </c>
      <c r="EZ896">
        <v>48.037430000000001</v>
      </c>
      <c r="FA896">
        <v>47.498089999999998</v>
      </c>
      <c r="FB896">
        <v>47.12079</v>
      </c>
      <c r="FC896">
        <v>46.702539999999999</v>
      </c>
      <c r="FD896">
        <v>46.340820000000001</v>
      </c>
      <c r="FE896">
        <v>46.406390000000002</v>
      </c>
      <c r="FF896">
        <v>48.298180000000002</v>
      </c>
      <c r="FG896">
        <v>50.665680000000002</v>
      </c>
      <c r="FH896">
        <v>53.100529999999999</v>
      </c>
      <c r="FI896">
        <v>55.04195</v>
      </c>
      <c r="FJ896">
        <v>56.30312</v>
      </c>
      <c r="FK896">
        <v>57.176479999999998</v>
      </c>
      <c r="FL896">
        <v>57.532170000000001</v>
      </c>
      <c r="FM896">
        <v>57.805759999999999</v>
      </c>
      <c r="FN896">
        <v>57.572360000000003</v>
      </c>
      <c r="FO896">
        <v>56.96255</v>
      </c>
      <c r="FP896">
        <v>55.550370000000001</v>
      </c>
      <c r="FQ896">
        <v>53.720010000000002</v>
      </c>
      <c r="FR896">
        <v>52.412460000000003</v>
      </c>
      <c r="FS896">
        <v>51.245669999999997</v>
      </c>
      <c r="FT896">
        <v>50.270629999999997</v>
      </c>
      <c r="FU896">
        <v>49.38935</v>
      </c>
      <c r="FV896">
        <v>1</v>
      </c>
    </row>
    <row r="897" spans="1:178" x14ac:dyDescent="0.2">
      <c r="A897" t="s">
        <v>216</v>
      </c>
      <c r="B897" t="s">
        <v>231</v>
      </c>
      <c r="C897" t="s">
        <v>243</v>
      </c>
      <c r="D897" t="s">
        <v>35</v>
      </c>
      <c r="E897" t="s">
        <v>239</v>
      </c>
      <c r="F897" t="s">
        <v>230</v>
      </c>
      <c r="G897">
        <v>455</v>
      </c>
      <c r="H897" s="59"/>
      <c r="I897">
        <v>67.00515</v>
      </c>
      <c r="J897">
        <v>533.02</v>
      </c>
      <c r="K897">
        <v>528.21209999999996</v>
      </c>
      <c r="L897">
        <v>520.38930000000005</v>
      </c>
      <c r="M897">
        <v>519.39689999999996</v>
      </c>
      <c r="N897">
        <v>543.39210000000003</v>
      </c>
      <c r="O897">
        <v>564.87509999999997</v>
      </c>
      <c r="P897">
        <v>580.00379999999996</v>
      </c>
      <c r="Q897">
        <v>584.7038</v>
      </c>
      <c r="R897">
        <v>590.18489999999997</v>
      </c>
      <c r="S897">
        <v>580.29079999999999</v>
      </c>
      <c r="T897">
        <v>575.75440000000003</v>
      </c>
      <c r="U897">
        <v>575.03210000000001</v>
      </c>
      <c r="V897">
        <v>575.93060000000003</v>
      </c>
      <c r="W897">
        <v>573.52750000000003</v>
      </c>
      <c r="X897">
        <v>571.61159999999995</v>
      </c>
      <c r="Y897">
        <v>564.91200000000003</v>
      </c>
      <c r="Z897">
        <v>570.54560000000004</v>
      </c>
      <c r="AA897">
        <v>573.36720000000003</v>
      </c>
      <c r="AB897">
        <v>582.27549999999997</v>
      </c>
      <c r="AC897">
        <v>567.26419999999996</v>
      </c>
      <c r="AD897">
        <v>570.17430000000002</v>
      </c>
      <c r="AE897">
        <v>564.45699999999999</v>
      </c>
      <c r="AF897">
        <v>557.36609999999996</v>
      </c>
      <c r="AG897">
        <v>553.55499999999995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-139.9264</v>
      </c>
      <c r="AX897">
        <v>437.94310000000002</v>
      </c>
      <c r="AY897">
        <v>440.24590000000001</v>
      </c>
      <c r="AZ897">
        <v>444.28230000000002</v>
      </c>
      <c r="BA897">
        <v>433.928</v>
      </c>
      <c r="BB897">
        <v>436.88119999999998</v>
      </c>
      <c r="BC897">
        <v>360.97660000000002</v>
      </c>
      <c r="BD897">
        <v>258.34699999999998</v>
      </c>
      <c r="BE897">
        <v>20.77787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66.100639999999999</v>
      </c>
      <c r="BV897">
        <v>455.90120000000002</v>
      </c>
      <c r="BW897">
        <v>459.72239999999999</v>
      </c>
      <c r="BX897">
        <v>467.12240000000003</v>
      </c>
      <c r="BY897">
        <v>454.19159999999999</v>
      </c>
      <c r="BZ897">
        <v>457.8304</v>
      </c>
      <c r="CA897">
        <v>377.9051</v>
      </c>
      <c r="CB897">
        <v>272.74560000000002</v>
      </c>
      <c r="CC897">
        <v>123.35429999999999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208.79429999999999</v>
      </c>
      <c r="CT897">
        <v>468.339</v>
      </c>
      <c r="CU897">
        <v>473.21170000000001</v>
      </c>
      <c r="CV897">
        <v>482.94130000000001</v>
      </c>
      <c r="CW897">
        <v>468.22620000000001</v>
      </c>
      <c r="CX897">
        <v>472.33980000000003</v>
      </c>
      <c r="CY897">
        <v>389.62959999999998</v>
      </c>
      <c r="CZ897">
        <v>282.71800000000002</v>
      </c>
      <c r="DA897">
        <v>194.39840000000001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351.488</v>
      </c>
      <c r="DR897">
        <v>480.77670000000001</v>
      </c>
      <c r="DS897">
        <v>486.7011</v>
      </c>
      <c r="DT897">
        <v>498.76029999999997</v>
      </c>
      <c r="DU897">
        <v>482.26069999999999</v>
      </c>
      <c r="DV897">
        <v>486.8492</v>
      </c>
      <c r="DW897">
        <v>401.35419999999999</v>
      </c>
      <c r="DX897">
        <v>292.69040000000001</v>
      </c>
      <c r="DY897">
        <v>265.4425</v>
      </c>
      <c r="DZ897">
        <v>0</v>
      </c>
      <c r="EA897">
        <v>0</v>
      </c>
      <c r="EB897">
        <v>0</v>
      </c>
      <c r="EC897">
        <v>0</v>
      </c>
      <c r="ED897">
        <v>0</v>
      </c>
      <c r="EE897">
        <v>0</v>
      </c>
      <c r="EF897">
        <v>0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0</v>
      </c>
      <c r="EO897">
        <v>557.51509999999996</v>
      </c>
      <c r="EP897">
        <v>498.73489999999998</v>
      </c>
      <c r="EQ897">
        <v>506.17759999999998</v>
      </c>
      <c r="ER897">
        <v>521.60029999999995</v>
      </c>
      <c r="ES897">
        <v>502.52440000000001</v>
      </c>
      <c r="ET897">
        <v>507.79849999999999</v>
      </c>
      <c r="EU897">
        <v>418.28269999999998</v>
      </c>
      <c r="EV897">
        <v>307.089</v>
      </c>
      <c r="EW897">
        <v>368.01889999999997</v>
      </c>
      <c r="EX897">
        <v>49.960819999999998</v>
      </c>
      <c r="EY897">
        <v>48.829059999999998</v>
      </c>
      <c r="EZ897">
        <v>48.037430000000001</v>
      </c>
      <c r="FA897">
        <v>47.498089999999998</v>
      </c>
      <c r="FB897">
        <v>47.12079</v>
      </c>
      <c r="FC897">
        <v>46.702539999999999</v>
      </c>
      <c r="FD897">
        <v>46.340820000000001</v>
      </c>
      <c r="FE897">
        <v>46.406390000000002</v>
      </c>
      <c r="FF897">
        <v>48.298180000000002</v>
      </c>
      <c r="FG897">
        <v>50.665680000000002</v>
      </c>
      <c r="FH897">
        <v>53.100529999999999</v>
      </c>
      <c r="FI897">
        <v>55.04195</v>
      </c>
      <c r="FJ897">
        <v>56.30312</v>
      </c>
      <c r="FK897">
        <v>57.176470000000002</v>
      </c>
      <c r="FL897">
        <v>57.532170000000001</v>
      </c>
      <c r="FM897">
        <v>57.805759999999999</v>
      </c>
      <c r="FN897">
        <v>57.572369999999999</v>
      </c>
      <c r="FO897">
        <v>56.96255</v>
      </c>
      <c r="FP897">
        <v>55.550370000000001</v>
      </c>
      <c r="FQ897">
        <v>53.720010000000002</v>
      </c>
      <c r="FR897">
        <v>52.412460000000003</v>
      </c>
      <c r="FS897">
        <v>51.245669999999997</v>
      </c>
      <c r="FT897">
        <v>50.270629999999997</v>
      </c>
      <c r="FU897">
        <v>49.38935</v>
      </c>
      <c r="FV897">
        <v>1</v>
      </c>
    </row>
    <row r="898" spans="1:178" x14ac:dyDescent="0.2">
      <c r="A898" t="s">
        <v>216</v>
      </c>
      <c r="B898" t="s">
        <v>231</v>
      </c>
      <c r="C898" t="s">
        <v>243</v>
      </c>
      <c r="D898" t="s">
        <v>36</v>
      </c>
      <c r="E898">
        <v>2015</v>
      </c>
      <c r="F898" t="s">
        <v>230</v>
      </c>
      <c r="G898">
        <v>494</v>
      </c>
      <c r="H898" s="59"/>
      <c r="I898">
        <v>72.748450000000005</v>
      </c>
      <c r="J898">
        <v>528.53589999999997</v>
      </c>
      <c r="K898">
        <v>519.82010000000002</v>
      </c>
      <c r="L898">
        <v>513.55250000000001</v>
      </c>
      <c r="M898">
        <v>518.97730000000001</v>
      </c>
      <c r="N898">
        <v>538.69079999999997</v>
      </c>
      <c r="O898">
        <v>569.49210000000005</v>
      </c>
      <c r="P898">
        <v>589.5213</v>
      </c>
      <c r="Q898">
        <v>588.81460000000004</v>
      </c>
      <c r="R898">
        <v>578.6653</v>
      </c>
      <c r="S898">
        <v>563.93430000000001</v>
      </c>
      <c r="T898">
        <v>578.52359999999999</v>
      </c>
      <c r="U898">
        <v>594.76670000000001</v>
      </c>
      <c r="V898">
        <v>589.72109999999998</v>
      </c>
      <c r="W898">
        <v>593.54430000000002</v>
      </c>
      <c r="X898">
        <v>581.22900000000004</v>
      </c>
      <c r="Y898">
        <v>578.9144</v>
      </c>
      <c r="Z898">
        <v>570.72720000000004</v>
      </c>
      <c r="AA898">
        <v>563.76859999999999</v>
      </c>
      <c r="AB898">
        <v>556.09730000000002</v>
      </c>
      <c r="AC898">
        <v>540.80470000000003</v>
      </c>
      <c r="AD898">
        <v>549.55889999999999</v>
      </c>
      <c r="AE898">
        <v>545.65719999999999</v>
      </c>
      <c r="AF898">
        <v>543.19550000000004</v>
      </c>
      <c r="AG898">
        <v>540.61540000000002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-27.213080000000001</v>
      </c>
      <c r="AU898">
        <v>448.38889999999998</v>
      </c>
      <c r="AV898">
        <v>442.2448</v>
      </c>
      <c r="AW898">
        <v>445.16609999999997</v>
      </c>
      <c r="AX898">
        <v>441.78059999999999</v>
      </c>
      <c r="AY898">
        <v>436.84089999999998</v>
      </c>
      <c r="AZ898">
        <v>344.77530000000002</v>
      </c>
      <c r="BA898">
        <v>221.6446</v>
      </c>
      <c r="BB898">
        <v>-955.96079999999995</v>
      </c>
      <c r="BC898">
        <v>-883.21010000000001</v>
      </c>
      <c r="BD898">
        <v>-746.48099999999999</v>
      </c>
      <c r="BE898">
        <v>-649.45429999999999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106.0804</v>
      </c>
      <c r="BS898">
        <v>460.70929999999998</v>
      </c>
      <c r="BT898">
        <v>453.70269999999999</v>
      </c>
      <c r="BU898">
        <v>457.16309999999999</v>
      </c>
      <c r="BV898">
        <v>452.73570000000001</v>
      </c>
      <c r="BW898">
        <v>447.90649999999999</v>
      </c>
      <c r="BX898">
        <v>357.93189999999998</v>
      </c>
      <c r="BY898">
        <v>231.95230000000001</v>
      </c>
      <c r="BZ898">
        <v>-298.07150000000001</v>
      </c>
      <c r="CA898">
        <v>-267.30149999999998</v>
      </c>
      <c r="CB898">
        <v>-208.33949999999999</v>
      </c>
      <c r="CC898">
        <v>-168.56870000000001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198.399</v>
      </c>
      <c r="CQ898">
        <v>469.24239999999998</v>
      </c>
      <c r="CR898">
        <v>461.63839999999999</v>
      </c>
      <c r="CS898">
        <v>465.47210000000001</v>
      </c>
      <c r="CT898">
        <v>460.32319999999999</v>
      </c>
      <c r="CU898">
        <v>455.57060000000001</v>
      </c>
      <c r="CV898">
        <v>367.04410000000001</v>
      </c>
      <c r="CW898">
        <v>239.09139999999999</v>
      </c>
      <c r="CX898">
        <v>157.5806</v>
      </c>
      <c r="CY898">
        <v>159.27500000000001</v>
      </c>
      <c r="CZ898">
        <v>164.37559999999999</v>
      </c>
      <c r="DA898">
        <v>164.49109999999999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290.71769999999998</v>
      </c>
      <c r="DO898">
        <v>477.77550000000002</v>
      </c>
      <c r="DP898">
        <v>469.57409999999999</v>
      </c>
      <c r="DQ898">
        <v>473.78120000000001</v>
      </c>
      <c r="DR898">
        <v>467.91070000000002</v>
      </c>
      <c r="DS898">
        <v>463.2346</v>
      </c>
      <c r="DT898">
        <v>376.15629999999999</v>
      </c>
      <c r="DU898">
        <v>246.23050000000001</v>
      </c>
      <c r="DV898">
        <v>613.23270000000002</v>
      </c>
      <c r="DW898">
        <v>585.85149999999999</v>
      </c>
      <c r="DX898">
        <v>537.09079999999994</v>
      </c>
      <c r="DY898">
        <v>497.55090000000001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424.0111</v>
      </c>
      <c r="EM898">
        <v>490.09589999999997</v>
      </c>
      <c r="EN898">
        <v>481.03199999999998</v>
      </c>
      <c r="EO898">
        <v>485.77809999999999</v>
      </c>
      <c r="EP898">
        <v>478.86579999999998</v>
      </c>
      <c r="EQ898">
        <v>474.30029999999999</v>
      </c>
      <c r="ER898">
        <v>389.31290000000001</v>
      </c>
      <c r="ES898">
        <v>256.53820000000002</v>
      </c>
      <c r="ET898">
        <v>1271.1220000000001</v>
      </c>
      <c r="EU898">
        <v>1201.76</v>
      </c>
      <c r="EV898">
        <v>1075.232</v>
      </c>
      <c r="EW898">
        <v>978.43650000000002</v>
      </c>
      <c r="EX898">
        <v>62.915230000000001</v>
      </c>
      <c r="EY898">
        <v>61.79345</v>
      </c>
      <c r="EZ898">
        <v>60.481310000000001</v>
      </c>
      <c r="FA898">
        <v>59.582000000000001</v>
      </c>
      <c r="FB898">
        <v>58.735660000000003</v>
      </c>
      <c r="FC898">
        <v>58.060580000000002</v>
      </c>
      <c r="FD898">
        <v>57.613849999999999</v>
      </c>
      <c r="FE898">
        <v>57.394030000000001</v>
      </c>
      <c r="FF898">
        <v>59.637659999999997</v>
      </c>
      <c r="FG898">
        <v>63.635620000000003</v>
      </c>
      <c r="FH898">
        <v>67.778630000000007</v>
      </c>
      <c r="FI898">
        <v>72.158709999999999</v>
      </c>
      <c r="FJ898">
        <v>75.794340000000005</v>
      </c>
      <c r="FK898">
        <v>78.448970000000003</v>
      </c>
      <c r="FL898">
        <v>80.05565</v>
      </c>
      <c r="FM898">
        <v>80.862629999999996</v>
      </c>
      <c r="FN898">
        <v>80.840879999999999</v>
      </c>
      <c r="FO898">
        <v>80.454909999999998</v>
      </c>
      <c r="FP898">
        <v>78.545060000000007</v>
      </c>
      <c r="FQ898">
        <v>75.490799999999993</v>
      </c>
      <c r="FR898">
        <v>71.702879999999993</v>
      </c>
      <c r="FS898">
        <v>68.942210000000003</v>
      </c>
      <c r="FT898">
        <v>66.6571</v>
      </c>
      <c r="FU898">
        <v>64.508009999999999</v>
      </c>
      <c r="FV898">
        <v>1</v>
      </c>
    </row>
    <row r="899" spans="1:178" x14ac:dyDescent="0.2">
      <c r="A899" t="s">
        <v>216</v>
      </c>
      <c r="B899" t="s">
        <v>231</v>
      </c>
      <c r="C899" t="s">
        <v>243</v>
      </c>
      <c r="D899" t="s">
        <v>36</v>
      </c>
      <c r="E899">
        <v>2016</v>
      </c>
      <c r="F899" t="s">
        <v>230</v>
      </c>
      <c r="G899">
        <v>481</v>
      </c>
      <c r="H899" s="59"/>
      <c r="I899">
        <v>70.834010000000006</v>
      </c>
      <c r="J899">
        <v>514.62710000000004</v>
      </c>
      <c r="K899">
        <v>506.14060000000001</v>
      </c>
      <c r="L899">
        <v>500.03789999999998</v>
      </c>
      <c r="M899">
        <v>505.32</v>
      </c>
      <c r="N899">
        <v>524.51469999999995</v>
      </c>
      <c r="O899">
        <v>554.50540000000001</v>
      </c>
      <c r="P899">
        <v>574.00760000000002</v>
      </c>
      <c r="Q899">
        <v>573.31949999999995</v>
      </c>
      <c r="R899">
        <v>563.43730000000005</v>
      </c>
      <c r="S899">
        <v>549.09389999999996</v>
      </c>
      <c r="T899">
        <v>563.29930000000002</v>
      </c>
      <c r="U899">
        <v>579.11490000000003</v>
      </c>
      <c r="V899">
        <v>574.20209999999997</v>
      </c>
      <c r="W899">
        <v>577.92470000000003</v>
      </c>
      <c r="X899">
        <v>565.93349999999998</v>
      </c>
      <c r="Y899">
        <v>563.6798</v>
      </c>
      <c r="Z899">
        <v>555.70809999999994</v>
      </c>
      <c r="AA899">
        <v>548.93259999999998</v>
      </c>
      <c r="AB899">
        <v>541.46310000000005</v>
      </c>
      <c r="AC899">
        <v>526.57309999999995</v>
      </c>
      <c r="AD899">
        <v>535.09680000000003</v>
      </c>
      <c r="AE899">
        <v>531.29780000000005</v>
      </c>
      <c r="AF899">
        <v>528.90089999999998</v>
      </c>
      <c r="AG899">
        <v>526.3886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-29.445720000000001</v>
      </c>
      <c r="AU899">
        <v>436.31659999999999</v>
      </c>
      <c r="AV899">
        <v>430.35329999999999</v>
      </c>
      <c r="AW899">
        <v>433.18579999999997</v>
      </c>
      <c r="AX899">
        <v>429.91239999999999</v>
      </c>
      <c r="AY899">
        <v>425.1003</v>
      </c>
      <c r="AZ899">
        <v>335.41120000000001</v>
      </c>
      <c r="BA899">
        <v>215.5838</v>
      </c>
      <c r="BB899">
        <v>-945.35820000000001</v>
      </c>
      <c r="BC899">
        <v>-873.5933</v>
      </c>
      <c r="BD899">
        <v>-738.74180000000001</v>
      </c>
      <c r="BE899">
        <v>-643.0018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102.0822</v>
      </c>
      <c r="BS899">
        <v>448.47379999999998</v>
      </c>
      <c r="BT899">
        <v>441.65940000000001</v>
      </c>
      <c r="BU899">
        <v>445.02390000000003</v>
      </c>
      <c r="BV899">
        <v>440.72239999999999</v>
      </c>
      <c r="BW899">
        <v>436.01929999999999</v>
      </c>
      <c r="BX899">
        <v>348.39350000000002</v>
      </c>
      <c r="BY899">
        <v>225.755</v>
      </c>
      <c r="BZ899">
        <v>-296.18299999999999</v>
      </c>
      <c r="CA899">
        <v>-265.84269999999998</v>
      </c>
      <c r="CB899">
        <v>-207.72839999999999</v>
      </c>
      <c r="CC899">
        <v>-168.48589999999999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193.178</v>
      </c>
      <c r="CQ899">
        <v>456.89389999999997</v>
      </c>
      <c r="CR899">
        <v>449.49</v>
      </c>
      <c r="CS899">
        <v>453.22280000000001</v>
      </c>
      <c r="CT899">
        <v>448.20940000000002</v>
      </c>
      <c r="CU899">
        <v>443.58190000000002</v>
      </c>
      <c r="CV899">
        <v>357.38499999999999</v>
      </c>
      <c r="CW899">
        <v>232.79949999999999</v>
      </c>
      <c r="CX899">
        <v>153.43369999999999</v>
      </c>
      <c r="CY899">
        <v>155.08359999999999</v>
      </c>
      <c r="CZ899">
        <v>160.04990000000001</v>
      </c>
      <c r="DA899">
        <v>160.16239999999999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284.27379999999999</v>
      </c>
      <c r="DO899">
        <v>465.31400000000002</v>
      </c>
      <c r="DP899">
        <v>457.32060000000001</v>
      </c>
      <c r="DQ899">
        <v>461.42180000000002</v>
      </c>
      <c r="DR899">
        <v>455.69639999999998</v>
      </c>
      <c r="DS899">
        <v>451.14440000000002</v>
      </c>
      <c r="DT899">
        <v>366.37650000000002</v>
      </c>
      <c r="DU899">
        <v>239.8441</v>
      </c>
      <c r="DV899">
        <v>603.05039999999997</v>
      </c>
      <c r="DW899">
        <v>576.00980000000004</v>
      </c>
      <c r="DX899">
        <v>527.82820000000004</v>
      </c>
      <c r="DY899">
        <v>488.8107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415.80169999999998</v>
      </c>
      <c r="EM899">
        <v>477.47120000000001</v>
      </c>
      <c r="EN899">
        <v>468.62670000000003</v>
      </c>
      <c r="EO899">
        <v>473.25990000000002</v>
      </c>
      <c r="EP899">
        <v>466.50639999999999</v>
      </c>
      <c r="EQ899">
        <v>462.06349999999998</v>
      </c>
      <c r="ER899">
        <v>379.35879999999997</v>
      </c>
      <c r="ES899">
        <v>250.0153</v>
      </c>
      <c r="ET899">
        <v>1252.2260000000001</v>
      </c>
      <c r="EU899">
        <v>1183.76</v>
      </c>
      <c r="EV899">
        <v>1058.8420000000001</v>
      </c>
      <c r="EW899">
        <v>963.32650000000001</v>
      </c>
      <c r="EX899">
        <v>62.915230000000001</v>
      </c>
      <c r="EY899">
        <v>61.79345</v>
      </c>
      <c r="EZ899">
        <v>60.481310000000001</v>
      </c>
      <c r="FA899">
        <v>59.582000000000001</v>
      </c>
      <c r="FB899">
        <v>58.735660000000003</v>
      </c>
      <c r="FC899">
        <v>58.060580000000002</v>
      </c>
      <c r="FD899">
        <v>57.613849999999999</v>
      </c>
      <c r="FE899">
        <v>57.394030000000001</v>
      </c>
      <c r="FF899">
        <v>59.637659999999997</v>
      </c>
      <c r="FG899">
        <v>63.635620000000003</v>
      </c>
      <c r="FH899">
        <v>67.778630000000007</v>
      </c>
      <c r="FI899">
        <v>72.158709999999999</v>
      </c>
      <c r="FJ899">
        <v>75.794340000000005</v>
      </c>
      <c r="FK899">
        <v>78.448970000000003</v>
      </c>
      <c r="FL899">
        <v>80.05565</v>
      </c>
      <c r="FM899">
        <v>80.862629999999996</v>
      </c>
      <c r="FN899">
        <v>80.840879999999999</v>
      </c>
      <c r="FO899">
        <v>80.454909999999998</v>
      </c>
      <c r="FP899">
        <v>78.545060000000007</v>
      </c>
      <c r="FQ899">
        <v>75.490799999999993</v>
      </c>
      <c r="FR899">
        <v>71.702879999999993</v>
      </c>
      <c r="FS899">
        <v>68.942210000000003</v>
      </c>
      <c r="FT899">
        <v>66.6571</v>
      </c>
      <c r="FU899">
        <v>64.508009999999999</v>
      </c>
      <c r="FV899">
        <v>1</v>
      </c>
    </row>
    <row r="900" spans="1:178" x14ac:dyDescent="0.2">
      <c r="A900" t="s">
        <v>216</v>
      </c>
      <c r="B900" t="s">
        <v>231</v>
      </c>
      <c r="C900" t="s">
        <v>243</v>
      </c>
      <c r="D900" t="s">
        <v>36</v>
      </c>
      <c r="E900">
        <v>2017</v>
      </c>
      <c r="F900" t="s">
        <v>230</v>
      </c>
      <c r="G900">
        <v>468</v>
      </c>
      <c r="H900" s="59"/>
      <c r="I900">
        <v>68.919589999999999</v>
      </c>
      <c r="J900">
        <v>500.71820000000002</v>
      </c>
      <c r="K900">
        <v>492.46109999999999</v>
      </c>
      <c r="L900">
        <v>486.52339999999998</v>
      </c>
      <c r="M900">
        <v>491.66269999999997</v>
      </c>
      <c r="N900">
        <v>510.33859999999999</v>
      </c>
      <c r="O900">
        <v>539.51880000000006</v>
      </c>
      <c r="P900">
        <v>558.49379999999996</v>
      </c>
      <c r="Q900">
        <v>557.82429999999999</v>
      </c>
      <c r="R900">
        <v>548.20920000000001</v>
      </c>
      <c r="S900">
        <v>534.25350000000003</v>
      </c>
      <c r="T900">
        <v>548.07500000000005</v>
      </c>
      <c r="U900">
        <v>563.46320000000003</v>
      </c>
      <c r="V900">
        <v>558.68309999999997</v>
      </c>
      <c r="W900">
        <v>562.30510000000004</v>
      </c>
      <c r="X900">
        <v>550.63800000000003</v>
      </c>
      <c r="Y900">
        <v>548.4452</v>
      </c>
      <c r="Z900">
        <v>540.68899999999996</v>
      </c>
      <c r="AA900">
        <v>534.09659999999997</v>
      </c>
      <c r="AB900">
        <v>526.82899999999995</v>
      </c>
      <c r="AC900">
        <v>512.34140000000002</v>
      </c>
      <c r="AD900">
        <v>520.63469999999995</v>
      </c>
      <c r="AE900">
        <v>516.9384</v>
      </c>
      <c r="AF900">
        <v>514.60630000000003</v>
      </c>
      <c r="AG900">
        <v>512.16189999999995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-31.637720000000002</v>
      </c>
      <c r="AU900">
        <v>424.24810000000002</v>
      </c>
      <c r="AV900">
        <v>418.46530000000001</v>
      </c>
      <c r="AW900">
        <v>421.20920000000001</v>
      </c>
      <c r="AX900">
        <v>418.04759999999999</v>
      </c>
      <c r="AY900">
        <v>413.363</v>
      </c>
      <c r="AZ900">
        <v>326.05110000000002</v>
      </c>
      <c r="BA900">
        <v>209.52619999999999</v>
      </c>
      <c r="BB900">
        <v>-934.55470000000003</v>
      </c>
      <c r="BC900">
        <v>-863.7885</v>
      </c>
      <c r="BD900">
        <v>-730.83839999999998</v>
      </c>
      <c r="BE900">
        <v>-636.40260000000001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98.1006</v>
      </c>
      <c r="BS900">
        <v>436.23989999999998</v>
      </c>
      <c r="BT900">
        <v>429.61759999999998</v>
      </c>
      <c r="BU900">
        <v>432.8861</v>
      </c>
      <c r="BV900">
        <v>428.71050000000002</v>
      </c>
      <c r="BW900">
        <v>424.13350000000003</v>
      </c>
      <c r="BX900">
        <v>338.85680000000002</v>
      </c>
      <c r="BY900">
        <v>219.559</v>
      </c>
      <c r="BZ900">
        <v>-294.21230000000003</v>
      </c>
      <c r="CA900">
        <v>-264.30689999999998</v>
      </c>
      <c r="CB900">
        <v>-207.05</v>
      </c>
      <c r="CC900">
        <v>-168.34299999999999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187.95699999999999</v>
      </c>
      <c r="CQ900">
        <v>444.54539999999997</v>
      </c>
      <c r="CR900">
        <v>437.34160000000003</v>
      </c>
      <c r="CS900">
        <v>440.97359999999998</v>
      </c>
      <c r="CT900">
        <v>436.09570000000002</v>
      </c>
      <c r="CU900">
        <v>431.59320000000002</v>
      </c>
      <c r="CV900">
        <v>347.726</v>
      </c>
      <c r="CW900">
        <v>226.5077</v>
      </c>
      <c r="CX900">
        <v>149.2868</v>
      </c>
      <c r="CY900">
        <v>150.8921</v>
      </c>
      <c r="CZ900">
        <v>155.7242</v>
      </c>
      <c r="DA900">
        <v>155.83369999999999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277.81330000000003</v>
      </c>
      <c r="DO900">
        <v>452.85090000000002</v>
      </c>
      <c r="DP900">
        <v>445.06560000000002</v>
      </c>
      <c r="DQ900">
        <v>449.06099999999998</v>
      </c>
      <c r="DR900">
        <v>443.48079999999999</v>
      </c>
      <c r="DS900">
        <v>439.05279999999999</v>
      </c>
      <c r="DT900">
        <v>356.59519999999998</v>
      </c>
      <c r="DU900">
        <v>233.4563</v>
      </c>
      <c r="DV900">
        <v>592.78599999999994</v>
      </c>
      <c r="DW900">
        <v>566.09119999999996</v>
      </c>
      <c r="DX900">
        <v>518.49850000000004</v>
      </c>
      <c r="DY900">
        <v>480.01029999999997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0</v>
      </c>
      <c r="EK900">
        <v>0</v>
      </c>
      <c r="EL900">
        <v>407.55169999999998</v>
      </c>
      <c r="EM900">
        <v>464.84269999999998</v>
      </c>
      <c r="EN900">
        <v>456.21789999999999</v>
      </c>
      <c r="EO900">
        <v>460.738</v>
      </c>
      <c r="EP900">
        <v>454.14370000000002</v>
      </c>
      <c r="EQ900">
        <v>449.82330000000002</v>
      </c>
      <c r="ER900">
        <v>369.4008</v>
      </c>
      <c r="ES900">
        <v>243.48910000000001</v>
      </c>
      <c r="ET900">
        <v>1233.1279999999999</v>
      </c>
      <c r="EU900">
        <v>1165.5730000000001</v>
      </c>
      <c r="EV900">
        <v>1042.287</v>
      </c>
      <c r="EW900">
        <v>948.06989999999996</v>
      </c>
      <c r="EX900">
        <v>62.915230000000001</v>
      </c>
      <c r="EY900">
        <v>61.79345</v>
      </c>
      <c r="EZ900">
        <v>60.481310000000001</v>
      </c>
      <c r="FA900">
        <v>59.582000000000001</v>
      </c>
      <c r="FB900">
        <v>58.735660000000003</v>
      </c>
      <c r="FC900">
        <v>58.060580000000002</v>
      </c>
      <c r="FD900">
        <v>57.613849999999999</v>
      </c>
      <c r="FE900">
        <v>57.394030000000001</v>
      </c>
      <c r="FF900">
        <v>59.637659999999997</v>
      </c>
      <c r="FG900">
        <v>63.635620000000003</v>
      </c>
      <c r="FH900">
        <v>67.778630000000007</v>
      </c>
      <c r="FI900">
        <v>72.158709999999999</v>
      </c>
      <c r="FJ900">
        <v>75.794340000000005</v>
      </c>
      <c r="FK900">
        <v>78.448970000000003</v>
      </c>
      <c r="FL900">
        <v>80.05565</v>
      </c>
      <c r="FM900">
        <v>80.862629999999996</v>
      </c>
      <c r="FN900">
        <v>80.840879999999999</v>
      </c>
      <c r="FO900">
        <v>80.454909999999998</v>
      </c>
      <c r="FP900">
        <v>78.545060000000007</v>
      </c>
      <c r="FQ900">
        <v>75.490799999999993</v>
      </c>
      <c r="FR900">
        <v>71.702879999999993</v>
      </c>
      <c r="FS900">
        <v>68.942210000000003</v>
      </c>
      <c r="FT900">
        <v>66.6571</v>
      </c>
      <c r="FU900">
        <v>64.508009999999999</v>
      </c>
      <c r="FV900">
        <v>1</v>
      </c>
    </row>
    <row r="901" spans="1:178" x14ac:dyDescent="0.2">
      <c r="A901" t="s">
        <v>216</v>
      </c>
      <c r="B901" t="s">
        <v>231</v>
      </c>
      <c r="C901" t="s">
        <v>243</v>
      </c>
      <c r="D901" t="s">
        <v>36</v>
      </c>
      <c r="E901" t="s">
        <v>239</v>
      </c>
      <c r="F901" t="s">
        <v>230</v>
      </c>
      <c r="G901">
        <v>455</v>
      </c>
      <c r="H901" s="59"/>
      <c r="I901">
        <v>67.00515</v>
      </c>
      <c r="J901">
        <v>486.80939999999998</v>
      </c>
      <c r="K901">
        <v>478.78160000000003</v>
      </c>
      <c r="L901">
        <v>473.00889999999998</v>
      </c>
      <c r="M901">
        <v>478.00540000000001</v>
      </c>
      <c r="N901">
        <v>496.1626</v>
      </c>
      <c r="O901">
        <v>524.53219999999999</v>
      </c>
      <c r="P901">
        <v>542.98019999999997</v>
      </c>
      <c r="Q901">
        <v>542.32920000000001</v>
      </c>
      <c r="R901">
        <v>532.98119999999994</v>
      </c>
      <c r="S901">
        <v>519.41309999999999</v>
      </c>
      <c r="T901">
        <v>532.85059999999999</v>
      </c>
      <c r="U901">
        <v>547.81150000000002</v>
      </c>
      <c r="V901">
        <v>543.16409999999996</v>
      </c>
      <c r="W901">
        <v>546.68550000000005</v>
      </c>
      <c r="X901">
        <v>535.34249999999997</v>
      </c>
      <c r="Y901">
        <v>533.2106</v>
      </c>
      <c r="Z901">
        <v>525.66989999999998</v>
      </c>
      <c r="AA901">
        <v>519.26059999999995</v>
      </c>
      <c r="AB901">
        <v>512.19479999999999</v>
      </c>
      <c r="AC901">
        <v>498.1096</v>
      </c>
      <c r="AD901">
        <v>506.17270000000002</v>
      </c>
      <c r="AE901">
        <v>502.57900000000001</v>
      </c>
      <c r="AF901">
        <v>500.31169999999997</v>
      </c>
      <c r="AG901">
        <v>497.93520000000001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-33.787350000000004</v>
      </c>
      <c r="AU901">
        <v>412.18349999999998</v>
      </c>
      <c r="AV901">
        <v>406.58089999999999</v>
      </c>
      <c r="AW901">
        <v>409.2364</v>
      </c>
      <c r="AX901">
        <v>406.18630000000002</v>
      </c>
      <c r="AY901">
        <v>401.6293</v>
      </c>
      <c r="AZ901">
        <v>316.6952</v>
      </c>
      <c r="BA901">
        <v>203.4718</v>
      </c>
      <c r="BB901">
        <v>-923.54219999999998</v>
      </c>
      <c r="BC901">
        <v>-853.78779999999995</v>
      </c>
      <c r="BD901">
        <v>-722.76400000000001</v>
      </c>
      <c r="BE901">
        <v>-629.65060000000005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94.136369999999999</v>
      </c>
      <c r="BS901">
        <v>424.00760000000002</v>
      </c>
      <c r="BT901">
        <v>417.5772</v>
      </c>
      <c r="BU901">
        <v>420.75</v>
      </c>
      <c r="BV901">
        <v>416.70010000000002</v>
      </c>
      <c r="BW901">
        <v>412.24919999999997</v>
      </c>
      <c r="BX901">
        <v>329.3218</v>
      </c>
      <c r="BY901">
        <v>213.36429999999999</v>
      </c>
      <c r="BZ901">
        <v>-292.15609999999998</v>
      </c>
      <c r="CA901">
        <v>-262.69110000000001</v>
      </c>
      <c r="CB901">
        <v>-206.30170000000001</v>
      </c>
      <c r="CC901">
        <v>-168.13749999999999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182.73589999999999</v>
      </c>
      <c r="CQ901">
        <v>432.19690000000003</v>
      </c>
      <c r="CR901">
        <v>425.19319999999999</v>
      </c>
      <c r="CS901">
        <v>428.72430000000003</v>
      </c>
      <c r="CT901">
        <v>423.9819</v>
      </c>
      <c r="CU901">
        <v>419.60449999999997</v>
      </c>
      <c r="CV901">
        <v>338.06689999999998</v>
      </c>
      <c r="CW901">
        <v>220.2158</v>
      </c>
      <c r="CX901">
        <v>145.13999999999999</v>
      </c>
      <c r="CY901">
        <v>146.70070000000001</v>
      </c>
      <c r="CZ901">
        <v>151.39859999999999</v>
      </c>
      <c r="DA901">
        <v>151.505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271.33550000000002</v>
      </c>
      <c r="DO901">
        <v>440.38630000000001</v>
      </c>
      <c r="DP901">
        <v>432.80919999999998</v>
      </c>
      <c r="DQ901">
        <v>436.6986</v>
      </c>
      <c r="DR901">
        <v>431.26369999999997</v>
      </c>
      <c r="DS901">
        <v>426.9597</v>
      </c>
      <c r="DT901">
        <v>346.81200000000001</v>
      </c>
      <c r="DU901">
        <v>227.06729999999999</v>
      </c>
      <c r="DV901">
        <v>582.43610000000001</v>
      </c>
      <c r="DW901">
        <v>556.09249999999997</v>
      </c>
      <c r="DX901">
        <v>509.09879999999998</v>
      </c>
      <c r="DY901">
        <v>471.14749999999998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399.25920000000002</v>
      </c>
      <c r="EM901">
        <v>452.21039999999999</v>
      </c>
      <c r="EN901">
        <v>443.80549999999999</v>
      </c>
      <c r="EO901">
        <v>448.21230000000003</v>
      </c>
      <c r="EP901">
        <v>441.77749999999997</v>
      </c>
      <c r="EQ901">
        <v>437.57960000000003</v>
      </c>
      <c r="ER901">
        <v>359.43860000000001</v>
      </c>
      <c r="ES901">
        <v>236.9597</v>
      </c>
      <c r="ET901">
        <v>1213.8219999999999</v>
      </c>
      <c r="EU901">
        <v>1147.1890000000001</v>
      </c>
      <c r="EV901">
        <v>1025.5609999999999</v>
      </c>
      <c r="EW901">
        <v>932.66049999999996</v>
      </c>
      <c r="EX901">
        <v>62.915230000000001</v>
      </c>
      <c r="EY901">
        <v>61.79345</v>
      </c>
      <c r="EZ901">
        <v>60.481310000000001</v>
      </c>
      <c r="FA901">
        <v>59.582000000000001</v>
      </c>
      <c r="FB901">
        <v>58.735660000000003</v>
      </c>
      <c r="FC901">
        <v>58.060580000000002</v>
      </c>
      <c r="FD901">
        <v>57.613849999999999</v>
      </c>
      <c r="FE901">
        <v>57.394030000000001</v>
      </c>
      <c r="FF901">
        <v>59.637659999999997</v>
      </c>
      <c r="FG901">
        <v>63.635620000000003</v>
      </c>
      <c r="FH901">
        <v>67.778630000000007</v>
      </c>
      <c r="FI901">
        <v>72.158709999999999</v>
      </c>
      <c r="FJ901">
        <v>75.794340000000005</v>
      </c>
      <c r="FK901">
        <v>78.448970000000003</v>
      </c>
      <c r="FL901">
        <v>80.05565</v>
      </c>
      <c r="FM901">
        <v>80.862629999999996</v>
      </c>
      <c r="FN901">
        <v>80.840879999999999</v>
      </c>
      <c r="FO901">
        <v>80.454909999999998</v>
      </c>
      <c r="FP901">
        <v>78.545060000000007</v>
      </c>
      <c r="FQ901">
        <v>75.490799999999993</v>
      </c>
      <c r="FR901">
        <v>71.702879999999993</v>
      </c>
      <c r="FS901">
        <v>68.942210000000003</v>
      </c>
      <c r="FT901">
        <v>66.6571</v>
      </c>
      <c r="FU901">
        <v>64.508009999999999</v>
      </c>
      <c r="FV901">
        <v>1</v>
      </c>
    </row>
    <row r="902" spans="1:178" x14ac:dyDescent="0.2">
      <c r="A902" t="s">
        <v>216</v>
      </c>
      <c r="B902" t="s">
        <v>231</v>
      </c>
      <c r="C902" t="s">
        <v>243</v>
      </c>
      <c r="D902" t="s">
        <v>37</v>
      </c>
      <c r="E902">
        <v>2015</v>
      </c>
      <c r="F902" t="s">
        <v>230</v>
      </c>
      <c r="G902">
        <v>494</v>
      </c>
      <c r="H902" s="59"/>
      <c r="I902">
        <v>72.748450000000005</v>
      </c>
      <c r="J902">
        <v>542.06949999999995</v>
      </c>
      <c r="K902">
        <v>535.45240000000001</v>
      </c>
      <c r="L902">
        <v>531.28589999999997</v>
      </c>
      <c r="M902">
        <v>537.63419999999996</v>
      </c>
      <c r="N902">
        <v>548.45180000000005</v>
      </c>
      <c r="O902">
        <v>578.71450000000004</v>
      </c>
      <c r="P902">
        <v>600.09230000000002</v>
      </c>
      <c r="Q902">
        <v>611.31539999999995</v>
      </c>
      <c r="R902">
        <v>618.33309999999994</v>
      </c>
      <c r="S902">
        <v>617.02319999999997</v>
      </c>
      <c r="T902">
        <v>626.02430000000004</v>
      </c>
      <c r="U902">
        <v>616.09410000000003</v>
      </c>
      <c r="V902">
        <v>608.41269999999997</v>
      </c>
      <c r="W902">
        <v>604.13210000000004</v>
      </c>
      <c r="X902">
        <v>595.41309999999999</v>
      </c>
      <c r="Y902">
        <v>586.80449999999996</v>
      </c>
      <c r="Z902">
        <v>580.43039999999996</v>
      </c>
      <c r="AA902">
        <v>572.64009999999996</v>
      </c>
      <c r="AB902">
        <v>567.47929999999997</v>
      </c>
      <c r="AC902">
        <v>567.33219999999994</v>
      </c>
      <c r="AD902">
        <v>580.4864</v>
      </c>
      <c r="AE902">
        <v>583.59569999999997</v>
      </c>
      <c r="AF902">
        <v>577.84659999999997</v>
      </c>
      <c r="AG902">
        <v>559.43499999999995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7.9055049999999998</v>
      </c>
      <c r="AU902">
        <v>460.99470000000002</v>
      </c>
      <c r="AV902">
        <v>457.0367</v>
      </c>
      <c r="AW902">
        <v>454.60039999999998</v>
      </c>
      <c r="AX902">
        <v>450.73349999999999</v>
      </c>
      <c r="AY902">
        <v>445.7287</v>
      </c>
      <c r="AZ902">
        <v>359.31420000000003</v>
      </c>
      <c r="BA902">
        <v>245.9194</v>
      </c>
      <c r="BB902">
        <v>-565.77080000000001</v>
      </c>
      <c r="BC902">
        <v>-728.7482</v>
      </c>
      <c r="BD902">
        <v>-819.04920000000004</v>
      </c>
      <c r="BE902">
        <v>-870.76750000000004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123.72620000000001</v>
      </c>
      <c r="BS902">
        <v>470.52409999999998</v>
      </c>
      <c r="BT902">
        <v>466.40339999999998</v>
      </c>
      <c r="BU902">
        <v>464.07560000000001</v>
      </c>
      <c r="BV902">
        <v>460.1909</v>
      </c>
      <c r="BW902">
        <v>455.2371</v>
      </c>
      <c r="BX902">
        <v>368.83530000000002</v>
      </c>
      <c r="BY902">
        <v>254.14279999999999</v>
      </c>
      <c r="BZ902">
        <v>-121.8309</v>
      </c>
      <c r="CA902">
        <v>-183.9436</v>
      </c>
      <c r="CB902">
        <v>-219.31950000000001</v>
      </c>
      <c r="CC902">
        <v>-248.51830000000001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203.94319999999999</v>
      </c>
      <c r="CQ902">
        <v>477.1241</v>
      </c>
      <c r="CR902">
        <v>472.89069999999998</v>
      </c>
      <c r="CS902">
        <v>470.63819999999998</v>
      </c>
      <c r="CT902">
        <v>466.74099999999999</v>
      </c>
      <c r="CU902">
        <v>461.82249999999999</v>
      </c>
      <c r="CV902">
        <v>375.42950000000002</v>
      </c>
      <c r="CW902">
        <v>259.8383</v>
      </c>
      <c r="CX902">
        <v>185.6405</v>
      </c>
      <c r="CY902">
        <v>193.38650000000001</v>
      </c>
      <c r="CZ902">
        <v>196.0514</v>
      </c>
      <c r="DA902">
        <v>182.4496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284.16030000000001</v>
      </c>
      <c r="DO902">
        <v>483.72410000000002</v>
      </c>
      <c r="DP902">
        <v>479.37810000000002</v>
      </c>
      <c r="DQ902">
        <v>477.20069999999998</v>
      </c>
      <c r="DR902">
        <v>473.29109999999997</v>
      </c>
      <c r="DS902">
        <v>468.40800000000002</v>
      </c>
      <c r="DT902">
        <v>382.02379999999999</v>
      </c>
      <c r="DU902">
        <v>265.53379999999999</v>
      </c>
      <c r="DV902">
        <v>493.11189999999999</v>
      </c>
      <c r="DW902">
        <v>570.71659999999997</v>
      </c>
      <c r="DX902">
        <v>611.42240000000004</v>
      </c>
      <c r="DY902">
        <v>613.41750000000002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399.98099999999999</v>
      </c>
      <c r="EM902">
        <v>493.25349999999997</v>
      </c>
      <c r="EN902">
        <v>488.7448</v>
      </c>
      <c r="EO902">
        <v>486.67590000000001</v>
      </c>
      <c r="EP902">
        <v>482.7484</v>
      </c>
      <c r="EQ902">
        <v>477.91640000000001</v>
      </c>
      <c r="ER902">
        <v>391.54489999999998</v>
      </c>
      <c r="ES902">
        <v>273.75720000000001</v>
      </c>
      <c r="ET902">
        <v>937.05179999999996</v>
      </c>
      <c r="EU902">
        <v>1115.521</v>
      </c>
      <c r="EV902">
        <v>1211.152</v>
      </c>
      <c r="EW902">
        <v>1235.6669999999999</v>
      </c>
      <c r="EX902">
        <v>62.27411</v>
      </c>
      <c r="EY902">
        <v>61.693399999999997</v>
      </c>
      <c r="EZ902">
        <v>60.995480000000001</v>
      </c>
      <c r="FA902">
        <v>60.229799999999997</v>
      </c>
      <c r="FB902">
        <v>59.476179999999999</v>
      </c>
      <c r="FC902">
        <v>59.05836</v>
      </c>
      <c r="FD902">
        <v>59.010890000000003</v>
      </c>
      <c r="FE902">
        <v>59.379849999999998</v>
      </c>
      <c r="FF902">
        <v>60.742800000000003</v>
      </c>
      <c r="FG902">
        <v>64.08117</v>
      </c>
      <c r="FH902">
        <v>68.144570000000002</v>
      </c>
      <c r="FI902">
        <v>72.053970000000007</v>
      </c>
      <c r="FJ902">
        <v>75.926140000000004</v>
      </c>
      <c r="FK902">
        <v>78.643870000000007</v>
      </c>
      <c r="FL902">
        <v>80.177090000000007</v>
      </c>
      <c r="FM902">
        <v>80.982759999999999</v>
      </c>
      <c r="FN902">
        <v>81.050219999999996</v>
      </c>
      <c r="FO902">
        <v>79.604349999999997</v>
      </c>
      <c r="FP902">
        <v>77.253680000000003</v>
      </c>
      <c r="FQ902">
        <v>74.063540000000003</v>
      </c>
      <c r="FR902">
        <v>70.301450000000003</v>
      </c>
      <c r="FS902">
        <v>67.135999999999996</v>
      </c>
      <c r="FT902">
        <v>65.251630000000006</v>
      </c>
      <c r="FU902">
        <v>63.773150000000001</v>
      </c>
      <c r="FV902">
        <v>1</v>
      </c>
    </row>
    <row r="903" spans="1:178" x14ac:dyDescent="0.2">
      <c r="A903" t="s">
        <v>216</v>
      </c>
      <c r="B903" t="s">
        <v>231</v>
      </c>
      <c r="C903" t="s">
        <v>243</v>
      </c>
      <c r="D903" t="s">
        <v>37</v>
      </c>
      <c r="E903">
        <v>2016</v>
      </c>
      <c r="F903" t="s">
        <v>230</v>
      </c>
      <c r="G903">
        <v>481</v>
      </c>
      <c r="H903" s="59"/>
      <c r="I903">
        <v>70.834010000000006</v>
      </c>
      <c r="J903">
        <v>527.80449999999996</v>
      </c>
      <c r="K903">
        <v>521.36159999999995</v>
      </c>
      <c r="L903">
        <v>517.30470000000003</v>
      </c>
      <c r="M903">
        <v>523.48590000000002</v>
      </c>
      <c r="N903">
        <v>534.01890000000003</v>
      </c>
      <c r="O903">
        <v>563.48519999999996</v>
      </c>
      <c r="P903">
        <v>584.30039999999997</v>
      </c>
      <c r="Q903">
        <v>595.22810000000004</v>
      </c>
      <c r="R903">
        <v>602.06119999999999</v>
      </c>
      <c r="S903">
        <v>600.78570000000002</v>
      </c>
      <c r="T903">
        <v>609.54999999999995</v>
      </c>
      <c r="U903">
        <v>599.88109999999995</v>
      </c>
      <c r="V903">
        <v>592.40189999999996</v>
      </c>
      <c r="W903">
        <v>588.23389999999995</v>
      </c>
      <c r="X903">
        <v>579.74440000000004</v>
      </c>
      <c r="Y903">
        <v>571.36220000000003</v>
      </c>
      <c r="Z903">
        <v>565.15589999999997</v>
      </c>
      <c r="AA903">
        <v>557.57060000000001</v>
      </c>
      <c r="AB903">
        <v>552.54570000000001</v>
      </c>
      <c r="AC903">
        <v>552.40239999999994</v>
      </c>
      <c r="AD903">
        <v>565.21040000000005</v>
      </c>
      <c r="AE903">
        <v>568.23789999999997</v>
      </c>
      <c r="AF903">
        <v>562.64009999999996</v>
      </c>
      <c r="AG903">
        <v>544.71299999999997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5.1352169999999999</v>
      </c>
      <c r="AU903">
        <v>448.65249999999997</v>
      </c>
      <c r="AV903">
        <v>444.80220000000003</v>
      </c>
      <c r="AW903">
        <v>442.42759999999998</v>
      </c>
      <c r="AX903">
        <v>438.66289999999998</v>
      </c>
      <c r="AY903">
        <v>433.78859999999997</v>
      </c>
      <c r="AZ903">
        <v>349.64789999999999</v>
      </c>
      <c r="BA903">
        <v>239.26589999999999</v>
      </c>
      <c r="BB903">
        <v>-560.70320000000004</v>
      </c>
      <c r="BC903">
        <v>-721.62310000000002</v>
      </c>
      <c r="BD903">
        <v>-810.76279999999997</v>
      </c>
      <c r="BE903">
        <v>-861.61829999999998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119.4218</v>
      </c>
      <c r="BS903">
        <v>458.05560000000003</v>
      </c>
      <c r="BT903">
        <v>454.04480000000001</v>
      </c>
      <c r="BU903">
        <v>451.7774</v>
      </c>
      <c r="BV903">
        <v>447.995</v>
      </c>
      <c r="BW903">
        <v>443.17110000000002</v>
      </c>
      <c r="BX903">
        <v>359.04289999999997</v>
      </c>
      <c r="BY903">
        <v>247.38040000000001</v>
      </c>
      <c r="BZ903">
        <v>-122.6435</v>
      </c>
      <c r="CA903">
        <v>-184.03469999999999</v>
      </c>
      <c r="CB903">
        <v>-218.977</v>
      </c>
      <c r="CC903">
        <v>-247.61109999999999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198.5763</v>
      </c>
      <c r="CQ903">
        <v>464.56819999999999</v>
      </c>
      <c r="CR903">
        <v>460.44619999999998</v>
      </c>
      <c r="CS903">
        <v>458.25299999999999</v>
      </c>
      <c r="CT903">
        <v>454.45830000000001</v>
      </c>
      <c r="CU903">
        <v>449.66930000000002</v>
      </c>
      <c r="CV903">
        <v>365.5498</v>
      </c>
      <c r="CW903">
        <v>253.00049999999999</v>
      </c>
      <c r="CX903">
        <v>180.7552</v>
      </c>
      <c r="CY903">
        <v>188.29740000000001</v>
      </c>
      <c r="CZ903">
        <v>190.8921</v>
      </c>
      <c r="DA903">
        <v>177.64830000000001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277.73079999999999</v>
      </c>
      <c r="DO903">
        <v>471.08080000000001</v>
      </c>
      <c r="DP903">
        <v>466.8476</v>
      </c>
      <c r="DQ903">
        <v>464.7285</v>
      </c>
      <c r="DR903">
        <v>460.92169999999999</v>
      </c>
      <c r="DS903">
        <v>456.16759999999999</v>
      </c>
      <c r="DT903">
        <v>372.05669999999998</v>
      </c>
      <c r="DU903">
        <v>258.62049999999999</v>
      </c>
      <c r="DV903">
        <v>484.154</v>
      </c>
      <c r="DW903">
        <v>560.62950000000001</v>
      </c>
      <c r="DX903">
        <v>600.76120000000003</v>
      </c>
      <c r="DY903">
        <v>602.90779999999995</v>
      </c>
      <c r="DZ903">
        <v>0</v>
      </c>
      <c r="EA903">
        <v>0</v>
      </c>
      <c r="EB903">
        <v>0</v>
      </c>
      <c r="EC903">
        <v>0</v>
      </c>
      <c r="ED903">
        <v>0</v>
      </c>
      <c r="EE903">
        <v>0</v>
      </c>
      <c r="EF903">
        <v>0</v>
      </c>
      <c r="EG903">
        <v>0</v>
      </c>
      <c r="EH903">
        <v>0</v>
      </c>
      <c r="EI903">
        <v>0</v>
      </c>
      <c r="EJ903">
        <v>0</v>
      </c>
      <c r="EK903">
        <v>0</v>
      </c>
      <c r="EL903">
        <v>392.01740000000001</v>
      </c>
      <c r="EM903">
        <v>480.48390000000001</v>
      </c>
      <c r="EN903">
        <v>476.09019999999998</v>
      </c>
      <c r="EO903">
        <v>474.07830000000001</v>
      </c>
      <c r="EP903">
        <v>470.25380000000001</v>
      </c>
      <c r="EQ903">
        <v>465.55</v>
      </c>
      <c r="ER903">
        <v>381.45170000000002</v>
      </c>
      <c r="ES903">
        <v>266.73500000000001</v>
      </c>
      <c r="ET903">
        <v>922.21360000000004</v>
      </c>
      <c r="EU903">
        <v>1098.2180000000001</v>
      </c>
      <c r="EV903">
        <v>1192.547</v>
      </c>
      <c r="EW903">
        <v>1216.915</v>
      </c>
      <c r="EX903">
        <v>62.27411</v>
      </c>
      <c r="EY903">
        <v>61.693399999999997</v>
      </c>
      <c r="EZ903">
        <v>60.995480000000001</v>
      </c>
      <c r="FA903">
        <v>60.229799999999997</v>
      </c>
      <c r="FB903">
        <v>59.476179999999999</v>
      </c>
      <c r="FC903">
        <v>59.05836</v>
      </c>
      <c r="FD903">
        <v>59.010890000000003</v>
      </c>
      <c r="FE903">
        <v>59.379860000000001</v>
      </c>
      <c r="FF903">
        <v>60.742800000000003</v>
      </c>
      <c r="FG903">
        <v>64.08117</v>
      </c>
      <c r="FH903">
        <v>68.144570000000002</v>
      </c>
      <c r="FI903">
        <v>72.053970000000007</v>
      </c>
      <c r="FJ903">
        <v>75.926140000000004</v>
      </c>
      <c r="FK903">
        <v>78.643870000000007</v>
      </c>
      <c r="FL903">
        <v>80.177090000000007</v>
      </c>
      <c r="FM903">
        <v>80.982759999999999</v>
      </c>
      <c r="FN903">
        <v>81.050219999999996</v>
      </c>
      <c r="FO903">
        <v>79.604349999999997</v>
      </c>
      <c r="FP903">
        <v>77.253680000000003</v>
      </c>
      <c r="FQ903">
        <v>74.063540000000003</v>
      </c>
      <c r="FR903">
        <v>70.301450000000003</v>
      </c>
      <c r="FS903">
        <v>67.135999999999996</v>
      </c>
      <c r="FT903">
        <v>65.251630000000006</v>
      </c>
      <c r="FU903">
        <v>63.773150000000001</v>
      </c>
      <c r="FV903">
        <v>1</v>
      </c>
    </row>
    <row r="904" spans="1:178" x14ac:dyDescent="0.2">
      <c r="A904" t="s">
        <v>216</v>
      </c>
      <c r="B904" t="s">
        <v>231</v>
      </c>
      <c r="C904" t="s">
        <v>243</v>
      </c>
      <c r="D904" t="s">
        <v>37</v>
      </c>
      <c r="E904">
        <v>2017</v>
      </c>
      <c r="F904" t="s">
        <v>230</v>
      </c>
      <c r="G904">
        <v>468</v>
      </c>
      <c r="H904" s="59"/>
      <c r="I904">
        <v>68.919589999999999</v>
      </c>
      <c r="J904">
        <v>513.53959999999995</v>
      </c>
      <c r="K904">
        <v>507.27069999999998</v>
      </c>
      <c r="L904">
        <v>503.32350000000002</v>
      </c>
      <c r="M904">
        <v>509.33760000000001</v>
      </c>
      <c r="N904">
        <v>519.58590000000004</v>
      </c>
      <c r="O904">
        <v>548.2559</v>
      </c>
      <c r="P904">
        <v>568.50850000000003</v>
      </c>
      <c r="Q904">
        <v>579.14089999999999</v>
      </c>
      <c r="R904">
        <v>585.78930000000003</v>
      </c>
      <c r="S904">
        <v>584.54830000000004</v>
      </c>
      <c r="T904">
        <v>593.07560000000001</v>
      </c>
      <c r="U904">
        <v>583.66809999999998</v>
      </c>
      <c r="V904">
        <v>576.39099999999996</v>
      </c>
      <c r="W904">
        <v>572.33569999999997</v>
      </c>
      <c r="X904">
        <v>564.07560000000001</v>
      </c>
      <c r="Y904">
        <v>555.91999999999996</v>
      </c>
      <c r="Z904">
        <v>549.88139999999999</v>
      </c>
      <c r="AA904">
        <v>542.50120000000004</v>
      </c>
      <c r="AB904">
        <v>537.61199999999997</v>
      </c>
      <c r="AC904">
        <v>537.47260000000006</v>
      </c>
      <c r="AD904">
        <v>549.93439999999998</v>
      </c>
      <c r="AE904">
        <v>552.88009999999997</v>
      </c>
      <c r="AF904">
        <v>547.43359999999996</v>
      </c>
      <c r="AG904">
        <v>529.99109999999996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2.400264</v>
      </c>
      <c r="AU904">
        <v>436.31310000000002</v>
      </c>
      <c r="AV904">
        <v>432.57060000000001</v>
      </c>
      <c r="AW904">
        <v>430.2577</v>
      </c>
      <c r="AX904">
        <v>426.59519999999998</v>
      </c>
      <c r="AY904">
        <v>421.85140000000001</v>
      </c>
      <c r="AZ904">
        <v>339.9846</v>
      </c>
      <c r="BA904">
        <v>232.61490000000001</v>
      </c>
      <c r="BB904">
        <v>-555.50009999999997</v>
      </c>
      <c r="BC904">
        <v>-714.33169999999996</v>
      </c>
      <c r="BD904">
        <v>-802.29349999999999</v>
      </c>
      <c r="BE904">
        <v>-852.27919999999995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115.1318</v>
      </c>
      <c r="BS904">
        <v>445.5883</v>
      </c>
      <c r="BT904">
        <v>441.68740000000003</v>
      </c>
      <c r="BU904">
        <v>439.4803</v>
      </c>
      <c r="BV904">
        <v>435.80020000000002</v>
      </c>
      <c r="BW904">
        <v>431.1062</v>
      </c>
      <c r="BX904">
        <v>349.25170000000003</v>
      </c>
      <c r="BY904">
        <v>240.619</v>
      </c>
      <c r="BZ904">
        <v>-123.4008</v>
      </c>
      <c r="CA904">
        <v>-184.05779999999999</v>
      </c>
      <c r="CB904">
        <v>-218.55950000000001</v>
      </c>
      <c r="CC904">
        <v>-246.62629999999999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193.20939999999999</v>
      </c>
      <c r="CQ904">
        <v>452.01229999999998</v>
      </c>
      <c r="CR904">
        <v>448.00170000000003</v>
      </c>
      <c r="CS904">
        <v>445.86770000000001</v>
      </c>
      <c r="CT904">
        <v>442.17570000000001</v>
      </c>
      <c r="CU904">
        <v>437.51609999999999</v>
      </c>
      <c r="CV904">
        <v>355.67009999999999</v>
      </c>
      <c r="CW904">
        <v>246.1626</v>
      </c>
      <c r="CX904">
        <v>175.8699</v>
      </c>
      <c r="CY904">
        <v>183.20830000000001</v>
      </c>
      <c r="CZ904">
        <v>185.7329</v>
      </c>
      <c r="DA904">
        <v>172.84700000000001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271.2869</v>
      </c>
      <c r="DO904">
        <v>458.43630000000002</v>
      </c>
      <c r="DP904">
        <v>454.31599999999997</v>
      </c>
      <c r="DQ904">
        <v>452.2552</v>
      </c>
      <c r="DR904">
        <v>448.55110000000002</v>
      </c>
      <c r="DS904">
        <v>443.92590000000001</v>
      </c>
      <c r="DT904">
        <v>362.08850000000001</v>
      </c>
      <c r="DU904">
        <v>251.7062</v>
      </c>
      <c r="DV904">
        <v>475.14060000000001</v>
      </c>
      <c r="DW904">
        <v>550.47439999999995</v>
      </c>
      <c r="DX904">
        <v>590.02530000000002</v>
      </c>
      <c r="DY904">
        <v>592.32039999999995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0</v>
      </c>
      <c r="EJ904">
        <v>0</v>
      </c>
      <c r="EK904">
        <v>0</v>
      </c>
      <c r="EL904">
        <v>384.01850000000002</v>
      </c>
      <c r="EM904">
        <v>467.7115</v>
      </c>
      <c r="EN904">
        <v>463.43290000000002</v>
      </c>
      <c r="EO904">
        <v>461.4778</v>
      </c>
      <c r="EP904">
        <v>457.75619999999998</v>
      </c>
      <c r="EQ904">
        <v>453.1807</v>
      </c>
      <c r="ER904">
        <v>371.35559999999998</v>
      </c>
      <c r="ES904">
        <v>259.71030000000002</v>
      </c>
      <c r="ET904">
        <v>907.24</v>
      </c>
      <c r="EU904">
        <v>1080.748</v>
      </c>
      <c r="EV904">
        <v>1173.759</v>
      </c>
      <c r="EW904">
        <v>1197.973</v>
      </c>
      <c r="EX904">
        <v>62.27411</v>
      </c>
      <c r="EY904">
        <v>61.693399999999997</v>
      </c>
      <c r="EZ904">
        <v>60.995480000000001</v>
      </c>
      <c r="FA904">
        <v>60.229799999999997</v>
      </c>
      <c r="FB904">
        <v>59.476179999999999</v>
      </c>
      <c r="FC904">
        <v>59.05836</v>
      </c>
      <c r="FD904">
        <v>59.010890000000003</v>
      </c>
      <c r="FE904">
        <v>59.379860000000001</v>
      </c>
      <c r="FF904">
        <v>60.742800000000003</v>
      </c>
      <c r="FG904">
        <v>64.08117</v>
      </c>
      <c r="FH904">
        <v>68.144570000000002</v>
      </c>
      <c r="FI904">
        <v>72.053970000000007</v>
      </c>
      <c r="FJ904">
        <v>75.926140000000004</v>
      </c>
      <c r="FK904">
        <v>78.643870000000007</v>
      </c>
      <c r="FL904">
        <v>80.177090000000007</v>
      </c>
      <c r="FM904">
        <v>80.982759999999999</v>
      </c>
      <c r="FN904">
        <v>81.050219999999996</v>
      </c>
      <c r="FO904">
        <v>79.604349999999997</v>
      </c>
      <c r="FP904">
        <v>77.253680000000003</v>
      </c>
      <c r="FQ904">
        <v>74.063540000000003</v>
      </c>
      <c r="FR904">
        <v>70.301450000000003</v>
      </c>
      <c r="FS904">
        <v>67.135999999999996</v>
      </c>
      <c r="FT904">
        <v>65.251630000000006</v>
      </c>
      <c r="FU904">
        <v>63.773159999999997</v>
      </c>
      <c r="FV904">
        <v>1</v>
      </c>
    </row>
    <row r="905" spans="1:178" x14ac:dyDescent="0.2">
      <c r="A905" t="s">
        <v>216</v>
      </c>
      <c r="B905" t="s">
        <v>231</v>
      </c>
      <c r="C905" t="s">
        <v>243</v>
      </c>
      <c r="D905" t="s">
        <v>37</v>
      </c>
      <c r="E905" t="s">
        <v>239</v>
      </c>
      <c r="F905" t="s">
        <v>230</v>
      </c>
      <c r="G905">
        <v>455</v>
      </c>
      <c r="H905" s="59"/>
      <c r="I905">
        <v>67.00515</v>
      </c>
      <c r="J905">
        <v>499.27449999999999</v>
      </c>
      <c r="K905">
        <v>493.17989999999998</v>
      </c>
      <c r="L905">
        <v>489.34230000000002</v>
      </c>
      <c r="M905">
        <v>495.18939999999998</v>
      </c>
      <c r="N905">
        <v>505.15300000000002</v>
      </c>
      <c r="O905">
        <v>533.02660000000003</v>
      </c>
      <c r="P905">
        <v>552.71659999999997</v>
      </c>
      <c r="Q905">
        <v>563.05359999999996</v>
      </c>
      <c r="R905">
        <v>569.51739999999995</v>
      </c>
      <c r="S905">
        <v>568.31079999999997</v>
      </c>
      <c r="T905">
        <v>576.60130000000004</v>
      </c>
      <c r="U905">
        <v>567.45510000000002</v>
      </c>
      <c r="V905">
        <v>560.38009999999997</v>
      </c>
      <c r="W905">
        <v>556.4375</v>
      </c>
      <c r="X905">
        <v>548.40679999999998</v>
      </c>
      <c r="Y905">
        <v>540.4778</v>
      </c>
      <c r="Z905">
        <v>534.6069</v>
      </c>
      <c r="AA905">
        <v>527.43169999999998</v>
      </c>
      <c r="AB905">
        <v>522.67830000000004</v>
      </c>
      <c r="AC905">
        <v>522.54280000000006</v>
      </c>
      <c r="AD905">
        <v>534.6585</v>
      </c>
      <c r="AE905">
        <v>537.52229999999997</v>
      </c>
      <c r="AF905">
        <v>532.22709999999995</v>
      </c>
      <c r="AG905">
        <v>515.26909999999998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-0.29788579999999998</v>
      </c>
      <c r="AU905">
        <v>423.97680000000003</v>
      </c>
      <c r="AV905">
        <v>420.34190000000001</v>
      </c>
      <c r="AW905">
        <v>418.0908</v>
      </c>
      <c r="AX905">
        <v>414.53039999999999</v>
      </c>
      <c r="AY905">
        <v>409.91730000000001</v>
      </c>
      <c r="AZ905">
        <v>330.32420000000002</v>
      </c>
      <c r="BA905">
        <v>225.9666</v>
      </c>
      <c r="BB905">
        <v>-550.15589999999997</v>
      </c>
      <c r="BC905">
        <v>-706.86720000000003</v>
      </c>
      <c r="BD905">
        <v>-793.63350000000003</v>
      </c>
      <c r="BE905">
        <v>-842.74249999999995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110.8569</v>
      </c>
      <c r="BS905">
        <v>433.1223</v>
      </c>
      <c r="BT905">
        <v>429.3313</v>
      </c>
      <c r="BU905">
        <v>427.18439999999998</v>
      </c>
      <c r="BV905">
        <v>423.60680000000002</v>
      </c>
      <c r="BW905">
        <v>419.04270000000002</v>
      </c>
      <c r="BX905">
        <v>339.46179999999998</v>
      </c>
      <c r="BY905">
        <v>233.8587</v>
      </c>
      <c r="BZ905">
        <v>-124.1002</v>
      </c>
      <c r="CA905">
        <v>-184.01009999999999</v>
      </c>
      <c r="CB905">
        <v>-218.06399999999999</v>
      </c>
      <c r="CC905">
        <v>-245.56059999999999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187.8425</v>
      </c>
      <c r="CQ905">
        <v>439.45639999999997</v>
      </c>
      <c r="CR905">
        <v>435.5573</v>
      </c>
      <c r="CS905">
        <v>433.48250000000002</v>
      </c>
      <c r="CT905">
        <v>429.89299999999997</v>
      </c>
      <c r="CU905">
        <v>425.36290000000002</v>
      </c>
      <c r="CV905">
        <v>345.79039999999998</v>
      </c>
      <c r="CW905">
        <v>239.32480000000001</v>
      </c>
      <c r="CX905">
        <v>170.9847</v>
      </c>
      <c r="CY905">
        <v>178.1191</v>
      </c>
      <c r="CZ905">
        <v>180.5737</v>
      </c>
      <c r="DA905">
        <v>168.04570000000001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264.8279</v>
      </c>
      <c r="DO905">
        <v>445.79059999999998</v>
      </c>
      <c r="DP905">
        <v>441.78320000000002</v>
      </c>
      <c r="DQ905">
        <v>439.78070000000002</v>
      </c>
      <c r="DR905">
        <v>436.17930000000001</v>
      </c>
      <c r="DS905">
        <v>431.68299999999999</v>
      </c>
      <c r="DT905">
        <v>352.11900000000003</v>
      </c>
      <c r="DU905">
        <v>244.79079999999999</v>
      </c>
      <c r="DV905">
        <v>466.06950000000001</v>
      </c>
      <c r="DW905">
        <v>540.24839999999995</v>
      </c>
      <c r="DX905">
        <v>579.21130000000005</v>
      </c>
      <c r="DY905">
        <v>581.65210000000002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>
        <v>0</v>
      </c>
      <c r="EH905">
        <v>0</v>
      </c>
      <c r="EI905">
        <v>0</v>
      </c>
      <c r="EJ905">
        <v>0</v>
      </c>
      <c r="EK905">
        <v>0</v>
      </c>
      <c r="EL905">
        <v>375.9828</v>
      </c>
      <c r="EM905">
        <v>454.93599999999998</v>
      </c>
      <c r="EN905">
        <v>450.77260000000001</v>
      </c>
      <c r="EO905">
        <v>448.87419999999997</v>
      </c>
      <c r="EP905">
        <v>445.25560000000002</v>
      </c>
      <c r="EQ905">
        <v>440.80840000000001</v>
      </c>
      <c r="ER905">
        <v>361.25650000000002</v>
      </c>
      <c r="ES905">
        <v>252.68289999999999</v>
      </c>
      <c r="ET905">
        <v>892.12519999999995</v>
      </c>
      <c r="EU905">
        <v>1063.105</v>
      </c>
      <c r="EV905">
        <v>1154.7809999999999</v>
      </c>
      <c r="EW905">
        <v>1178.8340000000001</v>
      </c>
      <c r="EX905">
        <v>62.27411</v>
      </c>
      <c r="EY905">
        <v>61.693399999999997</v>
      </c>
      <c r="EZ905">
        <v>60.995480000000001</v>
      </c>
      <c r="FA905">
        <v>60.229799999999997</v>
      </c>
      <c r="FB905">
        <v>59.476179999999999</v>
      </c>
      <c r="FC905">
        <v>59.05836</v>
      </c>
      <c r="FD905">
        <v>59.010890000000003</v>
      </c>
      <c r="FE905">
        <v>59.379849999999998</v>
      </c>
      <c r="FF905">
        <v>60.742789999999999</v>
      </c>
      <c r="FG905">
        <v>64.08117</v>
      </c>
      <c r="FH905">
        <v>68.144570000000002</v>
      </c>
      <c r="FI905">
        <v>72.053970000000007</v>
      </c>
      <c r="FJ905">
        <v>75.926140000000004</v>
      </c>
      <c r="FK905">
        <v>78.643870000000007</v>
      </c>
      <c r="FL905">
        <v>80.177090000000007</v>
      </c>
      <c r="FM905">
        <v>80.982759999999999</v>
      </c>
      <c r="FN905">
        <v>81.050219999999996</v>
      </c>
      <c r="FO905">
        <v>79.604349999999997</v>
      </c>
      <c r="FP905">
        <v>77.253680000000003</v>
      </c>
      <c r="FQ905">
        <v>74.063540000000003</v>
      </c>
      <c r="FR905">
        <v>70.301450000000003</v>
      </c>
      <c r="FS905">
        <v>67.135999999999996</v>
      </c>
      <c r="FT905">
        <v>65.251630000000006</v>
      </c>
      <c r="FU905">
        <v>63.773159999999997</v>
      </c>
      <c r="FV905">
        <v>1</v>
      </c>
    </row>
    <row r="906" spans="1:178" x14ac:dyDescent="0.2">
      <c r="A906" t="s">
        <v>216</v>
      </c>
      <c r="B906" t="s">
        <v>231</v>
      </c>
      <c r="C906" t="s">
        <v>243</v>
      </c>
      <c r="D906" t="s">
        <v>38</v>
      </c>
      <c r="E906">
        <v>2015</v>
      </c>
      <c r="F906" t="s">
        <v>230</v>
      </c>
      <c r="G906">
        <v>494</v>
      </c>
      <c r="H906" s="59"/>
      <c r="I906">
        <v>72.748450000000005</v>
      </c>
      <c r="J906">
        <v>512.81629999999996</v>
      </c>
      <c r="K906">
        <v>507.02609999999999</v>
      </c>
      <c r="L906">
        <v>502.83330000000001</v>
      </c>
      <c r="M906">
        <v>506.98</v>
      </c>
      <c r="N906">
        <v>522.86199999999997</v>
      </c>
      <c r="O906">
        <v>558.15859999999998</v>
      </c>
      <c r="P906">
        <v>604.9597</v>
      </c>
      <c r="Q906">
        <v>611.35760000000005</v>
      </c>
      <c r="R906">
        <v>619.8682</v>
      </c>
      <c r="S906">
        <v>620.6934</v>
      </c>
      <c r="T906">
        <v>623.36320000000001</v>
      </c>
      <c r="U906">
        <v>616.6816</v>
      </c>
      <c r="V906">
        <v>608.7296</v>
      </c>
      <c r="W906">
        <v>605.65989999999999</v>
      </c>
      <c r="X906">
        <v>593.8202</v>
      </c>
      <c r="Y906">
        <v>587.37860000000001</v>
      </c>
      <c r="Z906">
        <v>578.6925</v>
      </c>
      <c r="AA906">
        <v>569.84990000000005</v>
      </c>
      <c r="AB906">
        <v>568.76430000000005</v>
      </c>
      <c r="AC906">
        <v>570.17370000000005</v>
      </c>
      <c r="AD906">
        <v>574.29830000000004</v>
      </c>
      <c r="AE906">
        <v>573.79909999999995</v>
      </c>
      <c r="AF906">
        <v>563.71289999999999</v>
      </c>
      <c r="AG906">
        <v>530.99009999999998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-179.79050000000001</v>
      </c>
      <c r="AU906">
        <v>451.99130000000002</v>
      </c>
      <c r="AV906">
        <v>444.74259999999998</v>
      </c>
      <c r="AW906">
        <v>441.25470000000001</v>
      </c>
      <c r="AX906">
        <v>435.33800000000002</v>
      </c>
      <c r="AY906">
        <v>429.80309999999997</v>
      </c>
      <c r="AZ906">
        <v>358.88200000000001</v>
      </c>
      <c r="BA906">
        <v>246.24590000000001</v>
      </c>
      <c r="BB906">
        <v>-231.3485</v>
      </c>
      <c r="BC906">
        <v>-436.42840000000001</v>
      </c>
      <c r="BD906">
        <v>-637.70640000000003</v>
      </c>
      <c r="BE906">
        <v>-733.66489999999999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53.769300000000001</v>
      </c>
      <c r="BS906">
        <v>467.94729999999998</v>
      </c>
      <c r="BT906">
        <v>460.21319999999997</v>
      </c>
      <c r="BU906">
        <v>457.59010000000001</v>
      </c>
      <c r="BV906">
        <v>452.00529999999998</v>
      </c>
      <c r="BW906">
        <v>446.14429999999999</v>
      </c>
      <c r="BX906">
        <v>369.24189999999999</v>
      </c>
      <c r="BY906">
        <v>255.9547</v>
      </c>
      <c r="BZ906">
        <v>17.044160000000002</v>
      </c>
      <c r="CA906">
        <v>-64.174610000000001</v>
      </c>
      <c r="CB906">
        <v>-148.77209999999999</v>
      </c>
      <c r="CC906">
        <v>-208.1182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215.53210000000001</v>
      </c>
      <c r="CQ906">
        <v>478.9984</v>
      </c>
      <c r="CR906">
        <v>470.92809999999997</v>
      </c>
      <c r="CS906">
        <v>468.904</v>
      </c>
      <c r="CT906">
        <v>463.54899999999998</v>
      </c>
      <c r="CU906">
        <v>457.4622</v>
      </c>
      <c r="CV906">
        <v>376.41719999999998</v>
      </c>
      <c r="CW906">
        <v>262.67899999999997</v>
      </c>
      <c r="CX906">
        <v>189.08009999999999</v>
      </c>
      <c r="CY906">
        <v>193.6472</v>
      </c>
      <c r="CZ906">
        <v>189.86240000000001</v>
      </c>
      <c r="DA906">
        <v>155.87379999999999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377.29500000000002</v>
      </c>
      <c r="DO906">
        <v>490.0496</v>
      </c>
      <c r="DP906">
        <v>481.64299999999997</v>
      </c>
      <c r="DQ906">
        <v>480.21789999999999</v>
      </c>
      <c r="DR906">
        <v>475.09269999999998</v>
      </c>
      <c r="DS906">
        <v>468.78019999999998</v>
      </c>
      <c r="DT906">
        <v>383.59249999999997</v>
      </c>
      <c r="DU906">
        <v>269.4033</v>
      </c>
      <c r="DV906">
        <v>361.11610000000002</v>
      </c>
      <c r="DW906">
        <v>451.46899999999999</v>
      </c>
      <c r="DX906">
        <v>528.49680000000001</v>
      </c>
      <c r="DY906">
        <v>519.86580000000004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610.85469999999998</v>
      </c>
      <c r="EM906">
        <v>506.00560000000002</v>
      </c>
      <c r="EN906">
        <v>497.11360000000002</v>
      </c>
      <c r="EO906">
        <v>496.55329999999998</v>
      </c>
      <c r="EP906">
        <v>491.76</v>
      </c>
      <c r="EQ906">
        <v>485.12139999999999</v>
      </c>
      <c r="ER906">
        <v>393.95240000000001</v>
      </c>
      <c r="ES906">
        <v>279.1121</v>
      </c>
      <c r="ET906">
        <v>609.50869999999998</v>
      </c>
      <c r="EU906">
        <v>823.72280000000001</v>
      </c>
      <c r="EV906">
        <v>1017.431</v>
      </c>
      <c r="EW906">
        <v>1045.412</v>
      </c>
      <c r="EX906">
        <v>66.986689999999996</v>
      </c>
      <c r="EY906">
        <v>66.026740000000004</v>
      </c>
      <c r="EZ906">
        <v>65.066410000000005</v>
      </c>
      <c r="FA906">
        <v>64.024010000000004</v>
      </c>
      <c r="FB906">
        <v>63.33108</v>
      </c>
      <c r="FC906">
        <v>62.716500000000003</v>
      </c>
      <c r="FD906">
        <v>62.280569999999997</v>
      </c>
      <c r="FE906">
        <v>63.023009999999999</v>
      </c>
      <c r="FF906">
        <v>65.634190000000004</v>
      </c>
      <c r="FG906">
        <v>70.014300000000006</v>
      </c>
      <c r="FH906">
        <v>75.131420000000006</v>
      </c>
      <c r="FI906">
        <v>79.414119999999997</v>
      </c>
      <c r="FJ906">
        <v>82.260310000000004</v>
      </c>
      <c r="FK906">
        <v>83.99118</v>
      </c>
      <c r="FL906">
        <v>85.772980000000004</v>
      </c>
      <c r="FM906">
        <v>86.660839999999993</v>
      </c>
      <c r="FN906">
        <v>87.170299999999997</v>
      </c>
      <c r="FO906">
        <v>86.212159999999997</v>
      </c>
      <c r="FP906">
        <v>84.792240000000007</v>
      </c>
      <c r="FQ906">
        <v>81.882230000000007</v>
      </c>
      <c r="FR906">
        <v>77.850700000000003</v>
      </c>
      <c r="FS906">
        <v>73.649230000000003</v>
      </c>
      <c r="FT906">
        <v>71.422290000000004</v>
      </c>
      <c r="FU906">
        <v>69.365710000000007</v>
      </c>
      <c r="FV906">
        <v>1</v>
      </c>
    </row>
    <row r="907" spans="1:178" x14ac:dyDescent="0.2">
      <c r="A907" t="s">
        <v>216</v>
      </c>
      <c r="B907" t="s">
        <v>231</v>
      </c>
      <c r="C907" t="s">
        <v>243</v>
      </c>
      <c r="D907" t="s">
        <v>38</v>
      </c>
      <c r="E907">
        <v>2016</v>
      </c>
      <c r="F907" t="s">
        <v>230</v>
      </c>
      <c r="G907">
        <v>481</v>
      </c>
      <c r="H907" s="59"/>
      <c r="I907">
        <v>70.834010000000006</v>
      </c>
      <c r="J907">
        <v>499.3211</v>
      </c>
      <c r="K907">
        <v>493.68329999999997</v>
      </c>
      <c r="L907">
        <v>489.60090000000002</v>
      </c>
      <c r="M907">
        <v>493.63839999999999</v>
      </c>
      <c r="N907">
        <v>509.10250000000002</v>
      </c>
      <c r="O907">
        <v>543.47029999999995</v>
      </c>
      <c r="P907">
        <v>589.03970000000004</v>
      </c>
      <c r="Q907">
        <v>595.26919999999996</v>
      </c>
      <c r="R907">
        <v>603.55579999999998</v>
      </c>
      <c r="S907">
        <v>604.35929999999996</v>
      </c>
      <c r="T907">
        <v>606.95889999999997</v>
      </c>
      <c r="U907">
        <v>600.45309999999995</v>
      </c>
      <c r="V907">
        <v>592.71040000000005</v>
      </c>
      <c r="W907">
        <v>589.72140000000002</v>
      </c>
      <c r="X907">
        <v>578.1934</v>
      </c>
      <c r="Y907">
        <v>571.92129999999997</v>
      </c>
      <c r="Z907">
        <v>563.46379999999999</v>
      </c>
      <c r="AA907">
        <v>554.85379999999998</v>
      </c>
      <c r="AB907">
        <v>553.79679999999996</v>
      </c>
      <c r="AC907">
        <v>555.16909999999996</v>
      </c>
      <c r="AD907">
        <v>559.18520000000001</v>
      </c>
      <c r="AE907">
        <v>558.69920000000002</v>
      </c>
      <c r="AF907">
        <v>548.87840000000006</v>
      </c>
      <c r="AG907">
        <v>517.01670000000001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-180.2261</v>
      </c>
      <c r="AU907">
        <v>439.74380000000002</v>
      </c>
      <c r="AV907">
        <v>432.69659999999999</v>
      </c>
      <c r="AW907">
        <v>429.28129999999999</v>
      </c>
      <c r="AX907">
        <v>423.51299999999998</v>
      </c>
      <c r="AY907">
        <v>418.13099999999997</v>
      </c>
      <c r="AZ907">
        <v>349.20859999999999</v>
      </c>
      <c r="BA907">
        <v>239.55099999999999</v>
      </c>
      <c r="BB907">
        <v>-230.75540000000001</v>
      </c>
      <c r="BC907">
        <v>-433.17860000000002</v>
      </c>
      <c r="BD907">
        <v>-631.74099999999999</v>
      </c>
      <c r="BE907">
        <v>-725.98440000000005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50.240049999999997</v>
      </c>
      <c r="BS907">
        <v>455.48849999999999</v>
      </c>
      <c r="BT907">
        <v>447.96230000000003</v>
      </c>
      <c r="BU907">
        <v>445.40039999999999</v>
      </c>
      <c r="BV907">
        <v>439.95949999999999</v>
      </c>
      <c r="BW907">
        <v>434.25580000000002</v>
      </c>
      <c r="BX907">
        <v>359.43130000000002</v>
      </c>
      <c r="BY907">
        <v>249.13120000000001</v>
      </c>
      <c r="BZ907">
        <v>14.347099999999999</v>
      </c>
      <c r="CA907">
        <v>-65.855580000000003</v>
      </c>
      <c r="CB907">
        <v>-149.28299999999999</v>
      </c>
      <c r="CC907">
        <v>-207.3989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209.86019999999999</v>
      </c>
      <c r="CQ907">
        <v>466.39319999999998</v>
      </c>
      <c r="CR907">
        <v>458.53519999999997</v>
      </c>
      <c r="CS907">
        <v>456.56439999999998</v>
      </c>
      <c r="CT907">
        <v>451.3503</v>
      </c>
      <c r="CU907">
        <v>445.42380000000003</v>
      </c>
      <c r="CV907">
        <v>366.51150000000001</v>
      </c>
      <c r="CW907">
        <v>255.7664</v>
      </c>
      <c r="CX907">
        <v>184.1044</v>
      </c>
      <c r="CY907">
        <v>188.55119999999999</v>
      </c>
      <c r="CZ907">
        <v>184.86600000000001</v>
      </c>
      <c r="DA907">
        <v>151.77180000000001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369.48039999999997</v>
      </c>
      <c r="DO907">
        <v>477.29790000000003</v>
      </c>
      <c r="DP907">
        <v>469.10820000000001</v>
      </c>
      <c r="DQ907">
        <v>467.7285</v>
      </c>
      <c r="DR907">
        <v>462.74110000000002</v>
      </c>
      <c r="DS907">
        <v>456.59179999999998</v>
      </c>
      <c r="DT907">
        <v>373.5917</v>
      </c>
      <c r="DU907">
        <v>262.40159999999997</v>
      </c>
      <c r="DV907">
        <v>353.86160000000001</v>
      </c>
      <c r="DW907">
        <v>442.95800000000003</v>
      </c>
      <c r="DX907">
        <v>519.01499999999999</v>
      </c>
      <c r="DY907">
        <v>510.94260000000003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0</v>
      </c>
      <c r="EJ907">
        <v>0</v>
      </c>
      <c r="EK907">
        <v>0</v>
      </c>
      <c r="EL907">
        <v>599.94650000000001</v>
      </c>
      <c r="EM907">
        <v>493.04270000000002</v>
      </c>
      <c r="EN907">
        <v>484.37389999999999</v>
      </c>
      <c r="EO907">
        <v>483.84750000000003</v>
      </c>
      <c r="EP907">
        <v>479.18770000000001</v>
      </c>
      <c r="EQ907">
        <v>472.71660000000003</v>
      </c>
      <c r="ER907">
        <v>383.81439999999998</v>
      </c>
      <c r="ES907">
        <v>271.98180000000002</v>
      </c>
      <c r="ET907">
        <v>598.96410000000003</v>
      </c>
      <c r="EU907">
        <v>810.28110000000004</v>
      </c>
      <c r="EV907">
        <v>1001.473</v>
      </c>
      <c r="EW907">
        <v>1029.528</v>
      </c>
      <c r="EX907">
        <v>66.986689999999996</v>
      </c>
      <c r="EY907">
        <v>66.026740000000004</v>
      </c>
      <c r="EZ907">
        <v>65.066410000000005</v>
      </c>
      <c r="FA907">
        <v>64.024010000000004</v>
      </c>
      <c r="FB907">
        <v>63.33108</v>
      </c>
      <c r="FC907">
        <v>62.716500000000003</v>
      </c>
      <c r="FD907">
        <v>62.280569999999997</v>
      </c>
      <c r="FE907">
        <v>63.023009999999999</v>
      </c>
      <c r="FF907">
        <v>65.634190000000004</v>
      </c>
      <c r="FG907">
        <v>70.014300000000006</v>
      </c>
      <c r="FH907">
        <v>75.131420000000006</v>
      </c>
      <c r="FI907">
        <v>79.414119999999997</v>
      </c>
      <c r="FJ907">
        <v>82.260310000000004</v>
      </c>
      <c r="FK907">
        <v>83.99118</v>
      </c>
      <c r="FL907">
        <v>85.772980000000004</v>
      </c>
      <c r="FM907">
        <v>86.660839999999993</v>
      </c>
      <c r="FN907">
        <v>87.170299999999997</v>
      </c>
      <c r="FO907">
        <v>86.212159999999997</v>
      </c>
      <c r="FP907">
        <v>84.792240000000007</v>
      </c>
      <c r="FQ907">
        <v>81.882230000000007</v>
      </c>
      <c r="FR907">
        <v>77.850700000000003</v>
      </c>
      <c r="FS907">
        <v>73.649230000000003</v>
      </c>
      <c r="FT907">
        <v>71.422290000000004</v>
      </c>
      <c r="FU907">
        <v>69.365710000000007</v>
      </c>
      <c r="FV907">
        <v>1</v>
      </c>
    </row>
    <row r="908" spans="1:178" x14ac:dyDescent="0.2">
      <c r="A908" t="s">
        <v>216</v>
      </c>
      <c r="B908" t="s">
        <v>231</v>
      </c>
      <c r="C908" t="s">
        <v>243</v>
      </c>
      <c r="D908" t="s">
        <v>38</v>
      </c>
      <c r="E908">
        <v>2017</v>
      </c>
      <c r="F908" t="s">
        <v>230</v>
      </c>
      <c r="G908">
        <v>468</v>
      </c>
      <c r="H908" s="59"/>
      <c r="I908">
        <v>68.919589999999999</v>
      </c>
      <c r="J908">
        <v>485.82600000000002</v>
      </c>
      <c r="K908">
        <v>480.34050000000002</v>
      </c>
      <c r="L908">
        <v>476.36840000000001</v>
      </c>
      <c r="M908">
        <v>480.29680000000002</v>
      </c>
      <c r="N908">
        <v>495.34300000000002</v>
      </c>
      <c r="O908">
        <v>528.78189999999995</v>
      </c>
      <c r="P908">
        <v>573.11969999999997</v>
      </c>
      <c r="Q908">
        <v>579.18079999999998</v>
      </c>
      <c r="R908">
        <v>587.24350000000004</v>
      </c>
      <c r="S908">
        <v>588.02530000000002</v>
      </c>
      <c r="T908">
        <v>590.55460000000005</v>
      </c>
      <c r="U908">
        <v>584.22460000000001</v>
      </c>
      <c r="V908">
        <v>576.69119999999998</v>
      </c>
      <c r="W908">
        <v>573.78300000000002</v>
      </c>
      <c r="X908">
        <v>562.56650000000002</v>
      </c>
      <c r="Y908">
        <v>556.46389999999997</v>
      </c>
      <c r="Z908">
        <v>548.23500000000001</v>
      </c>
      <c r="AA908">
        <v>539.85770000000002</v>
      </c>
      <c r="AB908">
        <v>538.82929999999999</v>
      </c>
      <c r="AC908">
        <v>540.16459999999995</v>
      </c>
      <c r="AD908">
        <v>544.07209999999998</v>
      </c>
      <c r="AE908">
        <v>543.5992</v>
      </c>
      <c r="AF908">
        <v>534.04380000000003</v>
      </c>
      <c r="AG908">
        <v>503.04329999999999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-180.59049999999999</v>
      </c>
      <c r="AU908">
        <v>427.50119999999998</v>
      </c>
      <c r="AV908">
        <v>420.65539999999999</v>
      </c>
      <c r="AW908">
        <v>417.31290000000001</v>
      </c>
      <c r="AX908">
        <v>411.69310000000002</v>
      </c>
      <c r="AY908">
        <v>406.46379999999999</v>
      </c>
      <c r="AZ908">
        <v>339.53829999999999</v>
      </c>
      <c r="BA908">
        <v>232.85900000000001</v>
      </c>
      <c r="BB908">
        <v>-230.0866</v>
      </c>
      <c r="BC908">
        <v>-429.81529999999998</v>
      </c>
      <c r="BD908">
        <v>-625.62660000000005</v>
      </c>
      <c r="BE908">
        <v>-718.14340000000004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46.73995</v>
      </c>
      <c r="BS908">
        <v>443.03160000000003</v>
      </c>
      <c r="BT908">
        <v>435.7133</v>
      </c>
      <c r="BU908">
        <v>433.21269999999998</v>
      </c>
      <c r="BV908">
        <v>427.91579999999999</v>
      </c>
      <c r="BW908">
        <v>422.36919999999998</v>
      </c>
      <c r="BX908">
        <v>349.62189999999998</v>
      </c>
      <c r="BY908">
        <v>242.30889999999999</v>
      </c>
      <c r="BZ908">
        <v>11.68103</v>
      </c>
      <c r="CA908">
        <v>-67.490080000000006</v>
      </c>
      <c r="CB908">
        <v>-149.7329</v>
      </c>
      <c r="CC908">
        <v>-206.6139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204.1883</v>
      </c>
      <c r="CQ908">
        <v>453.78800000000001</v>
      </c>
      <c r="CR908">
        <v>446.14240000000001</v>
      </c>
      <c r="CS908">
        <v>444.22480000000002</v>
      </c>
      <c r="CT908">
        <v>439.15170000000001</v>
      </c>
      <c r="CU908">
        <v>433.38529999999997</v>
      </c>
      <c r="CV908">
        <v>356.60579999999999</v>
      </c>
      <c r="CW908">
        <v>248.85380000000001</v>
      </c>
      <c r="CX908">
        <v>179.12860000000001</v>
      </c>
      <c r="CY908">
        <v>183.45519999999999</v>
      </c>
      <c r="CZ908">
        <v>179.86959999999999</v>
      </c>
      <c r="DA908">
        <v>147.66990000000001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361.63670000000002</v>
      </c>
      <c r="DO908">
        <v>464.54430000000002</v>
      </c>
      <c r="DP908">
        <v>456.57150000000001</v>
      </c>
      <c r="DQ908">
        <v>455.23689999999999</v>
      </c>
      <c r="DR908">
        <v>450.38749999999999</v>
      </c>
      <c r="DS908">
        <v>444.40129999999999</v>
      </c>
      <c r="DT908">
        <v>363.58969999999999</v>
      </c>
      <c r="DU908">
        <v>255.39879999999999</v>
      </c>
      <c r="DV908">
        <v>346.5761</v>
      </c>
      <c r="DW908">
        <v>434.4006</v>
      </c>
      <c r="DX908">
        <v>509.47210000000001</v>
      </c>
      <c r="DY908">
        <v>501.95370000000003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0</v>
      </c>
      <c r="EK908">
        <v>0</v>
      </c>
      <c r="EL908">
        <v>588.96720000000005</v>
      </c>
      <c r="EM908">
        <v>480.07479999999998</v>
      </c>
      <c r="EN908">
        <v>471.62950000000001</v>
      </c>
      <c r="EO908">
        <v>471.13670000000002</v>
      </c>
      <c r="EP908">
        <v>466.6103</v>
      </c>
      <c r="EQ908">
        <v>460.30669999999998</v>
      </c>
      <c r="ER908">
        <v>373.67320000000001</v>
      </c>
      <c r="ES908">
        <v>264.84859999999998</v>
      </c>
      <c r="ET908">
        <v>588.34370000000001</v>
      </c>
      <c r="EU908">
        <v>796.72580000000005</v>
      </c>
      <c r="EV908">
        <v>985.36580000000004</v>
      </c>
      <c r="EW908">
        <v>1013.4829999999999</v>
      </c>
      <c r="EX908">
        <v>66.986689999999996</v>
      </c>
      <c r="EY908">
        <v>66.026740000000004</v>
      </c>
      <c r="EZ908">
        <v>65.066410000000005</v>
      </c>
      <c r="FA908">
        <v>64.024010000000004</v>
      </c>
      <c r="FB908">
        <v>63.33108</v>
      </c>
      <c r="FC908">
        <v>62.716500000000003</v>
      </c>
      <c r="FD908">
        <v>62.280569999999997</v>
      </c>
      <c r="FE908">
        <v>63.023009999999999</v>
      </c>
      <c r="FF908">
        <v>65.634190000000004</v>
      </c>
      <c r="FG908">
        <v>70.014300000000006</v>
      </c>
      <c r="FH908">
        <v>75.131420000000006</v>
      </c>
      <c r="FI908">
        <v>79.414119999999997</v>
      </c>
      <c r="FJ908">
        <v>82.260310000000004</v>
      </c>
      <c r="FK908">
        <v>83.99118</v>
      </c>
      <c r="FL908">
        <v>85.772980000000004</v>
      </c>
      <c r="FM908">
        <v>86.660839999999993</v>
      </c>
      <c r="FN908">
        <v>87.170299999999997</v>
      </c>
      <c r="FO908">
        <v>86.212159999999997</v>
      </c>
      <c r="FP908">
        <v>84.792240000000007</v>
      </c>
      <c r="FQ908">
        <v>81.882230000000007</v>
      </c>
      <c r="FR908">
        <v>77.850700000000003</v>
      </c>
      <c r="FS908">
        <v>73.649230000000003</v>
      </c>
      <c r="FT908">
        <v>71.422290000000004</v>
      </c>
      <c r="FU908">
        <v>69.365710000000007</v>
      </c>
      <c r="FV908">
        <v>1</v>
      </c>
    </row>
    <row r="909" spans="1:178" x14ac:dyDescent="0.2">
      <c r="A909" t="s">
        <v>216</v>
      </c>
      <c r="B909" t="s">
        <v>231</v>
      </c>
      <c r="C909" t="s">
        <v>243</v>
      </c>
      <c r="D909" t="s">
        <v>38</v>
      </c>
      <c r="E909" t="s">
        <v>239</v>
      </c>
      <c r="F909" t="s">
        <v>230</v>
      </c>
      <c r="G909">
        <v>455</v>
      </c>
      <c r="H909" s="59"/>
      <c r="I909">
        <v>67.00515</v>
      </c>
      <c r="J909">
        <v>472.33080000000001</v>
      </c>
      <c r="K909">
        <v>466.99770000000001</v>
      </c>
      <c r="L909">
        <v>463.13600000000002</v>
      </c>
      <c r="M909">
        <v>466.95519999999999</v>
      </c>
      <c r="N909">
        <v>481.58339999999998</v>
      </c>
      <c r="O909">
        <v>514.09349999999995</v>
      </c>
      <c r="P909">
        <v>557.19970000000001</v>
      </c>
      <c r="Q909">
        <v>563.09249999999997</v>
      </c>
      <c r="R909">
        <v>570.93119999999999</v>
      </c>
      <c r="S909">
        <v>571.69129999999996</v>
      </c>
      <c r="T909">
        <v>574.15030000000002</v>
      </c>
      <c r="U909">
        <v>567.99620000000004</v>
      </c>
      <c r="V909">
        <v>560.67200000000003</v>
      </c>
      <c r="W909">
        <v>557.84460000000001</v>
      </c>
      <c r="X909">
        <v>546.93960000000004</v>
      </c>
      <c r="Y909">
        <v>541.00660000000005</v>
      </c>
      <c r="Z909">
        <v>533.00630000000001</v>
      </c>
      <c r="AA909">
        <v>524.86170000000004</v>
      </c>
      <c r="AB909">
        <v>523.86180000000002</v>
      </c>
      <c r="AC909">
        <v>525.16</v>
      </c>
      <c r="AD909">
        <v>528.95899999999995</v>
      </c>
      <c r="AE909">
        <v>528.49919999999997</v>
      </c>
      <c r="AF909">
        <v>519.20920000000001</v>
      </c>
      <c r="AG909">
        <v>489.06990000000002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-180.88059999999999</v>
      </c>
      <c r="AU909">
        <v>415.2636</v>
      </c>
      <c r="AV909">
        <v>408.61900000000003</v>
      </c>
      <c r="AW909">
        <v>405.34980000000002</v>
      </c>
      <c r="AX909">
        <v>399.87849999999997</v>
      </c>
      <c r="AY909">
        <v>394.80189999999999</v>
      </c>
      <c r="AZ909">
        <v>329.87130000000002</v>
      </c>
      <c r="BA909">
        <v>226.17009999999999</v>
      </c>
      <c r="BB909">
        <v>-229.33879999999999</v>
      </c>
      <c r="BC909">
        <v>-426.33359999999999</v>
      </c>
      <c r="BD909">
        <v>-619.35680000000002</v>
      </c>
      <c r="BE909">
        <v>-710.13559999999995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43.270229999999998</v>
      </c>
      <c r="BS909">
        <v>430.57679999999999</v>
      </c>
      <c r="BT909">
        <v>423.46629999999999</v>
      </c>
      <c r="BU909">
        <v>421.02719999999999</v>
      </c>
      <c r="BV909">
        <v>415.87439999999998</v>
      </c>
      <c r="BW909">
        <v>410.48480000000001</v>
      </c>
      <c r="BX909">
        <v>339.81389999999999</v>
      </c>
      <c r="BY909">
        <v>235.48779999999999</v>
      </c>
      <c r="BZ909">
        <v>9.0472680000000008</v>
      </c>
      <c r="CA909">
        <v>-69.076170000000005</v>
      </c>
      <c r="CB909">
        <v>-150.11930000000001</v>
      </c>
      <c r="CC909">
        <v>-205.76060000000001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198.5164</v>
      </c>
      <c r="CQ909">
        <v>441.18279999999999</v>
      </c>
      <c r="CR909">
        <v>433.74959999999999</v>
      </c>
      <c r="CS909">
        <v>431.88529999999997</v>
      </c>
      <c r="CT909">
        <v>426.95299999999997</v>
      </c>
      <c r="CU909">
        <v>421.34679999999997</v>
      </c>
      <c r="CV909">
        <v>346.70010000000002</v>
      </c>
      <c r="CW909">
        <v>241.94120000000001</v>
      </c>
      <c r="CX909">
        <v>174.15280000000001</v>
      </c>
      <c r="CY909">
        <v>178.35929999999999</v>
      </c>
      <c r="CZ909">
        <v>174.8732</v>
      </c>
      <c r="DA909">
        <v>143.56790000000001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353.76260000000002</v>
      </c>
      <c r="DO909">
        <v>451.78870000000001</v>
      </c>
      <c r="DP909">
        <v>444.03280000000001</v>
      </c>
      <c r="DQ909">
        <v>442.74329999999998</v>
      </c>
      <c r="DR909">
        <v>438.0317</v>
      </c>
      <c r="DS909">
        <v>432.2088</v>
      </c>
      <c r="DT909">
        <v>353.58629999999999</v>
      </c>
      <c r="DU909">
        <v>248.3946</v>
      </c>
      <c r="DV909">
        <v>339.25819999999999</v>
      </c>
      <c r="DW909">
        <v>425.79469999999998</v>
      </c>
      <c r="DX909">
        <v>499.8657</v>
      </c>
      <c r="DY909">
        <v>492.8965</v>
      </c>
      <c r="DZ909">
        <v>0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0</v>
      </c>
      <c r="EJ909">
        <v>0</v>
      </c>
      <c r="EK909">
        <v>0</v>
      </c>
      <c r="EL909">
        <v>577.9135</v>
      </c>
      <c r="EM909">
        <v>467.10199999999998</v>
      </c>
      <c r="EN909">
        <v>458.8802</v>
      </c>
      <c r="EO909">
        <v>458.42070000000001</v>
      </c>
      <c r="EP909">
        <v>454.02760000000001</v>
      </c>
      <c r="EQ909">
        <v>447.89170000000001</v>
      </c>
      <c r="ER909">
        <v>363.52879999999999</v>
      </c>
      <c r="ES909">
        <v>257.71230000000003</v>
      </c>
      <c r="ET909">
        <v>577.64430000000004</v>
      </c>
      <c r="EU909">
        <v>783.05219999999997</v>
      </c>
      <c r="EV909">
        <v>969.10320000000002</v>
      </c>
      <c r="EW909">
        <v>997.27139999999997</v>
      </c>
      <c r="EX909">
        <v>66.986689999999996</v>
      </c>
      <c r="EY909">
        <v>66.026740000000004</v>
      </c>
      <c r="EZ909">
        <v>65.066410000000005</v>
      </c>
      <c r="FA909">
        <v>64.024010000000004</v>
      </c>
      <c r="FB909">
        <v>63.33108</v>
      </c>
      <c r="FC909">
        <v>62.716500000000003</v>
      </c>
      <c r="FD909">
        <v>62.280569999999997</v>
      </c>
      <c r="FE909">
        <v>63.023009999999999</v>
      </c>
      <c r="FF909">
        <v>65.634190000000004</v>
      </c>
      <c r="FG909">
        <v>70.014300000000006</v>
      </c>
      <c r="FH909">
        <v>75.131420000000006</v>
      </c>
      <c r="FI909">
        <v>79.414119999999997</v>
      </c>
      <c r="FJ909">
        <v>82.260310000000004</v>
      </c>
      <c r="FK909">
        <v>83.99118</v>
      </c>
      <c r="FL909">
        <v>85.772980000000004</v>
      </c>
      <c r="FM909">
        <v>86.660839999999993</v>
      </c>
      <c r="FN909">
        <v>87.170299999999997</v>
      </c>
      <c r="FO909">
        <v>86.212159999999997</v>
      </c>
      <c r="FP909">
        <v>84.792240000000007</v>
      </c>
      <c r="FQ909">
        <v>81.882230000000007</v>
      </c>
      <c r="FR909">
        <v>77.850700000000003</v>
      </c>
      <c r="FS909">
        <v>73.649230000000003</v>
      </c>
      <c r="FT909">
        <v>71.422290000000004</v>
      </c>
      <c r="FU909">
        <v>69.365710000000007</v>
      </c>
      <c r="FV909">
        <v>1</v>
      </c>
    </row>
    <row r="910" spans="1:178" x14ac:dyDescent="0.2">
      <c r="A910" t="s">
        <v>216</v>
      </c>
      <c r="B910" t="s">
        <v>231</v>
      </c>
      <c r="C910" t="s">
        <v>243</v>
      </c>
      <c r="D910" t="s">
        <v>39</v>
      </c>
      <c r="E910">
        <v>2015</v>
      </c>
      <c r="F910" t="s">
        <v>230</v>
      </c>
      <c r="G910">
        <v>494</v>
      </c>
      <c r="H910" s="59"/>
      <c r="I910">
        <v>72.748450000000005</v>
      </c>
      <c r="J910">
        <v>517.79060000000004</v>
      </c>
      <c r="K910">
        <v>510.4083</v>
      </c>
      <c r="L910">
        <v>503.94240000000002</v>
      </c>
      <c r="M910">
        <v>506.1841</v>
      </c>
      <c r="N910">
        <v>521.40589999999997</v>
      </c>
      <c r="O910">
        <v>554.83000000000004</v>
      </c>
      <c r="P910">
        <v>600.63070000000005</v>
      </c>
      <c r="Q910">
        <v>613.35249999999996</v>
      </c>
      <c r="R910">
        <v>622.59709999999995</v>
      </c>
      <c r="S910">
        <v>625.7124</v>
      </c>
      <c r="T910">
        <v>626.11940000000004</v>
      </c>
      <c r="U910">
        <v>619.7088</v>
      </c>
      <c r="V910">
        <v>612.09839999999997</v>
      </c>
      <c r="W910">
        <v>608.20119999999997</v>
      </c>
      <c r="X910">
        <v>596.33259999999996</v>
      </c>
      <c r="Y910">
        <v>591.37170000000003</v>
      </c>
      <c r="Z910">
        <v>582.16110000000003</v>
      </c>
      <c r="AA910">
        <v>573.19029999999998</v>
      </c>
      <c r="AB910">
        <v>571.327</v>
      </c>
      <c r="AC910">
        <v>572.94050000000004</v>
      </c>
      <c r="AD910">
        <v>574.25969999999995</v>
      </c>
      <c r="AE910">
        <v>573.78629999999998</v>
      </c>
      <c r="AF910">
        <v>567.82680000000005</v>
      </c>
      <c r="AG910">
        <v>532.73400000000004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-171.65809999999999</v>
      </c>
      <c r="AU910">
        <v>453.48719999999997</v>
      </c>
      <c r="AV910">
        <v>446.14109999999999</v>
      </c>
      <c r="AW910">
        <v>443.51319999999998</v>
      </c>
      <c r="AX910">
        <v>437.2955</v>
      </c>
      <c r="AY910">
        <v>431.67349999999999</v>
      </c>
      <c r="AZ910">
        <v>360.80650000000003</v>
      </c>
      <c r="BA910">
        <v>239.6567</v>
      </c>
      <c r="BB910">
        <v>169.10470000000001</v>
      </c>
      <c r="BC910">
        <v>117.1498</v>
      </c>
      <c r="BD910">
        <v>-112.1601</v>
      </c>
      <c r="BE910">
        <v>-300.06799999999998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54.756230000000002</v>
      </c>
      <c r="BS910">
        <v>468.613</v>
      </c>
      <c r="BT910">
        <v>460.86470000000003</v>
      </c>
      <c r="BU910">
        <v>459.56909999999999</v>
      </c>
      <c r="BV910">
        <v>453.61239999999998</v>
      </c>
      <c r="BW910">
        <v>447.80110000000002</v>
      </c>
      <c r="BX910">
        <v>370.39420000000001</v>
      </c>
      <c r="BY910">
        <v>249.3186</v>
      </c>
      <c r="BZ910">
        <v>176.12870000000001</v>
      </c>
      <c r="CA910">
        <v>157.0976</v>
      </c>
      <c r="CB910">
        <v>63.550060000000002</v>
      </c>
      <c r="CC910">
        <v>-34.526530000000001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211.5701</v>
      </c>
      <c r="CQ910">
        <v>479.089</v>
      </c>
      <c r="CR910">
        <v>471.06209999999999</v>
      </c>
      <c r="CS910">
        <v>470.68939999999998</v>
      </c>
      <c r="CT910">
        <v>464.9135</v>
      </c>
      <c r="CU910">
        <v>458.971</v>
      </c>
      <c r="CV910">
        <v>377.03469999999999</v>
      </c>
      <c r="CW910">
        <v>256.01029999999997</v>
      </c>
      <c r="CX910">
        <v>180.99350000000001</v>
      </c>
      <c r="CY910">
        <v>184.7653</v>
      </c>
      <c r="CZ910">
        <v>185.24639999999999</v>
      </c>
      <c r="DA910">
        <v>149.38669999999999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368.38389999999998</v>
      </c>
      <c r="DO910">
        <v>489.56509999999997</v>
      </c>
      <c r="DP910">
        <v>481.25959999999998</v>
      </c>
      <c r="DQ910">
        <v>481.80959999999999</v>
      </c>
      <c r="DR910">
        <v>476.21449999999999</v>
      </c>
      <c r="DS910">
        <v>470.14100000000002</v>
      </c>
      <c r="DT910">
        <v>383.67509999999999</v>
      </c>
      <c r="DU910">
        <v>262.70209999999997</v>
      </c>
      <c r="DV910">
        <v>185.85830000000001</v>
      </c>
      <c r="DW910">
        <v>212.43299999999999</v>
      </c>
      <c r="DX910">
        <v>306.9427</v>
      </c>
      <c r="DY910">
        <v>333.29989999999998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J910">
        <v>0</v>
      </c>
      <c r="EK910">
        <v>0</v>
      </c>
      <c r="EL910">
        <v>594.79819999999995</v>
      </c>
      <c r="EM910">
        <v>504.69080000000002</v>
      </c>
      <c r="EN910">
        <v>495.98320000000001</v>
      </c>
      <c r="EO910">
        <v>497.86559999999997</v>
      </c>
      <c r="EP910">
        <v>492.53149999999999</v>
      </c>
      <c r="EQ910">
        <v>486.26859999999999</v>
      </c>
      <c r="ER910">
        <v>393.2629</v>
      </c>
      <c r="ES910">
        <v>272.36399999999998</v>
      </c>
      <c r="ET910">
        <v>192.88220000000001</v>
      </c>
      <c r="EU910">
        <v>252.38079999999999</v>
      </c>
      <c r="EV910">
        <v>482.65289999999999</v>
      </c>
      <c r="EW910">
        <v>598.84140000000002</v>
      </c>
      <c r="EX910">
        <v>74.305260000000004</v>
      </c>
      <c r="EY910">
        <v>73.415930000000003</v>
      </c>
      <c r="EZ910">
        <v>72.519260000000003</v>
      </c>
      <c r="FA910">
        <v>71.726129999999998</v>
      </c>
      <c r="FB910">
        <v>71.146429999999995</v>
      </c>
      <c r="FC910">
        <v>70.650639999999996</v>
      </c>
      <c r="FD910">
        <v>70.313800000000001</v>
      </c>
      <c r="FE910">
        <v>71.124769999999998</v>
      </c>
      <c r="FF910">
        <v>73.692040000000006</v>
      </c>
      <c r="FG910">
        <v>77.154399999999995</v>
      </c>
      <c r="FH910">
        <v>80.986919999999998</v>
      </c>
      <c r="FI910">
        <v>84.807329999999993</v>
      </c>
      <c r="FJ910">
        <v>87.478639999999999</v>
      </c>
      <c r="FK910">
        <v>89.329769999999996</v>
      </c>
      <c r="FL910">
        <v>91.025409999999994</v>
      </c>
      <c r="FM910">
        <v>91.699759999999998</v>
      </c>
      <c r="FN910">
        <v>90.502390000000005</v>
      </c>
      <c r="FO910">
        <v>89.339780000000005</v>
      </c>
      <c r="FP910">
        <v>88.540779999999998</v>
      </c>
      <c r="FQ910">
        <v>87.130669999999995</v>
      </c>
      <c r="FR910">
        <v>84.503680000000003</v>
      </c>
      <c r="FS910">
        <v>81.00385</v>
      </c>
      <c r="FT910">
        <v>78.808229999999995</v>
      </c>
      <c r="FU910">
        <v>76.621099999999998</v>
      </c>
      <c r="FV910">
        <v>1</v>
      </c>
    </row>
    <row r="911" spans="1:178" x14ac:dyDescent="0.2">
      <c r="A911" t="s">
        <v>216</v>
      </c>
      <c r="B911" t="s">
        <v>231</v>
      </c>
      <c r="C911" t="s">
        <v>243</v>
      </c>
      <c r="D911" t="s">
        <v>39</v>
      </c>
      <c r="E911">
        <v>2016</v>
      </c>
      <c r="F911" t="s">
        <v>230</v>
      </c>
      <c r="G911">
        <v>481</v>
      </c>
      <c r="H911" s="59"/>
      <c r="I911">
        <v>70.834010000000006</v>
      </c>
      <c r="J911">
        <v>504.16460000000001</v>
      </c>
      <c r="K911">
        <v>496.97649999999999</v>
      </c>
      <c r="L911">
        <v>490.68079999999998</v>
      </c>
      <c r="M911">
        <v>492.86349999999999</v>
      </c>
      <c r="N911">
        <v>507.6848</v>
      </c>
      <c r="O911">
        <v>540.22910000000002</v>
      </c>
      <c r="P911">
        <v>584.82470000000001</v>
      </c>
      <c r="Q911">
        <v>597.21159999999998</v>
      </c>
      <c r="R911">
        <v>606.21299999999997</v>
      </c>
      <c r="S911">
        <v>609.24630000000002</v>
      </c>
      <c r="T911">
        <v>609.64250000000004</v>
      </c>
      <c r="U911">
        <v>603.40070000000003</v>
      </c>
      <c r="V911">
        <v>595.9905</v>
      </c>
      <c r="W911">
        <v>592.19590000000005</v>
      </c>
      <c r="X911">
        <v>580.63959999999997</v>
      </c>
      <c r="Y911">
        <v>575.80930000000001</v>
      </c>
      <c r="Z911">
        <v>566.84100000000001</v>
      </c>
      <c r="AA911">
        <v>558.10630000000003</v>
      </c>
      <c r="AB911">
        <v>556.2921</v>
      </c>
      <c r="AC911">
        <v>557.86320000000001</v>
      </c>
      <c r="AD911">
        <v>559.14760000000001</v>
      </c>
      <c r="AE911">
        <v>558.6866</v>
      </c>
      <c r="AF911">
        <v>552.88400000000001</v>
      </c>
      <c r="AG911">
        <v>518.71469999999999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-172.14959999999999</v>
      </c>
      <c r="AU911">
        <v>441.21879999999999</v>
      </c>
      <c r="AV911">
        <v>434.07479999999998</v>
      </c>
      <c r="AW911">
        <v>431.48660000000001</v>
      </c>
      <c r="AX911">
        <v>425.42669999999998</v>
      </c>
      <c r="AY911">
        <v>419.95690000000002</v>
      </c>
      <c r="AZ911">
        <v>351.0994</v>
      </c>
      <c r="BA911">
        <v>233.1362</v>
      </c>
      <c r="BB911">
        <v>164.4992</v>
      </c>
      <c r="BC911">
        <v>113.1832</v>
      </c>
      <c r="BD911">
        <v>-113.09569999999999</v>
      </c>
      <c r="BE911">
        <v>-298.04590000000002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51.265709999999999</v>
      </c>
      <c r="BS911">
        <v>456.14409999999998</v>
      </c>
      <c r="BT911">
        <v>448.60340000000002</v>
      </c>
      <c r="BU911">
        <v>447.32979999999998</v>
      </c>
      <c r="BV911">
        <v>441.52760000000001</v>
      </c>
      <c r="BW911">
        <v>435.87090000000001</v>
      </c>
      <c r="BX911">
        <v>360.56020000000001</v>
      </c>
      <c r="BY911">
        <v>242.67009999999999</v>
      </c>
      <c r="BZ911">
        <v>171.43010000000001</v>
      </c>
      <c r="CA911">
        <v>152.6018</v>
      </c>
      <c r="CB911">
        <v>60.287089999999999</v>
      </c>
      <c r="CC911">
        <v>-36.021720000000002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206.0025</v>
      </c>
      <c r="CQ911">
        <v>466.48140000000001</v>
      </c>
      <c r="CR911">
        <v>458.66579999999999</v>
      </c>
      <c r="CS911">
        <v>458.30279999999999</v>
      </c>
      <c r="CT911">
        <v>452.6789</v>
      </c>
      <c r="CU911">
        <v>446.8929</v>
      </c>
      <c r="CV911">
        <v>367.11270000000002</v>
      </c>
      <c r="CW911">
        <v>249.2732</v>
      </c>
      <c r="CX911">
        <v>176.23050000000001</v>
      </c>
      <c r="CY911">
        <v>179.90309999999999</v>
      </c>
      <c r="CZ911">
        <v>180.3715</v>
      </c>
      <c r="DA911">
        <v>145.4555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360.73919999999998</v>
      </c>
      <c r="DO911">
        <v>476.81869999999998</v>
      </c>
      <c r="DP911">
        <v>468.72820000000002</v>
      </c>
      <c r="DQ911">
        <v>469.2758</v>
      </c>
      <c r="DR911">
        <v>463.83030000000002</v>
      </c>
      <c r="DS911">
        <v>457.91480000000001</v>
      </c>
      <c r="DT911">
        <v>373.66520000000003</v>
      </c>
      <c r="DU911">
        <v>255.87639999999999</v>
      </c>
      <c r="DV911">
        <v>181.0309</v>
      </c>
      <c r="DW911">
        <v>207.20429999999999</v>
      </c>
      <c r="DX911">
        <v>300.45589999999999</v>
      </c>
      <c r="DY911">
        <v>326.93259999999998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584.15449999999998</v>
      </c>
      <c r="EM911">
        <v>491.7441</v>
      </c>
      <c r="EN911">
        <v>483.25670000000002</v>
      </c>
      <c r="EO911">
        <v>485.11900000000003</v>
      </c>
      <c r="EP911">
        <v>479.93110000000001</v>
      </c>
      <c r="EQ911">
        <v>473.8288</v>
      </c>
      <c r="ER911">
        <v>383.12599999999998</v>
      </c>
      <c r="ES911">
        <v>265.41019999999997</v>
      </c>
      <c r="ET911">
        <v>187.96180000000001</v>
      </c>
      <c r="EU911">
        <v>246.62299999999999</v>
      </c>
      <c r="EV911">
        <v>473.83870000000002</v>
      </c>
      <c r="EW911">
        <v>588.95680000000004</v>
      </c>
      <c r="EX911">
        <v>74.305260000000004</v>
      </c>
      <c r="EY911">
        <v>73.415930000000003</v>
      </c>
      <c r="EZ911">
        <v>72.519260000000003</v>
      </c>
      <c r="FA911">
        <v>71.726129999999998</v>
      </c>
      <c r="FB911">
        <v>71.146429999999995</v>
      </c>
      <c r="FC911">
        <v>70.650639999999996</v>
      </c>
      <c r="FD911">
        <v>70.313800000000001</v>
      </c>
      <c r="FE911">
        <v>71.124769999999998</v>
      </c>
      <c r="FF911">
        <v>73.692040000000006</v>
      </c>
      <c r="FG911">
        <v>77.154399999999995</v>
      </c>
      <c r="FH911">
        <v>80.986919999999998</v>
      </c>
      <c r="FI911">
        <v>84.807329999999993</v>
      </c>
      <c r="FJ911">
        <v>87.478639999999999</v>
      </c>
      <c r="FK911">
        <v>89.329769999999996</v>
      </c>
      <c r="FL911">
        <v>91.025409999999994</v>
      </c>
      <c r="FM911">
        <v>91.699759999999998</v>
      </c>
      <c r="FN911">
        <v>90.502390000000005</v>
      </c>
      <c r="FO911">
        <v>89.339780000000005</v>
      </c>
      <c r="FP911">
        <v>88.540779999999998</v>
      </c>
      <c r="FQ911">
        <v>87.130669999999995</v>
      </c>
      <c r="FR911">
        <v>84.503680000000003</v>
      </c>
      <c r="FS911">
        <v>81.00385</v>
      </c>
      <c r="FT911">
        <v>78.808229999999995</v>
      </c>
      <c r="FU911">
        <v>76.621099999999998</v>
      </c>
      <c r="FV911">
        <v>1</v>
      </c>
    </row>
    <row r="912" spans="1:178" x14ac:dyDescent="0.2">
      <c r="A912" t="s">
        <v>216</v>
      </c>
      <c r="B912" t="s">
        <v>231</v>
      </c>
      <c r="C912" t="s">
        <v>243</v>
      </c>
      <c r="D912" t="s">
        <v>39</v>
      </c>
      <c r="E912">
        <v>2017</v>
      </c>
      <c r="F912" t="s">
        <v>230</v>
      </c>
      <c r="G912">
        <v>468</v>
      </c>
      <c r="H912" s="59"/>
      <c r="I912">
        <v>68.919589999999999</v>
      </c>
      <c r="J912">
        <v>490.5385</v>
      </c>
      <c r="K912">
        <v>483.54469999999998</v>
      </c>
      <c r="L912">
        <v>477.41910000000001</v>
      </c>
      <c r="M912">
        <v>479.54289999999997</v>
      </c>
      <c r="N912">
        <v>493.96359999999999</v>
      </c>
      <c r="O912">
        <v>525.62840000000006</v>
      </c>
      <c r="P912">
        <v>569.01859999999999</v>
      </c>
      <c r="Q912">
        <v>581.07079999999996</v>
      </c>
      <c r="R912">
        <v>589.8288</v>
      </c>
      <c r="S912">
        <v>592.78020000000004</v>
      </c>
      <c r="T912">
        <v>593.16570000000002</v>
      </c>
      <c r="U912">
        <v>587.09249999999997</v>
      </c>
      <c r="V912">
        <v>579.8827</v>
      </c>
      <c r="W912">
        <v>576.19060000000002</v>
      </c>
      <c r="X912">
        <v>564.94669999999996</v>
      </c>
      <c r="Y912">
        <v>560.24689999999998</v>
      </c>
      <c r="Z912">
        <v>551.52099999999996</v>
      </c>
      <c r="AA912">
        <v>543.02239999999995</v>
      </c>
      <c r="AB912">
        <v>541.25720000000001</v>
      </c>
      <c r="AC912">
        <v>542.78579999999999</v>
      </c>
      <c r="AD912">
        <v>544.03549999999996</v>
      </c>
      <c r="AE912">
        <v>543.58699999999999</v>
      </c>
      <c r="AF912">
        <v>537.94119999999998</v>
      </c>
      <c r="AG912">
        <v>504.69540000000001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-172.57210000000001</v>
      </c>
      <c r="AU912">
        <v>428.95490000000001</v>
      </c>
      <c r="AV912">
        <v>422.01299999999998</v>
      </c>
      <c r="AW912">
        <v>419.46480000000003</v>
      </c>
      <c r="AX912">
        <v>413.56299999999999</v>
      </c>
      <c r="AY912">
        <v>408.24520000000001</v>
      </c>
      <c r="AZ912">
        <v>341.3954</v>
      </c>
      <c r="BA912">
        <v>226.61869999999999</v>
      </c>
      <c r="BB912">
        <v>159.89580000000001</v>
      </c>
      <c r="BC912">
        <v>109.2287</v>
      </c>
      <c r="BD912">
        <v>-113.9777</v>
      </c>
      <c r="BE912">
        <v>-295.94290000000001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47.803420000000003</v>
      </c>
      <c r="BS912">
        <v>443.67720000000003</v>
      </c>
      <c r="BT912">
        <v>436.34390000000002</v>
      </c>
      <c r="BU912">
        <v>435.09249999999997</v>
      </c>
      <c r="BV912">
        <v>429.44470000000001</v>
      </c>
      <c r="BW912">
        <v>423.9427</v>
      </c>
      <c r="BX912">
        <v>350.72739999999999</v>
      </c>
      <c r="BY912">
        <v>236.02279999999999</v>
      </c>
      <c r="BZ912">
        <v>166.73249999999999</v>
      </c>
      <c r="CA912">
        <v>148.11099999999999</v>
      </c>
      <c r="CB912">
        <v>57.04607</v>
      </c>
      <c r="CC912">
        <v>-37.483759999999997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200.4348</v>
      </c>
      <c r="CQ912">
        <v>453.87380000000002</v>
      </c>
      <c r="CR912">
        <v>446.26940000000002</v>
      </c>
      <c r="CS912">
        <v>445.9162</v>
      </c>
      <c r="CT912">
        <v>440.4443</v>
      </c>
      <c r="CU912">
        <v>434.81470000000002</v>
      </c>
      <c r="CV912">
        <v>357.19069999999999</v>
      </c>
      <c r="CW912">
        <v>242.5361</v>
      </c>
      <c r="CX912">
        <v>171.4675</v>
      </c>
      <c r="CY912">
        <v>175.04079999999999</v>
      </c>
      <c r="CZ912">
        <v>175.4966</v>
      </c>
      <c r="DA912">
        <v>141.52420000000001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353.06619999999998</v>
      </c>
      <c r="DO912">
        <v>464.07040000000001</v>
      </c>
      <c r="DP912">
        <v>456.19490000000002</v>
      </c>
      <c r="DQ912">
        <v>456.73989999999998</v>
      </c>
      <c r="DR912">
        <v>451.44400000000002</v>
      </c>
      <c r="DS912">
        <v>445.68669999999997</v>
      </c>
      <c r="DT912">
        <v>363.65410000000003</v>
      </c>
      <c r="DU912">
        <v>249.04939999999999</v>
      </c>
      <c r="DV912">
        <v>176.20249999999999</v>
      </c>
      <c r="DW912">
        <v>201.97059999999999</v>
      </c>
      <c r="DX912">
        <v>293.94709999999998</v>
      </c>
      <c r="DY912">
        <v>320.53219999999999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0</v>
      </c>
      <c r="EJ912">
        <v>0</v>
      </c>
      <c r="EK912">
        <v>0</v>
      </c>
      <c r="EL912">
        <v>573.44169999999997</v>
      </c>
      <c r="EM912">
        <v>478.7928</v>
      </c>
      <c r="EN912">
        <v>470.52569999999997</v>
      </c>
      <c r="EO912">
        <v>472.36759999999998</v>
      </c>
      <c r="EP912">
        <v>467.32569999999998</v>
      </c>
      <c r="EQ912">
        <v>461.38409999999999</v>
      </c>
      <c r="ER912">
        <v>372.98610000000002</v>
      </c>
      <c r="ES912">
        <v>258.45359999999999</v>
      </c>
      <c r="ET912">
        <v>183.03919999999999</v>
      </c>
      <c r="EU912">
        <v>240.85290000000001</v>
      </c>
      <c r="EV912">
        <v>464.9708</v>
      </c>
      <c r="EW912">
        <v>578.99130000000002</v>
      </c>
      <c r="EX912">
        <v>74.305260000000004</v>
      </c>
      <c r="EY912">
        <v>73.415930000000003</v>
      </c>
      <c r="EZ912">
        <v>72.519260000000003</v>
      </c>
      <c r="FA912">
        <v>71.726129999999998</v>
      </c>
      <c r="FB912">
        <v>71.146429999999995</v>
      </c>
      <c r="FC912">
        <v>70.650639999999996</v>
      </c>
      <c r="FD912">
        <v>70.313800000000001</v>
      </c>
      <c r="FE912">
        <v>71.124769999999998</v>
      </c>
      <c r="FF912">
        <v>73.692040000000006</v>
      </c>
      <c r="FG912">
        <v>77.154399999999995</v>
      </c>
      <c r="FH912">
        <v>80.986919999999998</v>
      </c>
      <c r="FI912">
        <v>84.807329999999993</v>
      </c>
      <c r="FJ912">
        <v>87.478639999999999</v>
      </c>
      <c r="FK912">
        <v>89.329769999999996</v>
      </c>
      <c r="FL912">
        <v>91.025409999999994</v>
      </c>
      <c r="FM912">
        <v>91.699759999999998</v>
      </c>
      <c r="FN912">
        <v>90.502390000000005</v>
      </c>
      <c r="FO912">
        <v>89.339780000000005</v>
      </c>
      <c r="FP912">
        <v>88.540779999999998</v>
      </c>
      <c r="FQ912">
        <v>87.130669999999995</v>
      </c>
      <c r="FR912">
        <v>84.503680000000003</v>
      </c>
      <c r="FS912">
        <v>81.00385</v>
      </c>
      <c r="FT912">
        <v>78.808229999999995</v>
      </c>
      <c r="FU912">
        <v>76.621099999999998</v>
      </c>
      <c r="FV912">
        <v>1</v>
      </c>
    </row>
    <row r="913" spans="1:178" x14ac:dyDescent="0.2">
      <c r="A913" t="s">
        <v>216</v>
      </c>
      <c r="B913" t="s">
        <v>231</v>
      </c>
      <c r="C913" t="s">
        <v>243</v>
      </c>
      <c r="D913" t="s">
        <v>39</v>
      </c>
      <c r="E913" t="s">
        <v>239</v>
      </c>
      <c r="F913" t="s">
        <v>230</v>
      </c>
      <c r="G913">
        <v>455</v>
      </c>
      <c r="H913" s="59"/>
      <c r="I913">
        <v>67.00515</v>
      </c>
      <c r="J913">
        <v>476.91250000000002</v>
      </c>
      <c r="K913">
        <v>470.11290000000002</v>
      </c>
      <c r="L913">
        <v>464.15750000000003</v>
      </c>
      <c r="M913">
        <v>466.22230000000002</v>
      </c>
      <c r="N913">
        <v>480.2423</v>
      </c>
      <c r="O913">
        <v>511.02760000000001</v>
      </c>
      <c r="P913">
        <v>553.21249999999998</v>
      </c>
      <c r="Q913">
        <v>564.92989999999998</v>
      </c>
      <c r="R913">
        <v>573.44470000000001</v>
      </c>
      <c r="S913">
        <v>576.31399999999996</v>
      </c>
      <c r="T913">
        <v>576.68889999999999</v>
      </c>
      <c r="U913">
        <v>570.78440000000001</v>
      </c>
      <c r="V913">
        <v>563.77480000000003</v>
      </c>
      <c r="W913">
        <v>560.18529999999998</v>
      </c>
      <c r="X913">
        <v>549.25369999999998</v>
      </c>
      <c r="Y913">
        <v>544.68439999999998</v>
      </c>
      <c r="Z913">
        <v>536.20100000000002</v>
      </c>
      <c r="AA913">
        <v>527.9384</v>
      </c>
      <c r="AB913">
        <v>526.22220000000004</v>
      </c>
      <c r="AC913">
        <v>527.70839999999998</v>
      </c>
      <c r="AD913">
        <v>528.92340000000002</v>
      </c>
      <c r="AE913">
        <v>528.48739999999998</v>
      </c>
      <c r="AF913">
        <v>522.99839999999995</v>
      </c>
      <c r="AG913">
        <v>490.67610000000002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-172.92250000000001</v>
      </c>
      <c r="AU913">
        <v>416.69580000000002</v>
      </c>
      <c r="AV913">
        <v>409.95589999999999</v>
      </c>
      <c r="AW913">
        <v>407.44819999999999</v>
      </c>
      <c r="AX913">
        <v>401.70440000000002</v>
      </c>
      <c r="AY913">
        <v>396.53859999999997</v>
      </c>
      <c r="AZ913">
        <v>331.6943</v>
      </c>
      <c r="BA913">
        <v>220.10419999999999</v>
      </c>
      <c r="BB913">
        <v>155.29470000000001</v>
      </c>
      <c r="BC913">
        <v>105.28700000000001</v>
      </c>
      <c r="BD913">
        <v>-114.8038</v>
      </c>
      <c r="BE913">
        <v>-293.75540000000001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44.370609999999999</v>
      </c>
      <c r="BS913">
        <v>431.2122</v>
      </c>
      <c r="BT913">
        <v>424.08629999999999</v>
      </c>
      <c r="BU913">
        <v>422.85739999999998</v>
      </c>
      <c r="BV913">
        <v>417.36399999999998</v>
      </c>
      <c r="BW913">
        <v>412.01650000000001</v>
      </c>
      <c r="BX913">
        <v>340.89580000000001</v>
      </c>
      <c r="BY913">
        <v>229.3768</v>
      </c>
      <c r="BZ913">
        <v>162.03569999999999</v>
      </c>
      <c r="CA913">
        <v>143.62549999999999</v>
      </c>
      <c r="CB913">
        <v>53.8279</v>
      </c>
      <c r="CC913">
        <v>-38.911250000000003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194.8672</v>
      </c>
      <c r="CQ913">
        <v>441.26620000000003</v>
      </c>
      <c r="CR913">
        <v>433.87299999999999</v>
      </c>
      <c r="CS913">
        <v>433.52969999999999</v>
      </c>
      <c r="CT913">
        <v>428.20979999999997</v>
      </c>
      <c r="CU913">
        <v>422.73649999999998</v>
      </c>
      <c r="CV913">
        <v>347.2688</v>
      </c>
      <c r="CW913">
        <v>235.79900000000001</v>
      </c>
      <c r="CX913">
        <v>166.7045</v>
      </c>
      <c r="CY913">
        <v>170.17859999999999</v>
      </c>
      <c r="CZ913">
        <v>170.6217</v>
      </c>
      <c r="DA913">
        <v>137.59299999999999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345.36380000000003</v>
      </c>
      <c r="DO913">
        <v>451.3202</v>
      </c>
      <c r="DP913">
        <v>443.65969999999999</v>
      </c>
      <c r="DQ913">
        <v>444.202</v>
      </c>
      <c r="DR913">
        <v>439.05560000000003</v>
      </c>
      <c r="DS913">
        <v>433.45639999999997</v>
      </c>
      <c r="DT913">
        <v>353.64170000000001</v>
      </c>
      <c r="DU913">
        <v>242.22120000000001</v>
      </c>
      <c r="DV913">
        <v>171.3733</v>
      </c>
      <c r="DW913">
        <v>196.73169999999999</v>
      </c>
      <c r="DX913">
        <v>287.41550000000001</v>
      </c>
      <c r="DY913">
        <v>314.09730000000002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0</v>
      </c>
      <c r="EF913">
        <v>0</v>
      </c>
      <c r="EG913">
        <v>0</v>
      </c>
      <c r="EH913">
        <v>0</v>
      </c>
      <c r="EI913">
        <v>0</v>
      </c>
      <c r="EJ913">
        <v>0</v>
      </c>
      <c r="EK913">
        <v>0</v>
      </c>
      <c r="EL913">
        <v>562.65689999999995</v>
      </c>
      <c r="EM913">
        <v>465.83659999999998</v>
      </c>
      <c r="EN913">
        <v>457.7901</v>
      </c>
      <c r="EO913">
        <v>459.61110000000002</v>
      </c>
      <c r="EP913">
        <v>454.71519999999998</v>
      </c>
      <c r="EQ913">
        <v>448.93430000000001</v>
      </c>
      <c r="ER913">
        <v>362.84320000000002</v>
      </c>
      <c r="ES913">
        <v>251.49379999999999</v>
      </c>
      <c r="ET913">
        <v>178.11429999999999</v>
      </c>
      <c r="EU913">
        <v>235.0702</v>
      </c>
      <c r="EV913">
        <v>456.0471</v>
      </c>
      <c r="EW913">
        <v>568.94129999999996</v>
      </c>
      <c r="EX913">
        <v>74.305260000000004</v>
      </c>
      <c r="EY913">
        <v>73.415940000000006</v>
      </c>
      <c r="EZ913">
        <v>72.519260000000003</v>
      </c>
      <c r="FA913">
        <v>71.726129999999998</v>
      </c>
      <c r="FB913">
        <v>71.146429999999995</v>
      </c>
      <c r="FC913">
        <v>70.650639999999996</v>
      </c>
      <c r="FD913">
        <v>70.313800000000001</v>
      </c>
      <c r="FE913">
        <v>71.124769999999998</v>
      </c>
      <c r="FF913">
        <v>73.692040000000006</v>
      </c>
      <c r="FG913">
        <v>77.154399999999995</v>
      </c>
      <c r="FH913">
        <v>80.986919999999998</v>
      </c>
      <c r="FI913">
        <v>84.807329999999993</v>
      </c>
      <c r="FJ913">
        <v>87.478639999999999</v>
      </c>
      <c r="FK913">
        <v>89.329769999999996</v>
      </c>
      <c r="FL913">
        <v>91.025409999999994</v>
      </c>
      <c r="FM913">
        <v>91.699759999999998</v>
      </c>
      <c r="FN913">
        <v>90.502390000000005</v>
      </c>
      <c r="FO913">
        <v>89.339780000000005</v>
      </c>
      <c r="FP913">
        <v>88.540779999999998</v>
      </c>
      <c r="FQ913">
        <v>87.130669999999995</v>
      </c>
      <c r="FR913">
        <v>84.503680000000003</v>
      </c>
      <c r="FS913">
        <v>81.00385</v>
      </c>
      <c r="FT913">
        <v>78.808229999999995</v>
      </c>
      <c r="FU913">
        <v>76.621099999999998</v>
      </c>
      <c r="FV913">
        <v>1</v>
      </c>
    </row>
    <row r="914" spans="1:178" x14ac:dyDescent="0.2">
      <c r="A914" t="s">
        <v>216</v>
      </c>
      <c r="B914" t="s">
        <v>231</v>
      </c>
      <c r="C914" t="s">
        <v>243</v>
      </c>
      <c r="D914" t="s">
        <v>40</v>
      </c>
      <c r="E914">
        <v>2015</v>
      </c>
      <c r="F914" t="s">
        <v>230</v>
      </c>
      <c r="G914">
        <v>494</v>
      </c>
      <c r="H914" s="59"/>
      <c r="I914">
        <v>72.748450000000005</v>
      </c>
      <c r="J914">
        <v>518.41229999999996</v>
      </c>
      <c r="K914">
        <v>512.11680000000001</v>
      </c>
      <c r="L914">
        <v>505.45639999999997</v>
      </c>
      <c r="M914">
        <v>511.66789999999997</v>
      </c>
      <c r="N914">
        <v>527.24400000000003</v>
      </c>
      <c r="O914">
        <v>557.33759999999995</v>
      </c>
      <c r="P914">
        <v>602.63869999999997</v>
      </c>
      <c r="Q914">
        <v>614.89710000000002</v>
      </c>
      <c r="R914">
        <v>624.23119999999994</v>
      </c>
      <c r="S914">
        <v>625.70619999999997</v>
      </c>
      <c r="T914">
        <v>627.10220000000004</v>
      </c>
      <c r="U914">
        <v>620.87649999999996</v>
      </c>
      <c r="V914">
        <v>613.53579999999999</v>
      </c>
      <c r="W914">
        <v>609.30139999999994</v>
      </c>
      <c r="X914">
        <v>596.88239999999996</v>
      </c>
      <c r="Y914">
        <v>591.34379999999999</v>
      </c>
      <c r="Z914">
        <v>582.31470000000002</v>
      </c>
      <c r="AA914">
        <v>572.50779999999997</v>
      </c>
      <c r="AB914">
        <v>570.5951</v>
      </c>
      <c r="AC914">
        <v>572.69280000000003</v>
      </c>
      <c r="AD914">
        <v>575.90250000000003</v>
      </c>
      <c r="AE914">
        <v>575.21249999999998</v>
      </c>
      <c r="AF914">
        <v>569.1848</v>
      </c>
      <c r="AG914">
        <v>533.61990000000003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-136.84309999999999</v>
      </c>
      <c r="AU914">
        <v>456.3503</v>
      </c>
      <c r="AV914">
        <v>448.81020000000001</v>
      </c>
      <c r="AW914">
        <v>446.06139999999999</v>
      </c>
      <c r="AX914">
        <v>440.23910000000001</v>
      </c>
      <c r="AY914">
        <v>433.84390000000002</v>
      </c>
      <c r="AZ914">
        <v>362.47620000000001</v>
      </c>
      <c r="BA914">
        <v>241.31370000000001</v>
      </c>
      <c r="BB914">
        <v>-90.084850000000003</v>
      </c>
      <c r="BC914">
        <v>-201.52959999999999</v>
      </c>
      <c r="BD914">
        <v>-344.34679999999997</v>
      </c>
      <c r="BE914">
        <v>-438.91320000000002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68.432550000000006</v>
      </c>
      <c r="BS914">
        <v>470.16919999999999</v>
      </c>
      <c r="BT914">
        <v>462.10480000000001</v>
      </c>
      <c r="BU914">
        <v>460.51740000000001</v>
      </c>
      <c r="BV914">
        <v>454.8578</v>
      </c>
      <c r="BW914">
        <v>448.32990000000001</v>
      </c>
      <c r="BX914">
        <v>371.36160000000001</v>
      </c>
      <c r="BY914">
        <v>249.55119999999999</v>
      </c>
      <c r="BZ914">
        <v>71.931569999999994</v>
      </c>
      <c r="CA914">
        <v>28.594629999999999</v>
      </c>
      <c r="CB914">
        <v>-30.160820000000001</v>
      </c>
      <c r="CC914">
        <v>-90.526489999999995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210.60579999999999</v>
      </c>
      <c r="CQ914">
        <v>479.74009999999998</v>
      </c>
      <c r="CR914">
        <v>471.31270000000001</v>
      </c>
      <c r="CS914">
        <v>470.52960000000002</v>
      </c>
      <c r="CT914">
        <v>464.98259999999999</v>
      </c>
      <c r="CU914">
        <v>458.36290000000002</v>
      </c>
      <c r="CV914">
        <v>377.51549999999997</v>
      </c>
      <c r="CW914">
        <v>255.25640000000001</v>
      </c>
      <c r="CX914">
        <v>184.14359999999999</v>
      </c>
      <c r="CY914">
        <v>187.97800000000001</v>
      </c>
      <c r="CZ914">
        <v>187.4434</v>
      </c>
      <c r="DA914">
        <v>150.76509999999999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352.77910000000003</v>
      </c>
      <c r="DO914">
        <v>489.31099999999998</v>
      </c>
      <c r="DP914">
        <v>480.52050000000003</v>
      </c>
      <c r="DQ914">
        <v>480.54180000000002</v>
      </c>
      <c r="DR914">
        <v>475.10739999999998</v>
      </c>
      <c r="DS914">
        <v>468.39589999999998</v>
      </c>
      <c r="DT914">
        <v>383.66950000000003</v>
      </c>
      <c r="DU914">
        <v>260.96170000000001</v>
      </c>
      <c r="DV914">
        <v>296.35570000000001</v>
      </c>
      <c r="DW914">
        <v>347.36130000000003</v>
      </c>
      <c r="DX914">
        <v>405.04770000000002</v>
      </c>
      <c r="DY914">
        <v>392.05669999999998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558.05470000000003</v>
      </c>
      <c r="EM914">
        <v>503.12990000000002</v>
      </c>
      <c r="EN914">
        <v>493.8152</v>
      </c>
      <c r="EO914">
        <v>494.99779999999998</v>
      </c>
      <c r="EP914">
        <v>489.726</v>
      </c>
      <c r="EQ914">
        <v>482.88189999999997</v>
      </c>
      <c r="ER914">
        <v>392.5548</v>
      </c>
      <c r="ES914">
        <v>269.19909999999999</v>
      </c>
      <c r="ET914">
        <v>458.37209999999999</v>
      </c>
      <c r="EU914">
        <v>577.4855</v>
      </c>
      <c r="EV914">
        <v>719.23360000000002</v>
      </c>
      <c r="EW914">
        <v>740.4434</v>
      </c>
      <c r="EX914">
        <v>74.346819999999994</v>
      </c>
      <c r="EY914">
        <v>72.809809999999999</v>
      </c>
      <c r="EZ914">
        <v>71.614630000000005</v>
      </c>
      <c r="FA914">
        <v>70.951480000000004</v>
      </c>
      <c r="FB914">
        <v>70.429349999999999</v>
      </c>
      <c r="FC914">
        <v>69.845050000000001</v>
      </c>
      <c r="FD914">
        <v>69.720330000000004</v>
      </c>
      <c r="FE914">
        <v>69.637929999999997</v>
      </c>
      <c r="FF914">
        <v>71.761840000000007</v>
      </c>
      <c r="FG914">
        <v>76.569010000000006</v>
      </c>
      <c r="FH914">
        <v>81.878110000000007</v>
      </c>
      <c r="FI914">
        <v>86.619770000000003</v>
      </c>
      <c r="FJ914">
        <v>89.845529999999997</v>
      </c>
      <c r="FK914">
        <v>91.877790000000005</v>
      </c>
      <c r="FL914">
        <v>93.25461</v>
      </c>
      <c r="FM914">
        <v>93.788979999999995</v>
      </c>
      <c r="FN914">
        <v>93.517300000000006</v>
      </c>
      <c r="FO914">
        <v>92.53098</v>
      </c>
      <c r="FP914">
        <v>90.547399999999996</v>
      </c>
      <c r="FQ914">
        <v>87.315470000000005</v>
      </c>
      <c r="FR914">
        <v>82.84639</v>
      </c>
      <c r="FS914">
        <v>79.669510000000002</v>
      </c>
      <c r="FT914">
        <v>77.910259999999994</v>
      </c>
      <c r="FU914">
        <v>76.186179999999993</v>
      </c>
      <c r="FV914">
        <v>1</v>
      </c>
    </row>
    <row r="915" spans="1:178" x14ac:dyDescent="0.2">
      <c r="A915" t="s">
        <v>216</v>
      </c>
      <c r="B915" t="s">
        <v>231</v>
      </c>
      <c r="C915" t="s">
        <v>243</v>
      </c>
      <c r="D915" t="s">
        <v>40</v>
      </c>
      <c r="E915">
        <v>2016</v>
      </c>
      <c r="F915" t="s">
        <v>230</v>
      </c>
      <c r="G915">
        <v>481</v>
      </c>
      <c r="H915" s="59"/>
      <c r="I915">
        <v>70.834010000000006</v>
      </c>
      <c r="J915">
        <v>504.76990000000001</v>
      </c>
      <c r="K915">
        <v>498.64010000000002</v>
      </c>
      <c r="L915">
        <v>492.1549</v>
      </c>
      <c r="M915">
        <v>498.20299999999997</v>
      </c>
      <c r="N915">
        <v>513.3691</v>
      </c>
      <c r="O915">
        <v>542.67089999999996</v>
      </c>
      <c r="P915">
        <v>586.77980000000002</v>
      </c>
      <c r="Q915">
        <v>598.71559999999999</v>
      </c>
      <c r="R915">
        <v>607.80409999999995</v>
      </c>
      <c r="S915">
        <v>609.24030000000005</v>
      </c>
      <c r="T915">
        <v>610.59950000000003</v>
      </c>
      <c r="U915">
        <v>604.53769999999997</v>
      </c>
      <c r="V915">
        <v>597.39009999999996</v>
      </c>
      <c r="W915">
        <v>593.2672</v>
      </c>
      <c r="X915">
        <v>581.17499999999995</v>
      </c>
      <c r="Y915">
        <v>575.78210000000001</v>
      </c>
      <c r="Z915">
        <v>566.99059999999997</v>
      </c>
      <c r="AA915">
        <v>557.44169999999997</v>
      </c>
      <c r="AB915">
        <v>555.57939999999996</v>
      </c>
      <c r="AC915">
        <v>557.62189999999998</v>
      </c>
      <c r="AD915">
        <v>560.74710000000005</v>
      </c>
      <c r="AE915">
        <v>560.07529999999997</v>
      </c>
      <c r="AF915">
        <v>554.20619999999997</v>
      </c>
      <c r="AG915">
        <v>519.57719999999995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-137.78319999999999</v>
      </c>
      <c r="AU915">
        <v>444.03530000000001</v>
      </c>
      <c r="AV915">
        <v>436.70519999999999</v>
      </c>
      <c r="AW915">
        <v>434.00319999999999</v>
      </c>
      <c r="AX915">
        <v>428.33049999999997</v>
      </c>
      <c r="AY915">
        <v>422.10640000000001</v>
      </c>
      <c r="AZ915">
        <v>352.74079999999998</v>
      </c>
      <c r="BA915">
        <v>234.78110000000001</v>
      </c>
      <c r="BB915">
        <v>-91.298400000000001</v>
      </c>
      <c r="BC915">
        <v>-201.31710000000001</v>
      </c>
      <c r="BD915">
        <v>-342.23559999999998</v>
      </c>
      <c r="BE915">
        <v>-435.07010000000002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64.773449999999997</v>
      </c>
      <c r="BS915">
        <v>457.6712</v>
      </c>
      <c r="BT915">
        <v>449.82380000000001</v>
      </c>
      <c r="BU915">
        <v>448.26769999999999</v>
      </c>
      <c r="BV915">
        <v>442.75549999999998</v>
      </c>
      <c r="BW915">
        <v>436.4006</v>
      </c>
      <c r="BX915">
        <v>361.50850000000003</v>
      </c>
      <c r="BY915">
        <v>242.90950000000001</v>
      </c>
      <c r="BZ915">
        <v>68.572010000000006</v>
      </c>
      <c r="CA915">
        <v>25.758980000000001</v>
      </c>
      <c r="CB915">
        <v>-32.21123</v>
      </c>
      <c r="CC915">
        <v>-91.297929999999994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205.06360000000001</v>
      </c>
      <c r="CQ915">
        <v>467.11529999999999</v>
      </c>
      <c r="CR915">
        <v>458.90969999999999</v>
      </c>
      <c r="CS915">
        <v>458.1472</v>
      </c>
      <c r="CT915">
        <v>452.74619999999999</v>
      </c>
      <c r="CU915">
        <v>446.30070000000001</v>
      </c>
      <c r="CV915">
        <v>367.58089999999999</v>
      </c>
      <c r="CW915">
        <v>248.53919999999999</v>
      </c>
      <c r="CX915">
        <v>179.2978</v>
      </c>
      <c r="CY915">
        <v>183.03120000000001</v>
      </c>
      <c r="CZ915">
        <v>182.51070000000001</v>
      </c>
      <c r="DA915">
        <v>146.79759999999999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345.35359999999997</v>
      </c>
      <c r="DO915">
        <v>476.55950000000001</v>
      </c>
      <c r="DP915">
        <v>467.99549999999999</v>
      </c>
      <c r="DQ915">
        <v>468.02679999999998</v>
      </c>
      <c r="DR915">
        <v>462.73689999999999</v>
      </c>
      <c r="DS915">
        <v>456.20080000000002</v>
      </c>
      <c r="DT915">
        <v>373.65339999999998</v>
      </c>
      <c r="DU915">
        <v>254.1688</v>
      </c>
      <c r="DV915">
        <v>290.02350000000001</v>
      </c>
      <c r="DW915">
        <v>340.30340000000001</v>
      </c>
      <c r="DX915">
        <v>397.23259999999999</v>
      </c>
      <c r="DY915">
        <v>384.8931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0</v>
      </c>
      <c r="EI915">
        <v>0</v>
      </c>
      <c r="EJ915">
        <v>0</v>
      </c>
      <c r="EK915">
        <v>0</v>
      </c>
      <c r="EL915">
        <v>547.91030000000001</v>
      </c>
      <c r="EM915">
        <v>490.19529999999997</v>
      </c>
      <c r="EN915">
        <v>481.11410000000001</v>
      </c>
      <c r="EO915">
        <v>482.29129999999998</v>
      </c>
      <c r="EP915">
        <v>477.1619</v>
      </c>
      <c r="EQ915">
        <v>470.49489999999997</v>
      </c>
      <c r="ER915">
        <v>382.42099999999999</v>
      </c>
      <c r="ES915">
        <v>262.29719999999998</v>
      </c>
      <c r="ET915">
        <v>449.89389999999997</v>
      </c>
      <c r="EU915">
        <v>567.37950000000001</v>
      </c>
      <c r="EV915">
        <v>707.25699999999995</v>
      </c>
      <c r="EW915">
        <v>728.6653</v>
      </c>
      <c r="EX915">
        <v>74.346819999999994</v>
      </c>
      <c r="EY915">
        <v>72.809809999999999</v>
      </c>
      <c r="EZ915">
        <v>71.614630000000005</v>
      </c>
      <c r="FA915">
        <v>70.951480000000004</v>
      </c>
      <c r="FB915">
        <v>70.429349999999999</v>
      </c>
      <c r="FC915">
        <v>69.845050000000001</v>
      </c>
      <c r="FD915">
        <v>69.720330000000004</v>
      </c>
      <c r="FE915">
        <v>69.637929999999997</v>
      </c>
      <c r="FF915">
        <v>71.761840000000007</v>
      </c>
      <c r="FG915">
        <v>76.569010000000006</v>
      </c>
      <c r="FH915">
        <v>81.878110000000007</v>
      </c>
      <c r="FI915">
        <v>86.619770000000003</v>
      </c>
      <c r="FJ915">
        <v>89.845529999999997</v>
      </c>
      <c r="FK915">
        <v>91.877790000000005</v>
      </c>
      <c r="FL915">
        <v>93.25461</v>
      </c>
      <c r="FM915">
        <v>93.788979999999995</v>
      </c>
      <c r="FN915">
        <v>93.517300000000006</v>
      </c>
      <c r="FO915">
        <v>92.53098</v>
      </c>
      <c r="FP915">
        <v>90.547399999999996</v>
      </c>
      <c r="FQ915">
        <v>87.315470000000005</v>
      </c>
      <c r="FR915">
        <v>82.84639</v>
      </c>
      <c r="FS915">
        <v>79.669510000000002</v>
      </c>
      <c r="FT915">
        <v>77.910259999999994</v>
      </c>
      <c r="FU915">
        <v>76.186179999999993</v>
      </c>
      <c r="FV915">
        <v>1</v>
      </c>
    </row>
    <row r="916" spans="1:178" x14ac:dyDescent="0.2">
      <c r="A916" t="s">
        <v>216</v>
      </c>
      <c r="B916" t="s">
        <v>231</v>
      </c>
      <c r="C916" t="s">
        <v>243</v>
      </c>
      <c r="D916" t="s">
        <v>40</v>
      </c>
      <c r="E916">
        <v>2017</v>
      </c>
      <c r="F916" t="s">
        <v>230</v>
      </c>
      <c r="G916">
        <v>468</v>
      </c>
      <c r="H916" s="59"/>
      <c r="I916">
        <v>68.919589999999999</v>
      </c>
      <c r="J916">
        <v>491.12740000000002</v>
      </c>
      <c r="K916">
        <v>485.16329999999999</v>
      </c>
      <c r="L916">
        <v>478.8535</v>
      </c>
      <c r="M916">
        <v>484.738</v>
      </c>
      <c r="N916">
        <v>499.49430000000001</v>
      </c>
      <c r="O916">
        <v>528.00409999999999</v>
      </c>
      <c r="P916">
        <v>570.92089999999996</v>
      </c>
      <c r="Q916">
        <v>582.53409999999997</v>
      </c>
      <c r="R916">
        <v>591.37699999999995</v>
      </c>
      <c r="S916">
        <v>592.77440000000001</v>
      </c>
      <c r="T916">
        <v>594.09690000000001</v>
      </c>
      <c r="U916">
        <v>588.19880000000001</v>
      </c>
      <c r="V916">
        <v>581.24440000000004</v>
      </c>
      <c r="W916">
        <v>577.23289999999997</v>
      </c>
      <c r="X916">
        <v>565.46749999999997</v>
      </c>
      <c r="Y916">
        <v>560.22050000000002</v>
      </c>
      <c r="Z916">
        <v>551.66650000000004</v>
      </c>
      <c r="AA916">
        <v>542.37570000000005</v>
      </c>
      <c r="AB916">
        <v>540.56380000000001</v>
      </c>
      <c r="AC916">
        <v>542.55110000000002</v>
      </c>
      <c r="AD916">
        <v>545.59190000000001</v>
      </c>
      <c r="AE916">
        <v>544.93809999999996</v>
      </c>
      <c r="AF916">
        <v>539.22770000000003</v>
      </c>
      <c r="AG916">
        <v>505.53460000000001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-138.66059999999999</v>
      </c>
      <c r="AU916">
        <v>431.72460000000001</v>
      </c>
      <c r="AV916">
        <v>424.6044</v>
      </c>
      <c r="AW916">
        <v>421.94929999999999</v>
      </c>
      <c r="AX916">
        <v>416.42630000000003</v>
      </c>
      <c r="AY916">
        <v>410.37349999999998</v>
      </c>
      <c r="AZ916">
        <v>343.00810000000001</v>
      </c>
      <c r="BA916">
        <v>228.25110000000001</v>
      </c>
      <c r="BB916">
        <v>-92.462519999999998</v>
      </c>
      <c r="BC916">
        <v>-201.03440000000001</v>
      </c>
      <c r="BD916">
        <v>-340.02859999999998</v>
      </c>
      <c r="BE916">
        <v>-431.12060000000002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61.14</v>
      </c>
      <c r="BS916">
        <v>445.17500000000001</v>
      </c>
      <c r="BT916">
        <v>437.54450000000003</v>
      </c>
      <c r="BU916">
        <v>436.0197</v>
      </c>
      <c r="BV916">
        <v>430.65499999999997</v>
      </c>
      <c r="BW916">
        <v>424.47309999999999</v>
      </c>
      <c r="BX916">
        <v>351.65649999999999</v>
      </c>
      <c r="BY916">
        <v>236.2688</v>
      </c>
      <c r="BZ916">
        <v>65.232669999999999</v>
      </c>
      <c r="CA916">
        <v>22.95204</v>
      </c>
      <c r="CB916">
        <v>-34.222450000000002</v>
      </c>
      <c r="CC916">
        <v>-92.025890000000004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199.5213</v>
      </c>
      <c r="CQ916">
        <v>454.49059999999997</v>
      </c>
      <c r="CR916">
        <v>446.50670000000002</v>
      </c>
      <c r="CS916">
        <v>445.76490000000001</v>
      </c>
      <c r="CT916">
        <v>440.50979999999998</v>
      </c>
      <c r="CU916">
        <v>434.23849999999999</v>
      </c>
      <c r="CV916">
        <v>357.6463</v>
      </c>
      <c r="CW916">
        <v>241.8219</v>
      </c>
      <c r="CX916">
        <v>174.45189999999999</v>
      </c>
      <c r="CY916">
        <v>178.08439999999999</v>
      </c>
      <c r="CZ916">
        <v>177.578</v>
      </c>
      <c r="DA916">
        <v>142.83009999999999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337.90260000000001</v>
      </c>
      <c r="DO916">
        <v>463.80619999999999</v>
      </c>
      <c r="DP916">
        <v>455.46899999999999</v>
      </c>
      <c r="DQ916">
        <v>455.51</v>
      </c>
      <c r="DR916">
        <v>450.3646</v>
      </c>
      <c r="DS916">
        <v>444.00389999999999</v>
      </c>
      <c r="DT916">
        <v>363.6361</v>
      </c>
      <c r="DU916">
        <v>247.375</v>
      </c>
      <c r="DV916">
        <v>283.67110000000002</v>
      </c>
      <c r="DW916">
        <v>333.2167</v>
      </c>
      <c r="DX916">
        <v>389.3784</v>
      </c>
      <c r="DY916">
        <v>377.68610000000001</v>
      </c>
      <c r="DZ916">
        <v>0</v>
      </c>
      <c r="EA916">
        <v>0</v>
      </c>
      <c r="EB916">
        <v>0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537.70320000000004</v>
      </c>
      <c r="EM916">
        <v>477.25659999999999</v>
      </c>
      <c r="EN916">
        <v>468.40910000000002</v>
      </c>
      <c r="EO916">
        <v>469.5804</v>
      </c>
      <c r="EP916">
        <v>464.5933</v>
      </c>
      <c r="EQ916">
        <v>458.10359999999997</v>
      </c>
      <c r="ER916">
        <v>372.28449999999998</v>
      </c>
      <c r="ES916">
        <v>255.39269999999999</v>
      </c>
      <c r="ET916">
        <v>441.36630000000002</v>
      </c>
      <c r="EU916">
        <v>557.20320000000004</v>
      </c>
      <c r="EV916">
        <v>695.18460000000005</v>
      </c>
      <c r="EW916">
        <v>716.7808</v>
      </c>
      <c r="EX916">
        <v>74.346819999999994</v>
      </c>
      <c r="EY916">
        <v>72.809809999999999</v>
      </c>
      <c r="EZ916">
        <v>71.614630000000005</v>
      </c>
      <c r="FA916">
        <v>70.951480000000004</v>
      </c>
      <c r="FB916">
        <v>70.429349999999999</v>
      </c>
      <c r="FC916">
        <v>69.845050000000001</v>
      </c>
      <c r="FD916">
        <v>69.720330000000004</v>
      </c>
      <c r="FE916">
        <v>69.637929999999997</v>
      </c>
      <c r="FF916">
        <v>71.761840000000007</v>
      </c>
      <c r="FG916">
        <v>76.569010000000006</v>
      </c>
      <c r="FH916">
        <v>81.878110000000007</v>
      </c>
      <c r="FI916">
        <v>86.619770000000003</v>
      </c>
      <c r="FJ916">
        <v>89.845529999999997</v>
      </c>
      <c r="FK916">
        <v>91.877790000000005</v>
      </c>
      <c r="FL916">
        <v>93.25461</v>
      </c>
      <c r="FM916">
        <v>93.788979999999995</v>
      </c>
      <c r="FN916">
        <v>93.517300000000006</v>
      </c>
      <c r="FO916">
        <v>92.53098</v>
      </c>
      <c r="FP916">
        <v>90.547399999999996</v>
      </c>
      <c r="FQ916">
        <v>87.315470000000005</v>
      </c>
      <c r="FR916">
        <v>82.84639</v>
      </c>
      <c r="FS916">
        <v>79.669510000000002</v>
      </c>
      <c r="FT916">
        <v>77.910259999999994</v>
      </c>
      <c r="FU916">
        <v>76.186179999999993</v>
      </c>
      <c r="FV916">
        <v>1</v>
      </c>
    </row>
    <row r="917" spans="1:178" x14ac:dyDescent="0.2">
      <c r="A917" t="s">
        <v>216</v>
      </c>
      <c r="B917" t="s">
        <v>231</v>
      </c>
      <c r="C917" t="s">
        <v>243</v>
      </c>
      <c r="D917" t="s">
        <v>40</v>
      </c>
      <c r="E917" t="s">
        <v>239</v>
      </c>
      <c r="F917" t="s">
        <v>230</v>
      </c>
      <c r="G917">
        <v>455</v>
      </c>
      <c r="H917" s="59"/>
      <c r="I917">
        <v>67.00515</v>
      </c>
      <c r="J917">
        <v>477.48500000000001</v>
      </c>
      <c r="K917">
        <v>471.6866</v>
      </c>
      <c r="L917">
        <v>465.55200000000002</v>
      </c>
      <c r="M917">
        <v>471.2731</v>
      </c>
      <c r="N917">
        <v>485.61939999999998</v>
      </c>
      <c r="O917">
        <v>513.33730000000003</v>
      </c>
      <c r="P917">
        <v>555.06200000000001</v>
      </c>
      <c r="Q917">
        <v>566.35260000000005</v>
      </c>
      <c r="R917">
        <v>574.94979999999998</v>
      </c>
      <c r="S917">
        <v>576.30840000000001</v>
      </c>
      <c r="T917">
        <v>577.5942</v>
      </c>
      <c r="U917">
        <v>571.85990000000004</v>
      </c>
      <c r="V917">
        <v>565.09879999999998</v>
      </c>
      <c r="W917">
        <v>561.19870000000003</v>
      </c>
      <c r="X917">
        <v>549.76009999999997</v>
      </c>
      <c r="Y917">
        <v>544.65880000000004</v>
      </c>
      <c r="Z917">
        <v>536.34249999999997</v>
      </c>
      <c r="AA917">
        <v>527.3098</v>
      </c>
      <c r="AB917">
        <v>525.54809999999998</v>
      </c>
      <c r="AC917">
        <v>527.48019999999997</v>
      </c>
      <c r="AD917">
        <v>530.43650000000002</v>
      </c>
      <c r="AE917">
        <v>529.80100000000004</v>
      </c>
      <c r="AF917">
        <v>524.2491</v>
      </c>
      <c r="AG917">
        <v>491.49200000000002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-139.47280000000001</v>
      </c>
      <c r="AU917">
        <v>419.41829999999999</v>
      </c>
      <c r="AV917">
        <v>412.50779999999997</v>
      </c>
      <c r="AW917">
        <v>409.90010000000001</v>
      </c>
      <c r="AX917">
        <v>404.52679999999998</v>
      </c>
      <c r="AY917">
        <v>398.64510000000001</v>
      </c>
      <c r="AZ917">
        <v>333.27820000000003</v>
      </c>
      <c r="BA917">
        <v>221.7236</v>
      </c>
      <c r="BB917">
        <v>-93.575159999999997</v>
      </c>
      <c r="BC917">
        <v>-200.67859999999999</v>
      </c>
      <c r="BD917">
        <v>-337.7217</v>
      </c>
      <c r="BE917">
        <v>-427.06049999999999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57.533230000000003</v>
      </c>
      <c r="BS917">
        <v>432.68049999999999</v>
      </c>
      <c r="BT917">
        <v>425.26679999999999</v>
      </c>
      <c r="BU917">
        <v>423.77370000000002</v>
      </c>
      <c r="BV917">
        <v>418.55650000000003</v>
      </c>
      <c r="BW917">
        <v>412.54750000000001</v>
      </c>
      <c r="BX917">
        <v>341.80560000000003</v>
      </c>
      <c r="BY917">
        <v>229.6292</v>
      </c>
      <c r="BZ917">
        <v>61.914389999999997</v>
      </c>
      <c r="CA917">
        <v>20.175059999999998</v>
      </c>
      <c r="CB917">
        <v>-36.192779999999999</v>
      </c>
      <c r="CC917">
        <v>-92.708529999999996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193.97900000000001</v>
      </c>
      <c r="CQ917">
        <v>441.86579999999998</v>
      </c>
      <c r="CR917">
        <v>434.10379999999998</v>
      </c>
      <c r="CS917">
        <v>433.38249999999999</v>
      </c>
      <c r="CT917">
        <v>428.27339999999998</v>
      </c>
      <c r="CU917">
        <v>422.17630000000003</v>
      </c>
      <c r="CV917">
        <v>347.71170000000001</v>
      </c>
      <c r="CW917">
        <v>235.1046</v>
      </c>
      <c r="CX917">
        <v>169.60599999999999</v>
      </c>
      <c r="CY917">
        <v>173.13759999999999</v>
      </c>
      <c r="CZ917">
        <v>172.64519999999999</v>
      </c>
      <c r="DA917">
        <v>138.86259999999999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330.4248</v>
      </c>
      <c r="DO917">
        <v>451.05119999999999</v>
      </c>
      <c r="DP917">
        <v>442.94069999999999</v>
      </c>
      <c r="DQ917">
        <v>442.99130000000002</v>
      </c>
      <c r="DR917">
        <v>437.99040000000002</v>
      </c>
      <c r="DS917">
        <v>431.80509999999998</v>
      </c>
      <c r="DT917">
        <v>353.61770000000001</v>
      </c>
      <c r="DU917">
        <v>240.58</v>
      </c>
      <c r="DV917">
        <v>277.29759999999999</v>
      </c>
      <c r="DW917">
        <v>326.10019999999997</v>
      </c>
      <c r="DX917">
        <v>381.48329999999999</v>
      </c>
      <c r="DY917">
        <v>370.43369999999999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0</v>
      </c>
      <c r="EJ917">
        <v>0</v>
      </c>
      <c r="EK917">
        <v>0</v>
      </c>
      <c r="EL917">
        <v>527.43089999999995</v>
      </c>
      <c r="EM917">
        <v>464.3134</v>
      </c>
      <c r="EN917">
        <v>455.69979999999998</v>
      </c>
      <c r="EO917">
        <v>456.86500000000001</v>
      </c>
      <c r="EP917">
        <v>452.02010000000001</v>
      </c>
      <c r="EQ917">
        <v>445.70760000000001</v>
      </c>
      <c r="ER917">
        <v>362.14510000000001</v>
      </c>
      <c r="ES917">
        <v>248.48560000000001</v>
      </c>
      <c r="ET917">
        <v>432.78710000000001</v>
      </c>
      <c r="EU917">
        <v>546.9538</v>
      </c>
      <c r="EV917">
        <v>683.01220000000001</v>
      </c>
      <c r="EW917">
        <v>704.78560000000004</v>
      </c>
      <c r="EX917">
        <v>74.346819999999994</v>
      </c>
      <c r="EY917">
        <v>72.809809999999999</v>
      </c>
      <c r="EZ917">
        <v>71.614630000000005</v>
      </c>
      <c r="FA917">
        <v>70.951480000000004</v>
      </c>
      <c r="FB917">
        <v>70.429349999999999</v>
      </c>
      <c r="FC917">
        <v>69.845050000000001</v>
      </c>
      <c r="FD917">
        <v>69.720330000000004</v>
      </c>
      <c r="FE917">
        <v>69.637929999999997</v>
      </c>
      <c r="FF917">
        <v>71.761840000000007</v>
      </c>
      <c r="FG917">
        <v>76.569010000000006</v>
      </c>
      <c r="FH917">
        <v>81.878110000000007</v>
      </c>
      <c r="FI917">
        <v>86.619770000000003</v>
      </c>
      <c r="FJ917">
        <v>89.845529999999997</v>
      </c>
      <c r="FK917">
        <v>91.877790000000005</v>
      </c>
      <c r="FL917">
        <v>93.25461</v>
      </c>
      <c r="FM917">
        <v>93.788979999999995</v>
      </c>
      <c r="FN917">
        <v>93.517300000000006</v>
      </c>
      <c r="FO917">
        <v>92.53098</v>
      </c>
      <c r="FP917">
        <v>90.547399999999996</v>
      </c>
      <c r="FQ917">
        <v>87.315470000000005</v>
      </c>
      <c r="FR917">
        <v>82.84639</v>
      </c>
      <c r="FS917">
        <v>79.669510000000002</v>
      </c>
      <c r="FT917">
        <v>77.910259999999994</v>
      </c>
      <c r="FU917">
        <v>76.186179999999993</v>
      </c>
      <c r="FV917">
        <v>1</v>
      </c>
    </row>
    <row r="918" spans="1:178" x14ac:dyDescent="0.2">
      <c r="A918" t="s">
        <v>216</v>
      </c>
      <c r="B918" t="s">
        <v>231</v>
      </c>
      <c r="C918" t="s">
        <v>243</v>
      </c>
      <c r="D918" t="s">
        <v>41</v>
      </c>
      <c r="E918">
        <v>2015</v>
      </c>
      <c r="F918" t="s">
        <v>230</v>
      </c>
      <c r="G918">
        <v>494</v>
      </c>
      <c r="H918" s="59"/>
      <c r="I918">
        <v>72.748450000000005</v>
      </c>
      <c r="J918">
        <v>527.42600000000004</v>
      </c>
      <c r="K918">
        <v>520.71900000000005</v>
      </c>
      <c r="L918">
        <v>514.68340000000001</v>
      </c>
      <c r="M918">
        <v>517.54219999999998</v>
      </c>
      <c r="N918">
        <v>532.64430000000004</v>
      </c>
      <c r="O918">
        <v>566.82579999999996</v>
      </c>
      <c r="P918">
        <v>612.2921</v>
      </c>
      <c r="Q918">
        <v>624.96479999999997</v>
      </c>
      <c r="R918">
        <v>634.3261</v>
      </c>
      <c r="S918">
        <v>636.47109999999998</v>
      </c>
      <c r="T918">
        <v>637.71609999999998</v>
      </c>
      <c r="U918">
        <v>630.83439999999996</v>
      </c>
      <c r="V918">
        <v>623.36180000000002</v>
      </c>
      <c r="W918">
        <v>618.43409999999994</v>
      </c>
      <c r="X918">
        <v>606.79840000000002</v>
      </c>
      <c r="Y918">
        <v>601.38729999999998</v>
      </c>
      <c r="Z918">
        <v>592.4366</v>
      </c>
      <c r="AA918">
        <v>582.22329999999999</v>
      </c>
      <c r="AB918">
        <v>580.7482</v>
      </c>
      <c r="AC918">
        <v>582.31920000000002</v>
      </c>
      <c r="AD918">
        <v>585.14970000000005</v>
      </c>
      <c r="AE918">
        <v>583.70140000000004</v>
      </c>
      <c r="AF918">
        <v>577.46029999999996</v>
      </c>
      <c r="AG918">
        <v>542.82180000000005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-223.20830000000001</v>
      </c>
      <c r="AU918">
        <v>458.79860000000002</v>
      </c>
      <c r="AV918">
        <v>451.94819999999999</v>
      </c>
      <c r="AW918">
        <v>449.12909999999999</v>
      </c>
      <c r="AX918">
        <v>443.32639999999998</v>
      </c>
      <c r="AY918">
        <v>436.97789999999998</v>
      </c>
      <c r="AZ918">
        <v>368.26530000000002</v>
      </c>
      <c r="BA918">
        <v>245.53700000000001</v>
      </c>
      <c r="BB918">
        <v>-152.8492</v>
      </c>
      <c r="BC918">
        <v>-264.04640000000001</v>
      </c>
      <c r="BD918">
        <v>-358.46510000000001</v>
      </c>
      <c r="BE918">
        <v>-451.0523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39.26849</v>
      </c>
      <c r="BS918">
        <v>476.22859999999997</v>
      </c>
      <c r="BT918">
        <v>468.88690000000003</v>
      </c>
      <c r="BU918">
        <v>467.24579999999997</v>
      </c>
      <c r="BV918">
        <v>461.63139999999999</v>
      </c>
      <c r="BW918">
        <v>455.00490000000002</v>
      </c>
      <c r="BX918">
        <v>378.95310000000001</v>
      </c>
      <c r="BY918">
        <v>255.602</v>
      </c>
      <c r="BZ918">
        <v>48.720199999999998</v>
      </c>
      <c r="CA918">
        <v>5.3212640000000002</v>
      </c>
      <c r="CB918">
        <v>-33.826149999999998</v>
      </c>
      <c r="CC918">
        <v>-92.923509999999993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221.0591</v>
      </c>
      <c r="CQ918">
        <v>488.3005</v>
      </c>
      <c r="CR918">
        <v>480.61860000000001</v>
      </c>
      <c r="CS918">
        <v>479.79329999999999</v>
      </c>
      <c r="CT918">
        <v>474.30939999999998</v>
      </c>
      <c r="CU918">
        <v>467.49040000000002</v>
      </c>
      <c r="CV918">
        <v>386.35550000000001</v>
      </c>
      <c r="CW918">
        <v>262.5729</v>
      </c>
      <c r="CX918">
        <v>188.32650000000001</v>
      </c>
      <c r="CY918">
        <v>191.8845</v>
      </c>
      <c r="CZ918">
        <v>191.01779999999999</v>
      </c>
      <c r="DA918">
        <v>155.11539999999999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402.84980000000002</v>
      </c>
      <c r="DO918">
        <v>500.37240000000003</v>
      </c>
      <c r="DP918">
        <v>492.3503</v>
      </c>
      <c r="DQ918">
        <v>492.34089999999998</v>
      </c>
      <c r="DR918">
        <v>486.98739999999998</v>
      </c>
      <c r="DS918">
        <v>479.97579999999999</v>
      </c>
      <c r="DT918">
        <v>393.75779999999997</v>
      </c>
      <c r="DU918">
        <v>269.54390000000001</v>
      </c>
      <c r="DV918">
        <v>327.93279999999999</v>
      </c>
      <c r="DW918">
        <v>378.4477</v>
      </c>
      <c r="DX918">
        <v>415.86180000000002</v>
      </c>
      <c r="DY918">
        <v>403.15429999999998</v>
      </c>
      <c r="DZ918">
        <v>0</v>
      </c>
      <c r="EA918">
        <v>0</v>
      </c>
      <c r="EB918">
        <v>0</v>
      </c>
      <c r="EC918">
        <v>0</v>
      </c>
      <c r="ED918">
        <v>0</v>
      </c>
      <c r="EE918">
        <v>0</v>
      </c>
      <c r="EF918">
        <v>0</v>
      </c>
      <c r="EG918">
        <v>0</v>
      </c>
      <c r="EH918">
        <v>0</v>
      </c>
      <c r="EI918">
        <v>0</v>
      </c>
      <c r="EJ918">
        <v>0</v>
      </c>
      <c r="EK918">
        <v>0</v>
      </c>
      <c r="EL918">
        <v>665.32659999999998</v>
      </c>
      <c r="EM918">
        <v>517.80229999999995</v>
      </c>
      <c r="EN918">
        <v>509.28899999999999</v>
      </c>
      <c r="EO918">
        <v>510.45760000000001</v>
      </c>
      <c r="EP918">
        <v>505.29239999999999</v>
      </c>
      <c r="EQ918">
        <v>498.00279999999998</v>
      </c>
      <c r="ER918">
        <v>404.44569999999999</v>
      </c>
      <c r="ES918">
        <v>279.60890000000001</v>
      </c>
      <c r="ET918">
        <v>529.50220000000002</v>
      </c>
      <c r="EU918">
        <v>647.81529999999998</v>
      </c>
      <c r="EV918">
        <v>740.50080000000003</v>
      </c>
      <c r="EW918">
        <v>761.28309999999999</v>
      </c>
      <c r="EX918">
        <v>73.404259999999994</v>
      </c>
      <c r="EY918">
        <v>72.267120000000006</v>
      </c>
      <c r="EZ918">
        <v>71.500029999999995</v>
      </c>
      <c r="FA918">
        <v>70.836619999999996</v>
      </c>
      <c r="FB918">
        <v>70.271320000000003</v>
      </c>
      <c r="FC918">
        <v>69.687610000000006</v>
      </c>
      <c r="FD918">
        <v>69.68083</v>
      </c>
      <c r="FE918">
        <v>69.633859999999999</v>
      </c>
      <c r="FF918">
        <v>71.528170000000003</v>
      </c>
      <c r="FG918">
        <v>75.692250000000001</v>
      </c>
      <c r="FH918">
        <v>80.860020000000006</v>
      </c>
      <c r="FI918">
        <v>85.730950000000007</v>
      </c>
      <c r="FJ918">
        <v>89.926349999999999</v>
      </c>
      <c r="FK918">
        <v>92.499409999999997</v>
      </c>
      <c r="FL918">
        <v>93.939419999999998</v>
      </c>
      <c r="FM918">
        <v>94.279589999999999</v>
      </c>
      <c r="FN918">
        <v>93.935460000000006</v>
      </c>
      <c r="FO918">
        <v>92.795500000000004</v>
      </c>
      <c r="FP918">
        <v>91.050929999999994</v>
      </c>
      <c r="FQ918">
        <v>87.737639999999999</v>
      </c>
      <c r="FR918">
        <v>84.225440000000006</v>
      </c>
      <c r="FS918">
        <v>81.449860000000001</v>
      </c>
      <c r="FT918">
        <v>79.594949999999997</v>
      </c>
      <c r="FU918">
        <v>78.006910000000005</v>
      </c>
      <c r="FV918">
        <v>1</v>
      </c>
    </row>
    <row r="919" spans="1:178" x14ac:dyDescent="0.2">
      <c r="A919" t="s">
        <v>216</v>
      </c>
      <c r="B919" t="s">
        <v>231</v>
      </c>
      <c r="C919" t="s">
        <v>243</v>
      </c>
      <c r="D919" t="s">
        <v>41</v>
      </c>
      <c r="E919">
        <v>2016</v>
      </c>
      <c r="F919" t="s">
        <v>230</v>
      </c>
      <c r="G919">
        <v>481</v>
      </c>
      <c r="H919" s="59"/>
      <c r="I919">
        <v>70.834010000000006</v>
      </c>
      <c r="J919">
        <v>513.54639999999995</v>
      </c>
      <c r="K919">
        <v>507.01589999999999</v>
      </c>
      <c r="L919">
        <v>501.13909999999998</v>
      </c>
      <c r="M919">
        <v>503.92270000000002</v>
      </c>
      <c r="N919">
        <v>518.62729999999999</v>
      </c>
      <c r="O919">
        <v>551.90940000000001</v>
      </c>
      <c r="P919">
        <v>596.17909999999995</v>
      </c>
      <c r="Q919">
        <v>608.51840000000004</v>
      </c>
      <c r="R919">
        <v>617.63329999999996</v>
      </c>
      <c r="S919">
        <v>619.72190000000001</v>
      </c>
      <c r="T919">
        <v>620.93409999999994</v>
      </c>
      <c r="U919">
        <v>614.23350000000005</v>
      </c>
      <c r="V919">
        <v>606.95749999999998</v>
      </c>
      <c r="W919">
        <v>602.15949999999998</v>
      </c>
      <c r="X919">
        <v>590.83000000000004</v>
      </c>
      <c r="Y919">
        <v>585.56129999999996</v>
      </c>
      <c r="Z919">
        <v>576.84619999999995</v>
      </c>
      <c r="AA919">
        <v>566.90170000000001</v>
      </c>
      <c r="AB919">
        <v>565.46529999999996</v>
      </c>
      <c r="AC919">
        <v>566.99509999999998</v>
      </c>
      <c r="AD919">
        <v>569.75099999999998</v>
      </c>
      <c r="AE919">
        <v>568.34090000000003</v>
      </c>
      <c r="AF919">
        <v>562.26400000000001</v>
      </c>
      <c r="AG919">
        <v>528.53700000000003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-223.14109999999999</v>
      </c>
      <c r="AU919">
        <v>446.33940000000001</v>
      </c>
      <c r="AV919">
        <v>439.68009999999998</v>
      </c>
      <c r="AW919">
        <v>436.90910000000002</v>
      </c>
      <c r="AX919">
        <v>431.255</v>
      </c>
      <c r="AY919">
        <v>425.0797</v>
      </c>
      <c r="AZ919">
        <v>358.33760000000001</v>
      </c>
      <c r="BA919">
        <v>238.85290000000001</v>
      </c>
      <c r="BB919">
        <v>-153.286</v>
      </c>
      <c r="BC919">
        <v>-263.05689999999998</v>
      </c>
      <c r="BD919">
        <v>-356.21370000000002</v>
      </c>
      <c r="BE919">
        <v>-447.10520000000002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35.859059999999999</v>
      </c>
      <c r="BS919">
        <v>463.5385</v>
      </c>
      <c r="BT919">
        <v>456.39449999999999</v>
      </c>
      <c r="BU919">
        <v>454.78579999999999</v>
      </c>
      <c r="BV919">
        <v>449.31760000000003</v>
      </c>
      <c r="BW919">
        <v>442.86799999999999</v>
      </c>
      <c r="BX919">
        <v>368.88389999999998</v>
      </c>
      <c r="BY919">
        <v>248.78450000000001</v>
      </c>
      <c r="BZ919">
        <v>45.613419999999998</v>
      </c>
      <c r="CA919">
        <v>2.7428270000000001</v>
      </c>
      <c r="CB919">
        <v>-35.874740000000003</v>
      </c>
      <c r="CC919">
        <v>-93.720070000000007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215.24180000000001</v>
      </c>
      <c r="CQ919">
        <v>475.45049999999998</v>
      </c>
      <c r="CR919">
        <v>467.9708</v>
      </c>
      <c r="CS919">
        <v>467.16719999999998</v>
      </c>
      <c r="CT919">
        <v>461.82760000000002</v>
      </c>
      <c r="CU919">
        <v>455.18799999999999</v>
      </c>
      <c r="CV919">
        <v>376.18819999999999</v>
      </c>
      <c r="CW919">
        <v>255.66309999999999</v>
      </c>
      <c r="CX919">
        <v>183.3706</v>
      </c>
      <c r="CY919">
        <v>186.8349</v>
      </c>
      <c r="CZ919">
        <v>185.99100000000001</v>
      </c>
      <c r="DA919">
        <v>151.0334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394.62450000000001</v>
      </c>
      <c r="DO919">
        <v>487.36250000000001</v>
      </c>
      <c r="DP919">
        <v>479.5471</v>
      </c>
      <c r="DQ919">
        <v>479.54860000000002</v>
      </c>
      <c r="DR919">
        <v>474.33760000000001</v>
      </c>
      <c r="DS919">
        <v>467.50810000000001</v>
      </c>
      <c r="DT919">
        <v>383.49259999999998</v>
      </c>
      <c r="DU919">
        <v>262.54169999999999</v>
      </c>
      <c r="DV919">
        <v>321.1277</v>
      </c>
      <c r="DW919">
        <v>370.92689999999999</v>
      </c>
      <c r="DX919">
        <v>407.85680000000002</v>
      </c>
      <c r="DY919">
        <v>395.7869</v>
      </c>
      <c r="DZ919">
        <v>0</v>
      </c>
      <c r="EA919">
        <v>0</v>
      </c>
      <c r="EB919">
        <v>0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0</v>
      </c>
      <c r="EJ919">
        <v>0</v>
      </c>
      <c r="EK919">
        <v>0</v>
      </c>
      <c r="EL919">
        <v>653.62459999999999</v>
      </c>
      <c r="EM919">
        <v>504.5616</v>
      </c>
      <c r="EN919">
        <v>496.26139999999998</v>
      </c>
      <c r="EO919">
        <v>497.42529999999999</v>
      </c>
      <c r="EP919">
        <v>492.40019999999998</v>
      </c>
      <c r="EQ919">
        <v>485.29629999999997</v>
      </c>
      <c r="ER919">
        <v>394.03879999999998</v>
      </c>
      <c r="ES919">
        <v>272.47340000000003</v>
      </c>
      <c r="ET919">
        <v>520.02719999999999</v>
      </c>
      <c r="EU919">
        <v>636.72659999999996</v>
      </c>
      <c r="EV919">
        <v>728.19569999999999</v>
      </c>
      <c r="EW919">
        <v>749.17200000000003</v>
      </c>
      <c r="EX919">
        <v>73.404259999999994</v>
      </c>
      <c r="EY919">
        <v>72.267120000000006</v>
      </c>
      <c r="EZ919">
        <v>71.500029999999995</v>
      </c>
      <c r="FA919">
        <v>70.836619999999996</v>
      </c>
      <c r="FB919">
        <v>70.271320000000003</v>
      </c>
      <c r="FC919">
        <v>69.687610000000006</v>
      </c>
      <c r="FD919">
        <v>69.68083</v>
      </c>
      <c r="FE919">
        <v>69.633859999999999</v>
      </c>
      <c r="FF919">
        <v>71.528170000000003</v>
      </c>
      <c r="FG919">
        <v>75.692250000000001</v>
      </c>
      <c r="FH919">
        <v>80.860020000000006</v>
      </c>
      <c r="FI919">
        <v>85.730950000000007</v>
      </c>
      <c r="FJ919">
        <v>89.926349999999999</v>
      </c>
      <c r="FK919">
        <v>92.499409999999997</v>
      </c>
      <c r="FL919">
        <v>93.939419999999998</v>
      </c>
      <c r="FM919">
        <v>94.279589999999999</v>
      </c>
      <c r="FN919">
        <v>93.935460000000006</v>
      </c>
      <c r="FO919">
        <v>92.795500000000004</v>
      </c>
      <c r="FP919">
        <v>91.050929999999994</v>
      </c>
      <c r="FQ919">
        <v>87.737639999999999</v>
      </c>
      <c r="FR919">
        <v>84.225440000000006</v>
      </c>
      <c r="FS919">
        <v>81.449860000000001</v>
      </c>
      <c r="FT919">
        <v>79.594949999999997</v>
      </c>
      <c r="FU919">
        <v>78.006910000000005</v>
      </c>
      <c r="FV919">
        <v>1</v>
      </c>
    </row>
    <row r="920" spans="1:178" x14ac:dyDescent="0.2">
      <c r="A920" t="s">
        <v>216</v>
      </c>
      <c r="B920" t="s">
        <v>231</v>
      </c>
      <c r="C920" t="s">
        <v>243</v>
      </c>
      <c r="D920" t="s">
        <v>41</v>
      </c>
      <c r="E920">
        <v>2017</v>
      </c>
      <c r="F920" t="s">
        <v>230</v>
      </c>
      <c r="G920">
        <v>468</v>
      </c>
      <c r="H920" s="59"/>
      <c r="I920">
        <v>68.919589999999999</v>
      </c>
      <c r="J920">
        <v>499.66669999999999</v>
      </c>
      <c r="K920">
        <v>493.31270000000001</v>
      </c>
      <c r="L920">
        <v>487.59480000000002</v>
      </c>
      <c r="M920">
        <v>490.3032</v>
      </c>
      <c r="N920">
        <v>504.61040000000003</v>
      </c>
      <c r="O920">
        <v>536.99289999999996</v>
      </c>
      <c r="P920">
        <v>580.06619999999998</v>
      </c>
      <c r="Q920">
        <v>592.07190000000003</v>
      </c>
      <c r="R920">
        <v>600.94060000000002</v>
      </c>
      <c r="S920">
        <v>602.97270000000003</v>
      </c>
      <c r="T920">
        <v>604.15210000000002</v>
      </c>
      <c r="U920">
        <v>597.63260000000002</v>
      </c>
      <c r="V920">
        <v>590.55319999999995</v>
      </c>
      <c r="W920">
        <v>585.88490000000002</v>
      </c>
      <c r="X920">
        <v>574.86170000000004</v>
      </c>
      <c r="Y920">
        <v>569.73530000000005</v>
      </c>
      <c r="Z920">
        <v>561.25570000000005</v>
      </c>
      <c r="AA920">
        <v>551.58000000000004</v>
      </c>
      <c r="AB920">
        <v>550.1825</v>
      </c>
      <c r="AC920">
        <v>551.67079999999999</v>
      </c>
      <c r="AD920">
        <v>554.35230000000001</v>
      </c>
      <c r="AE920">
        <v>552.98030000000006</v>
      </c>
      <c r="AF920">
        <v>547.06769999999995</v>
      </c>
      <c r="AG920">
        <v>514.25229999999999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-222.99369999999999</v>
      </c>
      <c r="AU920">
        <v>433.88549999999998</v>
      </c>
      <c r="AV920">
        <v>427.41719999999998</v>
      </c>
      <c r="AW920">
        <v>424.69459999999998</v>
      </c>
      <c r="AX920">
        <v>419.1891</v>
      </c>
      <c r="AY920">
        <v>413.18700000000001</v>
      </c>
      <c r="AZ920">
        <v>348.41329999999999</v>
      </c>
      <c r="BA920">
        <v>232.17179999999999</v>
      </c>
      <c r="BB920">
        <v>-153.66139999999999</v>
      </c>
      <c r="BC920">
        <v>-261.98520000000002</v>
      </c>
      <c r="BD920">
        <v>-353.86320000000001</v>
      </c>
      <c r="BE920">
        <v>-443.0489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32.482430000000001</v>
      </c>
      <c r="BS920">
        <v>450.85050000000001</v>
      </c>
      <c r="BT920">
        <v>443.90410000000003</v>
      </c>
      <c r="BU920">
        <v>442.32810000000001</v>
      </c>
      <c r="BV920">
        <v>437.0059</v>
      </c>
      <c r="BW920">
        <v>430.73320000000001</v>
      </c>
      <c r="BX920">
        <v>358.81610000000001</v>
      </c>
      <c r="BY920">
        <v>241.9683</v>
      </c>
      <c r="BZ920">
        <v>42.531799999999997</v>
      </c>
      <c r="CA920">
        <v>0.1979979</v>
      </c>
      <c r="CB920">
        <v>-37.882800000000003</v>
      </c>
      <c r="CC920">
        <v>-94.471919999999997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209.42439999999999</v>
      </c>
      <c r="CQ920">
        <v>462.60050000000001</v>
      </c>
      <c r="CR920">
        <v>455.3229</v>
      </c>
      <c r="CS920">
        <v>454.541</v>
      </c>
      <c r="CT920">
        <v>449.3458</v>
      </c>
      <c r="CU920">
        <v>442.88569999999999</v>
      </c>
      <c r="CV920">
        <v>366.02100000000002</v>
      </c>
      <c r="CW920">
        <v>248.7533</v>
      </c>
      <c r="CX920">
        <v>178.41460000000001</v>
      </c>
      <c r="CY920">
        <v>181.78530000000001</v>
      </c>
      <c r="CZ920">
        <v>180.96420000000001</v>
      </c>
      <c r="DA920">
        <v>146.95140000000001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386.36649999999997</v>
      </c>
      <c r="DO920">
        <v>474.35039999999998</v>
      </c>
      <c r="DP920">
        <v>466.74169999999998</v>
      </c>
      <c r="DQ920">
        <v>466.75400000000002</v>
      </c>
      <c r="DR920">
        <v>461.68560000000002</v>
      </c>
      <c r="DS920">
        <v>455.03809999999999</v>
      </c>
      <c r="DT920">
        <v>373.22590000000002</v>
      </c>
      <c r="DU920">
        <v>255.53829999999999</v>
      </c>
      <c r="DV920">
        <v>314.29739999999998</v>
      </c>
      <c r="DW920">
        <v>363.37259999999998</v>
      </c>
      <c r="DX920">
        <v>399.81130000000002</v>
      </c>
      <c r="DY920">
        <v>388.37479999999999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0</v>
      </c>
      <c r="EL920">
        <v>641.84259999999995</v>
      </c>
      <c r="EM920">
        <v>491.31549999999999</v>
      </c>
      <c r="EN920">
        <v>483.22859999999997</v>
      </c>
      <c r="EO920">
        <v>484.38749999999999</v>
      </c>
      <c r="EP920">
        <v>479.50240000000002</v>
      </c>
      <c r="EQ920">
        <v>472.58429999999998</v>
      </c>
      <c r="ER920">
        <v>383.62869999999998</v>
      </c>
      <c r="ES920">
        <v>265.3349</v>
      </c>
      <c r="ET920">
        <v>510.49059999999997</v>
      </c>
      <c r="EU920">
        <v>625.5557</v>
      </c>
      <c r="EV920">
        <v>715.79169999999999</v>
      </c>
      <c r="EW920">
        <v>736.95169999999996</v>
      </c>
      <c r="EX920">
        <v>73.404259999999994</v>
      </c>
      <c r="EY920">
        <v>72.267120000000006</v>
      </c>
      <c r="EZ920">
        <v>71.500029999999995</v>
      </c>
      <c r="FA920">
        <v>70.836619999999996</v>
      </c>
      <c r="FB920">
        <v>70.271320000000003</v>
      </c>
      <c r="FC920">
        <v>69.687610000000006</v>
      </c>
      <c r="FD920">
        <v>69.68083</v>
      </c>
      <c r="FE920">
        <v>69.633859999999999</v>
      </c>
      <c r="FF920">
        <v>71.528170000000003</v>
      </c>
      <c r="FG920">
        <v>75.692250000000001</v>
      </c>
      <c r="FH920">
        <v>80.860020000000006</v>
      </c>
      <c r="FI920">
        <v>85.730950000000007</v>
      </c>
      <c r="FJ920">
        <v>89.926349999999999</v>
      </c>
      <c r="FK920">
        <v>92.499409999999997</v>
      </c>
      <c r="FL920">
        <v>93.939419999999998</v>
      </c>
      <c r="FM920">
        <v>94.279589999999999</v>
      </c>
      <c r="FN920">
        <v>93.935460000000006</v>
      </c>
      <c r="FO920">
        <v>92.795500000000004</v>
      </c>
      <c r="FP920">
        <v>91.050929999999994</v>
      </c>
      <c r="FQ920">
        <v>87.737639999999999</v>
      </c>
      <c r="FR920">
        <v>84.225440000000006</v>
      </c>
      <c r="FS920">
        <v>81.449860000000001</v>
      </c>
      <c r="FT920">
        <v>79.594949999999997</v>
      </c>
      <c r="FU920">
        <v>78.006910000000005</v>
      </c>
      <c r="FV920">
        <v>1</v>
      </c>
    </row>
    <row r="921" spans="1:178" x14ac:dyDescent="0.2">
      <c r="A921" t="s">
        <v>216</v>
      </c>
      <c r="B921" t="s">
        <v>231</v>
      </c>
      <c r="C921" t="s">
        <v>243</v>
      </c>
      <c r="D921" t="s">
        <v>41</v>
      </c>
      <c r="E921" t="s">
        <v>239</v>
      </c>
      <c r="F921" t="s">
        <v>230</v>
      </c>
      <c r="G921">
        <v>455</v>
      </c>
      <c r="H921" s="59"/>
      <c r="I921">
        <v>67.00515</v>
      </c>
      <c r="J921">
        <v>485.78710000000001</v>
      </c>
      <c r="K921">
        <v>479.6096</v>
      </c>
      <c r="L921">
        <v>474.0505</v>
      </c>
      <c r="M921">
        <v>476.68369999999999</v>
      </c>
      <c r="N921">
        <v>490.59339999999997</v>
      </c>
      <c r="O921">
        <v>522.07640000000004</v>
      </c>
      <c r="P921">
        <v>563.95320000000004</v>
      </c>
      <c r="Q921">
        <v>575.62549999999999</v>
      </c>
      <c r="R921">
        <v>584.24770000000001</v>
      </c>
      <c r="S921">
        <v>586.22339999999997</v>
      </c>
      <c r="T921">
        <v>587.37009999999998</v>
      </c>
      <c r="U921">
        <v>581.0317</v>
      </c>
      <c r="V921">
        <v>574.149</v>
      </c>
      <c r="W921">
        <v>569.61040000000003</v>
      </c>
      <c r="X921">
        <v>558.89329999999995</v>
      </c>
      <c r="Y921">
        <v>553.90930000000003</v>
      </c>
      <c r="Z921">
        <v>545.6653</v>
      </c>
      <c r="AA921">
        <v>536.25829999999996</v>
      </c>
      <c r="AB921">
        <v>534.89959999999996</v>
      </c>
      <c r="AC921">
        <v>536.34670000000006</v>
      </c>
      <c r="AD921">
        <v>538.95360000000005</v>
      </c>
      <c r="AE921">
        <v>537.61980000000005</v>
      </c>
      <c r="AF921">
        <v>531.87139999999999</v>
      </c>
      <c r="AG921">
        <v>499.96749999999997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-222.76300000000001</v>
      </c>
      <c r="AU921">
        <v>421.43709999999999</v>
      </c>
      <c r="AV921">
        <v>415.15969999999999</v>
      </c>
      <c r="AW921">
        <v>412.48599999999999</v>
      </c>
      <c r="AX921">
        <v>407.12909999999999</v>
      </c>
      <c r="AY921">
        <v>401.3</v>
      </c>
      <c r="AZ921">
        <v>338.4923</v>
      </c>
      <c r="BA921">
        <v>225.4939</v>
      </c>
      <c r="BB921">
        <v>-153.9727</v>
      </c>
      <c r="BC921">
        <v>-260.8279</v>
      </c>
      <c r="BD921">
        <v>-351.40949999999998</v>
      </c>
      <c r="BE921">
        <v>-438.87869999999998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29.13991</v>
      </c>
      <c r="BS921">
        <v>438.16489999999999</v>
      </c>
      <c r="BT921">
        <v>431.416</v>
      </c>
      <c r="BU921">
        <v>429.87279999999998</v>
      </c>
      <c r="BV921">
        <v>424.69670000000002</v>
      </c>
      <c r="BW921">
        <v>418.60079999999999</v>
      </c>
      <c r="BX921">
        <v>348.74959999999999</v>
      </c>
      <c r="BY921">
        <v>235.1534</v>
      </c>
      <c r="BZ921">
        <v>39.476390000000002</v>
      </c>
      <c r="CA921">
        <v>-2.3117839999999998</v>
      </c>
      <c r="CB921">
        <v>-39.848640000000003</v>
      </c>
      <c r="CC921">
        <v>-95.177189999999996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203.6071</v>
      </c>
      <c r="CQ921">
        <v>449.75049999999999</v>
      </c>
      <c r="CR921">
        <v>442.67500000000001</v>
      </c>
      <c r="CS921">
        <v>441.91489999999999</v>
      </c>
      <c r="CT921">
        <v>436.86399999999998</v>
      </c>
      <c r="CU921">
        <v>430.58330000000001</v>
      </c>
      <c r="CV921">
        <v>355.8537</v>
      </c>
      <c r="CW921">
        <v>241.84350000000001</v>
      </c>
      <c r="CX921">
        <v>173.45859999999999</v>
      </c>
      <c r="CY921">
        <v>176.73570000000001</v>
      </c>
      <c r="CZ921">
        <v>175.9375</v>
      </c>
      <c r="DA921">
        <v>142.86940000000001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378.07420000000002</v>
      </c>
      <c r="DO921">
        <v>461.33609999999999</v>
      </c>
      <c r="DP921">
        <v>453.9341</v>
      </c>
      <c r="DQ921">
        <v>453.95699999999999</v>
      </c>
      <c r="DR921">
        <v>449.03120000000001</v>
      </c>
      <c r="DS921">
        <v>442.56569999999999</v>
      </c>
      <c r="DT921">
        <v>362.9579</v>
      </c>
      <c r="DU921">
        <v>248.53360000000001</v>
      </c>
      <c r="DV921">
        <v>307.4409</v>
      </c>
      <c r="DW921">
        <v>355.78320000000002</v>
      </c>
      <c r="DX921">
        <v>391.72359999999998</v>
      </c>
      <c r="DY921">
        <v>380.916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J921">
        <v>0</v>
      </c>
      <c r="EK921">
        <v>0</v>
      </c>
      <c r="EL921">
        <v>629.97720000000004</v>
      </c>
      <c r="EM921">
        <v>478.06380000000001</v>
      </c>
      <c r="EN921">
        <v>470.19040000000001</v>
      </c>
      <c r="EO921">
        <v>471.34390000000002</v>
      </c>
      <c r="EP921">
        <v>466.59879999999998</v>
      </c>
      <c r="EQ921">
        <v>459.86649999999997</v>
      </c>
      <c r="ER921">
        <v>373.21519999999998</v>
      </c>
      <c r="ES921">
        <v>258.19310000000002</v>
      </c>
      <c r="ET921">
        <v>500.89</v>
      </c>
      <c r="EU921">
        <v>614.29930000000002</v>
      </c>
      <c r="EV921">
        <v>703.28440000000001</v>
      </c>
      <c r="EW921">
        <v>724.61760000000004</v>
      </c>
      <c r="EX921">
        <v>73.404259999999994</v>
      </c>
      <c r="EY921">
        <v>72.267120000000006</v>
      </c>
      <c r="EZ921">
        <v>71.500029999999995</v>
      </c>
      <c r="FA921">
        <v>70.836619999999996</v>
      </c>
      <c r="FB921">
        <v>70.271320000000003</v>
      </c>
      <c r="FC921">
        <v>69.687610000000006</v>
      </c>
      <c r="FD921">
        <v>69.68083</v>
      </c>
      <c r="FE921">
        <v>69.633859999999999</v>
      </c>
      <c r="FF921">
        <v>71.528170000000003</v>
      </c>
      <c r="FG921">
        <v>75.692250000000001</v>
      </c>
      <c r="FH921">
        <v>80.860020000000006</v>
      </c>
      <c r="FI921">
        <v>85.730950000000007</v>
      </c>
      <c r="FJ921">
        <v>89.926349999999999</v>
      </c>
      <c r="FK921">
        <v>92.499409999999997</v>
      </c>
      <c r="FL921">
        <v>93.939419999999998</v>
      </c>
      <c r="FM921">
        <v>94.279589999999999</v>
      </c>
      <c r="FN921">
        <v>93.935460000000006</v>
      </c>
      <c r="FO921">
        <v>92.795500000000004</v>
      </c>
      <c r="FP921">
        <v>91.050929999999994</v>
      </c>
      <c r="FQ921">
        <v>87.737639999999999</v>
      </c>
      <c r="FR921">
        <v>84.225440000000006</v>
      </c>
      <c r="FS921">
        <v>81.449860000000001</v>
      </c>
      <c r="FT921">
        <v>79.594949999999997</v>
      </c>
      <c r="FU921">
        <v>78.006910000000005</v>
      </c>
      <c r="FV921">
        <v>1</v>
      </c>
    </row>
    <row r="922" spans="1:178" x14ac:dyDescent="0.2">
      <c r="A922" t="s">
        <v>216</v>
      </c>
      <c r="B922" t="s">
        <v>231</v>
      </c>
      <c r="C922" t="s">
        <v>243</v>
      </c>
      <c r="D922" t="s">
        <v>42</v>
      </c>
      <c r="E922">
        <v>2015</v>
      </c>
      <c r="F922" t="s">
        <v>230</v>
      </c>
      <c r="G922">
        <v>494</v>
      </c>
      <c r="H922" s="59"/>
      <c r="I922">
        <v>72.748450000000005</v>
      </c>
      <c r="J922">
        <v>503.71559999999999</v>
      </c>
      <c r="K922">
        <v>497.02330000000001</v>
      </c>
      <c r="L922">
        <v>492.21730000000002</v>
      </c>
      <c r="M922">
        <v>497.68369999999999</v>
      </c>
      <c r="N922">
        <v>508.32060000000001</v>
      </c>
      <c r="O922">
        <v>538.62689999999998</v>
      </c>
      <c r="P922">
        <v>559.54600000000005</v>
      </c>
      <c r="Q922">
        <v>571.64290000000005</v>
      </c>
      <c r="R922">
        <v>576.78380000000004</v>
      </c>
      <c r="S922">
        <v>577.59360000000004</v>
      </c>
      <c r="T922">
        <v>585.30290000000002</v>
      </c>
      <c r="U922">
        <v>575.70749999999998</v>
      </c>
      <c r="V922">
        <v>569.5521</v>
      </c>
      <c r="W922">
        <v>565.31619999999998</v>
      </c>
      <c r="X922">
        <v>557.28309999999999</v>
      </c>
      <c r="Y922">
        <v>549.17809999999997</v>
      </c>
      <c r="Z922">
        <v>544.1404</v>
      </c>
      <c r="AA922">
        <v>535.56730000000005</v>
      </c>
      <c r="AB922">
        <v>530.15359999999998</v>
      </c>
      <c r="AC922">
        <v>530.47580000000005</v>
      </c>
      <c r="AD922">
        <v>541.7826</v>
      </c>
      <c r="AE922">
        <v>544.87009999999998</v>
      </c>
      <c r="AF922">
        <v>541.5403</v>
      </c>
      <c r="AG922">
        <v>520.58259999999996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79.841300000000004</v>
      </c>
      <c r="AU922">
        <v>426.04660000000001</v>
      </c>
      <c r="AV922">
        <v>423.48880000000003</v>
      </c>
      <c r="AW922">
        <v>421.82819999999998</v>
      </c>
      <c r="AX922">
        <v>419.42619999999999</v>
      </c>
      <c r="AY922">
        <v>414.01339999999999</v>
      </c>
      <c r="AZ922">
        <v>332.14780000000002</v>
      </c>
      <c r="BA922">
        <v>211.96770000000001</v>
      </c>
      <c r="BB922">
        <v>147.85749999999999</v>
      </c>
      <c r="BC922">
        <v>153.71010000000001</v>
      </c>
      <c r="BD922">
        <v>156.69880000000001</v>
      </c>
      <c r="BE922">
        <v>143.62379999999999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138.91460000000001</v>
      </c>
      <c r="BS922">
        <v>432.43860000000001</v>
      </c>
      <c r="BT922">
        <v>429.40350000000001</v>
      </c>
      <c r="BU922">
        <v>427.77319999999997</v>
      </c>
      <c r="BV922">
        <v>425.27260000000001</v>
      </c>
      <c r="BW922">
        <v>419.92590000000001</v>
      </c>
      <c r="BX922">
        <v>337.5797</v>
      </c>
      <c r="BY922">
        <v>218.00890000000001</v>
      </c>
      <c r="BZ922">
        <v>152.47569999999999</v>
      </c>
      <c r="CA922">
        <v>159.46619999999999</v>
      </c>
      <c r="CB922">
        <v>163.4845</v>
      </c>
      <c r="CC922">
        <v>148.76990000000001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179.82859999999999</v>
      </c>
      <c r="CQ922">
        <v>436.86579999999998</v>
      </c>
      <c r="CR922">
        <v>433.5</v>
      </c>
      <c r="CS922">
        <v>431.89069999999998</v>
      </c>
      <c r="CT922">
        <v>429.3218</v>
      </c>
      <c r="CU922">
        <v>424.02089999999998</v>
      </c>
      <c r="CV922">
        <v>341.34190000000001</v>
      </c>
      <c r="CW922">
        <v>222.19309999999999</v>
      </c>
      <c r="CX922">
        <v>155.67420000000001</v>
      </c>
      <c r="CY922">
        <v>163.4528</v>
      </c>
      <c r="CZ922">
        <v>168.18430000000001</v>
      </c>
      <c r="DA922">
        <v>152.33420000000001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220.74260000000001</v>
      </c>
      <c r="DO922">
        <v>441.29289999999997</v>
      </c>
      <c r="DP922">
        <v>437.59649999999999</v>
      </c>
      <c r="DQ922">
        <v>436.00819999999999</v>
      </c>
      <c r="DR922">
        <v>433.37099999999998</v>
      </c>
      <c r="DS922">
        <v>428.11590000000001</v>
      </c>
      <c r="DT922">
        <v>345.10399999999998</v>
      </c>
      <c r="DU922">
        <v>226.37719999999999</v>
      </c>
      <c r="DV922">
        <v>158.87270000000001</v>
      </c>
      <c r="DW922">
        <v>167.43950000000001</v>
      </c>
      <c r="DX922">
        <v>172.88409999999999</v>
      </c>
      <c r="DY922">
        <v>155.89840000000001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0</v>
      </c>
      <c r="EK922">
        <v>0</v>
      </c>
      <c r="EL922">
        <v>279.8159</v>
      </c>
      <c r="EM922">
        <v>447.68490000000003</v>
      </c>
      <c r="EN922">
        <v>443.51119999999997</v>
      </c>
      <c r="EO922">
        <v>441.95319999999998</v>
      </c>
      <c r="EP922">
        <v>439.21749999999997</v>
      </c>
      <c r="EQ922">
        <v>434.02850000000001</v>
      </c>
      <c r="ER922">
        <v>350.53590000000003</v>
      </c>
      <c r="ES922">
        <v>232.41839999999999</v>
      </c>
      <c r="ET922">
        <v>163.49090000000001</v>
      </c>
      <c r="EU922">
        <v>173.19550000000001</v>
      </c>
      <c r="EV922">
        <v>179.66990000000001</v>
      </c>
      <c r="EW922">
        <v>161.0445</v>
      </c>
      <c r="EX922">
        <v>65.997820000000004</v>
      </c>
      <c r="EY922">
        <v>64.860020000000006</v>
      </c>
      <c r="EZ922">
        <v>63.970460000000003</v>
      </c>
      <c r="FA922">
        <v>63.289099999999998</v>
      </c>
      <c r="FB922">
        <v>62.585729999999998</v>
      </c>
      <c r="FC922">
        <v>62.005020000000002</v>
      </c>
      <c r="FD922">
        <v>61.669559999999997</v>
      </c>
      <c r="FE922">
        <v>61.73</v>
      </c>
      <c r="FF922">
        <v>62.842320000000001</v>
      </c>
      <c r="FG922">
        <v>66.120739999999998</v>
      </c>
      <c r="FH922">
        <v>71.623099999999994</v>
      </c>
      <c r="FI922">
        <v>77.615740000000002</v>
      </c>
      <c r="FJ922">
        <v>83.235690000000005</v>
      </c>
      <c r="FK922">
        <v>86.476799999999997</v>
      </c>
      <c r="FL922">
        <v>87.660290000000003</v>
      </c>
      <c r="FM922">
        <v>88.410129999999995</v>
      </c>
      <c r="FN922">
        <v>88.499949999999998</v>
      </c>
      <c r="FO922">
        <v>87.276060000000001</v>
      </c>
      <c r="FP922">
        <v>84.074100000000001</v>
      </c>
      <c r="FQ922">
        <v>79.145769999999999</v>
      </c>
      <c r="FR922">
        <v>75.840479999999999</v>
      </c>
      <c r="FS922">
        <v>73.270529999999994</v>
      </c>
      <c r="FT922">
        <v>71.238529999999997</v>
      </c>
      <c r="FU922">
        <v>69.791110000000003</v>
      </c>
      <c r="FV922">
        <v>1</v>
      </c>
    </row>
    <row r="923" spans="1:178" x14ac:dyDescent="0.2">
      <c r="A923" t="s">
        <v>216</v>
      </c>
      <c r="B923" t="s">
        <v>231</v>
      </c>
      <c r="C923" t="s">
        <v>243</v>
      </c>
      <c r="D923" t="s">
        <v>42</v>
      </c>
      <c r="E923">
        <v>2016</v>
      </c>
      <c r="F923" t="s">
        <v>230</v>
      </c>
      <c r="G923">
        <v>481</v>
      </c>
      <c r="H923" s="59"/>
      <c r="I923">
        <v>70.834010000000006</v>
      </c>
      <c r="J923">
        <v>490.46</v>
      </c>
      <c r="K923">
        <v>483.94369999999998</v>
      </c>
      <c r="L923">
        <v>479.26420000000002</v>
      </c>
      <c r="M923">
        <v>484.58679999999998</v>
      </c>
      <c r="N923">
        <v>494.94380000000001</v>
      </c>
      <c r="O923">
        <v>524.45249999999999</v>
      </c>
      <c r="P923">
        <v>544.82100000000003</v>
      </c>
      <c r="Q923">
        <v>556.59960000000001</v>
      </c>
      <c r="R923">
        <v>561.60519999999997</v>
      </c>
      <c r="S923">
        <v>562.39369999999997</v>
      </c>
      <c r="T923">
        <v>569.90009999999995</v>
      </c>
      <c r="U923">
        <v>560.55730000000005</v>
      </c>
      <c r="V923">
        <v>554.56389999999999</v>
      </c>
      <c r="W923">
        <v>550.43939999999998</v>
      </c>
      <c r="X923">
        <v>542.61779999999999</v>
      </c>
      <c r="Y923">
        <v>534.72609999999997</v>
      </c>
      <c r="Z923">
        <v>529.82090000000005</v>
      </c>
      <c r="AA923">
        <v>521.47339999999997</v>
      </c>
      <c r="AB923">
        <v>516.20219999999995</v>
      </c>
      <c r="AC923">
        <v>516.51589999999999</v>
      </c>
      <c r="AD923">
        <v>527.52520000000004</v>
      </c>
      <c r="AE923">
        <v>530.53139999999996</v>
      </c>
      <c r="AF923">
        <v>527.28920000000005</v>
      </c>
      <c r="AG923">
        <v>506.88310000000001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76.433369999999996</v>
      </c>
      <c r="AU923">
        <v>414.69349999999997</v>
      </c>
      <c r="AV923">
        <v>412.21350000000001</v>
      </c>
      <c r="AW923">
        <v>410.59589999999997</v>
      </c>
      <c r="AX923">
        <v>408.2593</v>
      </c>
      <c r="AY923">
        <v>402.98750000000001</v>
      </c>
      <c r="AZ923">
        <v>323.2869</v>
      </c>
      <c r="BA923">
        <v>206.2559</v>
      </c>
      <c r="BB923">
        <v>143.86429999999999</v>
      </c>
      <c r="BC923">
        <v>149.5377</v>
      </c>
      <c r="BD923">
        <v>152.42500000000001</v>
      </c>
      <c r="BE923">
        <v>139.7303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134.7242</v>
      </c>
      <c r="BS923">
        <v>421.00080000000003</v>
      </c>
      <c r="BT923">
        <v>418.0498</v>
      </c>
      <c r="BU923">
        <v>416.4622</v>
      </c>
      <c r="BV923">
        <v>414.0283</v>
      </c>
      <c r="BW923">
        <v>408.82170000000002</v>
      </c>
      <c r="BX923">
        <v>328.64690000000002</v>
      </c>
      <c r="BY923">
        <v>212.21709999999999</v>
      </c>
      <c r="BZ923">
        <v>148.42140000000001</v>
      </c>
      <c r="CA923">
        <v>155.2176</v>
      </c>
      <c r="CB923">
        <v>159.12090000000001</v>
      </c>
      <c r="CC923">
        <v>144.8083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175.09630000000001</v>
      </c>
      <c r="CQ923">
        <v>425.36930000000001</v>
      </c>
      <c r="CR923">
        <v>422.09210000000002</v>
      </c>
      <c r="CS923">
        <v>420.52519999999998</v>
      </c>
      <c r="CT923">
        <v>418.02390000000003</v>
      </c>
      <c r="CU923">
        <v>412.86250000000001</v>
      </c>
      <c r="CV923">
        <v>332.35919999999999</v>
      </c>
      <c r="CW923">
        <v>216.3459</v>
      </c>
      <c r="CX923">
        <v>151.57749999999999</v>
      </c>
      <c r="CY923">
        <v>159.1514</v>
      </c>
      <c r="CZ923">
        <v>163.75839999999999</v>
      </c>
      <c r="DA923">
        <v>148.3253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215.4683</v>
      </c>
      <c r="DO923">
        <v>429.73779999999999</v>
      </c>
      <c r="DP923">
        <v>426.1343</v>
      </c>
      <c r="DQ923">
        <v>424.5881</v>
      </c>
      <c r="DR923">
        <v>422.01949999999999</v>
      </c>
      <c r="DS923">
        <v>416.9033</v>
      </c>
      <c r="DT923">
        <v>336.07139999999998</v>
      </c>
      <c r="DU923">
        <v>220.47460000000001</v>
      </c>
      <c r="DV923">
        <v>154.7337</v>
      </c>
      <c r="DW923">
        <v>163.08529999999999</v>
      </c>
      <c r="DX923">
        <v>168.39599999999999</v>
      </c>
      <c r="DY923">
        <v>151.8424</v>
      </c>
      <c r="DZ923">
        <v>0</v>
      </c>
      <c r="EA923">
        <v>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J923">
        <v>0</v>
      </c>
      <c r="EK923">
        <v>0</v>
      </c>
      <c r="EL923">
        <v>273.75920000000002</v>
      </c>
      <c r="EM923">
        <v>436.04509999999999</v>
      </c>
      <c r="EN923">
        <v>431.97059999999999</v>
      </c>
      <c r="EO923">
        <v>430.45440000000002</v>
      </c>
      <c r="EP923">
        <v>427.7885</v>
      </c>
      <c r="EQ923">
        <v>422.73750000000001</v>
      </c>
      <c r="ER923">
        <v>341.4314</v>
      </c>
      <c r="ES923">
        <v>226.4358</v>
      </c>
      <c r="ET923">
        <v>159.29069999999999</v>
      </c>
      <c r="EU923">
        <v>168.76509999999999</v>
      </c>
      <c r="EV923">
        <v>175.09190000000001</v>
      </c>
      <c r="EW923">
        <v>156.9204</v>
      </c>
      <c r="EX923">
        <v>65.997820000000004</v>
      </c>
      <c r="EY923">
        <v>64.860020000000006</v>
      </c>
      <c r="EZ923">
        <v>63.970460000000003</v>
      </c>
      <c r="FA923">
        <v>63.289099999999998</v>
      </c>
      <c r="FB923">
        <v>62.585729999999998</v>
      </c>
      <c r="FC923">
        <v>62.005029999999998</v>
      </c>
      <c r="FD923">
        <v>61.669559999999997</v>
      </c>
      <c r="FE923">
        <v>61.73</v>
      </c>
      <c r="FF923">
        <v>62.842309999999998</v>
      </c>
      <c r="FG923">
        <v>66.120739999999998</v>
      </c>
      <c r="FH923">
        <v>71.623099999999994</v>
      </c>
      <c r="FI923">
        <v>77.615740000000002</v>
      </c>
      <c r="FJ923">
        <v>83.235690000000005</v>
      </c>
      <c r="FK923">
        <v>86.476799999999997</v>
      </c>
      <c r="FL923">
        <v>87.660290000000003</v>
      </c>
      <c r="FM923">
        <v>88.410129999999995</v>
      </c>
      <c r="FN923">
        <v>88.499949999999998</v>
      </c>
      <c r="FO923">
        <v>87.276060000000001</v>
      </c>
      <c r="FP923">
        <v>84.074100000000001</v>
      </c>
      <c r="FQ923">
        <v>79.145769999999999</v>
      </c>
      <c r="FR923">
        <v>75.840479999999999</v>
      </c>
      <c r="FS923">
        <v>73.270529999999994</v>
      </c>
      <c r="FT923">
        <v>71.238529999999997</v>
      </c>
      <c r="FU923">
        <v>69.791110000000003</v>
      </c>
      <c r="FV923">
        <v>1</v>
      </c>
    </row>
    <row r="924" spans="1:178" x14ac:dyDescent="0.2">
      <c r="A924" t="s">
        <v>216</v>
      </c>
      <c r="B924" t="s">
        <v>231</v>
      </c>
      <c r="C924" t="s">
        <v>243</v>
      </c>
      <c r="D924" t="s">
        <v>42</v>
      </c>
      <c r="E924">
        <v>2017</v>
      </c>
      <c r="F924" t="s">
        <v>230</v>
      </c>
      <c r="G924">
        <v>468</v>
      </c>
      <c r="H924" s="59"/>
      <c r="I924">
        <v>68.919589999999999</v>
      </c>
      <c r="J924">
        <v>477.20429999999999</v>
      </c>
      <c r="K924">
        <v>470.86419999999998</v>
      </c>
      <c r="L924">
        <v>466.31110000000001</v>
      </c>
      <c r="M924">
        <v>471.48989999999998</v>
      </c>
      <c r="N924">
        <v>481.56689999999998</v>
      </c>
      <c r="O924">
        <v>510.27809999999999</v>
      </c>
      <c r="P924">
        <v>530.09619999999995</v>
      </c>
      <c r="Q924">
        <v>541.55640000000005</v>
      </c>
      <c r="R924">
        <v>546.42669999999998</v>
      </c>
      <c r="S924">
        <v>547.19389999999999</v>
      </c>
      <c r="T924">
        <v>554.49739999999997</v>
      </c>
      <c r="U924">
        <v>545.40710000000001</v>
      </c>
      <c r="V924">
        <v>539.57569999999998</v>
      </c>
      <c r="W924">
        <v>535.56269999999995</v>
      </c>
      <c r="X924">
        <v>527.95249999999999</v>
      </c>
      <c r="Y924">
        <v>520.274</v>
      </c>
      <c r="Z924">
        <v>515.50149999999996</v>
      </c>
      <c r="AA924">
        <v>507.37950000000001</v>
      </c>
      <c r="AB924">
        <v>502.25080000000003</v>
      </c>
      <c r="AC924">
        <v>502.55599999999998</v>
      </c>
      <c r="AD924">
        <v>513.26779999999997</v>
      </c>
      <c r="AE924">
        <v>516.19269999999995</v>
      </c>
      <c r="AF924">
        <v>513.03809999999999</v>
      </c>
      <c r="AG924">
        <v>493.18360000000001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73.043459999999996</v>
      </c>
      <c r="AU924">
        <v>403.34230000000002</v>
      </c>
      <c r="AV924">
        <v>400.94</v>
      </c>
      <c r="AW924">
        <v>399.3655</v>
      </c>
      <c r="AX924">
        <v>397.09429999999998</v>
      </c>
      <c r="AY924">
        <v>391.96339999999998</v>
      </c>
      <c r="AZ924">
        <v>314.42770000000002</v>
      </c>
      <c r="BA924">
        <v>200.54599999999999</v>
      </c>
      <c r="BB924">
        <v>139.87260000000001</v>
      </c>
      <c r="BC924">
        <v>145.3672</v>
      </c>
      <c r="BD924">
        <v>148.1533</v>
      </c>
      <c r="BE924">
        <v>135.83850000000001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130.5412</v>
      </c>
      <c r="BS924">
        <v>409.56380000000001</v>
      </c>
      <c r="BT924">
        <v>406.69690000000003</v>
      </c>
      <c r="BU924">
        <v>405.15190000000001</v>
      </c>
      <c r="BV924">
        <v>402.78469999999999</v>
      </c>
      <c r="BW924">
        <v>397.7183</v>
      </c>
      <c r="BX924">
        <v>319.71469999999999</v>
      </c>
      <c r="BY924">
        <v>206.42609999999999</v>
      </c>
      <c r="BZ924">
        <v>144.36760000000001</v>
      </c>
      <c r="CA924">
        <v>150.96969999999999</v>
      </c>
      <c r="CB924">
        <v>154.75810000000001</v>
      </c>
      <c r="CC924">
        <v>140.84739999999999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170.3639</v>
      </c>
      <c r="CQ924">
        <v>413.87279999999998</v>
      </c>
      <c r="CR924">
        <v>410.68419999999998</v>
      </c>
      <c r="CS924">
        <v>409.15960000000001</v>
      </c>
      <c r="CT924">
        <v>406.726</v>
      </c>
      <c r="CU924">
        <v>401.70409999999998</v>
      </c>
      <c r="CV924">
        <v>323.37650000000002</v>
      </c>
      <c r="CW924">
        <v>210.49870000000001</v>
      </c>
      <c r="CX924">
        <v>147.48079999999999</v>
      </c>
      <c r="CY924">
        <v>154.85</v>
      </c>
      <c r="CZ924">
        <v>159.33250000000001</v>
      </c>
      <c r="DA924">
        <v>144.31659999999999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210.1867</v>
      </c>
      <c r="DO924">
        <v>418.18189999999998</v>
      </c>
      <c r="DP924">
        <v>414.67140000000001</v>
      </c>
      <c r="DQ924">
        <v>413.16730000000001</v>
      </c>
      <c r="DR924">
        <v>410.66719999999998</v>
      </c>
      <c r="DS924">
        <v>405.68979999999999</v>
      </c>
      <c r="DT924">
        <v>327.03829999999999</v>
      </c>
      <c r="DU924">
        <v>214.5712</v>
      </c>
      <c r="DV924">
        <v>150.5941</v>
      </c>
      <c r="DW924">
        <v>158.7303</v>
      </c>
      <c r="DX924">
        <v>163.90700000000001</v>
      </c>
      <c r="DY924">
        <v>147.78569999999999</v>
      </c>
      <c r="DZ924">
        <v>0</v>
      </c>
      <c r="EA924">
        <v>0</v>
      </c>
      <c r="EB924">
        <v>0</v>
      </c>
      <c r="EC924">
        <v>0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0</v>
      </c>
      <c r="EJ924">
        <v>0</v>
      </c>
      <c r="EK924">
        <v>0</v>
      </c>
      <c r="EL924">
        <v>267.68439999999998</v>
      </c>
      <c r="EM924">
        <v>424.40339999999998</v>
      </c>
      <c r="EN924">
        <v>420.42829999999998</v>
      </c>
      <c r="EO924">
        <v>418.9538</v>
      </c>
      <c r="EP924">
        <v>416.35759999999999</v>
      </c>
      <c r="EQ924">
        <v>411.44470000000001</v>
      </c>
      <c r="ER924">
        <v>332.32530000000003</v>
      </c>
      <c r="ES924">
        <v>220.4513</v>
      </c>
      <c r="ET924">
        <v>155.0891</v>
      </c>
      <c r="EU924">
        <v>164.3329</v>
      </c>
      <c r="EV924">
        <v>170.51169999999999</v>
      </c>
      <c r="EW924">
        <v>152.7946</v>
      </c>
      <c r="EX924">
        <v>65.997820000000004</v>
      </c>
      <c r="EY924">
        <v>64.860020000000006</v>
      </c>
      <c r="EZ924">
        <v>63.970460000000003</v>
      </c>
      <c r="FA924">
        <v>63.289099999999998</v>
      </c>
      <c r="FB924">
        <v>62.585729999999998</v>
      </c>
      <c r="FC924">
        <v>62.005029999999998</v>
      </c>
      <c r="FD924">
        <v>61.669559999999997</v>
      </c>
      <c r="FE924">
        <v>61.73</v>
      </c>
      <c r="FF924">
        <v>62.842320000000001</v>
      </c>
      <c r="FG924">
        <v>66.120739999999998</v>
      </c>
      <c r="FH924">
        <v>71.623099999999994</v>
      </c>
      <c r="FI924">
        <v>77.615740000000002</v>
      </c>
      <c r="FJ924">
        <v>83.235690000000005</v>
      </c>
      <c r="FK924">
        <v>86.476799999999997</v>
      </c>
      <c r="FL924">
        <v>87.660290000000003</v>
      </c>
      <c r="FM924">
        <v>88.410129999999995</v>
      </c>
      <c r="FN924">
        <v>88.499949999999998</v>
      </c>
      <c r="FO924">
        <v>87.276060000000001</v>
      </c>
      <c r="FP924">
        <v>84.074100000000001</v>
      </c>
      <c r="FQ924">
        <v>79.145769999999999</v>
      </c>
      <c r="FR924">
        <v>75.840479999999999</v>
      </c>
      <c r="FS924">
        <v>73.270529999999994</v>
      </c>
      <c r="FT924">
        <v>71.238529999999997</v>
      </c>
      <c r="FU924">
        <v>69.791110000000003</v>
      </c>
      <c r="FV924">
        <v>1</v>
      </c>
    </row>
    <row r="925" spans="1:178" x14ac:dyDescent="0.2">
      <c r="A925" t="s">
        <v>216</v>
      </c>
      <c r="B925" t="s">
        <v>231</v>
      </c>
      <c r="C925" t="s">
        <v>243</v>
      </c>
      <c r="D925" t="s">
        <v>42</v>
      </c>
      <c r="E925" t="s">
        <v>239</v>
      </c>
      <c r="F925" t="s">
        <v>230</v>
      </c>
      <c r="G925">
        <v>455</v>
      </c>
      <c r="H925" s="59"/>
      <c r="I925">
        <v>67.00515</v>
      </c>
      <c r="J925">
        <v>463.9486</v>
      </c>
      <c r="K925">
        <v>457.78460000000001</v>
      </c>
      <c r="L925">
        <v>453.358</v>
      </c>
      <c r="M925">
        <v>458.3929</v>
      </c>
      <c r="N925">
        <v>468.19</v>
      </c>
      <c r="O925">
        <v>496.1037</v>
      </c>
      <c r="P925">
        <v>515.37130000000002</v>
      </c>
      <c r="Q925">
        <v>526.51319999999998</v>
      </c>
      <c r="R925">
        <v>531.2482</v>
      </c>
      <c r="S925">
        <v>531.9941</v>
      </c>
      <c r="T925">
        <v>539.09469999999999</v>
      </c>
      <c r="U925">
        <v>530.25689999999997</v>
      </c>
      <c r="V925">
        <v>524.58749999999998</v>
      </c>
      <c r="W925">
        <v>520.68589999999995</v>
      </c>
      <c r="X925">
        <v>513.28710000000001</v>
      </c>
      <c r="Y925">
        <v>505.822</v>
      </c>
      <c r="Z925">
        <v>501.18200000000002</v>
      </c>
      <c r="AA925">
        <v>493.28559999999999</v>
      </c>
      <c r="AB925">
        <v>488.29939999999999</v>
      </c>
      <c r="AC925">
        <v>488.59609999999998</v>
      </c>
      <c r="AD925">
        <v>499.01029999999997</v>
      </c>
      <c r="AE925">
        <v>501.85399999999998</v>
      </c>
      <c r="AF925">
        <v>498.78710000000001</v>
      </c>
      <c r="AG925">
        <v>479.48399999999998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69.672319999999999</v>
      </c>
      <c r="AU925">
        <v>391.99310000000003</v>
      </c>
      <c r="AV925">
        <v>389.66840000000002</v>
      </c>
      <c r="AW925">
        <v>388.13690000000003</v>
      </c>
      <c r="AX925">
        <v>385.93099999999998</v>
      </c>
      <c r="AY925">
        <v>380.94119999999998</v>
      </c>
      <c r="AZ925">
        <v>305.5702</v>
      </c>
      <c r="BA925">
        <v>194.8381</v>
      </c>
      <c r="BB925">
        <v>135.88229999999999</v>
      </c>
      <c r="BC925">
        <v>141.19839999999999</v>
      </c>
      <c r="BD925">
        <v>143.8837</v>
      </c>
      <c r="BE925">
        <v>131.94829999999999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126.36579999999999</v>
      </c>
      <c r="BS925">
        <v>398.12759999999997</v>
      </c>
      <c r="BT925">
        <v>395.34480000000002</v>
      </c>
      <c r="BU925">
        <v>393.8424</v>
      </c>
      <c r="BV925">
        <v>391.5419</v>
      </c>
      <c r="BW925">
        <v>386.61559999999997</v>
      </c>
      <c r="BX925">
        <v>310.78320000000002</v>
      </c>
      <c r="BY925">
        <v>200.63589999999999</v>
      </c>
      <c r="BZ925">
        <v>140.31450000000001</v>
      </c>
      <c r="CA925">
        <v>146.7226</v>
      </c>
      <c r="CB925">
        <v>150.39609999999999</v>
      </c>
      <c r="CC925">
        <v>136.8871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165.63159999999999</v>
      </c>
      <c r="CQ925">
        <v>402.37639999999999</v>
      </c>
      <c r="CR925">
        <v>399.27629999999999</v>
      </c>
      <c r="CS925">
        <v>397.79410000000001</v>
      </c>
      <c r="CT925">
        <v>395.428</v>
      </c>
      <c r="CU925">
        <v>390.54559999999998</v>
      </c>
      <c r="CV925">
        <v>314.3938</v>
      </c>
      <c r="CW925">
        <v>204.6515</v>
      </c>
      <c r="CX925">
        <v>143.38409999999999</v>
      </c>
      <c r="CY925">
        <v>150.54859999999999</v>
      </c>
      <c r="CZ925">
        <v>154.9066</v>
      </c>
      <c r="DA925">
        <v>140.30779999999999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204.8974</v>
      </c>
      <c r="DO925">
        <v>406.62520000000001</v>
      </c>
      <c r="DP925">
        <v>403.20769999999999</v>
      </c>
      <c r="DQ925">
        <v>401.7457</v>
      </c>
      <c r="DR925">
        <v>399.3141</v>
      </c>
      <c r="DS925">
        <v>394.47570000000002</v>
      </c>
      <c r="DT925">
        <v>318.00439999999998</v>
      </c>
      <c r="DU925">
        <v>208.6671</v>
      </c>
      <c r="DV925">
        <v>146.4538</v>
      </c>
      <c r="DW925">
        <v>154.37469999999999</v>
      </c>
      <c r="DX925">
        <v>159.4171</v>
      </c>
      <c r="DY925">
        <v>143.72839999999999</v>
      </c>
      <c r="DZ925">
        <v>0</v>
      </c>
      <c r="EA925">
        <v>0</v>
      </c>
      <c r="EB925">
        <v>0</v>
      </c>
      <c r="EC925">
        <v>0</v>
      </c>
      <c r="ED925">
        <v>0</v>
      </c>
      <c r="EE925">
        <v>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261.59089999999998</v>
      </c>
      <c r="EM925">
        <v>412.75970000000001</v>
      </c>
      <c r="EN925">
        <v>408.88420000000002</v>
      </c>
      <c r="EO925">
        <v>407.45119999999997</v>
      </c>
      <c r="EP925">
        <v>404.92500000000001</v>
      </c>
      <c r="EQ925">
        <v>400.15</v>
      </c>
      <c r="ER925">
        <v>323.2174</v>
      </c>
      <c r="ES925">
        <v>214.465</v>
      </c>
      <c r="ET925">
        <v>150.88589999999999</v>
      </c>
      <c r="EU925">
        <v>159.8989</v>
      </c>
      <c r="EV925">
        <v>165.92949999999999</v>
      </c>
      <c r="EW925">
        <v>148.66730000000001</v>
      </c>
      <c r="EX925">
        <v>65.997820000000004</v>
      </c>
      <c r="EY925">
        <v>64.860020000000006</v>
      </c>
      <c r="EZ925">
        <v>63.970460000000003</v>
      </c>
      <c r="FA925">
        <v>63.289099999999998</v>
      </c>
      <c r="FB925">
        <v>62.585729999999998</v>
      </c>
      <c r="FC925">
        <v>62.005029999999998</v>
      </c>
      <c r="FD925">
        <v>61.669559999999997</v>
      </c>
      <c r="FE925">
        <v>61.729990000000001</v>
      </c>
      <c r="FF925">
        <v>62.842309999999998</v>
      </c>
      <c r="FG925">
        <v>66.120739999999998</v>
      </c>
      <c r="FH925">
        <v>71.623099999999994</v>
      </c>
      <c r="FI925">
        <v>77.615740000000002</v>
      </c>
      <c r="FJ925">
        <v>83.235690000000005</v>
      </c>
      <c r="FK925">
        <v>86.476799999999997</v>
      </c>
      <c r="FL925">
        <v>87.660290000000003</v>
      </c>
      <c r="FM925">
        <v>88.410129999999995</v>
      </c>
      <c r="FN925">
        <v>88.499949999999998</v>
      </c>
      <c r="FO925">
        <v>87.276060000000001</v>
      </c>
      <c r="FP925">
        <v>84.074100000000001</v>
      </c>
      <c r="FQ925">
        <v>79.145769999999999</v>
      </c>
      <c r="FR925">
        <v>75.840479999999999</v>
      </c>
      <c r="FS925">
        <v>73.270529999999994</v>
      </c>
      <c r="FT925">
        <v>71.238529999999997</v>
      </c>
      <c r="FU925">
        <v>69.791110000000003</v>
      </c>
      <c r="FV925">
        <v>1</v>
      </c>
    </row>
    <row r="926" spans="1:178" x14ac:dyDescent="0.2">
      <c r="A926" t="s">
        <v>216</v>
      </c>
      <c r="B926" t="s">
        <v>231</v>
      </c>
      <c r="C926" t="s">
        <v>243</v>
      </c>
      <c r="D926" t="s">
        <v>43</v>
      </c>
      <c r="E926">
        <v>2015</v>
      </c>
      <c r="F926" t="s">
        <v>230</v>
      </c>
      <c r="G926">
        <v>487</v>
      </c>
      <c r="H926" s="59"/>
      <c r="I926">
        <v>71.717609999999993</v>
      </c>
      <c r="J926">
        <v>500.28250000000003</v>
      </c>
      <c r="K926">
        <v>491.18180000000001</v>
      </c>
      <c r="L926">
        <v>484.4905</v>
      </c>
      <c r="M926">
        <v>488.74439999999998</v>
      </c>
      <c r="N926">
        <v>507.7079</v>
      </c>
      <c r="O926">
        <v>535.08370000000002</v>
      </c>
      <c r="P926">
        <v>552.97040000000004</v>
      </c>
      <c r="Q926">
        <v>556.63199999999995</v>
      </c>
      <c r="R926">
        <v>552.54380000000003</v>
      </c>
      <c r="S926">
        <v>549.70730000000003</v>
      </c>
      <c r="T926">
        <v>556.99869999999999</v>
      </c>
      <c r="U926">
        <v>563.64499999999998</v>
      </c>
      <c r="V926">
        <v>558.36829999999998</v>
      </c>
      <c r="W926">
        <v>558.03480000000002</v>
      </c>
      <c r="X926">
        <v>545.81709999999998</v>
      </c>
      <c r="Y926">
        <v>540.89049999999997</v>
      </c>
      <c r="Z926">
        <v>533.34029999999996</v>
      </c>
      <c r="AA926">
        <v>531.58249999999998</v>
      </c>
      <c r="AB926">
        <v>527.16200000000003</v>
      </c>
      <c r="AC926">
        <v>525.43370000000004</v>
      </c>
      <c r="AD926">
        <v>528.57669999999996</v>
      </c>
      <c r="AE926">
        <v>526.64070000000004</v>
      </c>
      <c r="AF926">
        <v>518.75729999999999</v>
      </c>
      <c r="AG926">
        <v>509.82459999999998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-45.952910000000003</v>
      </c>
      <c r="AX926">
        <v>409.93680000000001</v>
      </c>
      <c r="AY926">
        <v>409.89690000000002</v>
      </c>
      <c r="AZ926">
        <v>405.53480000000002</v>
      </c>
      <c r="BA926">
        <v>404.39049999999997</v>
      </c>
      <c r="BB926">
        <v>406.9939</v>
      </c>
      <c r="BC926">
        <v>342.10820000000001</v>
      </c>
      <c r="BD926">
        <v>228.25149999999999</v>
      </c>
      <c r="BE926">
        <v>150.71209999999999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90.084400000000002</v>
      </c>
      <c r="BV926">
        <v>419.5788</v>
      </c>
      <c r="BW926">
        <v>420.12599999999998</v>
      </c>
      <c r="BX926">
        <v>415.81079999999997</v>
      </c>
      <c r="BY926">
        <v>414.6807</v>
      </c>
      <c r="BZ926">
        <v>418.49979999999999</v>
      </c>
      <c r="CA926">
        <v>349.75670000000002</v>
      </c>
      <c r="CB926">
        <v>236.9607</v>
      </c>
      <c r="CC926">
        <v>152.72630000000001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184.30340000000001</v>
      </c>
      <c r="CT926">
        <v>426.2568</v>
      </c>
      <c r="CU926">
        <v>427.2106</v>
      </c>
      <c r="CV926">
        <v>422.92790000000002</v>
      </c>
      <c r="CW926">
        <v>421.80759999999998</v>
      </c>
      <c r="CX926">
        <v>426.46879999999999</v>
      </c>
      <c r="CY926">
        <v>355.05399999999997</v>
      </c>
      <c r="CZ926">
        <v>242.99270000000001</v>
      </c>
      <c r="DA926">
        <v>154.12139999999999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278.5224</v>
      </c>
      <c r="DR926">
        <v>432.9348</v>
      </c>
      <c r="DS926">
        <v>434.29520000000002</v>
      </c>
      <c r="DT926">
        <v>430.04500000000002</v>
      </c>
      <c r="DU926">
        <v>428.93450000000001</v>
      </c>
      <c r="DV926">
        <v>434.43779999999998</v>
      </c>
      <c r="DW926">
        <v>360.35129999999998</v>
      </c>
      <c r="DX926">
        <v>249.0247</v>
      </c>
      <c r="DY926">
        <v>155.5164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0</v>
      </c>
      <c r="EJ926">
        <v>0</v>
      </c>
      <c r="EK926">
        <v>0</v>
      </c>
      <c r="EL926">
        <v>0</v>
      </c>
      <c r="EM926">
        <v>0</v>
      </c>
      <c r="EN926">
        <v>0</v>
      </c>
      <c r="EO926">
        <v>414.5598</v>
      </c>
      <c r="EP926">
        <v>442.57679999999999</v>
      </c>
      <c r="EQ926">
        <v>444.52420000000001</v>
      </c>
      <c r="ER926">
        <v>440.32100000000003</v>
      </c>
      <c r="ES926">
        <v>439.22469999999998</v>
      </c>
      <c r="ET926">
        <v>445.94380000000001</v>
      </c>
      <c r="EU926">
        <v>367.99979999999999</v>
      </c>
      <c r="EV926">
        <v>257.73390000000001</v>
      </c>
      <c r="EW926">
        <v>157.5307</v>
      </c>
      <c r="EX926">
        <v>59.61889</v>
      </c>
      <c r="EY926">
        <v>58.671889999999998</v>
      </c>
      <c r="EZ926">
        <v>58.208730000000003</v>
      </c>
      <c r="FA926">
        <v>57.632759999999998</v>
      </c>
      <c r="FB926">
        <v>56.648670000000003</v>
      </c>
      <c r="FC926">
        <v>55.93365</v>
      </c>
      <c r="FD926">
        <v>56.26585</v>
      </c>
      <c r="FE926">
        <v>55.910029999999999</v>
      </c>
      <c r="FF926">
        <v>58.740139999999997</v>
      </c>
      <c r="FG926">
        <v>62.133769999999998</v>
      </c>
      <c r="FH926">
        <v>66.712810000000005</v>
      </c>
      <c r="FI926">
        <v>71.471289999999996</v>
      </c>
      <c r="FJ926">
        <v>74.227270000000004</v>
      </c>
      <c r="FK926">
        <v>75.831729999999993</v>
      </c>
      <c r="FL926">
        <v>77.145849999999996</v>
      </c>
      <c r="FM926">
        <v>77.045140000000004</v>
      </c>
      <c r="FN926">
        <v>75.120699999999999</v>
      </c>
      <c r="FO926">
        <v>71.988650000000007</v>
      </c>
      <c r="FP926">
        <v>68.834630000000004</v>
      </c>
      <c r="FQ926">
        <v>66.476569999999995</v>
      </c>
      <c r="FR926">
        <v>64.901259999999994</v>
      </c>
      <c r="FS926">
        <v>63.981409999999997</v>
      </c>
      <c r="FT926">
        <v>63.105269999999997</v>
      </c>
      <c r="FU926">
        <v>62.411200000000001</v>
      </c>
      <c r="FV926">
        <v>1</v>
      </c>
    </row>
    <row r="927" spans="1:178" x14ac:dyDescent="0.2">
      <c r="A927" t="s">
        <v>216</v>
      </c>
      <c r="B927" t="s">
        <v>231</v>
      </c>
      <c r="C927" t="s">
        <v>243</v>
      </c>
      <c r="D927" t="s">
        <v>43</v>
      </c>
      <c r="E927">
        <v>2016</v>
      </c>
      <c r="F927" t="s">
        <v>230</v>
      </c>
      <c r="G927">
        <v>473</v>
      </c>
      <c r="H927" s="59"/>
      <c r="I927">
        <v>69.655910000000006</v>
      </c>
      <c r="J927">
        <v>485.90069999999997</v>
      </c>
      <c r="K927">
        <v>477.0616</v>
      </c>
      <c r="L927">
        <v>470.56259999999997</v>
      </c>
      <c r="M927">
        <v>474.69420000000002</v>
      </c>
      <c r="N927">
        <v>493.11259999999999</v>
      </c>
      <c r="O927">
        <v>519.70150000000001</v>
      </c>
      <c r="P927">
        <v>537.07389999999998</v>
      </c>
      <c r="Q927">
        <v>540.63019999999995</v>
      </c>
      <c r="R927">
        <v>536.65959999999995</v>
      </c>
      <c r="S927">
        <v>533.90470000000005</v>
      </c>
      <c r="T927">
        <v>540.9864</v>
      </c>
      <c r="U927">
        <v>547.44169999999997</v>
      </c>
      <c r="V927">
        <v>542.31669999999997</v>
      </c>
      <c r="W927">
        <v>541.99270000000001</v>
      </c>
      <c r="X927">
        <v>530.12630000000001</v>
      </c>
      <c r="Y927">
        <v>525.34119999999996</v>
      </c>
      <c r="Z927">
        <v>518.00810000000001</v>
      </c>
      <c r="AA927">
        <v>516.30089999999996</v>
      </c>
      <c r="AB927">
        <v>512.00739999999996</v>
      </c>
      <c r="AC927">
        <v>510.3288</v>
      </c>
      <c r="AD927">
        <v>513.38149999999996</v>
      </c>
      <c r="AE927">
        <v>511.50119999999998</v>
      </c>
      <c r="AF927">
        <v>503.84429999999998</v>
      </c>
      <c r="AG927">
        <v>495.16849999999999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-47.917369999999998</v>
      </c>
      <c r="AX927">
        <v>397.91930000000002</v>
      </c>
      <c r="AY927">
        <v>397.86649999999997</v>
      </c>
      <c r="AZ927">
        <v>393.62849999999997</v>
      </c>
      <c r="BA927">
        <v>392.51679999999999</v>
      </c>
      <c r="BB927">
        <v>395.01589999999999</v>
      </c>
      <c r="BC927">
        <v>332.08879999999999</v>
      </c>
      <c r="BD927">
        <v>221.4795</v>
      </c>
      <c r="BE927">
        <v>146.33080000000001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86.150310000000005</v>
      </c>
      <c r="BV927">
        <v>407.42169999999999</v>
      </c>
      <c r="BW927">
        <v>407.94740000000002</v>
      </c>
      <c r="BX927">
        <v>403.75569999999999</v>
      </c>
      <c r="BY927">
        <v>402.65800000000002</v>
      </c>
      <c r="BZ927">
        <v>406.3553</v>
      </c>
      <c r="CA927">
        <v>339.62650000000002</v>
      </c>
      <c r="CB927">
        <v>230.06270000000001</v>
      </c>
      <c r="CC927">
        <v>148.3159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179.0052</v>
      </c>
      <c r="CT927">
        <v>414.00299999999999</v>
      </c>
      <c r="CU927">
        <v>414.92939999999999</v>
      </c>
      <c r="CV927">
        <v>410.76979999999998</v>
      </c>
      <c r="CW927">
        <v>409.68169999999998</v>
      </c>
      <c r="CX927">
        <v>414.20890000000003</v>
      </c>
      <c r="CY927">
        <v>344.84710000000001</v>
      </c>
      <c r="CZ927">
        <v>236.00729999999999</v>
      </c>
      <c r="DA927">
        <v>149.6908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271.86</v>
      </c>
      <c r="DR927">
        <v>420.58429999999998</v>
      </c>
      <c r="DS927">
        <v>421.91140000000001</v>
      </c>
      <c r="DT927">
        <v>417.78390000000002</v>
      </c>
      <c r="DU927">
        <v>416.70549999999997</v>
      </c>
      <c r="DV927">
        <v>422.0625</v>
      </c>
      <c r="DW927">
        <v>350.0677</v>
      </c>
      <c r="DX927">
        <v>241.95189999999999</v>
      </c>
      <c r="DY927">
        <v>151.06559999999999</v>
      </c>
      <c r="DZ927">
        <v>0</v>
      </c>
      <c r="EA927">
        <v>0</v>
      </c>
      <c r="EB927">
        <v>0</v>
      </c>
      <c r="EC927">
        <v>0</v>
      </c>
      <c r="ED927">
        <v>0</v>
      </c>
      <c r="EE927">
        <v>0</v>
      </c>
      <c r="EF927">
        <v>0</v>
      </c>
      <c r="EG927">
        <v>0</v>
      </c>
      <c r="EH927">
        <v>0</v>
      </c>
      <c r="EI927">
        <v>0</v>
      </c>
      <c r="EJ927">
        <v>0</v>
      </c>
      <c r="EK927">
        <v>0</v>
      </c>
      <c r="EL927">
        <v>0</v>
      </c>
      <c r="EM927">
        <v>0</v>
      </c>
      <c r="EN927">
        <v>0</v>
      </c>
      <c r="EO927">
        <v>405.92770000000002</v>
      </c>
      <c r="EP927">
        <v>430.08670000000001</v>
      </c>
      <c r="EQ927">
        <v>431.9923</v>
      </c>
      <c r="ER927">
        <v>427.91109999999998</v>
      </c>
      <c r="ES927">
        <v>426.84660000000002</v>
      </c>
      <c r="ET927">
        <v>433.40190000000001</v>
      </c>
      <c r="EU927">
        <v>357.60539999999997</v>
      </c>
      <c r="EV927">
        <v>250.535</v>
      </c>
      <c r="EW927">
        <v>153.05070000000001</v>
      </c>
      <c r="EX927">
        <v>59.61889</v>
      </c>
      <c r="EY927">
        <v>58.671889999999998</v>
      </c>
      <c r="EZ927">
        <v>58.208730000000003</v>
      </c>
      <c r="FA927">
        <v>57.632759999999998</v>
      </c>
      <c r="FB927">
        <v>56.648670000000003</v>
      </c>
      <c r="FC927">
        <v>55.93365</v>
      </c>
      <c r="FD927">
        <v>56.26585</v>
      </c>
      <c r="FE927">
        <v>55.910029999999999</v>
      </c>
      <c r="FF927">
        <v>58.740139999999997</v>
      </c>
      <c r="FG927">
        <v>62.133769999999998</v>
      </c>
      <c r="FH927">
        <v>66.712810000000005</v>
      </c>
      <c r="FI927">
        <v>71.471289999999996</v>
      </c>
      <c r="FJ927">
        <v>74.227270000000004</v>
      </c>
      <c r="FK927">
        <v>75.831729999999993</v>
      </c>
      <c r="FL927">
        <v>77.145849999999996</v>
      </c>
      <c r="FM927">
        <v>77.045140000000004</v>
      </c>
      <c r="FN927">
        <v>75.120699999999999</v>
      </c>
      <c r="FO927">
        <v>71.988650000000007</v>
      </c>
      <c r="FP927">
        <v>68.834630000000004</v>
      </c>
      <c r="FQ927">
        <v>66.476569999999995</v>
      </c>
      <c r="FR927">
        <v>64.901259999999994</v>
      </c>
      <c r="FS927">
        <v>63.981409999999997</v>
      </c>
      <c r="FT927">
        <v>63.105269999999997</v>
      </c>
      <c r="FU927">
        <v>62.411200000000001</v>
      </c>
      <c r="FV927">
        <v>1</v>
      </c>
    </row>
    <row r="928" spans="1:178" x14ac:dyDescent="0.2">
      <c r="A928" t="s">
        <v>216</v>
      </c>
      <c r="B928" t="s">
        <v>231</v>
      </c>
      <c r="C928" t="s">
        <v>243</v>
      </c>
      <c r="D928" t="s">
        <v>43</v>
      </c>
      <c r="E928">
        <v>2017</v>
      </c>
      <c r="F928" t="s">
        <v>230</v>
      </c>
      <c r="G928">
        <v>461</v>
      </c>
      <c r="H928" s="59"/>
      <c r="I928">
        <v>67.888729999999995</v>
      </c>
      <c r="J928">
        <v>473.57339999999999</v>
      </c>
      <c r="K928">
        <v>464.95850000000002</v>
      </c>
      <c r="L928">
        <v>458.62450000000001</v>
      </c>
      <c r="M928">
        <v>462.65120000000002</v>
      </c>
      <c r="N928">
        <v>480.60230000000001</v>
      </c>
      <c r="O928">
        <v>506.51670000000001</v>
      </c>
      <c r="P928">
        <v>523.44839999999999</v>
      </c>
      <c r="Q928">
        <v>526.9144</v>
      </c>
      <c r="R928">
        <v>523.04459999999995</v>
      </c>
      <c r="S928">
        <v>520.35950000000003</v>
      </c>
      <c r="T928">
        <v>527.26160000000004</v>
      </c>
      <c r="U928">
        <v>533.55309999999997</v>
      </c>
      <c r="V928">
        <v>528.55809999999997</v>
      </c>
      <c r="W928">
        <v>528.24239999999998</v>
      </c>
      <c r="X928">
        <v>516.67700000000002</v>
      </c>
      <c r="Y928">
        <v>512.01340000000005</v>
      </c>
      <c r="Z928">
        <v>504.86630000000002</v>
      </c>
      <c r="AA928">
        <v>503.20240000000001</v>
      </c>
      <c r="AB928">
        <v>499.01780000000002</v>
      </c>
      <c r="AC928">
        <v>497.3818</v>
      </c>
      <c r="AD928">
        <v>500.35700000000003</v>
      </c>
      <c r="AE928">
        <v>498.52440000000001</v>
      </c>
      <c r="AF928">
        <v>491.06180000000001</v>
      </c>
      <c r="AG928">
        <v>482.60599999999999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-49.56174</v>
      </c>
      <c r="AX928">
        <v>387.62139999999999</v>
      </c>
      <c r="AY928">
        <v>387.5575</v>
      </c>
      <c r="AZ928">
        <v>383.42610000000002</v>
      </c>
      <c r="BA928">
        <v>382.34230000000002</v>
      </c>
      <c r="BB928">
        <v>384.7525</v>
      </c>
      <c r="BC928">
        <v>323.50290000000001</v>
      </c>
      <c r="BD928">
        <v>215.67750000000001</v>
      </c>
      <c r="BE928">
        <v>142.5761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0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82.794370000000001</v>
      </c>
      <c r="BV928">
        <v>397.0025</v>
      </c>
      <c r="BW928">
        <v>397.50970000000001</v>
      </c>
      <c r="BX928">
        <v>393.42399999999998</v>
      </c>
      <c r="BY928">
        <v>392.35399999999998</v>
      </c>
      <c r="BZ928">
        <v>395.94709999999998</v>
      </c>
      <c r="CA928">
        <v>330.94439999999997</v>
      </c>
      <c r="CB928">
        <v>224.15100000000001</v>
      </c>
      <c r="CC928">
        <v>144.53579999999999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174.46379999999999</v>
      </c>
      <c r="CT928">
        <v>403.49979999999999</v>
      </c>
      <c r="CU928">
        <v>404.40260000000001</v>
      </c>
      <c r="CV928">
        <v>400.34859999999998</v>
      </c>
      <c r="CW928">
        <v>399.28809999999999</v>
      </c>
      <c r="CX928">
        <v>403.70049999999998</v>
      </c>
      <c r="CY928">
        <v>336.09829999999999</v>
      </c>
      <c r="CZ928">
        <v>230.0198</v>
      </c>
      <c r="DA928">
        <v>145.8931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266.13319999999999</v>
      </c>
      <c r="DR928">
        <v>409.99709999999999</v>
      </c>
      <c r="DS928">
        <v>411.2955</v>
      </c>
      <c r="DT928">
        <v>407.2731</v>
      </c>
      <c r="DU928">
        <v>406.22219999999999</v>
      </c>
      <c r="DV928">
        <v>411.4538</v>
      </c>
      <c r="DW928">
        <v>341.25229999999999</v>
      </c>
      <c r="DX928">
        <v>235.88849999999999</v>
      </c>
      <c r="DY928">
        <v>147.25040000000001</v>
      </c>
      <c r="DZ928">
        <v>0</v>
      </c>
      <c r="EA928">
        <v>0</v>
      </c>
      <c r="EB928">
        <v>0</v>
      </c>
      <c r="EC928">
        <v>0</v>
      </c>
      <c r="ED928">
        <v>0</v>
      </c>
      <c r="EE928">
        <v>0</v>
      </c>
      <c r="EF928">
        <v>0</v>
      </c>
      <c r="EG928">
        <v>0</v>
      </c>
      <c r="EH928">
        <v>0</v>
      </c>
      <c r="EI928">
        <v>0</v>
      </c>
      <c r="EJ928">
        <v>0</v>
      </c>
      <c r="EK928">
        <v>0</v>
      </c>
      <c r="EL928">
        <v>0</v>
      </c>
      <c r="EM928">
        <v>0</v>
      </c>
      <c r="EN928">
        <v>0</v>
      </c>
      <c r="EO928">
        <v>398.48930000000001</v>
      </c>
      <c r="EP928">
        <v>419.37810000000002</v>
      </c>
      <c r="EQ928">
        <v>421.24770000000001</v>
      </c>
      <c r="ER928">
        <v>417.27100000000002</v>
      </c>
      <c r="ES928">
        <v>416.23390000000001</v>
      </c>
      <c r="ET928">
        <v>422.64839999999998</v>
      </c>
      <c r="EU928">
        <v>348.69380000000001</v>
      </c>
      <c r="EV928">
        <v>244.36199999999999</v>
      </c>
      <c r="EW928">
        <v>149.21019999999999</v>
      </c>
      <c r="EX928">
        <v>59.61889</v>
      </c>
      <c r="EY928">
        <v>58.671889999999998</v>
      </c>
      <c r="EZ928">
        <v>58.208730000000003</v>
      </c>
      <c r="FA928">
        <v>57.632759999999998</v>
      </c>
      <c r="FB928">
        <v>56.648670000000003</v>
      </c>
      <c r="FC928">
        <v>55.93365</v>
      </c>
      <c r="FD928">
        <v>56.26585</v>
      </c>
      <c r="FE928">
        <v>55.910029999999999</v>
      </c>
      <c r="FF928">
        <v>58.740139999999997</v>
      </c>
      <c r="FG928">
        <v>62.133769999999998</v>
      </c>
      <c r="FH928">
        <v>66.712810000000005</v>
      </c>
      <c r="FI928">
        <v>71.471289999999996</v>
      </c>
      <c r="FJ928">
        <v>74.227270000000004</v>
      </c>
      <c r="FK928">
        <v>75.831729999999993</v>
      </c>
      <c r="FL928">
        <v>77.145849999999996</v>
      </c>
      <c r="FM928">
        <v>77.045140000000004</v>
      </c>
      <c r="FN928">
        <v>75.120699999999999</v>
      </c>
      <c r="FO928">
        <v>71.988659999999996</v>
      </c>
      <c r="FP928">
        <v>68.834630000000004</v>
      </c>
      <c r="FQ928">
        <v>66.476569999999995</v>
      </c>
      <c r="FR928">
        <v>64.901259999999994</v>
      </c>
      <c r="FS928">
        <v>63.981409999999997</v>
      </c>
      <c r="FT928">
        <v>63.105269999999997</v>
      </c>
      <c r="FU928">
        <v>62.411200000000001</v>
      </c>
      <c r="FV928">
        <v>1</v>
      </c>
    </row>
    <row r="929" spans="1:178" x14ac:dyDescent="0.2">
      <c r="A929" t="s">
        <v>216</v>
      </c>
      <c r="B929" t="s">
        <v>231</v>
      </c>
      <c r="C929" t="s">
        <v>243</v>
      </c>
      <c r="D929" t="s">
        <v>43</v>
      </c>
      <c r="E929" t="s">
        <v>239</v>
      </c>
      <c r="F929" t="s">
        <v>230</v>
      </c>
      <c r="G929">
        <v>455</v>
      </c>
      <c r="H929" s="59"/>
      <c r="I929">
        <v>67.00515</v>
      </c>
      <c r="J929">
        <v>467.40980000000002</v>
      </c>
      <c r="K929">
        <v>458.90699999999998</v>
      </c>
      <c r="L929">
        <v>452.65539999999999</v>
      </c>
      <c r="M929">
        <v>456.62979999999999</v>
      </c>
      <c r="N929">
        <v>474.34719999999999</v>
      </c>
      <c r="O929">
        <v>499.92430000000002</v>
      </c>
      <c r="P929">
        <v>516.63559999999995</v>
      </c>
      <c r="Q929">
        <v>520.05650000000003</v>
      </c>
      <c r="R929">
        <v>516.23710000000005</v>
      </c>
      <c r="S929">
        <v>513.58690000000001</v>
      </c>
      <c r="T929">
        <v>520.39919999999995</v>
      </c>
      <c r="U929">
        <v>526.60879999999997</v>
      </c>
      <c r="V929">
        <v>521.67880000000002</v>
      </c>
      <c r="W929">
        <v>521.36720000000003</v>
      </c>
      <c r="X929">
        <v>509.95240000000001</v>
      </c>
      <c r="Y929">
        <v>505.3494</v>
      </c>
      <c r="Z929">
        <v>498.2953</v>
      </c>
      <c r="AA929">
        <v>496.65309999999999</v>
      </c>
      <c r="AB929">
        <v>492.52300000000002</v>
      </c>
      <c r="AC929">
        <v>490.9083</v>
      </c>
      <c r="AD929">
        <v>493.84480000000002</v>
      </c>
      <c r="AE929">
        <v>492.036</v>
      </c>
      <c r="AF929">
        <v>484.6705</v>
      </c>
      <c r="AG929">
        <v>476.32479999999998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-50.369759999999999</v>
      </c>
      <c r="AX929">
        <v>382.47340000000003</v>
      </c>
      <c r="AY929">
        <v>382.40410000000003</v>
      </c>
      <c r="AZ929">
        <v>378.32600000000002</v>
      </c>
      <c r="BA929">
        <v>377.25619999999998</v>
      </c>
      <c r="BB929">
        <v>379.62200000000001</v>
      </c>
      <c r="BC929">
        <v>319.21069999999997</v>
      </c>
      <c r="BD929">
        <v>212.7774</v>
      </c>
      <c r="BE929">
        <v>140.69890000000001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0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0</v>
      </c>
      <c r="BS929">
        <v>0</v>
      </c>
      <c r="BT929">
        <v>0</v>
      </c>
      <c r="BU929">
        <v>81.122200000000007</v>
      </c>
      <c r="BV929">
        <v>391.79329999999999</v>
      </c>
      <c r="BW929">
        <v>392.29140000000001</v>
      </c>
      <c r="BX929">
        <v>388.25869999999998</v>
      </c>
      <c r="BY929">
        <v>387.20249999999999</v>
      </c>
      <c r="BZ929">
        <v>390.74349999999998</v>
      </c>
      <c r="CA929">
        <v>326.60359999999997</v>
      </c>
      <c r="CB929">
        <v>221.19560000000001</v>
      </c>
      <c r="CC929">
        <v>142.64580000000001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172.19309999999999</v>
      </c>
      <c r="CT929">
        <v>398.24810000000002</v>
      </c>
      <c r="CU929">
        <v>399.13929999999999</v>
      </c>
      <c r="CV929">
        <v>395.13799999999998</v>
      </c>
      <c r="CW929">
        <v>394.09129999999999</v>
      </c>
      <c r="CX929">
        <v>398.44619999999998</v>
      </c>
      <c r="CY929">
        <v>331.72390000000001</v>
      </c>
      <c r="CZ929">
        <v>227.02600000000001</v>
      </c>
      <c r="DA929">
        <v>143.99430000000001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263.26409999999998</v>
      </c>
      <c r="DR929">
        <v>404.70299999999997</v>
      </c>
      <c r="DS929">
        <v>405.9871</v>
      </c>
      <c r="DT929">
        <v>402.01729999999998</v>
      </c>
      <c r="DU929">
        <v>400.98009999999999</v>
      </c>
      <c r="DV929">
        <v>406.149</v>
      </c>
      <c r="DW929">
        <v>336.8442</v>
      </c>
      <c r="DX929">
        <v>232.85640000000001</v>
      </c>
      <c r="DY929">
        <v>145.34270000000001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0</v>
      </c>
      <c r="EN929">
        <v>0</v>
      </c>
      <c r="EO929">
        <v>394.75599999999997</v>
      </c>
      <c r="EP929">
        <v>414.02280000000002</v>
      </c>
      <c r="EQ929">
        <v>415.87439999999998</v>
      </c>
      <c r="ER929">
        <v>411.94990000000001</v>
      </c>
      <c r="ES929">
        <v>410.92649999999998</v>
      </c>
      <c r="ET929">
        <v>417.27050000000003</v>
      </c>
      <c r="EU929">
        <v>344.23719999999997</v>
      </c>
      <c r="EV929">
        <v>241.27459999999999</v>
      </c>
      <c r="EW929">
        <v>147.28970000000001</v>
      </c>
      <c r="EX929">
        <v>59.61889</v>
      </c>
      <c r="EY929">
        <v>58.671889999999998</v>
      </c>
      <c r="EZ929">
        <v>58.208730000000003</v>
      </c>
      <c r="FA929">
        <v>57.632759999999998</v>
      </c>
      <c r="FB929">
        <v>56.648670000000003</v>
      </c>
      <c r="FC929">
        <v>55.933639999999997</v>
      </c>
      <c r="FD929">
        <v>56.26585</v>
      </c>
      <c r="FE929">
        <v>55.910029999999999</v>
      </c>
      <c r="FF929">
        <v>58.740139999999997</v>
      </c>
      <c r="FG929">
        <v>62.133769999999998</v>
      </c>
      <c r="FH929">
        <v>66.712810000000005</v>
      </c>
      <c r="FI929">
        <v>71.471289999999996</v>
      </c>
      <c r="FJ929">
        <v>74.227270000000004</v>
      </c>
      <c r="FK929">
        <v>75.831729999999993</v>
      </c>
      <c r="FL929">
        <v>77.145849999999996</v>
      </c>
      <c r="FM929">
        <v>77.045140000000004</v>
      </c>
      <c r="FN929">
        <v>75.120699999999999</v>
      </c>
      <c r="FO929">
        <v>71.988650000000007</v>
      </c>
      <c r="FP929">
        <v>68.834620000000001</v>
      </c>
      <c r="FQ929">
        <v>66.476569999999995</v>
      </c>
      <c r="FR929">
        <v>64.901259999999994</v>
      </c>
      <c r="FS929">
        <v>63.981409999999997</v>
      </c>
      <c r="FT929">
        <v>63.105269999999997</v>
      </c>
      <c r="FU929">
        <v>62.411200000000001</v>
      </c>
      <c r="FV929">
        <v>1</v>
      </c>
    </row>
    <row r="930" spans="1:178" x14ac:dyDescent="0.2">
      <c r="A930" t="s">
        <v>216</v>
      </c>
      <c r="B930" t="s">
        <v>231</v>
      </c>
      <c r="C930" t="s">
        <v>243</v>
      </c>
      <c r="D930" t="s">
        <v>44</v>
      </c>
      <c r="E930">
        <v>2015</v>
      </c>
      <c r="F930" t="s">
        <v>230</v>
      </c>
      <c r="G930">
        <v>481</v>
      </c>
      <c r="H930" s="59"/>
      <c r="I930">
        <v>70.834010000000006</v>
      </c>
      <c r="J930">
        <v>451.92320000000001</v>
      </c>
      <c r="K930">
        <v>446.50349999999997</v>
      </c>
      <c r="L930">
        <v>439.72890000000001</v>
      </c>
      <c r="M930">
        <v>438.58100000000002</v>
      </c>
      <c r="N930">
        <v>461.28519999999997</v>
      </c>
      <c r="O930">
        <v>483.47890000000001</v>
      </c>
      <c r="P930">
        <v>499.3766</v>
      </c>
      <c r="Q930">
        <v>502.76119999999997</v>
      </c>
      <c r="R930">
        <v>502.85219999999998</v>
      </c>
      <c r="S930">
        <v>496.69810000000001</v>
      </c>
      <c r="T930">
        <v>498.23509999999999</v>
      </c>
      <c r="U930">
        <v>508.43689999999998</v>
      </c>
      <c r="V930">
        <v>501.11239999999998</v>
      </c>
      <c r="W930">
        <v>502.625</v>
      </c>
      <c r="X930">
        <v>490.54509999999999</v>
      </c>
      <c r="Y930">
        <v>486.173</v>
      </c>
      <c r="Z930">
        <v>489.01560000000001</v>
      </c>
      <c r="AA930">
        <v>488.07799999999997</v>
      </c>
      <c r="AB930">
        <v>490.72309999999999</v>
      </c>
      <c r="AC930">
        <v>484.96010000000001</v>
      </c>
      <c r="AD930">
        <v>484.00009999999997</v>
      </c>
      <c r="AE930">
        <v>475.79680000000002</v>
      </c>
      <c r="AF930">
        <v>467.72269999999997</v>
      </c>
      <c r="AG930">
        <v>463.79379999999998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-63.319650000000003</v>
      </c>
      <c r="AX930">
        <v>366.46870000000001</v>
      </c>
      <c r="AY930">
        <v>366.93279999999999</v>
      </c>
      <c r="AZ930">
        <v>364.8349</v>
      </c>
      <c r="BA930">
        <v>361.74149999999997</v>
      </c>
      <c r="BB930">
        <v>363.62920000000003</v>
      </c>
      <c r="BC930">
        <v>301.16199999999998</v>
      </c>
      <c r="BD930">
        <v>201.85570000000001</v>
      </c>
      <c r="BE930">
        <v>-33.859749999999998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70.147390000000001</v>
      </c>
      <c r="BV930">
        <v>378.42520000000002</v>
      </c>
      <c r="BW930">
        <v>379.56400000000002</v>
      </c>
      <c r="BX930">
        <v>380.44709999999998</v>
      </c>
      <c r="BY930">
        <v>375.99540000000002</v>
      </c>
      <c r="BZ930">
        <v>377.08659999999998</v>
      </c>
      <c r="CA930">
        <v>309.57639999999998</v>
      </c>
      <c r="CB930">
        <v>211.33080000000001</v>
      </c>
      <c r="CC930">
        <v>71.624639999999999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162.58629999999999</v>
      </c>
      <c r="CT930">
        <v>386.70620000000002</v>
      </c>
      <c r="CU930">
        <v>388.31229999999999</v>
      </c>
      <c r="CV930">
        <v>391.26</v>
      </c>
      <c r="CW930">
        <v>385.86759999999998</v>
      </c>
      <c r="CX930">
        <v>386.40719999999999</v>
      </c>
      <c r="CY930">
        <v>315.40410000000003</v>
      </c>
      <c r="CZ930">
        <v>217.89330000000001</v>
      </c>
      <c r="DA930">
        <v>144.68279999999999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255.02510000000001</v>
      </c>
      <c r="DR930">
        <v>394.98719999999997</v>
      </c>
      <c r="DS930">
        <v>397.06060000000002</v>
      </c>
      <c r="DT930">
        <v>402.0729</v>
      </c>
      <c r="DU930">
        <v>395.73970000000003</v>
      </c>
      <c r="DV930">
        <v>395.72770000000003</v>
      </c>
      <c r="DW930">
        <v>321.2319</v>
      </c>
      <c r="DX930">
        <v>224.45570000000001</v>
      </c>
      <c r="DY930">
        <v>217.74100000000001</v>
      </c>
      <c r="DZ930">
        <v>0</v>
      </c>
      <c r="EA930">
        <v>0</v>
      </c>
      <c r="EB930">
        <v>0</v>
      </c>
      <c r="EC930">
        <v>0</v>
      </c>
      <c r="ED930">
        <v>0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0</v>
      </c>
      <c r="EL930">
        <v>0</v>
      </c>
      <c r="EM930">
        <v>0</v>
      </c>
      <c r="EN930">
        <v>0</v>
      </c>
      <c r="EO930">
        <v>388.49220000000003</v>
      </c>
      <c r="EP930">
        <v>406.94369999999998</v>
      </c>
      <c r="EQ930">
        <v>409.69170000000003</v>
      </c>
      <c r="ER930">
        <v>417.68509999999998</v>
      </c>
      <c r="ES930">
        <v>409.99360000000001</v>
      </c>
      <c r="ET930">
        <v>409.18509999999998</v>
      </c>
      <c r="EU930">
        <v>329.6463</v>
      </c>
      <c r="EV930">
        <v>233.93090000000001</v>
      </c>
      <c r="EW930">
        <v>323.22539999999998</v>
      </c>
      <c r="EX930">
        <v>51.435009999999998</v>
      </c>
      <c r="EY930">
        <v>50.710290000000001</v>
      </c>
      <c r="EZ930">
        <v>49.985349999999997</v>
      </c>
      <c r="FA930">
        <v>49.524889999999999</v>
      </c>
      <c r="FB930">
        <v>48.877650000000003</v>
      </c>
      <c r="FC930">
        <v>48.376220000000004</v>
      </c>
      <c r="FD930">
        <v>48.096420000000002</v>
      </c>
      <c r="FE930">
        <v>47.953380000000003</v>
      </c>
      <c r="FF930">
        <v>48.588859999999997</v>
      </c>
      <c r="FG930">
        <v>51.712699999999998</v>
      </c>
      <c r="FH930">
        <v>55.40211</v>
      </c>
      <c r="FI930">
        <v>58.602379999999997</v>
      </c>
      <c r="FJ930">
        <v>60.798690000000001</v>
      </c>
      <c r="FK930">
        <v>62.058140000000002</v>
      </c>
      <c r="FL930">
        <v>62.84075</v>
      </c>
      <c r="FM930">
        <v>63.132719999999999</v>
      </c>
      <c r="FN930">
        <v>62.64432</v>
      </c>
      <c r="FO930">
        <v>60.593449999999997</v>
      </c>
      <c r="FP930">
        <v>57.877510000000001</v>
      </c>
      <c r="FQ930">
        <v>55.669350000000001</v>
      </c>
      <c r="FR930">
        <v>53.896529999999998</v>
      </c>
      <c r="FS930">
        <v>52.166699999999999</v>
      </c>
      <c r="FT930">
        <v>50.567950000000003</v>
      </c>
      <c r="FU930">
        <v>49.158619999999999</v>
      </c>
      <c r="FV930">
        <v>1</v>
      </c>
    </row>
    <row r="931" spans="1:178" x14ac:dyDescent="0.2">
      <c r="A931" t="s">
        <v>216</v>
      </c>
      <c r="B931" t="s">
        <v>231</v>
      </c>
      <c r="C931" t="s">
        <v>243</v>
      </c>
      <c r="D931" t="s">
        <v>44</v>
      </c>
      <c r="E931">
        <v>2016</v>
      </c>
      <c r="F931" t="s">
        <v>230</v>
      </c>
      <c r="G931">
        <v>468</v>
      </c>
      <c r="H931" s="59"/>
      <c r="I931">
        <v>68.919589999999999</v>
      </c>
      <c r="J931">
        <v>439.709</v>
      </c>
      <c r="K931">
        <v>434.4359</v>
      </c>
      <c r="L931">
        <v>427.84429999999998</v>
      </c>
      <c r="M931">
        <v>426.72750000000002</v>
      </c>
      <c r="N931">
        <v>448.81810000000002</v>
      </c>
      <c r="O931">
        <v>470.4119</v>
      </c>
      <c r="P931">
        <v>485.87990000000002</v>
      </c>
      <c r="Q931">
        <v>489.173</v>
      </c>
      <c r="R931">
        <v>489.26159999999999</v>
      </c>
      <c r="S931">
        <v>483.27379999999999</v>
      </c>
      <c r="T931">
        <v>484.76929999999999</v>
      </c>
      <c r="U931">
        <v>494.69540000000001</v>
      </c>
      <c r="V931">
        <v>487.56880000000001</v>
      </c>
      <c r="W931">
        <v>489.04059999999998</v>
      </c>
      <c r="X931">
        <v>477.28710000000001</v>
      </c>
      <c r="Y931">
        <v>473.03309999999999</v>
      </c>
      <c r="Z931">
        <v>475.79899999999998</v>
      </c>
      <c r="AA931">
        <v>474.88670000000002</v>
      </c>
      <c r="AB931">
        <v>477.46039999999999</v>
      </c>
      <c r="AC931">
        <v>471.85309999999998</v>
      </c>
      <c r="AD931">
        <v>470.91899999999998</v>
      </c>
      <c r="AE931">
        <v>462.93740000000003</v>
      </c>
      <c r="AF931">
        <v>455.08150000000001</v>
      </c>
      <c r="AG931">
        <v>451.25880000000001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-64.640190000000004</v>
      </c>
      <c r="AX931">
        <v>356.29250000000002</v>
      </c>
      <c r="AY931">
        <v>356.72879999999998</v>
      </c>
      <c r="AZ931">
        <v>354.6198</v>
      </c>
      <c r="BA931">
        <v>351.64089999999999</v>
      </c>
      <c r="BB931">
        <v>353.4957</v>
      </c>
      <c r="BC931">
        <v>292.8313</v>
      </c>
      <c r="BD931">
        <v>196.1849</v>
      </c>
      <c r="BE931">
        <v>-35.340820000000001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0</v>
      </c>
      <c r="BS931">
        <v>0</v>
      </c>
      <c r="BT931">
        <v>0</v>
      </c>
      <c r="BU931">
        <v>67.010890000000003</v>
      </c>
      <c r="BV931">
        <v>368.08629999999999</v>
      </c>
      <c r="BW931">
        <v>369.18810000000002</v>
      </c>
      <c r="BX931">
        <v>370.01960000000003</v>
      </c>
      <c r="BY931">
        <v>365.70080000000002</v>
      </c>
      <c r="BZ931">
        <v>366.77</v>
      </c>
      <c r="CA931">
        <v>301.13119999999998</v>
      </c>
      <c r="CB931">
        <v>205.53110000000001</v>
      </c>
      <c r="CC931">
        <v>68.708340000000007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158.19200000000001</v>
      </c>
      <c r="CT931">
        <v>376.25470000000001</v>
      </c>
      <c r="CU931">
        <v>377.81740000000002</v>
      </c>
      <c r="CV931">
        <v>380.68540000000002</v>
      </c>
      <c r="CW931">
        <v>375.43869999999998</v>
      </c>
      <c r="CX931">
        <v>375.96370000000002</v>
      </c>
      <c r="CY931">
        <v>306.87970000000001</v>
      </c>
      <c r="CZ931">
        <v>212.0043</v>
      </c>
      <c r="DA931">
        <v>140.77250000000001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249.3732</v>
      </c>
      <c r="DR931">
        <v>384.423</v>
      </c>
      <c r="DS931">
        <v>386.44659999999999</v>
      </c>
      <c r="DT931">
        <v>391.35120000000001</v>
      </c>
      <c r="DU931">
        <v>385.17649999999998</v>
      </c>
      <c r="DV931">
        <v>385.15750000000003</v>
      </c>
      <c r="DW931">
        <v>312.62819999999999</v>
      </c>
      <c r="DX931">
        <v>218.47739999999999</v>
      </c>
      <c r="DY931">
        <v>212.8366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0</v>
      </c>
      <c r="EK931">
        <v>0</v>
      </c>
      <c r="EL931">
        <v>0</v>
      </c>
      <c r="EM931">
        <v>0</v>
      </c>
      <c r="EN931">
        <v>0</v>
      </c>
      <c r="EO931">
        <v>381.02429999999998</v>
      </c>
      <c r="EP931">
        <v>396.21679999999998</v>
      </c>
      <c r="EQ931">
        <v>398.90589999999997</v>
      </c>
      <c r="ER931">
        <v>406.7509</v>
      </c>
      <c r="ES931">
        <v>399.23649999999998</v>
      </c>
      <c r="ET931">
        <v>398.43180000000001</v>
      </c>
      <c r="EU931">
        <v>320.92809999999997</v>
      </c>
      <c r="EV931">
        <v>227.8237</v>
      </c>
      <c r="EW931">
        <v>316.88580000000002</v>
      </c>
      <c r="EX931">
        <v>51.435020000000002</v>
      </c>
      <c r="EY931">
        <v>50.710290000000001</v>
      </c>
      <c r="EZ931">
        <v>49.985349999999997</v>
      </c>
      <c r="FA931">
        <v>49.524889999999999</v>
      </c>
      <c r="FB931">
        <v>48.877650000000003</v>
      </c>
      <c r="FC931">
        <v>48.376220000000004</v>
      </c>
      <c r="FD931">
        <v>48.096420000000002</v>
      </c>
      <c r="FE931">
        <v>47.953380000000003</v>
      </c>
      <c r="FF931">
        <v>48.588859999999997</v>
      </c>
      <c r="FG931">
        <v>51.712699999999998</v>
      </c>
      <c r="FH931">
        <v>55.40211</v>
      </c>
      <c r="FI931">
        <v>58.602379999999997</v>
      </c>
      <c r="FJ931">
        <v>60.798690000000001</v>
      </c>
      <c r="FK931">
        <v>62.058140000000002</v>
      </c>
      <c r="FL931">
        <v>62.84075</v>
      </c>
      <c r="FM931">
        <v>63.132719999999999</v>
      </c>
      <c r="FN931">
        <v>62.64432</v>
      </c>
      <c r="FO931">
        <v>60.593449999999997</v>
      </c>
      <c r="FP931">
        <v>57.877510000000001</v>
      </c>
      <c r="FQ931">
        <v>55.669350000000001</v>
      </c>
      <c r="FR931">
        <v>53.896529999999998</v>
      </c>
      <c r="FS931">
        <v>52.166699999999999</v>
      </c>
      <c r="FT931">
        <v>50.56794</v>
      </c>
      <c r="FU931">
        <v>49.158619999999999</v>
      </c>
      <c r="FV931">
        <v>1</v>
      </c>
    </row>
    <row r="932" spans="1:178" x14ac:dyDescent="0.2">
      <c r="A932" t="s">
        <v>216</v>
      </c>
      <c r="B932" t="s">
        <v>231</v>
      </c>
      <c r="C932" t="s">
        <v>243</v>
      </c>
      <c r="D932" t="s">
        <v>44</v>
      </c>
      <c r="E932">
        <v>2017</v>
      </c>
      <c r="F932" t="s">
        <v>230</v>
      </c>
      <c r="G932">
        <v>455</v>
      </c>
      <c r="H932" s="59"/>
      <c r="I932">
        <v>67.00515</v>
      </c>
      <c r="J932">
        <v>427.49489999999997</v>
      </c>
      <c r="K932">
        <v>422.3682</v>
      </c>
      <c r="L932">
        <v>415.95979999999997</v>
      </c>
      <c r="M932">
        <v>414.87400000000002</v>
      </c>
      <c r="N932">
        <v>436.35090000000002</v>
      </c>
      <c r="O932">
        <v>457.3449</v>
      </c>
      <c r="P932">
        <v>472.38319999999999</v>
      </c>
      <c r="Q932">
        <v>475.5849</v>
      </c>
      <c r="R932">
        <v>475.67099999999999</v>
      </c>
      <c r="S932">
        <v>469.84949999999998</v>
      </c>
      <c r="T932">
        <v>471.30349999999999</v>
      </c>
      <c r="U932">
        <v>480.9538</v>
      </c>
      <c r="V932">
        <v>474.02530000000002</v>
      </c>
      <c r="W932">
        <v>475.45609999999999</v>
      </c>
      <c r="X932">
        <v>464.02910000000003</v>
      </c>
      <c r="Y932">
        <v>459.89330000000001</v>
      </c>
      <c r="Z932">
        <v>462.58229999999998</v>
      </c>
      <c r="AA932">
        <v>461.69540000000001</v>
      </c>
      <c r="AB932">
        <v>464.19760000000002</v>
      </c>
      <c r="AC932">
        <v>458.74599999999998</v>
      </c>
      <c r="AD932">
        <v>457.83789999999999</v>
      </c>
      <c r="AE932">
        <v>450.07799999999997</v>
      </c>
      <c r="AF932">
        <v>442.44040000000001</v>
      </c>
      <c r="AG932">
        <v>438.72379999999998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-65.917720000000003</v>
      </c>
      <c r="AX932">
        <v>346.12020000000001</v>
      </c>
      <c r="AY932">
        <v>346.52879999999999</v>
      </c>
      <c r="AZ932">
        <v>344.40980000000002</v>
      </c>
      <c r="BA932">
        <v>341.54489999999998</v>
      </c>
      <c r="BB932">
        <v>343.36649999999997</v>
      </c>
      <c r="BC932">
        <v>284.50330000000002</v>
      </c>
      <c r="BD932">
        <v>190.5171</v>
      </c>
      <c r="BE932">
        <v>-36.787939999999999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63.892000000000003</v>
      </c>
      <c r="BV932">
        <v>357.7491</v>
      </c>
      <c r="BW932">
        <v>358.81380000000001</v>
      </c>
      <c r="BX932">
        <v>359.59410000000003</v>
      </c>
      <c r="BY932">
        <v>355.40820000000002</v>
      </c>
      <c r="BZ932">
        <v>356.45510000000002</v>
      </c>
      <c r="CA932">
        <v>292.68720000000002</v>
      </c>
      <c r="CB932">
        <v>199.73259999999999</v>
      </c>
      <c r="CC932">
        <v>65.80592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153.7978</v>
      </c>
      <c r="CT932">
        <v>365.8032</v>
      </c>
      <c r="CU932">
        <v>367.32240000000002</v>
      </c>
      <c r="CV932">
        <v>370.11079999999998</v>
      </c>
      <c r="CW932">
        <v>365.00979999999998</v>
      </c>
      <c r="CX932">
        <v>365.52030000000002</v>
      </c>
      <c r="CY932">
        <v>298.3553</v>
      </c>
      <c r="CZ932">
        <v>206.11529999999999</v>
      </c>
      <c r="DA932">
        <v>136.8621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243.70359999999999</v>
      </c>
      <c r="DR932">
        <v>373.85730000000001</v>
      </c>
      <c r="DS932">
        <v>375.83100000000002</v>
      </c>
      <c r="DT932">
        <v>380.62740000000002</v>
      </c>
      <c r="DU932">
        <v>374.61149999999998</v>
      </c>
      <c r="DV932">
        <v>374.58539999999999</v>
      </c>
      <c r="DW932">
        <v>304.02330000000001</v>
      </c>
      <c r="DX932">
        <v>212.49789999999999</v>
      </c>
      <c r="DY932">
        <v>207.91829999999999</v>
      </c>
      <c r="DZ932">
        <v>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0</v>
      </c>
      <c r="EJ932">
        <v>0</v>
      </c>
      <c r="EK932">
        <v>0</v>
      </c>
      <c r="EL932">
        <v>0</v>
      </c>
      <c r="EM932">
        <v>0</v>
      </c>
      <c r="EN932">
        <v>0</v>
      </c>
      <c r="EO932">
        <v>373.51339999999999</v>
      </c>
      <c r="EP932">
        <v>385.48610000000002</v>
      </c>
      <c r="EQ932">
        <v>388.11599999999999</v>
      </c>
      <c r="ER932">
        <v>395.81169999999997</v>
      </c>
      <c r="ES932">
        <v>388.47469999999998</v>
      </c>
      <c r="ET932">
        <v>387.67410000000001</v>
      </c>
      <c r="EU932">
        <v>312.2072</v>
      </c>
      <c r="EV932">
        <v>221.71340000000001</v>
      </c>
      <c r="EW932">
        <v>310.51220000000001</v>
      </c>
      <c r="EX932">
        <v>51.435020000000002</v>
      </c>
      <c r="EY932">
        <v>50.710290000000001</v>
      </c>
      <c r="EZ932">
        <v>49.985349999999997</v>
      </c>
      <c r="FA932">
        <v>49.524889999999999</v>
      </c>
      <c r="FB932">
        <v>48.877650000000003</v>
      </c>
      <c r="FC932">
        <v>48.376220000000004</v>
      </c>
      <c r="FD932">
        <v>48.096420000000002</v>
      </c>
      <c r="FE932">
        <v>47.953380000000003</v>
      </c>
      <c r="FF932">
        <v>48.588859999999997</v>
      </c>
      <c r="FG932">
        <v>51.712699999999998</v>
      </c>
      <c r="FH932">
        <v>55.40211</v>
      </c>
      <c r="FI932">
        <v>58.602379999999997</v>
      </c>
      <c r="FJ932">
        <v>60.798690000000001</v>
      </c>
      <c r="FK932">
        <v>62.058140000000002</v>
      </c>
      <c r="FL932">
        <v>62.84075</v>
      </c>
      <c r="FM932">
        <v>63.132719999999999</v>
      </c>
      <c r="FN932">
        <v>62.64432</v>
      </c>
      <c r="FO932">
        <v>60.593449999999997</v>
      </c>
      <c r="FP932">
        <v>57.877510000000001</v>
      </c>
      <c r="FQ932">
        <v>55.669350000000001</v>
      </c>
      <c r="FR932">
        <v>53.896529999999998</v>
      </c>
      <c r="FS932">
        <v>52.166699999999999</v>
      </c>
      <c r="FT932">
        <v>50.567950000000003</v>
      </c>
      <c r="FU932">
        <v>49.158619999999999</v>
      </c>
      <c r="FV932">
        <v>1</v>
      </c>
    </row>
    <row r="933" spans="1:178" x14ac:dyDescent="0.2">
      <c r="A933" t="s">
        <v>216</v>
      </c>
      <c r="B933" t="s">
        <v>231</v>
      </c>
      <c r="C933" t="s">
        <v>243</v>
      </c>
      <c r="D933" t="s">
        <v>44</v>
      </c>
      <c r="E933" t="s">
        <v>239</v>
      </c>
      <c r="F933" t="s">
        <v>230</v>
      </c>
      <c r="G933">
        <v>455</v>
      </c>
      <c r="H933" s="59"/>
      <c r="I933">
        <v>67.00515</v>
      </c>
      <c r="J933">
        <v>427.49489999999997</v>
      </c>
      <c r="K933">
        <v>422.3682</v>
      </c>
      <c r="L933">
        <v>415.95979999999997</v>
      </c>
      <c r="M933">
        <v>414.87400000000002</v>
      </c>
      <c r="N933">
        <v>436.35090000000002</v>
      </c>
      <c r="O933">
        <v>457.3449</v>
      </c>
      <c r="P933">
        <v>472.38319999999999</v>
      </c>
      <c r="Q933">
        <v>475.5849</v>
      </c>
      <c r="R933">
        <v>475.67099999999999</v>
      </c>
      <c r="S933">
        <v>469.84949999999998</v>
      </c>
      <c r="T933">
        <v>471.30349999999999</v>
      </c>
      <c r="U933">
        <v>480.9538</v>
      </c>
      <c r="V933">
        <v>474.02530000000002</v>
      </c>
      <c r="W933">
        <v>475.45609999999999</v>
      </c>
      <c r="X933">
        <v>464.02910000000003</v>
      </c>
      <c r="Y933">
        <v>459.89330000000001</v>
      </c>
      <c r="Z933">
        <v>462.58229999999998</v>
      </c>
      <c r="AA933">
        <v>461.69540000000001</v>
      </c>
      <c r="AB933">
        <v>464.19760000000002</v>
      </c>
      <c r="AC933">
        <v>458.74599999999998</v>
      </c>
      <c r="AD933">
        <v>457.83789999999999</v>
      </c>
      <c r="AE933">
        <v>450.07799999999997</v>
      </c>
      <c r="AF933">
        <v>442.44040000000001</v>
      </c>
      <c r="AG933">
        <v>438.72379999999998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-65.917720000000003</v>
      </c>
      <c r="AX933">
        <v>346.12020000000001</v>
      </c>
      <c r="AY933">
        <v>346.52879999999999</v>
      </c>
      <c r="AZ933">
        <v>344.40980000000002</v>
      </c>
      <c r="BA933">
        <v>341.54489999999998</v>
      </c>
      <c r="BB933">
        <v>343.36649999999997</v>
      </c>
      <c r="BC933">
        <v>284.50330000000002</v>
      </c>
      <c r="BD933">
        <v>190.5171</v>
      </c>
      <c r="BE933">
        <v>-36.787939999999999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0</v>
      </c>
      <c r="BS933">
        <v>0</v>
      </c>
      <c r="BT933">
        <v>0</v>
      </c>
      <c r="BU933">
        <v>63.892000000000003</v>
      </c>
      <c r="BV933">
        <v>357.7491</v>
      </c>
      <c r="BW933">
        <v>358.81380000000001</v>
      </c>
      <c r="BX933">
        <v>359.59410000000003</v>
      </c>
      <c r="BY933">
        <v>355.40820000000002</v>
      </c>
      <c r="BZ933">
        <v>356.45510000000002</v>
      </c>
      <c r="CA933">
        <v>292.68720000000002</v>
      </c>
      <c r="CB933">
        <v>199.73259999999999</v>
      </c>
      <c r="CC933">
        <v>65.80592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153.7978</v>
      </c>
      <c r="CT933">
        <v>365.8032</v>
      </c>
      <c r="CU933">
        <v>367.32240000000002</v>
      </c>
      <c r="CV933">
        <v>370.11079999999998</v>
      </c>
      <c r="CW933">
        <v>365.00979999999998</v>
      </c>
      <c r="CX933">
        <v>365.52030000000002</v>
      </c>
      <c r="CY933">
        <v>298.3553</v>
      </c>
      <c r="CZ933">
        <v>206.11529999999999</v>
      </c>
      <c r="DA933">
        <v>136.8621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243.70359999999999</v>
      </c>
      <c r="DR933">
        <v>373.85730000000001</v>
      </c>
      <c r="DS933">
        <v>375.83100000000002</v>
      </c>
      <c r="DT933">
        <v>380.62740000000002</v>
      </c>
      <c r="DU933">
        <v>374.61149999999998</v>
      </c>
      <c r="DV933">
        <v>374.58539999999999</v>
      </c>
      <c r="DW933">
        <v>304.02330000000001</v>
      </c>
      <c r="DX933">
        <v>212.49789999999999</v>
      </c>
      <c r="DY933">
        <v>207.91829999999999</v>
      </c>
      <c r="DZ933">
        <v>0</v>
      </c>
      <c r="EA933">
        <v>0</v>
      </c>
      <c r="EB933">
        <v>0</v>
      </c>
      <c r="EC933">
        <v>0</v>
      </c>
      <c r="ED933">
        <v>0</v>
      </c>
      <c r="EE933">
        <v>0</v>
      </c>
      <c r="EF933">
        <v>0</v>
      </c>
      <c r="EG933">
        <v>0</v>
      </c>
      <c r="EH933">
        <v>0</v>
      </c>
      <c r="EI933">
        <v>0</v>
      </c>
      <c r="EJ933">
        <v>0</v>
      </c>
      <c r="EK933">
        <v>0</v>
      </c>
      <c r="EL933">
        <v>0</v>
      </c>
      <c r="EM933">
        <v>0</v>
      </c>
      <c r="EN933">
        <v>0</v>
      </c>
      <c r="EO933">
        <v>373.51339999999999</v>
      </c>
      <c r="EP933">
        <v>385.48610000000002</v>
      </c>
      <c r="EQ933">
        <v>388.11599999999999</v>
      </c>
      <c r="ER933">
        <v>395.81169999999997</v>
      </c>
      <c r="ES933">
        <v>388.47469999999998</v>
      </c>
      <c r="ET933">
        <v>387.67410000000001</v>
      </c>
      <c r="EU933">
        <v>312.2072</v>
      </c>
      <c r="EV933">
        <v>221.71340000000001</v>
      </c>
      <c r="EW933">
        <v>310.51220000000001</v>
      </c>
      <c r="EX933">
        <v>51.435020000000002</v>
      </c>
      <c r="EY933">
        <v>50.710290000000001</v>
      </c>
      <c r="EZ933">
        <v>49.985349999999997</v>
      </c>
      <c r="FA933">
        <v>49.524889999999999</v>
      </c>
      <c r="FB933">
        <v>48.877650000000003</v>
      </c>
      <c r="FC933">
        <v>48.376220000000004</v>
      </c>
      <c r="FD933">
        <v>48.096420000000002</v>
      </c>
      <c r="FE933">
        <v>47.953380000000003</v>
      </c>
      <c r="FF933">
        <v>48.588859999999997</v>
      </c>
      <c r="FG933">
        <v>51.712699999999998</v>
      </c>
      <c r="FH933">
        <v>55.40211</v>
      </c>
      <c r="FI933">
        <v>58.602379999999997</v>
      </c>
      <c r="FJ933">
        <v>60.798690000000001</v>
      </c>
      <c r="FK933">
        <v>62.058140000000002</v>
      </c>
      <c r="FL933">
        <v>62.84075</v>
      </c>
      <c r="FM933">
        <v>63.132719999999999</v>
      </c>
      <c r="FN933">
        <v>62.64432</v>
      </c>
      <c r="FO933">
        <v>60.593449999999997</v>
      </c>
      <c r="FP933">
        <v>57.877510000000001</v>
      </c>
      <c r="FQ933">
        <v>55.669350000000001</v>
      </c>
      <c r="FR933">
        <v>53.896529999999998</v>
      </c>
      <c r="FS933">
        <v>52.166699999999999</v>
      </c>
      <c r="FT933">
        <v>50.567950000000003</v>
      </c>
      <c r="FU933">
        <v>49.158619999999999</v>
      </c>
      <c r="FV933">
        <v>1</v>
      </c>
    </row>
    <row r="934" spans="1:178" x14ac:dyDescent="0.2">
      <c r="A934" t="s">
        <v>216</v>
      </c>
      <c r="B934" t="s">
        <v>231</v>
      </c>
      <c r="C934" t="s">
        <v>243</v>
      </c>
      <c r="D934" t="s">
        <v>10</v>
      </c>
      <c r="E934">
        <v>2015</v>
      </c>
      <c r="F934" t="s">
        <v>230</v>
      </c>
      <c r="G934">
        <v>494</v>
      </c>
      <c r="H934" s="59"/>
      <c r="I934">
        <v>72.748450000000005</v>
      </c>
      <c r="J934">
        <v>518.202</v>
      </c>
      <c r="K934">
        <v>511.5899</v>
      </c>
      <c r="L934">
        <v>505.91899999999998</v>
      </c>
      <c r="M934">
        <v>511.61849999999998</v>
      </c>
      <c r="N934">
        <v>526.62279999999998</v>
      </c>
      <c r="O934">
        <v>557.71299999999997</v>
      </c>
      <c r="P934">
        <v>604.19290000000001</v>
      </c>
      <c r="Q934">
        <v>615.18809999999996</v>
      </c>
      <c r="R934">
        <v>624.18539999999996</v>
      </c>
      <c r="S934">
        <v>626.27189999999996</v>
      </c>
      <c r="T934">
        <v>627.4171</v>
      </c>
      <c r="U934">
        <v>621.26530000000002</v>
      </c>
      <c r="V934">
        <v>613.32449999999994</v>
      </c>
      <c r="W934">
        <v>609.4778</v>
      </c>
      <c r="X934">
        <v>597.20569999999998</v>
      </c>
      <c r="Y934">
        <v>591.75980000000004</v>
      </c>
      <c r="Z934">
        <v>582.54600000000005</v>
      </c>
      <c r="AA934">
        <v>573.31240000000003</v>
      </c>
      <c r="AB934">
        <v>571.59659999999997</v>
      </c>
      <c r="AC934">
        <v>573.34190000000001</v>
      </c>
      <c r="AD934">
        <v>575.99509999999998</v>
      </c>
      <c r="AE934">
        <v>575.3116</v>
      </c>
      <c r="AF934">
        <v>568.29169999999999</v>
      </c>
      <c r="AG934">
        <v>534.26949999999999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-138.7466</v>
      </c>
      <c r="AU934">
        <v>456.79860000000002</v>
      </c>
      <c r="AV934">
        <v>449.28590000000003</v>
      </c>
      <c r="AW934">
        <v>446.5505</v>
      </c>
      <c r="AX934">
        <v>440.41719999999998</v>
      </c>
      <c r="AY934">
        <v>434.66109999999998</v>
      </c>
      <c r="AZ934">
        <v>363.28269999999998</v>
      </c>
      <c r="BA934">
        <v>242.10810000000001</v>
      </c>
      <c r="BB934">
        <v>-89.73715</v>
      </c>
      <c r="BC934">
        <v>-201.2859</v>
      </c>
      <c r="BD934">
        <v>-344.69499999999999</v>
      </c>
      <c r="BE934">
        <v>-486.00380000000001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0</v>
      </c>
      <c r="BL934">
        <v>0</v>
      </c>
      <c r="BM934">
        <v>0</v>
      </c>
      <c r="BN934">
        <v>0</v>
      </c>
      <c r="BO934">
        <v>0</v>
      </c>
      <c r="BP934">
        <v>0</v>
      </c>
      <c r="BQ934">
        <v>0</v>
      </c>
      <c r="BR934">
        <v>67.937359999999998</v>
      </c>
      <c r="BS934">
        <v>470.90190000000001</v>
      </c>
      <c r="BT934">
        <v>462.86709999999999</v>
      </c>
      <c r="BU934">
        <v>461.25909999999999</v>
      </c>
      <c r="BV934">
        <v>455.2998</v>
      </c>
      <c r="BW934">
        <v>449.34190000000001</v>
      </c>
      <c r="BX934">
        <v>372.39800000000002</v>
      </c>
      <c r="BY934">
        <v>250.47290000000001</v>
      </c>
      <c r="BZ934">
        <v>72.282970000000006</v>
      </c>
      <c r="CA934">
        <v>28.840250000000001</v>
      </c>
      <c r="CB934">
        <v>-30.510529999999999</v>
      </c>
      <c r="CC934">
        <v>-109.2478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211.08600000000001</v>
      </c>
      <c r="CQ934">
        <v>480.66980000000001</v>
      </c>
      <c r="CR934">
        <v>472.27330000000001</v>
      </c>
      <c r="CS934">
        <v>471.44630000000001</v>
      </c>
      <c r="CT934">
        <v>465.60739999999998</v>
      </c>
      <c r="CU934">
        <v>459.50970000000001</v>
      </c>
      <c r="CV934">
        <v>378.71129999999999</v>
      </c>
      <c r="CW934">
        <v>256.2663</v>
      </c>
      <c r="CX934">
        <v>184.49760000000001</v>
      </c>
      <c r="CY934">
        <v>188.22499999999999</v>
      </c>
      <c r="CZ934">
        <v>187.09270000000001</v>
      </c>
      <c r="DA934">
        <v>151.69220000000001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354.2346</v>
      </c>
      <c r="DO934">
        <v>490.43770000000001</v>
      </c>
      <c r="DP934">
        <v>481.67959999999999</v>
      </c>
      <c r="DQ934">
        <v>481.63350000000003</v>
      </c>
      <c r="DR934">
        <v>475.9151</v>
      </c>
      <c r="DS934">
        <v>469.67759999999998</v>
      </c>
      <c r="DT934">
        <v>385.02449999999999</v>
      </c>
      <c r="DU934">
        <v>262.0598</v>
      </c>
      <c r="DV934">
        <v>296.7122</v>
      </c>
      <c r="DW934">
        <v>347.60969999999998</v>
      </c>
      <c r="DX934">
        <v>404.69580000000002</v>
      </c>
      <c r="DY934">
        <v>412.63229999999999</v>
      </c>
      <c r="DZ934">
        <v>0</v>
      </c>
      <c r="EA934">
        <v>0</v>
      </c>
      <c r="EB934">
        <v>0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0</v>
      </c>
      <c r="EJ934">
        <v>0</v>
      </c>
      <c r="EK934">
        <v>0</v>
      </c>
      <c r="EL934">
        <v>560.91859999999997</v>
      </c>
      <c r="EM934">
        <v>504.541</v>
      </c>
      <c r="EN934">
        <v>495.26080000000002</v>
      </c>
      <c r="EO934">
        <v>496.34219999999999</v>
      </c>
      <c r="EP934">
        <v>490.79770000000002</v>
      </c>
      <c r="EQ934">
        <v>484.35829999999999</v>
      </c>
      <c r="ER934">
        <v>394.13990000000001</v>
      </c>
      <c r="ES934">
        <v>270.42450000000002</v>
      </c>
      <c r="ET934">
        <v>458.73239999999998</v>
      </c>
      <c r="EU934">
        <v>577.73590000000002</v>
      </c>
      <c r="EV934">
        <v>718.88019999999995</v>
      </c>
      <c r="EW934">
        <v>789.38829999999996</v>
      </c>
      <c r="EX934">
        <v>72.211209999999994</v>
      </c>
      <c r="EY934">
        <v>71.083789999999993</v>
      </c>
      <c r="EZ934">
        <v>70.129859999999994</v>
      </c>
      <c r="FA934">
        <v>69.362409999999997</v>
      </c>
      <c r="FB934">
        <v>68.773899999999998</v>
      </c>
      <c r="FC934">
        <v>68.195030000000003</v>
      </c>
      <c r="FD934">
        <v>67.969859999999997</v>
      </c>
      <c r="FE934">
        <v>68.320740000000001</v>
      </c>
      <c r="FF934">
        <v>70.622860000000003</v>
      </c>
      <c r="FG934">
        <v>74.828339999999997</v>
      </c>
      <c r="FH934">
        <v>79.677880000000002</v>
      </c>
      <c r="FI934">
        <v>84.100840000000005</v>
      </c>
      <c r="FJ934">
        <v>87.326729999999998</v>
      </c>
      <c r="FK934">
        <v>89.368189999999998</v>
      </c>
      <c r="FL934">
        <v>90.932029999999997</v>
      </c>
      <c r="FM934">
        <v>91.537869999999998</v>
      </c>
      <c r="FN934">
        <v>91.200130000000001</v>
      </c>
      <c r="FO934">
        <v>90.132589999999993</v>
      </c>
      <c r="FP934">
        <v>88.643109999999993</v>
      </c>
      <c r="FQ934">
        <v>85.932209999999998</v>
      </c>
      <c r="FR934">
        <v>82.283420000000007</v>
      </c>
      <c r="FS934">
        <v>78.882419999999996</v>
      </c>
      <c r="FT934">
        <v>76.878780000000006</v>
      </c>
      <c r="FU934">
        <v>74.988029999999995</v>
      </c>
      <c r="FV934">
        <v>1</v>
      </c>
    </row>
    <row r="935" spans="1:178" x14ac:dyDescent="0.2">
      <c r="A935" t="s">
        <v>216</v>
      </c>
      <c r="B935" t="s">
        <v>231</v>
      </c>
      <c r="C935" t="s">
        <v>243</v>
      </c>
      <c r="D935" t="s">
        <v>10</v>
      </c>
      <c r="E935">
        <v>2016</v>
      </c>
      <c r="F935" t="s">
        <v>230</v>
      </c>
      <c r="G935">
        <v>481</v>
      </c>
      <c r="H935" s="59"/>
      <c r="I935">
        <v>70.834010000000006</v>
      </c>
      <c r="J935">
        <v>504.5652</v>
      </c>
      <c r="K935">
        <v>498.12700000000001</v>
      </c>
      <c r="L935">
        <v>492.6053</v>
      </c>
      <c r="M935">
        <v>498.15480000000002</v>
      </c>
      <c r="N935">
        <v>512.76430000000005</v>
      </c>
      <c r="O935">
        <v>543.03629999999998</v>
      </c>
      <c r="P935">
        <v>588.29309999999998</v>
      </c>
      <c r="Q935">
        <v>598.99890000000005</v>
      </c>
      <c r="R935">
        <v>607.7595</v>
      </c>
      <c r="S935">
        <v>609.79100000000005</v>
      </c>
      <c r="T935">
        <v>610.90610000000004</v>
      </c>
      <c r="U935">
        <v>604.9162</v>
      </c>
      <c r="V935">
        <v>597.18430000000001</v>
      </c>
      <c r="W935">
        <v>593.43899999999996</v>
      </c>
      <c r="X935">
        <v>581.48969999999997</v>
      </c>
      <c r="Y935">
        <v>576.18709999999999</v>
      </c>
      <c r="Z935">
        <v>567.21579999999994</v>
      </c>
      <c r="AA935">
        <v>558.22519999999997</v>
      </c>
      <c r="AB935">
        <v>556.55460000000005</v>
      </c>
      <c r="AC935">
        <v>558.25390000000004</v>
      </c>
      <c r="AD935">
        <v>560.83730000000003</v>
      </c>
      <c r="AE935">
        <v>560.17190000000005</v>
      </c>
      <c r="AF935">
        <v>553.33669999999995</v>
      </c>
      <c r="AG935">
        <v>520.20979999999997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-139.6677</v>
      </c>
      <c r="AU935">
        <v>444.46559999999999</v>
      </c>
      <c r="AV935">
        <v>437.16210000000001</v>
      </c>
      <c r="AW935">
        <v>434.47379999999998</v>
      </c>
      <c r="AX935">
        <v>428.49799999999999</v>
      </c>
      <c r="AY935">
        <v>422.89789999999999</v>
      </c>
      <c r="AZ935">
        <v>353.52100000000002</v>
      </c>
      <c r="BA935">
        <v>235.55179999999999</v>
      </c>
      <c r="BB935">
        <v>-90.959940000000003</v>
      </c>
      <c r="BC935">
        <v>-201.07990000000001</v>
      </c>
      <c r="BD935">
        <v>-342.57459999999998</v>
      </c>
      <c r="BE935">
        <v>-481.54910000000001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0</v>
      </c>
      <c r="BL935">
        <v>0</v>
      </c>
      <c r="BM935">
        <v>0</v>
      </c>
      <c r="BN935">
        <v>0</v>
      </c>
      <c r="BO935">
        <v>0</v>
      </c>
      <c r="BP935">
        <v>0</v>
      </c>
      <c r="BQ935">
        <v>0</v>
      </c>
      <c r="BR935">
        <v>64.278549999999996</v>
      </c>
      <c r="BS935">
        <v>458.38209999999998</v>
      </c>
      <c r="BT935">
        <v>450.5634</v>
      </c>
      <c r="BU935">
        <v>448.98759999999999</v>
      </c>
      <c r="BV935">
        <v>443.18349999999998</v>
      </c>
      <c r="BW935">
        <v>437.38420000000002</v>
      </c>
      <c r="BX935">
        <v>362.51560000000001</v>
      </c>
      <c r="BY935">
        <v>243.8058</v>
      </c>
      <c r="BZ935">
        <v>68.91413</v>
      </c>
      <c r="CA935">
        <v>25.99813</v>
      </c>
      <c r="CB935">
        <v>-32.551729999999999</v>
      </c>
      <c r="CC935">
        <v>-109.7834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205.53110000000001</v>
      </c>
      <c r="CQ935">
        <v>468.0206</v>
      </c>
      <c r="CR935">
        <v>459.8451</v>
      </c>
      <c r="CS935">
        <v>459.03989999999999</v>
      </c>
      <c r="CT935">
        <v>453.3546</v>
      </c>
      <c r="CU935">
        <v>447.41739999999999</v>
      </c>
      <c r="CV935">
        <v>368.74520000000001</v>
      </c>
      <c r="CW935">
        <v>249.52250000000001</v>
      </c>
      <c r="CX935">
        <v>179.64240000000001</v>
      </c>
      <c r="CY935">
        <v>183.27170000000001</v>
      </c>
      <c r="CZ935">
        <v>182.16919999999999</v>
      </c>
      <c r="DA935">
        <v>147.7003</v>
      </c>
      <c r="DB935">
        <v>0</v>
      </c>
      <c r="DC935">
        <v>0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346.78370000000001</v>
      </c>
      <c r="DO935">
        <v>477.65910000000002</v>
      </c>
      <c r="DP935">
        <v>469.1268</v>
      </c>
      <c r="DQ935">
        <v>469.09210000000002</v>
      </c>
      <c r="DR935">
        <v>463.52569999999997</v>
      </c>
      <c r="DS935">
        <v>457.45049999999998</v>
      </c>
      <c r="DT935">
        <v>374.97489999999999</v>
      </c>
      <c r="DU935">
        <v>255.23920000000001</v>
      </c>
      <c r="DV935">
        <v>290.3707</v>
      </c>
      <c r="DW935">
        <v>340.54520000000002</v>
      </c>
      <c r="DX935">
        <v>396.89</v>
      </c>
      <c r="DY935">
        <v>405.1841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0</v>
      </c>
      <c r="EJ935">
        <v>0</v>
      </c>
      <c r="EK935">
        <v>0</v>
      </c>
      <c r="EL935">
        <v>550.72990000000004</v>
      </c>
      <c r="EM935">
        <v>491.57569999999998</v>
      </c>
      <c r="EN935">
        <v>482.52809999999999</v>
      </c>
      <c r="EO935">
        <v>483.60599999999999</v>
      </c>
      <c r="EP935">
        <v>478.21120000000002</v>
      </c>
      <c r="EQ935">
        <v>471.93689999999998</v>
      </c>
      <c r="ER935">
        <v>383.96949999999998</v>
      </c>
      <c r="ES935">
        <v>263.4932</v>
      </c>
      <c r="ET935">
        <v>450.2448</v>
      </c>
      <c r="EU935">
        <v>567.62329999999997</v>
      </c>
      <c r="EV935">
        <v>706.91290000000004</v>
      </c>
      <c r="EW935">
        <v>776.94979999999998</v>
      </c>
      <c r="EX935">
        <v>72.211209999999994</v>
      </c>
      <c r="EY935">
        <v>71.083789999999993</v>
      </c>
      <c r="EZ935">
        <v>70.129859999999994</v>
      </c>
      <c r="FA935">
        <v>69.362409999999997</v>
      </c>
      <c r="FB935">
        <v>68.773899999999998</v>
      </c>
      <c r="FC935">
        <v>68.195030000000003</v>
      </c>
      <c r="FD935">
        <v>67.969859999999997</v>
      </c>
      <c r="FE935">
        <v>68.320740000000001</v>
      </c>
      <c r="FF935">
        <v>70.622860000000003</v>
      </c>
      <c r="FG935">
        <v>74.828339999999997</v>
      </c>
      <c r="FH935">
        <v>79.677880000000002</v>
      </c>
      <c r="FI935">
        <v>84.100840000000005</v>
      </c>
      <c r="FJ935">
        <v>87.326729999999998</v>
      </c>
      <c r="FK935">
        <v>89.368189999999998</v>
      </c>
      <c r="FL935">
        <v>90.932029999999997</v>
      </c>
      <c r="FM935">
        <v>91.537869999999998</v>
      </c>
      <c r="FN935">
        <v>91.200130000000001</v>
      </c>
      <c r="FO935">
        <v>90.132589999999993</v>
      </c>
      <c r="FP935">
        <v>88.643109999999993</v>
      </c>
      <c r="FQ935">
        <v>85.932209999999998</v>
      </c>
      <c r="FR935">
        <v>82.283420000000007</v>
      </c>
      <c r="FS935">
        <v>78.882419999999996</v>
      </c>
      <c r="FT935">
        <v>76.878780000000006</v>
      </c>
      <c r="FU935">
        <v>74.988029999999995</v>
      </c>
      <c r="FV935">
        <v>1</v>
      </c>
    </row>
    <row r="936" spans="1:178" x14ac:dyDescent="0.2">
      <c r="A936" t="s">
        <v>216</v>
      </c>
      <c r="B936" t="s">
        <v>231</v>
      </c>
      <c r="C936" t="s">
        <v>243</v>
      </c>
      <c r="D936" t="s">
        <v>10</v>
      </c>
      <c r="E936">
        <v>2017</v>
      </c>
      <c r="F936" t="s">
        <v>230</v>
      </c>
      <c r="G936">
        <v>468</v>
      </c>
      <c r="H936" s="59"/>
      <c r="I936">
        <v>68.919589999999999</v>
      </c>
      <c r="J936">
        <v>490.92829999999998</v>
      </c>
      <c r="K936">
        <v>484.66410000000002</v>
      </c>
      <c r="L936">
        <v>479.29169999999999</v>
      </c>
      <c r="M936">
        <v>484.69119999999998</v>
      </c>
      <c r="N936">
        <v>498.9058</v>
      </c>
      <c r="O936">
        <v>528.3596</v>
      </c>
      <c r="P936">
        <v>572.39319999999998</v>
      </c>
      <c r="Q936">
        <v>582.8098</v>
      </c>
      <c r="R936">
        <v>591.33360000000005</v>
      </c>
      <c r="S936">
        <v>593.31020000000001</v>
      </c>
      <c r="T936">
        <v>594.39509999999996</v>
      </c>
      <c r="U936">
        <v>588.56709999999998</v>
      </c>
      <c r="V936">
        <v>581.04430000000002</v>
      </c>
      <c r="W936">
        <v>577.40009999999995</v>
      </c>
      <c r="X936">
        <v>565.77380000000005</v>
      </c>
      <c r="Y936">
        <v>560.61450000000002</v>
      </c>
      <c r="Z936">
        <v>551.88570000000004</v>
      </c>
      <c r="AA936">
        <v>543.13800000000003</v>
      </c>
      <c r="AB936">
        <v>541.51250000000005</v>
      </c>
      <c r="AC936">
        <v>543.16600000000005</v>
      </c>
      <c r="AD936">
        <v>545.67960000000005</v>
      </c>
      <c r="AE936">
        <v>545.03210000000001</v>
      </c>
      <c r="AF936">
        <v>538.38170000000002</v>
      </c>
      <c r="AG936">
        <v>506.15010000000001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-140.5258</v>
      </c>
      <c r="AU936">
        <v>432.13690000000003</v>
      </c>
      <c r="AV936">
        <v>425.04250000000002</v>
      </c>
      <c r="AW936">
        <v>422.4015</v>
      </c>
      <c r="AX936">
        <v>416.58339999999998</v>
      </c>
      <c r="AY936">
        <v>411.13909999999998</v>
      </c>
      <c r="AZ936">
        <v>343.762</v>
      </c>
      <c r="BA936">
        <v>228.99799999999999</v>
      </c>
      <c r="BB936">
        <v>-92.133309999999994</v>
      </c>
      <c r="BC936">
        <v>-200.80369999999999</v>
      </c>
      <c r="BD936">
        <v>-340.35840000000002</v>
      </c>
      <c r="BE936">
        <v>-476.97930000000002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0</v>
      </c>
      <c r="BL936">
        <v>0</v>
      </c>
      <c r="BM936">
        <v>0</v>
      </c>
      <c r="BN936">
        <v>0</v>
      </c>
      <c r="BO936">
        <v>0</v>
      </c>
      <c r="BP936">
        <v>0</v>
      </c>
      <c r="BQ936">
        <v>0</v>
      </c>
      <c r="BR936">
        <v>60.64555</v>
      </c>
      <c r="BS936">
        <v>445.86399999999998</v>
      </c>
      <c r="BT936">
        <v>438.26150000000001</v>
      </c>
      <c r="BU936">
        <v>436.71789999999999</v>
      </c>
      <c r="BV936">
        <v>431.06909999999999</v>
      </c>
      <c r="BW936">
        <v>425.42829999999998</v>
      </c>
      <c r="BX936">
        <v>352.63420000000002</v>
      </c>
      <c r="BY936">
        <v>237.1397</v>
      </c>
      <c r="BZ936">
        <v>65.5655</v>
      </c>
      <c r="CA936">
        <v>23.184709999999999</v>
      </c>
      <c r="CB936">
        <v>-34.553710000000002</v>
      </c>
      <c r="CC936">
        <v>-110.2719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199.97620000000001</v>
      </c>
      <c r="CQ936">
        <v>455.37139999999999</v>
      </c>
      <c r="CR936">
        <v>447.4169</v>
      </c>
      <c r="CS936">
        <v>446.63339999999999</v>
      </c>
      <c r="CT936">
        <v>441.10180000000003</v>
      </c>
      <c r="CU936">
        <v>435.32499999999999</v>
      </c>
      <c r="CV936">
        <v>358.77910000000003</v>
      </c>
      <c r="CW936">
        <v>242.77860000000001</v>
      </c>
      <c r="CX936">
        <v>174.78720000000001</v>
      </c>
      <c r="CY936">
        <v>178.3184</v>
      </c>
      <c r="CZ936">
        <v>177.2457</v>
      </c>
      <c r="DA936">
        <v>143.70849999999999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339.30689999999998</v>
      </c>
      <c r="DO936">
        <v>464.87880000000001</v>
      </c>
      <c r="DP936">
        <v>456.57229999999998</v>
      </c>
      <c r="DQ936">
        <v>456.54880000000003</v>
      </c>
      <c r="DR936">
        <v>451.1345</v>
      </c>
      <c r="DS936">
        <v>445.22160000000002</v>
      </c>
      <c r="DT936">
        <v>364.92399999999998</v>
      </c>
      <c r="DU936">
        <v>248.41749999999999</v>
      </c>
      <c r="DV936">
        <v>284.00889999999998</v>
      </c>
      <c r="DW936">
        <v>333.45209999999997</v>
      </c>
      <c r="DX936">
        <v>389.04500000000002</v>
      </c>
      <c r="DY936">
        <v>397.68880000000001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0</v>
      </c>
      <c r="EH936">
        <v>0</v>
      </c>
      <c r="EI936">
        <v>0</v>
      </c>
      <c r="EJ936">
        <v>0</v>
      </c>
      <c r="EK936">
        <v>0</v>
      </c>
      <c r="EL936">
        <v>540.47820000000002</v>
      </c>
      <c r="EM936">
        <v>478.60599999999999</v>
      </c>
      <c r="EN936">
        <v>469.7912</v>
      </c>
      <c r="EO936">
        <v>470.86520000000002</v>
      </c>
      <c r="EP936">
        <v>465.62009999999998</v>
      </c>
      <c r="EQ936">
        <v>459.51089999999999</v>
      </c>
      <c r="ER936">
        <v>373.7962</v>
      </c>
      <c r="ES936">
        <v>256.55919999999998</v>
      </c>
      <c r="ET936">
        <v>441.70769999999999</v>
      </c>
      <c r="EU936">
        <v>557.44050000000004</v>
      </c>
      <c r="EV936">
        <v>694.84969999999998</v>
      </c>
      <c r="EW936">
        <v>764.39620000000002</v>
      </c>
      <c r="EX936">
        <v>72.211209999999994</v>
      </c>
      <c r="EY936">
        <v>71.083789999999993</v>
      </c>
      <c r="EZ936">
        <v>70.129859999999994</v>
      </c>
      <c r="FA936">
        <v>69.362409999999997</v>
      </c>
      <c r="FB936">
        <v>68.773899999999998</v>
      </c>
      <c r="FC936">
        <v>68.195030000000003</v>
      </c>
      <c r="FD936">
        <v>67.969859999999997</v>
      </c>
      <c r="FE936">
        <v>68.320740000000001</v>
      </c>
      <c r="FF936">
        <v>70.622860000000003</v>
      </c>
      <c r="FG936">
        <v>74.828339999999997</v>
      </c>
      <c r="FH936">
        <v>79.677880000000002</v>
      </c>
      <c r="FI936">
        <v>84.100840000000005</v>
      </c>
      <c r="FJ936">
        <v>87.326729999999998</v>
      </c>
      <c r="FK936">
        <v>89.368189999999998</v>
      </c>
      <c r="FL936">
        <v>90.932029999999997</v>
      </c>
      <c r="FM936">
        <v>91.537869999999998</v>
      </c>
      <c r="FN936">
        <v>91.200130000000001</v>
      </c>
      <c r="FO936">
        <v>90.132589999999993</v>
      </c>
      <c r="FP936">
        <v>88.643109999999993</v>
      </c>
      <c r="FQ936">
        <v>85.932209999999998</v>
      </c>
      <c r="FR936">
        <v>82.283420000000007</v>
      </c>
      <c r="FS936">
        <v>78.882419999999996</v>
      </c>
      <c r="FT936">
        <v>76.878780000000006</v>
      </c>
      <c r="FU936">
        <v>74.988029999999995</v>
      </c>
      <c r="FV936">
        <v>1</v>
      </c>
    </row>
    <row r="937" spans="1:178" x14ac:dyDescent="0.2">
      <c r="A937" t="s">
        <v>216</v>
      </c>
      <c r="B937" t="s">
        <v>231</v>
      </c>
      <c r="C937" t="s">
        <v>243</v>
      </c>
      <c r="D937" t="s">
        <v>10</v>
      </c>
      <c r="E937" t="s">
        <v>239</v>
      </c>
      <c r="F937" t="s">
        <v>230</v>
      </c>
      <c r="G937">
        <v>455</v>
      </c>
      <c r="H937" s="59"/>
      <c r="I937">
        <v>67.00515</v>
      </c>
      <c r="J937">
        <v>477.29140000000001</v>
      </c>
      <c r="K937">
        <v>471.20119999999997</v>
      </c>
      <c r="L937">
        <v>465.97800000000001</v>
      </c>
      <c r="M937">
        <v>471.22750000000002</v>
      </c>
      <c r="N937">
        <v>485.04730000000001</v>
      </c>
      <c r="O937">
        <v>513.68299999999999</v>
      </c>
      <c r="P937">
        <v>556.49350000000004</v>
      </c>
      <c r="Q937">
        <v>566.62059999999997</v>
      </c>
      <c r="R937">
        <v>574.90769999999998</v>
      </c>
      <c r="S937">
        <v>576.82929999999999</v>
      </c>
      <c r="T937">
        <v>577.88419999999996</v>
      </c>
      <c r="U937">
        <v>572.21799999999996</v>
      </c>
      <c r="V937">
        <v>564.90409999999997</v>
      </c>
      <c r="W937">
        <v>561.36109999999996</v>
      </c>
      <c r="X937">
        <v>550.05790000000002</v>
      </c>
      <c r="Y937">
        <v>545.04190000000006</v>
      </c>
      <c r="Z937">
        <v>536.55550000000005</v>
      </c>
      <c r="AA937">
        <v>528.05079999999998</v>
      </c>
      <c r="AB937">
        <v>526.47050000000002</v>
      </c>
      <c r="AC937">
        <v>528.07799999999997</v>
      </c>
      <c r="AD937">
        <v>530.52179999999998</v>
      </c>
      <c r="AE937">
        <v>529.89229999999998</v>
      </c>
      <c r="AF937">
        <v>523.42660000000001</v>
      </c>
      <c r="AG937">
        <v>492.09030000000001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-141.31819999999999</v>
      </c>
      <c r="AU937">
        <v>419.81270000000001</v>
      </c>
      <c r="AV937">
        <v>412.92720000000003</v>
      </c>
      <c r="AW937">
        <v>410.334</v>
      </c>
      <c r="AX937">
        <v>404.67349999999999</v>
      </c>
      <c r="AY937">
        <v>399.38499999999999</v>
      </c>
      <c r="AZ937">
        <v>334.00599999999997</v>
      </c>
      <c r="BA937">
        <v>222.4469</v>
      </c>
      <c r="BB937">
        <v>-93.25515</v>
      </c>
      <c r="BC937">
        <v>-200.45429999999999</v>
      </c>
      <c r="BD937">
        <v>-338.04230000000001</v>
      </c>
      <c r="BE937">
        <v>-472.28989999999999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0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57.039430000000003</v>
      </c>
      <c r="BS937">
        <v>433.34780000000001</v>
      </c>
      <c r="BT937">
        <v>425.96129999999999</v>
      </c>
      <c r="BU937">
        <v>424.45010000000002</v>
      </c>
      <c r="BV937">
        <v>418.95650000000001</v>
      </c>
      <c r="BW937">
        <v>413.4744</v>
      </c>
      <c r="BX937">
        <v>342.75409999999999</v>
      </c>
      <c r="BY937">
        <v>230.47470000000001</v>
      </c>
      <c r="BZ937">
        <v>62.237960000000001</v>
      </c>
      <c r="CA937">
        <v>20.401219999999999</v>
      </c>
      <c r="CB937">
        <v>-36.51482</v>
      </c>
      <c r="CC937">
        <v>-110.7115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194.4213</v>
      </c>
      <c r="CQ937">
        <v>442.72219999999999</v>
      </c>
      <c r="CR937">
        <v>434.98860000000002</v>
      </c>
      <c r="CS937">
        <v>434.2269</v>
      </c>
      <c r="CT937">
        <v>428.84890000000001</v>
      </c>
      <c r="CU937">
        <v>423.23259999999999</v>
      </c>
      <c r="CV937">
        <v>348.81299999999999</v>
      </c>
      <c r="CW937">
        <v>236.03479999999999</v>
      </c>
      <c r="CX937">
        <v>169.93199999999999</v>
      </c>
      <c r="CY937">
        <v>173.36510000000001</v>
      </c>
      <c r="CZ937">
        <v>172.32220000000001</v>
      </c>
      <c r="DA937">
        <v>139.7165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331.8032</v>
      </c>
      <c r="DO937">
        <v>452.09660000000002</v>
      </c>
      <c r="DP937">
        <v>444.01600000000002</v>
      </c>
      <c r="DQ937">
        <v>444.00369999999998</v>
      </c>
      <c r="DR937">
        <v>438.74130000000002</v>
      </c>
      <c r="DS937">
        <v>432.99090000000001</v>
      </c>
      <c r="DT937">
        <v>354.87189999999998</v>
      </c>
      <c r="DU937">
        <v>241.59479999999999</v>
      </c>
      <c r="DV937">
        <v>277.62610000000001</v>
      </c>
      <c r="DW937">
        <v>326.32900000000001</v>
      </c>
      <c r="DX937">
        <v>381.1592</v>
      </c>
      <c r="DY937">
        <v>390.14460000000003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530.16079999999999</v>
      </c>
      <c r="EM937">
        <v>465.63170000000002</v>
      </c>
      <c r="EN937">
        <v>457.05</v>
      </c>
      <c r="EO937">
        <v>458.1198</v>
      </c>
      <c r="EP937">
        <v>453.02440000000001</v>
      </c>
      <c r="EQ937">
        <v>447.08019999999999</v>
      </c>
      <c r="ER937">
        <v>363.62009999999998</v>
      </c>
      <c r="ES937">
        <v>249.62260000000001</v>
      </c>
      <c r="ET937">
        <v>433.11919999999998</v>
      </c>
      <c r="EU937">
        <v>547.18449999999996</v>
      </c>
      <c r="EV937">
        <v>682.6866</v>
      </c>
      <c r="EW937">
        <v>751.72289999999998</v>
      </c>
      <c r="EX937">
        <v>72.211200000000005</v>
      </c>
      <c r="EY937">
        <v>71.083789999999993</v>
      </c>
      <c r="EZ937">
        <v>70.129859999999994</v>
      </c>
      <c r="FA937">
        <v>69.362409999999997</v>
      </c>
      <c r="FB937">
        <v>68.773899999999998</v>
      </c>
      <c r="FC937">
        <v>68.195030000000003</v>
      </c>
      <c r="FD937">
        <v>67.969859999999997</v>
      </c>
      <c r="FE937">
        <v>68.320740000000001</v>
      </c>
      <c r="FF937">
        <v>70.622860000000003</v>
      </c>
      <c r="FG937">
        <v>74.828339999999997</v>
      </c>
      <c r="FH937">
        <v>79.677880000000002</v>
      </c>
      <c r="FI937">
        <v>84.100840000000005</v>
      </c>
      <c r="FJ937">
        <v>87.326729999999998</v>
      </c>
      <c r="FK937">
        <v>89.368189999999998</v>
      </c>
      <c r="FL937">
        <v>90.932029999999997</v>
      </c>
      <c r="FM937">
        <v>91.537869999999998</v>
      </c>
      <c r="FN937">
        <v>91.200130000000001</v>
      </c>
      <c r="FO937">
        <v>90.132589999999993</v>
      </c>
      <c r="FP937">
        <v>88.643109999999993</v>
      </c>
      <c r="FQ937">
        <v>85.932209999999998</v>
      </c>
      <c r="FR937">
        <v>82.283420000000007</v>
      </c>
      <c r="FS937">
        <v>78.882419999999996</v>
      </c>
      <c r="FT937">
        <v>76.878780000000006</v>
      </c>
      <c r="FU937">
        <v>74.988029999999995</v>
      </c>
      <c r="FV937">
        <v>1</v>
      </c>
    </row>
    <row r="938" spans="1:178" x14ac:dyDescent="0.2">
      <c r="A938" t="s">
        <v>216</v>
      </c>
      <c r="B938" t="s">
        <v>231</v>
      </c>
      <c r="C938" t="s">
        <v>243</v>
      </c>
      <c r="D938" t="s">
        <v>33</v>
      </c>
      <c r="E938">
        <v>2015</v>
      </c>
      <c r="F938" t="s">
        <v>227</v>
      </c>
      <c r="G938">
        <v>494</v>
      </c>
      <c r="H938" s="59"/>
      <c r="I938">
        <v>72.748450000000005</v>
      </c>
      <c r="J938">
        <v>558.60530000000006</v>
      </c>
      <c r="K938">
        <v>556.20230000000004</v>
      </c>
      <c r="L938">
        <v>548.08249999999998</v>
      </c>
      <c r="M938">
        <v>544.95119999999997</v>
      </c>
      <c r="N938">
        <v>574.38729999999998</v>
      </c>
      <c r="O938">
        <v>598.40779999999995</v>
      </c>
      <c r="P938">
        <v>615.87360000000001</v>
      </c>
      <c r="Q938">
        <v>620.75400000000002</v>
      </c>
      <c r="R938">
        <v>623.16819999999996</v>
      </c>
      <c r="S938">
        <v>611.02499999999998</v>
      </c>
      <c r="T938">
        <v>594.26670000000001</v>
      </c>
      <c r="U938">
        <v>589.28959999999995</v>
      </c>
      <c r="V938">
        <v>607.40340000000003</v>
      </c>
      <c r="W938">
        <v>597.54300000000001</v>
      </c>
      <c r="X938">
        <v>605.3605</v>
      </c>
      <c r="Y938">
        <v>597.55579999999998</v>
      </c>
      <c r="Z938">
        <v>600.40560000000005</v>
      </c>
      <c r="AA938">
        <v>605.99599999999998</v>
      </c>
      <c r="AB938">
        <v>603.04629999999997</v>
      </c>
      <c r="AC938">
        <v>603.81759999999997</v>
      </c>
      <c r="AD938">
        <v>603.12159999999994</v>
      </c>
      <c r="AE938">
        <v>599.57860000000005</v>
      </c>
      <c r="AF938">
        <v>593.9126</v>
      </c>
      <c r="AG938">
        <v>592.69230000000005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-170.93879999999999</v>
      </c>
      <c r="AX938">
        <v>460.11619999999999</v>
      </c>
      <c r="AY938">
        <v>460.64819999999997</v>
      </c>
      <c r="AZ938">
        <v>460.14769999999999</v>
      </c>
      <c r="BA938">
        <v>463.19819999999999</v>
      </c>
      <c r="BB938">
        <v>465.23840000000001</v>
      </c>
      <c r="BC938">
        <v>394.20929999999998</v>
      </c>
      <c r="BD938">
        <v>275.4778</v>
      </c>
      <c r="BE938">
        <v>21.83248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61.336840000000002</v>
      </c>
      <c r="BV938">
        <v>478.28620000000001</v>
      </c>
      <c r="BW938">
        <v>482.80970000000002</v>
      </c>
      <c r="BX938">
        <v>481.44560000000001</v>
      </c>
      <c r="BY938">
        <v>483.73910000000001</v>
      </c>
      <c r="BZ938">
        <v>484.96230000000003</v>
      </c>
      <c r="CA938">
        <v>406.48860000000002</v>
      </c>
      <c r="CB938">
        <v>288.83530000000002</v>
      </c>
      <c r="CC938">
        <v>128.71360000000001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222.21029999999999</v>
      </c>
      <c r="CT938">
        <v>490.8707</v>
      </c>
      <c r="CU938">
        <v>498.15870000000001</v>
      </c>
      <c r="CV938">
        <v>496.19639999999998</v>
      </c>
      <c r="CW938">
        <v>497.96559999999999</v>
      </c>
      <c r="CX938">
        <v>498.62299999999999</v>
      </c>
      <c r="CY938">
        <v>414.9932</v>
      </c>
      <c r="CZ938">
        <v>298.08670000000001</v>
      </c>
      <c r="DA938">
        <v>202.73910000000001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383.08370000000002</v>
      </c>
      <c r="DR938">
        <v>503.45510000000002</v>
      </c>
      <c r="DS938">
        <v>513.5077</v>
      </c>
      <c r="DT938">
        <v>510.94720000000001</v>
      </c>
      <c r="DU938">
        <v>512.19219999999996</v>
      </c>
      <c r="DV938">
        <v>512.28369999999995</v>
      </c>
      <c r="DW938">
        <v>423.49779999999998</v>
      </c>
      <c r="DX938">
        <v>307.3381</v>
      </c>
      <c r="DY938">
        <v>276.7647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0</v>
      </c>
      <c r="EK938">
        <v>0</v>
      </c>
      <c r="EL938">
        <v>0</v>
      </c>
      <c r="EM938">
        <v>0</v>
      </c>
      <c r="EN938">
        <v>0</v>
      </c>
      <c r="EO938">
        <v>615.35940000000005</v>
      </c>
      <c r="EP938">
        <v>521.62509999999997</v>
      </c>
      <c r="EQ938">
        <v>535.66920000000005</v>
      </c>
      <c r="ER938">
        <v>532.24509999999998</v>
      </c>
      <c r="ES938">
        <v>532.73310000000004</v>
      </c>
      <c r="ET938">
        <v>532.00750000000005</v>
      </c>
      <c r="EU938">
        <v>435.77699999999999</v>
      </c>
      <c r="EV938">
        <v>320.69560000000001</v>
      </c>
      <c r="EW938">
        <v>383.64580000000001</v>
      </c>
      <c r="EX938">
        <v>46.249490000000002</v>
      </c>
      <c r="EY938">
        <v>45.45355</v>
      </c>
      <c r="EZ938">
        <v>44.518529999999998</v>
      </c>
      <c r="FA938">
        <v>43.875059999999998</v>
      </c>
      <c r="FB938">
        <v>43.464689999999997</v>
      </c>
      <c r="FC938">
        <v>42.992280000000001</v>
      </c>
      <c r="FD938">
        <v>42.783760000000001</v>
      </c>
      <c r="FE938">
        <v>42.556609999999999</v>
      </c>
      <c r="FF938">
        <v>43.051250000000003</v>
      </c>
      <c r="FG938">
        <v>45.402389999999997</v>
      </c>
      <c r="FH938">
        <v>48.093029999999999</v>
      </c>
      <c r="FI938">
        <v>50.300260000000002</v>
      </c>
      <c r="FJ938">
        <v>52.258890000000001</v>
      </c>
      <c r="FK938">
        <v>53.069189999999999</v>
      </c>
      <c r="FL938">
        <v>53.42895</v>
      </c>
      <c r="FM938">
        <v>53.333489999999998</v>
      </c>
      <c r="FN938">
        <v>52.189369999999997</v>
      </c>
      <c r="FO938">
        <v>50.613430000000001</v>
      </c>
      <c r="FP938">
        <v>48.592529999999996</v>
      </c>
      <c r="FQ938">
        <v>47.18909</v>
      </c>
      <c r="FR938">
        <v>46.23462</v>
      </c>
      <c r="FS938">
        <v>45.671100000000003</v>
      </c>
      <c r="FT938">
        <v>45.03143</v>
      </c>
      <c r="FU938">
        <v>44.273000000000003</v>
      </c>
      <c r="FV938">
        <v>1</v>
      </c>
    </row>
    <row r="939" spans="1:178" x14ac:dyDescent="0.2">
      <c r="A939" t="s">
        <v>216</v>
      </c>
      <c r="B939" t="s">
        <v>231</v>
      </c>
      <c r="C939" t="s">
        <v>243</v>
      </c>
      <c r="D939" t="s">
        <v>33</v>
      </c>
      <c r="E939">
        <v>2016</v>
      </c>
      <c r="F939" t="s">
        <v>227</v>
      </c>
      <c r="G939">
        <v>481</v>
      </c>
      <c r="H939" s="59"/>
      <c r="I939">
        <v>70.834010000000006</v>
      </c>
      <c r="J939">
        <v>543.90520000000004</v>
      </c>
      <c r="K939">
        <v>541.56539999999995</v>
      </c>
      <c r="L939">
        <v>533.65930000000003</v>
      </c>
      <c r="M939">
        <v>530.61040000000003</v>
      </c>
      <c r="N939">
        <v>559.27189999999996</v>
      </c>
      <c r="O939">
        <v>582.66020000000003</v>
      </c>
      <c r="P939">
        <v>599.66639999999995</v>
      </c>
      <c r="Q939">
        <v>604.41840000000002</v>
      </c>
      <c r="R939">
        <v>606.76900000000001</v>
      </c>
      <c r="S939">
        <v>594.94539999999995</v>
      </c>
      <c r="T939">
        <v>578.62810000000002</v>
      </c>
      <c r="U939">
        <v>573.78200000000004</v>
      </c>
      <c r="V939">
        <v>591.41909999999996</v>
      </c>
      <c r="W939">
        <v>581.81820000000005</v>
      </c>
      <c r="X939">
        <v>589.42999999999995</v>
      </c>
      <c r="Y939">
        <v>581.8306</v>
      </c>
      <c r="Z939">
        <v>584.60550000000001</v>
      </c>
      <c r="AA939">
        <v>590.04870000000005</v>
      </c>
      <c r="AB939">
        <v>587.17660000000001</v>
      </c>
      <c r="AC939">
        <v>587.92769999999996</v>
      </c>
      <c r="AD939">
        <v>587.25</v>
      </c>
      <c r="AE939">
        <v>583.80020000000002</v>
      </c>
      <c r="AF939">
        <v>578.28330000000005</v>
      </c>
      <c r="AG939">
        <v>577.09519999999998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-171.57900000000001</v>
      </c>
      <c r="AX939">
        <v>447.60590000000002</v>
      </c>
      <c r="AY939">
        <v>448.03559999999999</v>
      </c>
      <c r="AZ939">
        <v>447.56740000000002</v>
      </c>
      <c r="BA939">
        <v>450.55439999999999</v>
      </c>
      <c r="BB939">
        <v>452.55900000000003</v>
      </c>
      <c r="BC939">
        <v>383.56369999999998</v>
      </c>
      <c r="BD939">
        <v>267.93290000000002</v>
      </c>
      <c r="BE939">
        <v>18.893460000000001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0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57.620049999999999</v>
      </c>
      <c r="BV939">
        <v>465.53519999999997</v>
      </c>
      <c r="BW939">
        <v>469.90359999999998</v>
      </c>
      <c r="BX939">
        <v>468.58319999999998</v>
      </c>
      <c r="BY939">
        <v>470.82319999999999</v>
      </c>
      <c r="BZ939">
        <v>472.02159999999998</v>
      </c>
      <c r="CA939">
        <v>395.68040000000002</v>
      </c>
      <c r="CB939">
        <v>281.11349999999999</v>
      </c>
      <c r="CC939">
        <v>124.35890000000001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216.36259999999999</v>
      </c>
      <c r="CT939">
        <v>477.95299999999997</v>
      </c>
      <c r="CU939">
        <v>485.04930000000002</v>
      </c>
      <c r="CV939">
        <v>483.1386</v>
      </c>
      <c r="CW939">
        <v>484.86130000000003</v>
      </c>
      <c r="CX939">
        <v>485.50130000000001</v>
      </c>
      <c r="CY939">
        <v>404.07229999999998</v>
      </c>
      <c r="CZ939">
        <v>290.2423</v>
      </c>
      <c r="DA939">
        <v>197.40389999999999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375.10520000000002</v>
      </c>
      <c r="DR939">
        <v>490.37079999999997</v>
      </c>
      <c r="DS939">
        <v>500.19499999999999</v>
      </c>
      <c r="DT939">
        <v>497.69409999999999</v>
      </c>
      <c r="DU939">
        <v>498.89940000000001</v>
      </c>
      <c r="DV939">
        <v>498.98110000000003</v>
      </c>
      <c r="DW939">
        <v>412.46420000000001</v>
      </c>
      <c r="DX939">
        <v>299.37110000000001</v>
      </c>
      <c r="DY939">
        <v>270.44889999999998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0</v>
      </c>
      <c r="EK939">
        <v>0</v>
      </c>
      <c r="EL939">
        <v>0</v>
      </c>
      <c r="EM939">
        <v>0</v>
      </c>
      <c r="EN939">
        <v>0</v>
      </c>
      <c r="EO939">
        <v>604.30430000000001</v>
      </c>
      <c r="EP939">
        <v>508.30009999999999</v>
      </c>
      <c r="EQ939">
        <v>522.06290000000001</v>
      </c>
      <c r="ER939">
        <v>518.70979999999997</v>
      </c>
      <c r="ES939">
        <v>519.16819999999996</v>
      </c>
      <c r="ET939">
        <v>518.44370000000004</v>
      </c>
      <c r="EU939">
        <v>424.58089999999999</v>
      </c>
      <c r="EV939">
        <v>312.55169999999998</v>
      </c>
      <c r="EW939">
        <v>375.91430000000003</v>
      </c>
      <c r="EX939">
        <v>46.249490000000002</v>
      </c>
      <c r="EY939">
        <v>45.45355</v>
      </c>
      <c r="EZ939">
        <v>44.518529999999998</v>
      </c>
      <c r="FA939">
        <v>43.875059999999998</v>
      </c>
      <c r="FB939">
        <v>43.464689999999997</v>
      </c>
      <c r="FC939">
        <v>42.992280000000001</v>
      </c>
      <c r="FD939">
        <v>42.783760000000001</v>
      </c>
      <c r="FE939">
        <v>42.556609999999999</v>
      </c>
      <c r="FF939">
        <v>43.051250000000003</v>
      </c>
      <c r="FG939">
        <v>45.402389999999997</v>
      </c>
      <c r="FH939">
        <v>48.093029999999999</v>
      </c>
      <c r="FI939">
        <v>50.300260000000002</v>
      </c>
      <c r="FJ939">
        <v>52.258890000000001</v>
      </c>
      <c r="FK939">
        <v>53.069189999999999</v>
      </c>
      <c r="FL939">
        <v>53.42895</v>
      </c>
      <c r="FM939">
        <v>53.333489999999998</v>
      </c>
      <c r="FN939">
        <v>52.189369999999997</v>
      </c>
      <c r="FO939">
        <v>50.613430000000001</v>
      </c>
      <c r="FP939">
        <v>48.592529999999996</v>
      </c>
      <c r="FQ939">
        <v>47.18909</v>
      </c>
      <c r="FR939">
        <v>46.23462</v>
      </c>
      <c r="FS939">
        <v>45.671100000000003</v>
      </c>
      <c r="FT939">
        <v>45.03143</v>
      </c>
      <c r="FU939">
        <v>44.273000000000003</v>
      </c>
      <c r="FV939">
        <v>1</v>
      </c>
    </row>
    <row r="940" spans="1:178" x14ac:dyDescent="0.2">
      <c r="A940" t="s">
        <v>216</v>
      </c>
      <c r="B940" t="s">
        <v>231</v>
      </c>
      <c r="C940" t="s">
        <v>243</v>
      </c>
      <c r="D940" t="s">
        <v>33</v>
      </c>
      <c r="E940">
        <v>2017</v>
      </c>
      <c r="F940" t="s">
        <v>227</v>
      </c>
      <c r="G940">
        <v>468</v>
      </c>
      <c r="H940" s="59"/>
      <c r="I940">
        <v>68.919589999999999</v>
      </c>
      <c r="J940">
        <v>529.20510000000002</v>
      </c>
      <c r="K940">
        <v>526.92849999999999</v>
      </c>
      <c r="L940">
        <v>519.23609999999996</v>
      </c>
      <c r="M940">
        <v>516.26959999999997</v>
      </c>
      <c r="N940">
        <v>544.15639999999996</v>
      </c>
      <c r="O940">
        <v>566.9126</v>
      </c>
      <c r="P940">
        <v>583.45920000000001</v>
      </c>
      <c r="Q940">
        <v>588.08280000000002</v>
      </c>
      <c r="R940">
        <v>590.36980000000005</v>
      </c>
      <c r="S940">
        <v>578.86580000000004</v>
      </c>
      <c r="T940">
        <v>562.98950000000002</v>
      </c>
      <c r="U940">
        <v>558.27440000000001</v>
      </c>
      <c r="V940">
        <v>575.4348</v>
      </c>
      <c r="W940">
        <v>566.09339999999997</v>
      </c>
      <c r="X940">
        <v>573.49950000000001</v>
      </c>
      <c r="Y940">
        <v>566.10550000000001</v>
      </c>
      <c r="Z940">
        <v>568.80539999999996</v>
      </c>
      <c r="AA940">
        <v>574.10140000000001</v>
      </c>
      <c r="AB940">
        <v>571.30700000000002</v>
      </c>
      <c r="AC940">
        <v>572.03769999999997</v>
      </c>
      <c r="AD940">
        <v>571.37840000000006</v>
      </c>
      <c r="AE940">
        <v>568.02189999999996</v>
      </c>
      <c r="AF940">
        <v>562.65409999999997</v>
      </c>
      <c r="AG940">
        <v>561.49800000000005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-172.14830000000001</v>
      </c>
      <c r="AX940">
        <v>435.10120000000001</v>
      </c>
      <c r="AY940">
        <v>435.4298</v>
      </c>
      <c r="AZ940">
        <v>434.99360000000001</v>
      </c>
      <c r="BA940">
        <v>437.91680000000002</v>
      </c>
      <c r="BB940">
        <v>439.88549999999998</v>
      </c>
      <c r="BC940">
        <v>372.92189999999999</v>
      </c>
      <c r="BD940">
        <v>260.39210000000003</v>
      </c>
      <c r="BE940">
        <v>15.98705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0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53.932290000000002</v>
      </c>
      <c r="BV940">
        <v>452.78649999999999</v>
      </c>
      <c r="BW940">
        <v>457.00020000000001</v>
      </c>
      <c r="BX940">
        <v>455.72340000000003</v>
      </c>
      <c r="BY940">
        <v>457.90980000000002</v>
      </c>
      <c r="BZ940">
        <v>459.08330000000001</v>
      </c>
      <c r="CA940">
        <v>384.87369999999999</v>
      </c>
      <c r="CB940">
        <v>273.39330000000001</v>
      </c>
      <c r="CC940">
        <v>120.0175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210.51499999999999</v>
      </c>
      <c r="CT940">
        <v>465.03539999999998</v>
      </c>
      <c r="CU940">
        <v>471.93979999999999</v>
      </c>
      <c r="CV940">
        <v>470.08080000000001</v>
      </c>
      <c r="CW940">
        <v>471.75689999999997</v>
      </c>
      <c r="CX940">
        <v>472.37970000000001</v>
      </c>
      <c r="CY940">
        <v>393.15140000000002</v>
      </c>
      <c r="CZ940">
        <v>282.39789999999999</v>
      </c>
      <c r="DA940">
        <v>192.0686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367.09769999999997</v>
      </c>
      <c r="DR940">
        <v>477.2842</v>
      </c>
      <c r="DS940">
        <v>486.87950000000001</v>
      </c>
      <c r="DT940">
        <v>484.43819999999999</v>
      </c>
      <c r="DU940">
        <v>485.60399999999998</v>
      </c>
      <c r="DV940">
        <v>485.67599999999999</v>
      </c>
      <c r="DW940">
        <v>401.42919999999998</v>
      </c>
      <c r="DX940">
        <v>291.40249999999997</v>
      </c>
      <c r="DY940">
        <v>264.1198</v>
      </c>
      <c r="DZ940">
        <v>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0</v>
      </c>
      <c r="EO940">
        <v>593.17819999999995</v>
      </c>
      <c r="EP940">
        <v>494.96960000000001</v>
      </c>
      <c r="EQ940">
        <v>508.44990000000001</v>
      </c>
      <c r="ER940">
        <v>505.16800000000001</v>
      </c>
      <c r="ES940">
        <v>505.59710000000001</v>
      </c>
      <c r="ET940">
        <v>504.87380000000002</v>
      </c>
      <c r="EU940">
        <v>413.38099999999997</v>
      </c>
      <c r="EV940">
        <v>304.40370000000001</v>
      </c>
      <c r="EW940">
        <v>368.15019999999998</v>
      </c>
      <c r="EX940">
        <v>46.249490000000002</v>
      </c>
      <c r="EY940">
        <v>45.45355</v>
      </c>
      <c r="EZ940">
        <v>44.518529999999998</v>
      </c>
      <c r="FA940">
        <v>43.875059999999998</v>
      </c>
      <c r="FB940">
        <v>43.464689999999997</v>
      </c>
      <c r="FC940">
        <v>42.992280000000001</v>
      </c>
      <c r="FD940">
        <v>42.783760000000001</v>
      </c>
      <c r="FE940">
        <v>42.556609999999999</v>
      </c>
      <c r="FF940">
        <v>43.051250000000003</v>
      </c>
      <c r="FG940">
        <v>45.402389999999997</v>
      </c>
      <c r="FH940">
        <v>48.093029999999999</v>
      </c>
      <c r="FI940">
        <v>50.300260000000002</v>
      </c>
      <c r="FJ940">
        <v>52.258890000000001</v>
      </c>
      <c r="FK940">
        <v>53.069189999999999</v>
      </c>
      <c r="FL940">
        <v>53.42895</v>
      </c>
      <c r="FM940">
        <v>53.333489999999998</v>
      </c>
      <c r="FN940">
        <v>52.189369999999997</v>
      </c>
      <c r="FO940">
        <v>50.613430000000001</v>
      </c>
      <c r="FP940">
        <v>48.592529999999996</v>
      </c>
      <c r="FQ940">
        <v>47.18909</v>
      </c>
      <c r="FR940">
        <v>46.23462</v>
      </c>
      <c r="FS940">
        <v>45.671100000000003</v>
      </c>
      <c r="FT940">
        <v>45.03143</v>
      </c>
      <c r="FU940">
        <v>44.273000000000003</v>
      </c>
      <c r="FV940">
        <v>1</v>
      </c>
    </row>
    <row r="941" spans="1:178" x14ac:dyDescent="0.2">
      <c r="A941" t="s">
        <v>216</v>
      </c>
      <c r="B941" t="s">
        <v>231</v>
      </c>
      <c r="C941" t="s">
        <v>243</v>
      </c>
      <c r="D941" t="s">
        <v>33</v>
      </c>
      <c r="E941" t="s">
        <v>239</v>
      </c>
      <c r="F941" t="s">
        <v>227</v>
      </c>
      <c r="G941">
        <v>455</v>
      </c>
      <c r="H941" s="59"/>
      <c r="I941">
        <v>67.00515</v>
      </c>
      <c r="J941">
        <v>514.50490000000002</v>
      </c>
      <c r="K941">
        <v>512.29160000000002</v>
      </c>
      <c r="L941">
        <v>504.81279999999998</v>
      </c>
      <c r="M941">
        <v>501.92880000000002</v>
      </c>
      <c r="N941">
        <v>529.04100000000005</v>
      </c>
      <c r="O941">
        <v>551.16499999999996</v>
      </c>
      <c r="P941">
        <v>567.25199999999995</v>
      </c>
      <c r="Q941">
        <v>571.74710000000005</v>
      </c>
      <c r="R941">
        <v>573.97059999999999</v>
      </c>
      <c r="S941">
        <v>562.78610000000003</v>
      </c>
      <c r="T941">
        <v>547.351</v>
      </c>
      <c r="U941">
        <v>542.76670000000001</v>
      </c>
      <c r="V941">
        <v>559.45039999999995</v>
      </c>
      <c r="W941">
        <v>550.36860000000001</v>
      </c>
      <c r="X941">
        <v>557.56889999999999</v>
      </c>
      <c r="Y941">
        <v>550.38030000000003</v>
      </c>
      <c r="Z941">
        <v>553.00519999999995</v>
      </c>
      <c r="AA941">
        <v>558.15419999999995</v>
      </c>
      <c r="AB941">
        <v>555.43740000000003</v>
      </c>
      <c r="AC941">
        <v>556.14779999999996</v>
      </c>
      <c r="AD941">
        <v>555.50670000000002</v>
      </c>
      <c r="AE941">
        <v>552.24350000000004</v>
      </c>
      <c r="AF941">
        <v>547.02480000000003</v>
      </c>
      <c r="AG941">
        <v>545.9008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-172.6437</v>
      </c>
      <c r="AX941">
        <v>422.60219999999998</v>
      </c>
      <c r="AY941">
        <v>422.83100000000002</v>
      </c>
      <c r="AZ941">
        <v>422.42649999999998</v>
      </c>
      <c r="BA941">
        <v>425.28570000000002</v>
      </c>
      <c r="BB941">
        <v>427.21839999999997</v>
      </c>
      <c r="BC941">
        <v>362.28399999999999</v>
      </c>
      <c r="BD941">
        <v>252.85550000000001</v>
      </c>
      <c r="BE941">
        <v>13.114599999999999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50.274729999999998</v>
      </c>
      <c r="BV941">
        <v>440.04020000000003</v>
      </c>
      <c r="BW941">
        <v>444.09980000000002</v>
      </c>
      <c r="BX941">
        <v>442.8664</v>
      </c>
      <c r="BY941">
        <v>444.9991</v>
      </c>
      <c r="BZ941">
        <v>446.14769999999999</v>
      </c>
      <c r="CA941">
        <v>374.0686</v>
      </c>
      <c r="CB941">
        <v>265.67489999999998</v>
      </c>
      <c r="CC941">
        <v>115.69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204.66739999999999</v>
      </c>
      <c r="CT941">
        <v>452.11770000000001</v>
      </c>
      <c r="CU941">
        <v>458.8304</v>
      </c>
      <c r="CV941">
        <v>457.02300000000002</v>
      </c>
      <c r="CW941">
        <v>458.65260000000001</v>
      </c>
      <c r="CX941">
        <v>459.25799999999998</v>
      </c>
      <c r="CY941">
        <v>382.23059999999998</v>
      </c>
      <c r="CZ941">
        <v>274.55360000000002</v>
      </c>
      <c r="DA941">
        <v>186.73339999999999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359.06</v>
      </c>
      <c r="DR941">
        <v>464.1952</v>
      </c>
      <c r="DS941">
        <v>473.56110000000001</v>
      </c>
      <c r="DT941">
        <v>471.17959999999999</v>
      </c>
      <c r="DU941">
        <v>472.30599999999998</v>
      </c>
      <c r="DV941">
        <v>472.36840000000001</v>
      </c>
      <c r="DW941">
        <v>390.39249999999998</v>
      </c>
      <c r="DX941">
        <v>283.43220000000002</v>
      </c>
      <c r="DY941">
        <v>257.77679999999998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0</v>
      </c>
      <c r="EJ941">
        <v>0</v>
      </c>
      <c r="EK941">
        <v>0</v>
      </c>
      <c r="EL941">
        <v>0</v>
      </c>
      <c r="EM941">
        <v>0</v>
      </c>
      <c r="EN941">
        <v>0</v>
      </c>
      <c r="EO941">
        <v>581.97850000000005</v>
      </c>
      <c r="EP941">
        <v>481.63319999999999</v>
      </c>
      <c r="EQ941">
        <v>494.82979999999998</v>
      </c>
      <c r="ER941">
        <v>491.61950000000002</v>
      </c>
      <c r="ES941">
        <v>492.01940000000002</v>
      </c>
      <c r="ET941">
        <v>491.29770000000002</v>
      </c>
      <c r="EU941">
        <v>402.17720000000003</v>
      </c>
      <c r="EV941">
        <v>296.2516</v>
      </c>
      <c r="EW941">
        <v>360.35219999999998</v>
      </c>
      <c r="EX941">
        <v>46.249490000000002</v>
      </c>
      <c r="EY941">
        <v>45.45355</v>
      </c>
      <c r="EZ941">
        <v>44.518529999999998</v>
      </c>
      <c r="FA941">
        <v>43.875059999999998</v>
      </c>
      <c r="FB941">
        <v>43.464689999999997</v>
      </c>
      <c r="FC941">
        <v>42.992280000000001</v>
      </c>
      <c r="FD941">
        <v>42.783760000000001</v>
      </c>
      <c r="FE941">
        <v>42.556609999999999</v>
      </c>
      <c r="FF941">
        <v>43.051250000000003</v>
      </c>
      <c r="FG941">
        <v>45.402389999999997</v>
      </c>
      <c r="FH941">
        <v>48.093029999999999</v>
      </c>
      <c r="FI941">
        <v>50.300260000000002</v>
      </c>
      <c r="FJ941">
        <v>52.258890000000001</v>
      </c>
      <c r="FK941">
        <v>53.069189999999999</v>
      </c>
      <c r="FL941">
        <v>53.42895</v>
      </c>
      <c r="FM941">
        <v>53.333489999999998</v>
      </c>
      <c r="FN941">
        <v>52.189369999999997</v>
      </c>
      <c r="FO941">
        <v>50.613430000000001</v>
      </c>
      <c r="FP941">
        <v>48.592529999999996</v>
      </c>
      <c r="FQ941">
        <v>47.18909</v>
      </c>
      <c r="FR941">
        <v>46.23462</v>
      </c>
      <c r="FS941">
        <v>45.671100000000003</v>
      </c>
      <c r="FT941">
        <v>45.03143</v>
      </c>
      <c r="FU941">
        <v>44.273000000000003</v>
      </c>
      <c r="FV941">
        <v>1</v>
      </c>
    </row>
    <row r="942" spans="1:178" x14ac:dyDescent="0.2">
      <c r="A942" t="s">
        <v>216</v>
      </c>
      <c r="B942" t="s">
        <v>231</v>
      </c>
      <c r="C942" t="s">
        <v>243</v>
      </c>
      <c r="D942" t="s">
        <v>34</v>
      </c>
      <c r="E942">
        <v>2015</v>
      </c>
      <c r="F942" t="s">
        <v>227</v>
      </c>
      <c r="G942">
        <v>494</v>
      </c>
      <c r="H942" s="59"/>
      <c r="I942">
        <v>72.748450000000005</v>
      </c>
      <c r="J942">
        <v>534.13220000000001</v>
      </c>
      <c r="K942">
        <v>527.63139999999999</v>
      </c>
      <c r="L942">
        <v>517.77509999999995</v>
      </c>
      <c r="M942">
        <v>519.48720000000003</v>
      </c>
      <c r="N942">
        <v>542.18349999999998</v>
      </c>
      <c r="O942">
        <v>567.83169999999996</v>
      </c>
      <c r="P942">
        <v>582.99069999999995</v>
      </c>
      <c r="Q942">
        <v>594.55880000000002</v>
      </c>
      <c r="R942">
        <v>596.37040000000002</v>
      </c>
      <c r="S942">
        <v>588.9212</v>
      </c>
      <c r="T942">
        <v>583.02139999999997</v>
      </c>
      <c r="U942">
        <v>579.32100000000003</v>
      </c>
      <c r="V942">
        <v>576.47479999999996</v>
      </c>
      <c r="W942">
        <v>563.98030000000006</v>
      </c>
      <c r="X942">
        <v>569.21370000000002</v>
      </c>
      <c r="Y942">
        <v>562.56740000000002</v>
      </c>
      <c r="Z942">
        <v>563.33659999999998</v>
      </c>
      <c r="AA942">
        <v>567.93849999999998</v>
      </c>
      <c r="AB942">
        <v>566.42269999999996</v>
      </c>
      <c r="AC942">
        <v>567.77859999999998</v>
      </c>
      <c r="AD942">
        <v>566.15620000000001</v>
      </c>
      <c r="AE942">
        <v>560.76620000000003</v>
      </c>
      <c r="AF942">
        <v>555.9896</v>
      </c>
      <c r="AG942">
        <v>549.78530000000001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54.13993</v>
      </c>
      <c r="AX942">
        <v>439.86779999999999</v>
      </c>
      <c r="AY942">
        <v>443.40890000000002</v>
      </c>
      <c r="AZ942">
        <v>440.14280000000002</v>
      </c>
      <c r="BA942">
        <v>442.29469999999998</v>
      </c>
      <c r="BB942">
        <v>443.40499999999997</v>
      </c>
      <c r="BC942">
        <v>368.73590000000002</v>
      </c>
      <c r="BD942">
        <v>250.29640000000001</v>
      </c>
      <c r="BE942">
        <v>-15.17287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0</v>
      </c>
      <c r="BS942">
        <v>0</v>
      </c>
      <c r="BT942">
        <v>0</v>
      </c>
      <c r="BU942">
        <v>133.09129999999999</v>
      </c>
      <c r="BV942">
        <v>449.20800000000003</v>
      </c>
      <c r="BW942">
        <v>454.77780000000001</v>
      </c>
      <c r="BX942">
        <v>452.99630000000002</v>
      </c>
      <c r="BY942">
        <v>454.93610000000001</v>
      </c>
      <c r="BZ942">
        <v>455.34449999999998</v>
      </c>
      <c r="CA942">
        <v>376.68490000000003</v>
      </c>
      <c r="CB942">
        <v>259.50979999999998</v>
      </c>
      <c r="CC942">
        <v>91.702839999999995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187.77279999999999</v>
      </c>
      <c r="CT942">
        <v>455.6771</v>
      </c>
      <c r="CU942">
        <v>462.65190000000001</v>
      </c>
      <c r="CV942">
        <v>461.89870000000002</v>
      </c>
      <c r="CW942">
        <v>463.69139999999999</v>
      </c>
      <c r="CX942">
        <v>463.61380000000003</v>
      </c>
      <c r="CY942">
        <v>382.19040000000001</v>
      </c>
      <c r="CZ942">
        <v>265.89100000000002</v>
      </c>
      <c r="DA942">
        <v>165.72460000000001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242.45429999999999</v>
      </c>
      <c r="DR942">
        <v>462.14609999999999</v>
      </c>
      <c r="DS942">
        <v>470.52589999999998</v>
      </c>
      <c r="DT942">
        <v>470.80099999999999</v>
      </c>
      <c r="DU942">
        <v>472.4468</v>
      </c>
      <c r="DV942">
        <v>471.88310000000001</v>
      </c>
      <c r="DW942">
        <v>387.69589999999999</v>
      </c>
      <c r="DX942">
        <v>272.2722</v>
      </c>
      <c r="DY942">
        <v>239.74639999999999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0</v>
      </c>
      <c r="EJ942">
        <v>0</v>
      </c>
      <c r="EK942">
        <v>0</v>
      </c>
      <c r="EL942">
        <v>0</v>
      </c>
      <c r="EM942">
        <v>0</v>
      </c>
      <c r="EN942">
        <v>0</v>
      </c>
      <c r="EO942">
        <v>321.40570000000002</v>
      </c>
      <c r="EP942">
        <v>471.4864</v>
      </c>
      <c r="EQ942">
        <v>481.89479999999998</v>
      </c>
      <c r="ER942">
        <v>483.65449999999998</v>
      </c>
      <c r="ES942">
        <v>485.08819999999997</v>
      </c>
      <c r="ET942">
        <v>483.82260000000002</v>
      </c>
      <c r="EU942">
        <v>395.64499999999998</v>
      </c>
      <c r="EV942">
        <v>281.48559999999998</v>
      </c>
      <c r="EW942">
        <v>346.62220000000002</v>
      </c>
      <c r="EX942">
        <v>52.656930000000003</v>
      </c>
      <c r="EY942">
        <v>52.428980000000003</v>
      </c>
      <c r="EZ942">
        <v>51.787509999999997</v>
      </c>
      <c r="FA942">
        <v>51.416240000000002</v>
      </c>
      <c r="FB942">
        <v>51.423870000000001</v>
      </c>
      <c r="FC942">
        <v>50.6083</v>
      </c>
      <c r="FD942">
        <v>49.61242</v>
      </c>
      <c r="FE942">
        <v>49.981520000000003</v>
      </c>
      <c r="FF942">
        <v>51.064720000000001</v>
      </c>
      <c r="FG942">
        <v>53.222020000000001</v>
      </c>
      <c r="FH942">
        <v>55.37247</v>
      </c>
      <c r="FI942">
        <v>56.668419999999998</v>
      </c>
      <c r="FJ942">
        <v>58.124169999999999</v>
      </c>
      <c r="FK942">
        <v>59.75582</v>
      </c>
      <c r="FL942">
        <v>60.687690000000003</v>
      </c>
      <c r="FM942">
        <v>60.874600000000001</v>
      </c>
      <c r="FN942">
        <v>59.977499999999999</v>
      </c>
      <c r="FO942">
        <v>59.35707</v>
      </c>
      <c r="FP942">
        <v>57.665860000000002</v>
      </c>
      <c r="FQ942">
        <v>56.103670000000001</v>
      </c>
      <c r="FR942">
        <v>54.83643</v>
      </c>
      <c r="FS942">
        <v>53.514499999999998</v>
      </c>
      <c r="FT942">
        <v>52.83511</v>
      </c>
      <c r="FU942">
        <v>51.881860000000003</v>
      </c>
      <c r="FV942">
        <v>1</v>
      </c>
    </row>
    <row r="943" spans="1:178" x14ac:dyDescent="0.2">
      <c r="A943" t="s">
        <v>216</v>
      </c>
      <c r="B943" t="s">
        <v>231</v>
      </c>
      <c r="C943" t="s">
        <v>243</v>
      </c>
      <c r="D943" t="s">
        <v>34</v>
      </c>
      <c r="E943">
        <v>2016</v>
      </c>
      <c r="F943" t="s">
        <v>227</v>
      </c>
      <c r="G943">
        <v>481</v>
      </c>
      <c r="H943" s="59"/>
      <c r="I943">
        <v>70.834010000000006</v>
      </c>
      <c r="J943">
        <v>520.0761</v>
      </c>
      <c r="K943">
        <v>513.74639999999999</v>
      </c>
      <c r="L943">
        <v>504.14949999999999</v>
      </c>
      <c r="M943">
        <v>505.81659999999999</v>
      </c>
      <c r="N943">
        <v>527.91549999999995</v>
      </c>
      <c r="O943">
        <v>552.88879999999995</v>
      </c>
      <c r="P943">
        <v>567.64880000000005</v>
      </c>
      <c r="Q943">
        <v>578.91250000000002</v>
      </c>
      <c r="R943">
        <v>580.67650000000003</v>
      </c>
      <c r="S943">
        <v>573.42330000000004</v>
      </c>
      <c r="T943">
        <v>567.67880000000002</v>
      </c>
      <c r="U943">
        <v>564.07569999999998</v>
      </c>
      <c r="V943">
        <v>561.30439999999999</v>
      </c>
      <c r="W943">
        <v>549.13869999999997</v>
      </c>
      <c r="X943">
        <v>554.23440000000005</v>
      </c>
      <c r="Y943">
        <v>547.76310000000001</v>
      </c>
      <c r="Z943">
        <v>548.51199999999994</v>
      </c>
      <c r="AA943">
        <v>552.99270000000001</v>
      </c>
      <c r="AB943">
        <v>551.51679999999999</v>
      </c>
      <c r="AC943">
        <v>552.83709999999996</v>
      </c>
      <c r="AD943">
        <v>551.25729999999999</v>
      </c>
      <c r="AE943">
        <v>546.00919999999996</v>
      </c>
      <c r="AF943">
        <v>541.35829999999999</v>
      </c>
      <c r="AG943">
        <v>535.31730000000005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50.968589999999999</v>
      </c>
      <c r="AX943">
        <v>428.08569999999997</v>
      </c>
      <c r="AY943">
        <v>431.48869999999999</v>
      </c>
      <c r="AZ943">
        <v>428.2758</v>
      </c>
      <c r="BA943">
        <v>430.37569999999999</v>
      </c>
      <c r="BB943">
        <v>431.47230000000002</v>
      </c>
      <c r="BC943">
        <v>358.85649999999998</v>
      </c>
      <c r="BD943">
        <v>243.50579999999999</v>
      </c>
      <c r="BE943">
        <v>-17.13794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0</v>
      </c>
      <c r="BS943">
        <v>0</v>
      </c>
      <c r="BT943">
        <v>0</v>
      </c>
      <c r="BU943">
        <v>128.8742</v>
      </c>
      <c r="BV943">
        <v>437.30220000000003</v>
      </c>
      <c r="BW943">
        <v>442.70699999999999</v>
      </c>
      <c r="BX943">
        <v>440.959</v>
      </c>
      <c r="BY943">
        <v>442.84960000000001</v>
      </c>
      <c r="BZ943">
        <v>443.25369999999998</v>
      </c>
      <c r="CA943">
        <v>366.70030000000003</v>
      </c>
      <c r="CB943">
        <v>252.59719999999999</v>
      </c>
      <c r="CC943">
        <v>88.322140000000005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182.8314</v>
      </c>
      <c r="CT943">
        <v>443.68560000000002</v>
      </c>
      <c r="CU943">
        <v>450.47680000000003</v>
      </c>
      <c r="CV943">
        <v>449.74340000000001</v>
      </c>
      <c r="CW943">
        <v>451.48899999999998</v>
      </c>
      <c r="CX943">
        <v>451.41340000000002</v>
      </c>
      <c r="CY943">
        <v>372.13279999999997</v>
      </c>
      <c r="CZ943">
        <v>258.89389999999997</v>
      </c>
      <c r="DA943">
        <v>161.36349999999999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236.78870000000001</v>
      </c>
      <c r="DR943">
        <v>450.06889999999999</v>
      </c>
      <c r="DS943">
        <v>458.2466</v>
      </c>
      <c r="DT943">
        <v>458.52780000000001</v>
      </c>
      <c r="DU943">
        <v>460.1284</v>
      </c>
      <c r="DV943">
        <v>459.57319999999999</v>
      </c>
      <c r="DW943">
        <v>377.56540000000001</v>
      </c>
      <c r="DX943">
        <v>265.19049999999999</v>
      </c>
      <c r="DY943">
        <v>234.40479999999999</v>
      </c>
      <c r="DZ943">
        <v>0</v>
      </c>
      <c r="EA943">
        <v>0</v>
      </c>
      <c r="EB943">
        <v>0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0</v>
      </c>
      <c r="EK943">
        <v>0</v>
      </c>
      <c r="EL943">
        <v>0</v>
      </c>
      <c r="EM943">
        <v>0</v>
      </c>
      <c r="EN943">
        <v>0</v>
      </c>
      <c r="EO943">
        <v>314.6943</v>
      </c>
      <c r="EP943">
        <v>459.28550000000001</v>
      </c>
      <c r="EQ943">
        <v>469.4649</v>
      </c>
      <c r="ER943">
        <v>471.21109999999999</v>
      </c>
      <c r="ES943">
        <v>472.60230000000001</v>
      </c>
      <c r="ET943">
        <v>471.3546</v>
      </c>
      <c r="EU943">
        <v>385.40910000000002</v>
      </c>
      <c r="EV943">
        <v>274.28190000000001</v>
      </c>
      <c r="EW943">
        <v>339.86489999999998</v>
      </c>
      <c r="EX943">
        <v>52.656930000000003</v>
      </c>
      <c r="EY943">
        <v>52.428980000000003</v>
      </c>
      <c r="EZ943">
        <v>51.787509999999997</v>
      </c>
      <c r="FA943">
        <v>51.416240000000002</v>
      </c>
      <c r="FB943">
        <v>51.423870000000001</v>
      </c>
      <c r="FC943">
        <v>50.6083</v>
      </c>
      <c r="FD943">
        <v>49.61242</v>
      </c>
      <c r="FE943">
        <v>49.981520000000003</v>
      </c>
      <c r="FF943">
        <v>51.064720000000001</v>
      </c>
      <c r="FG943">
        <v>53.222020000000001</v>
      </c>
      <c r="FH943">
        <v>55.37247</v>
      </c>
      <c r="FI943">
        <v>56.668430000000001</v>
      </c>
      <c r="FJ943">
        <v>58.124169999999999</v>
      </c>
      <c r="FK943">
        <v>59.75582</v>
      </c>
      <c r="FL943">
        <v>60.687690000000003</v>
      </c>
      <c r="FM943">
        <v>60.874600000000001</v>
      </c>
      <c r="FN943">
        <v>59.977499999999999</v>
      </c>
      <c r="FO943">
        <v>59.35707</v>
      </c>
      <c r="FP943">
        <v>57.665860000000002</v>
      </c>
      <c r="FQ943">
        <v>56.103670000000001</v>
      </c>
      <c r="FR943">
        <v>54.83643</v>
      </c>
      <c r="FS943">
        <v>53.514499999999998</v>
      </c>
      <c r="FT943">
        <v>52.83511</v>
      </c>
      <c r="FU943">
        <v>51.881860000000003</v>
      </c>
      <c r="FV943">
        <v>1</v>
      </c>
    </row>
    <row r="944" spans="1:178" x14ac:dyDescent="0.2">
      <c r="A944" t="s">
        <v>216</v>
      </c>
      <c r="B944" t="s">
        <v>231</v>
      </c>
      <c r="C944" t="s">
        <v>243</v>
      </c>
      <c r="D944" t="s">
        <v>34</v>
      </c>
      <c r="E944">
        <v>2017</v>
      </c>
      <c r="F944" t="s">
        <v>227</v>
      </c>
      <c r="G944">
        <v>468</v>
      </c>
      <c r="H944" s="59"/>
      <c r="I944">
        <v>68.919589999999999</v>
      </c>
      <c r="J944">
        <v>506.02</v>
      </c>
      <c r="K944">
        <v>499.8614</v>
      </c>
      <c r="L944">
        <v>490.52379999999999</v>
      </c>
      <c r="M944">
        <v>492.14580000000001</v>
      </c>
      <c r="N944">
        <v>513.64750000000004</v>
      </c>
      <c r="O944">
        <v>537.94590000000005</v>
      </c>
      <c r="P944">
        <v>552.30690000000004</v>
      </c>
      <c r="Q944">
        <v>563.26620000000003</v>
      </c>
      <c r="R944">
        <v>564.98249999999996</v>
      </c>
      <c r="S944">
        <v>557.92539999999997</v>
      </c>
      <c r="T944">
        <v>552.33609999999999</v>
      </c>
      <c r="U944">
        <v>548.83040000000005</v>
      </c>
      <c r="V944">
        <v>546.13400000000001</v>
      </c>
      <c r="W944">
        <v>534.2971</v>
      </c>
      <c r="X944">
        <v>539.25509999999997</v>
      </c>
      <c r="Y944">
        <v>532.95870000000002</v>
      </c>
      <c r="Z944">
        <v>533.68730000000005</v>
      </c>
      <c r="AA944">
        <v>538.04690000000005</v>
      </c>
      <c r="AB944">
        <v>536.61099999999999</v>
      </c>
      <c r="AC944">
        <v>537.89559999999994</v>
      </c>
      <c r="AD944">
        <v>536.35850000000005</v>
      </c>
      <c r="AE944">
        <v>531.25220000000002</v>
      </c>
      <c r="AF944">
        <v>526.72699999999998</v>
      </c>
      <c r="AG944">
        <v>520.84929999999997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47.821330000000003</v>
      </c>
      <c r="AX944">
        <v>416.30650000000003</v>
      </c>
      <c r="AY944">
        <v>419.572</v>
      </c>
      <c r="AZ944">
        <v>416.4126</v>
      </c>
      <c r="BA944">
        <v>418.4606</v>
      </c>
      <c r="BB944">
        <v>419.54320000000001</v>
      </c>
      <c r="BC944">
        <v>348.97949999999997</v>
      </c>
      <c r="BD944">
        <v>236.71809999999999</v>
      </c>
      <c r="BE944">
        <v>-19.070409999999999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0</v>
      </c>
      <c r="BS944">
        <v>0</v>
      </c>
      <c r="BT944">
        <v>0</v>
      </c>
      <c r="BU944">
        <v>124.667</v>
      </c>
      <c r="BV944">
        <v>425.39760000000001</v>
      </c>
      <c r="BW944">
        <v>430.6377</v>
      </c>
      <c r="BX944">
        <v>428.92329999999998</v>
      </c>
      <c r="BY944">
        <v>430.76479999999998</v>
      </c>
      <c r="BZ944">
        <v>431.16430000000003</v>
      </c>
      <c r="CA944">
        <v>356.7165</v>
      </c>
      <c r="CB944">
        <v>245.6857</v>
      </c>
      <c r="CC944">
        <v>84.954769999999996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177.89</v>
      </c>
      <c r="CT944">
        <v>431.69409999999999</v>
      </c>
      <c r="CU944">
        <v>438.30180000000001</v>
      </c>
      <c r="CV944">
        <v>437.58819999999997</v>
      </c>
      <c r="CW944">
        <v>439.28660000000002</v>
      </c>
      <c r="CX944">
        <v>439.2131</v>
      </c>
      <c r="CY944">
        <v>362.0752</v>
      </c>
      <c r="CZ944">
        <v>251.89670000000001</v>
      </c>
      <c r="DA944">
        <v>157.00229999999999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231.1131</v>
      </c>
      <c r="DR944">
        <v>437.99059999999997</v>
      </c>
      <c r="DS944">
        <v>445.9658</v>
      </c>
      <c r="DT944">
        <v>446.25310000000002</v>
      </c>
      <c r="DU944">
        <v>447.80849999999998</v>
      </c>
      <c r="DV944">
        <v>447.26179999999999</v>
      </c>
      <c r="DW944">
        <v>367.43380000000002</v>
      </c>
      <c r="DX944">
        <v>258.10770000000002</v>
      </c>
      <c r="DY944">
        <v>229.0498</v>
      </c>
      <c r="DZ944">
        <v>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0</v>
      </c>
      <c r="EI944">
        <v>0</v>
      </c>
      <c r="EJ944">
        <v>0</v>
      </c>
      <c r="EK944">
        <v>0</v>
      </c>
      <c r="EL944">
        <v>0</v>
      </c>
      <c r="EM944">
        <v>0</v>
      </c>
      <c r="EN944">
        <v>0</v>
      </c>
      <c r="EO944">
        <v>307.9588</v>
      </c>
      <c r="EP944">
        <v>447.08170000000001</v>
      </c>
      <c r="EQ944">
        <v>457.03149999999999</v>
      </c>
      <c r="ER944">
        <v>458.7638</v>
      </c>
      <c r="ES944">
        <v>460.11270000000002</v>
      </c>
      <c r="ET944">
        <v>458.88290000000001</v>
      </c>
      <c r="EU944">
        <v>375.17079999999999</v>
      </c>
      <c r="EV944">
        <v>267.0754</v>
      </c>
      <c r="EW944">
        <v>333.07499999999999</v>
      </c>
      <c r="EX944">
        <v>52.656930000000003</v>
      </c>
      <c r="EY944">
        <v>52.428980000000003</v>
      </c>
      <c r="EZ944">
        <v>51.787509999999997</v>
      </c>
      <c r="FA944">
        <v>51.416240000000002</v>
      </c>
      <c r="FB944">
        <v>51.423870000000001</v>
      </c>
      <c r="FC944">
        <v>50.6083</v>
      </c>
      <c r="FD944">
        <v>49.61242</v>
      </c>
      <c r="FE944">
        <v>49.981520000000003</v>
      </c>
      <c r="FF944">
        <v>51.064720000000001</v>
      </c>
      <c r="FG944">
        <v>53.222020000000001</v>
      </c>
      <c r="FH944">
        <v>55.37247</v>
      </c>
      <c r="FI944">
        <v>56.668430000000001</v>
      </c>
      <c r="FJ944">
        <v>58.124169999999999</v>
      </c>
      <c r="FK944">
        <v>59.75582</v>
      </c>
      <c r="FL944">
        <v>60.687690000000003</v>
      </c>
      <c r="FM944">
        <v>60.874600000000001</v>
      </c>
      <c r="FN944">
        <v>59.977499999999999</v>
      </c>
      <c r="FO944">
        <v>59.35707</v>
      </c>
      <c r="FP944">
        <v>57.665860000000002</v>
      </c>
      <c r="FQ944">
        <v>56.103670000000001</v>
      </c>
      <c r="FR944">
        <v>54.83643</v>
      </c>
      <c r="FS944">
        <v>53.514499999999998</v>
      </c>
      <c r="FT944">
        <v>52.83511</v>
      </c>
      <c r="FU944">
        <v>51.881860000000003</v>
      </c>
      <c r="FV944">
        <v>1</v>
      </c>
    </row>
    <row r="945" spans="1:178" x14ac:dyDescent="0.2">
      <c r="A945" t="s">
        <v>216</v>
      </c>
      <c r="B945" t="s">
        <v>231</v>
      </c>
      <c r="C945" t="s">
        <v>243</v>
      </c>
      <c r="D945" t="s">
        <v>34</v>
      </c>
      <c r="E945" t="s">
        <v>239</v>
      </c>
      <c r="F945" t="s">
        <v>227</v>
      </c>
      <c r="G945">
        <v>455</v>
      </c>
      <c r="H945" s="59"/>
      <c r="I945">
        <v>67.00515</v>
      </c>
      <c r="J945">
        <v>491.96390000000002</v>
      </c>
      <c r="K945">
        <v>485.97629999999998</v>
      </c>
      <c r="L945">
        <v>476.89819999999997</v>
      </c>
      <c r="M945">
        <v>478.4751</v>
      </c>
      <c r="N945">
        <v>499.37950000000001</v>
      </c>
      <c r="O945">
        <v>523.00289999999995</v>
      </c>
      <c r="P945">
        <v>536.96510000000001</v>
      </c>
      <c r="Q945">
        <v>547.61990000000003</v>
      </c>
      <c r="R945">
        <v>549.2885</v>
      </c>
      <c r="S945">
        <v>542.42740000000003</v>
      </c>
      <c r="T945">
        <v>536.99339999999995</v>
      </c>
      <c r="U945">
        <v>533.58510000000001</v>
      </c>
      <c r="V945">
        <v>530.96360000000004</v>
      </c>
      <c r="W945">
        <v>519.4556</v>
      </c>
      <c r="X945">
        <v>524.2758</v>
      </c>
      <c r="Y945">
        <v>518.15419999999995</v>
      </c>
      <c r="Z945">
        <v>518.86270000000002</v>
      </c>
      <c r="AA945">
        <v>523.10119999999995</v>
      </c>
      <c r="AB945">
        <v>521.70510000000002</v>
      </c>
      <c r="AC945">
        <v>522.95399999999995</v>
      </c>
      <c r="AD945">
        <v>521.4597</v>
      </c>
      <c r="AE945">
        <v>516.49519999999995</v>
      </c>
      <c r="AF945">
        <v>512.09569999999997</v>
      </c>
      <c r="AG945">
        <v>506.38130000000001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44.699190000000002</v>
      </c>
      <c r="AX945">
        <v>404.53019999999998</v>
      </c>
      <c r="AY945">
        <v>407.65890000000002</v>
      </c>
      <c r="AZ945">
        <v>404.55360000000002</v>
      </c>
      <c r="BA945">
        <v>406.54950000000002</v>
      </c>
      <c r="BB945">
        <v>407.61799999999999</v>
      </c>
      <c r="BC945">
        <v>339.10500000000002</v>
      </c>
      <c r="BD945">
        <v>229.9332</v>
      </c>
      <c r="BE945">
        <v>-20.968900000000001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0</v>
      </c>
      <c r="BM945">
        <v>0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120.47</v>
      </c>
      <c r="BV945">
        <v>413.4941</v>
      </c>
      <c r="BW945">
        <v>418.56990000000002</v>
      </c>
      <c r="BX945">
        <v>416.88929999999999</v>
      </c>
      <c r="BY945">
        <v>418.6816</v>
      </c>
      <c r="BZ945">
        <v>419.07650000000001</v>
      </c>
      <c r="CA945">
        <v>346.73379999999997</v>
      </c>
      <c r="CB945">
        <v>238.77549999999999</v>
      </c>
      <c r="CC945">
        <v>81.601299999999995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172.9487</v>
      </c>
      <c r="CT945">
        <v>419.70260000000002</v>
      </c>
      <c r="CU945">
        <v>426.12670000000003</v>
      </c>
      <c r="CV945">
        <v>425.43299999999999</v>
      </c>
      <c r="CW945">
        <v>427.08420000000001</v>
      </c>
      <c r="CX945">
        <v>427.0127</v>
      </c>
      <c r="CY945">
        <v>352.01749999999998</v>
      </c>
      <c r="CZ945">
        <v>244.89959999999999</v>
      </c>
      <c r="DA945">
        <v>152.64109999999999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225.4273</v>
      </c>
      <c r="DR945">
        <v>425.911</v>
      </c>
      <c r="DS945">
        <v>433.68360000000001</v>
      </c>
      <c r="DT945">
        <v>433.97669999999999</v>
      </c>
      <c r="DU945">
        <v>435.48689999999999</v>
      </c>
      <c r="DV945">
        <v>434.94889999999998</v>
      </c>
      <c r="DW945">
        <v>357.30119999999999</v>
      </c>
      <c r="DX945">
        <v>251.02369999999999</v>
      </c>
      <c r="DY945">
        <v>223.68090000000001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0</v>
      </c>
      <c r="EL945">
        <v>0</v>
      </c>
      <c r="EM945">
        <v>0</v>
      </c>
      <c r="EN945">
        <v>0</v>
      </c>
      <c r="EO945">
        <v>301.19819999999999</v>
      </c>
      <c r="EP945">
        <v>434.875</v>
      </c>
      <c r="EQ945">
        <v>444.59449999999998</v>
      </c>
      <c r="ER945">
        <v>446.31240000000003</v>
      </c>
      <c r="ES945">
        <v>447.61900000000003</v>
      </c>
      <c r="ET945">
        <v>446.4074</v>
      </c>
      <c r="EU945">
        <v>364.93</v>
      </c>
      <c r="EV945">
        <v>259.86590000000001</v>
      </c>
      <c r="EW945">
        <v>326.25110000000001</v>
      </c>
      <c r="EX945">
        <v>52.656930000000003</v>
      </c>
      <c r="EY945">
        <v>52.428980000000003</v>
      </c>
      <c r="EZ945">
        <v>51.787520000000001</v>
      </c>
      <c r="FA945">
        <v>51.416240000000002</v>
      </c>
      <c r="FB945">
        <v>51.423870000000001</v>
      </c>
      <c r="FC945">
        <v>50.6083</v>
      </c>
      <c r="FD945">
        <v>49.61242</v>
      </c>
      <c r="FE945">
        <v>49.981520000000003</v>
      </c>
      <c r="FF945">
        <v>51.064720000000001</v>
      </c>
      <c r="FG945">
        <v>53.222020000000001</v>
      </c>
      <c r="FH945">
        <v>55.37247</v>
      </c>
      <c r="FI945">
        <v>56.668430000000001</v>
      </c>
      <c r="FJ945">
        <v>58.124169999999999</v>
      </c>
      <c r="FK945">
        <v>59.75582</v>
      </c>
      <c r="FL945">
        <v>60.687690000000003</v>
      </c>
      <c r="FM945">
        <v>60.874600000000001</v>
      </c>
      <c r="FN945">
        <v>59.977499999999999</v>
      </c>
      <c r="FO945">
        <v>59.35707</v>
      </c>
      <c r="FP945">
        <v>57.665860000000002</v>
      </c>
      <c r="FQ945">
        <v>56.103670000000001</v>
      </c>
      <c r="FR945">
        <v>54.83643</v>
      </c>
      <c r="FS945">
        <v>53.514499999999998</v>
      </c>
      <c r="FT945">
        <v>52.83511</v>
      </c>
      <c r="FU945">
        <v>51.881860000000003</v>
      </c>
      <c r="FV945">
        <v>1</v>
      </c>
    </row>
    <row r="946" spans="1:178" x14ac:dyDescent="0.2">
      <c r="A946" t="s">
        <v>216</v>
      </c>
      <c r="B946" t="s">
        <v>231</v>
      </c>
      <c r="C946" t="s">
        <v>243</v>
      </c>
      <c r="D946" t="s">
        <v>35</v>
      </c>
      <c r="E946">
        <v>2015</v>
      </c>
      <c r="F946" t="s">
        <v>227</v>
      </c>
      <c r="G946">
        <v>494</v>
      </c>
      <c r="H946" s="59"/>
      <c r="I946">
        <v>72.748450000000005</v>
      </c>
      <c r="J946">
        <v>550.57389999999998</v>
      </c>
      <c r="K946">
        <v>541.90480000000002</v>
      </c>
      <c r="L946">
        <v>533.2663</v>
      </c>
      <c r="M946">
        <v>539.22329999999999</v>
      </c>
      <c r="N946">
        <v>558.10119999999995</v>
      </c>
      <c r="O946">
        <v>586.99099999999999</v>
      </c>
      <c r="P946">
        <v>606.29960000000005</v>
      </c>
      <c r="Q946">
        <v>612.2287</v>
      </c>
      <c r="R946">
        <v>596.15380000000005</v>
      </c>
      <c r="S946">
        <v>593.32809999999995</v>
      </c>
      <c r="T946">
        <v>598.71780000000001</v>
      </c>
      <c r="U946">
        <v>607.37620000000004</v>
      </c>
      <c r="V946">
        <v>604.57749999999999</v>
      </c>
      <c r="W946">
        <v>603.27139999999997</v>
      </c>
      <c r="X946">
        <v>593.05280000000005</v>
      </c>
      <c r="Y946">
        <v>588.82420000000002</v>
      </c>
      <c r="Z946">
        <v>583.98050000000001</v>
      </c>
      <c r="AA946">
        <v>582.2133</v>
      </c>
      <c r="AB946">
        <v>576.41089999999997</v>
      </c>
      <c r="AC946">
        <v>566.09720000000004</v>
      </c>
      <c r="AD946">
        <v>571.9144</v>
      </c>
      <c r="AE946">
        <v>569.82320000000004</v>
      </c>
      <c r="AF946">
        <v>568.82129999999995</v>
      </c>
      <c r="AG946">
        <v>565.05240000000003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-77.070430000000002</v>
      </c>
      <c r="AX946">
        <v>449.57170000000002</v>
      </c>
      <c r="AY946">
        <v>449.34559999999999</v>
      </c>
      <c r="AZ946">
        <v>444.47460000000001</v>
      </c>
      <c r="BA946">
        <v>438.24200000000002</v>
      </c>
      <c r="BB946">
        <v>443.26209999999998</v>
      </c>
      <c r="BC946">
        <v>358.83600000000001</v>
      </c>
      <c r="BD946">
        <v>256.87560000000002</v>
      </c>
      <c r="BE946">
        <v>5.5929760000000002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0</v>
      </c>
      <c r="BS946">
        <v>0</v>
      </c>
      <c r="BT946">
        <v>0</v>
      </c>
      <c r="BU946">
        <v>91.851100000000002</v>
      </c>
      <c r="BV946">
        <v>463.28969999999998</v>
      </c>
      <c r="BW946">
        <v>463.52159999999998</v>
      </c>
      <c r="BX946">
        <v>458.38260000000002</v>
      </c>
      <c r="BY946">
        <v>450.23630000000003</v>
      </c>
      <c r="BZ946">
        <v>456.94940000000003</v>
      </c>
      <c r="CA946">
        <v>375.08969999999999</v>
      </c>
      <c r="CB946">
        <v>269.58699999999999</v>
      </c>
      <c r="CC946">
        <v>112.5013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0</v>
      </c>
      <c r="CR946">
        <v>0</v>
      </c>
      <c r="CS946">
        <v>208.84559999999999</v>
      </c>
      <c r="CT946">
        <v>472.79070000000002</v>
      </c>
      <c r="CU946">
        <v>473.3399</v>
      </c>
      <c r="CV946">
        <v>468.01519999999999</v>
      </c>
      <c r="CW946">
        <v>458.54349999999999</v>
      </c>
      <c r="CX946">
        <v>466.42919999999998</v>
      </c>
      <c r="CY946">
        <v>386.34699999999998</v>
      </c>
      <c r="CZ946">
        <v>278.39089999999999</v>
      </c>
      <c r="DA946">
        <v>186.54560000000001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325.84019999999998</v>
      </c>
      <c r="DR946">
        <v>482.29169999999999</v>
      </c>
      <c r="DS946">
        <v>483.15809999999999</v>
      </c>
      <c r="DT946">
        <v>477.64789999999999</v>
      </c>
      <c r="DU946">
        <v>466.85079999999999</v>
      </c>
      <c r="DV946">
        <v>475.90899999999999</v>
      </c>
      <c r="DW946">
        <v>397.60419999999999</v>
      </c>
      <c r="DX946">
        <v>287.19479999999999</v>
      </c>
      <c r="DY946">
        <v>260.58999999999997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0</v>
      </c>
      <c r="EN946">
        <v>0</v>
      </c>
      <c r="EO946">
        <v>494.76170000000002</v>
      </c>
      <c r="EP946">
        <v>496.00959999999998</v>
      </c>
      <c r="EQ946">
        <v>497.33420000000001</v>
      </c>
      <c r="ER946">
        <v>491.55590000000001</v>
      </c>
      <c r="ES946">
        <v>478.8451</v>
      </c>
      <c r="ET946">
        <v>489.59629999999999</v>
      </c>
      <c r="EU946">
        <v>413.858</v>
      </c>
      <c r="EV946">
        <v>299.90629999999999</v>
      </c>
      <c r="EW946">
        <v>367.4982</v>
      </c>
      <c r="EX946">
        <v>62.015540000000001</v>
      </c>
      <c r="EY946">
        <v>60.392090000000003</v>
      </c>
      <c r="EZ946">
        <v>59.168120000000002</v>
      </c>
      <c r="FA946">
        <v>58.275750000000002</v>
      </c>
      <c r="FB946">
        <v>57.607120000000002</v>
      </c>
      <c r="FC946">
        <v>56.859969999999997</v>
      </c>
      <c r="FD946">
        <v>56.503070000000001</v>
      </c>
      <c r="FE946">
        <v>56.54589</v>
      </c>
      <c r="FF946">
        <v>57.647500000000001</v>
      </c>
      <c r="FG946">
        <v>61.24765</v>
      </c>
      <c r="FH946">
        <v>65.69753</v>
      </c>
      <c r="FI946">
        <v>70.220600000000005</v>
      </c>
      <c r="FJ946">
        <v>74.016630000000006</v>
      </c>
      <c r="FK946">
        <v>76.119</v>
      </c>
      <c r="FL946">
        <v>77.027590000000004</v>
      </c>
      <c r="FM946">
        <v>77.62594</v>
      </c>
      <c r="FN946">
        <v>77.823499999999996</v>
      </c>
      <c r="FO946">
        <v>76.712220000000002</v>
      </c>
      <c r="FP946">
        <v>74.713909999999998</v>
      </c>
      <c r="FQ946">
        <v>71.869770000000003</v>
      </c>
      <c r="FR946">
        <v>68.580169999999995</v>
      </c>
      <c r="FS946">
        <v>65.957920000000001</v>
      </c>
      <c r="FT946">
        <v>63.687559999999998</v>
      </c>
      <c r="FU946">
        <v>61.455460000000002</v>
      </c>
      <c r="FV946">
        <v>1</v>
      </c>
    </row>
    <row r="947" spans="1:178" x14ac:dyDescent="0.2">
      <c r="A947" t="s">
        <v>216</v>
      </c>
      <c r="B947" t="s">
        <v>231</v>
      </c>
      <c r="C947" t="s">
        <v>243</v>
      </c>
      <c r="D947" t="s">
        <v>35</v>
      </c>
      <c r="E947">
        <v>2016</v>
      </c>
      <c r="F947" t="s">
        <v>227</v>
      </c>
      <c r="G947">
        <v>481</v>
      </c>
      <c r="H947" s="59"/>
      <c r="I947">
        <v>70.834010000000006</v>
      </c>
      <c r="J947">
        <v>536.08510000000001</v>
      </c>
      <c r="K947">
        <v>527.64409999999998</v>
      </c>
      <c r="L947">
        <v>519.23299999999995</v>
      </c>
      <c r="M947">
        <v>525.03330000000005</v>
      </c>
      <c r="N947">
        <v>543.41430000000003</v>
      </c>
      <c r="O947">
        <v>571.54390000000001</v>
      </c>
      <c r="P947">
        <v>590.34439999999995</v>
      </c>
      <c r="Q947">
        <v>596.11739999999998</v>
      </c>
      <c r="R947">
        <v>580.46559999999999</v>
      </c>
      <c r="S947">
        <v>577.71420000000001</v>
      </c>
      <c r="T947">
        <v>582.96199999999999</v>
      </c>
      <c r="U947">
        <v>591.39260000000002</v>
      </c>
      <c r="V947">
        <v>588.66750000000002</v>
      </c>
      <c r="W947">
        <v>587.39589999999998</v>
      </c>
      <c r="X947">
        <v>577.44619999999998</v>
      </c>
      <c r="Y947">
        <v>573.3288</v>
      </c>
      <c r="Z947">
        <v>568.61260000000004</v>
      </c>
      <c r="AA947">
        <v>566.89179999999999</v>
      </c>
      <c r="AB947">
        <v>561.24220000000003</v>
      </c>
      <c r="AC947">
        <v>551.19989999999996</v>
      </c>
      <c r="AD947">
        <v>556.86400000000003</v>
      </c>
      <c r="AE947">
        <v>554.8279</v>
      </c>
      <c r="AF947">
        <v>553.85230000000001</v>
      </c>
      <c r="AG947">
        <v>550.18259999999998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-78.779240000000001</v>
      </c>
      <c r="AX947">
        <v>437.43740000000003</v>
      </c>
      <c r="AY947">
        <v>437.20710000000003</v>
      </c>
      <c r="AZ947">
        <v>432.47019999999998</v>
      </c>
      <c r="BA947">
        <v>426.44400000000002</v>
      </c>
      <c r="BB947">
        <v>431.29450000000003</v>
      </c>
      <c r="BC947">
        <v>349.03339999999997</v>
      </c>
      <c r="BD947">
        <v>249.83449999999999</v>
      </c>
      <c r="BE947">
        <v>3.0806960000000001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0</v>
      </c>
      <c r="BS947">
        <v>0</v>
      </c>
      <c r="BT947">
        <v>0</v>
      </c>
      <c r="BU947">
        <v>87.904830000000004</v>
      </c>
      <c r="BV947">
        <v>450.97359999999998</v>
      </c>
      <c r="BW947">
        <v>451.19529999999997</v>
      </c>
      <c r="BX947">
        <v>446.19400000000002</v>
      </c>
      <c r="BY947">
        <v>438.27940000000001</v>
      </c>
      <c r="BZ947">
        <v>444.8005</v>
      </c>
      <c r="CA947">
        <v>365.0718</v>
      </c>
      <c r="CB947">
        <v>262.37759999999997</v>
      </c>
      <c r="CC947">
        <v>108.5729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0</v>
      </c>
      <c r="CR947">
        <v>0</v>
      </c>
      <c r="CS947">
        <v>203.34970000000001</v>
      </c>
      <c r="CT947">
        <v>460.34879999999998</v>
      </c>
      <c r="CU947">
        <v>460.8836</v>
      </c>
      <c r="CV947">
        <v>455.69900000000001</v>
      </c>
      <c r="CW947">
        <v>446.47660000000002</v>
      </c>
      <c r="CX947">
        <v>454.15469999999999</v>
      </c>
      <c r="CY947">
        <v>376.18</v>
      </c>
      <c r="CZ947">
        <v>271.06479999999999</v>
      </c>
      <c r="DA947">
        <v>181.63650000000001</v>
      </c>
      <c r="DB947">
        <v>0</v>
      </c>
      <c r="DC947">
        <v>0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318.7946</v>
      </c>
      <c r="DR947">
        <v>469.72399999999999</v>
      </c>
      <c r="DS947">
        <v>470.5718</v>
      </c>
      <c r="DT947">
        <v>465.20409999999998</v>
      </c>
      <c r="DU947">
        <v>454.67380000000003</v>
      </c>
      <c r="DV947">
        <v>463.50889999999998</v>
      </c>
      <c r="DW947">
        <v>387.28809999999999</v>
      </c>
      <c r="DX947">
        <v>279.75209999999998</v>
      </c>
      <c r="DY947">
        <v>254.70009999999999</v>
      </c>
      <c r="DZ947">
        <v>0</v>
      </c>
      <c r="EA947">
        <v>0</v>
      </c>
      <c r="EB947">
        <v>0</v>
      </c>
      <c r="EC947">
        <v>0</v>
      </c>
      <c r="ED947">
        <v>0</v>
      </c>
      <c r="EE947">
        <v>0</v>
      </c>
      <c r="EF947">
        <v>0</v>
      </c>
      <c r="EG947">
        <v>0</v>
      </c>
      <c r="EH947">
        <v>0</v>
      </c>
      <c r="EI947">
        <v>0</v>
      </c>
      <c r="EJ947">
        <v>0</v>
      </c>
      <c r="EK947">
        <v>0</v>
      </c>
      <c r="EL947">
        <v>0</v>
      </c>
      <c r="EM947">
        <v>0</v>
      </c>
      <c r="EN947">
        <v>0</v>
      </c>
      <c r="EO947">
        <v>485.47859999999997</v>
      </c>
      <c r="EP947">
        <v>483.26029999999997</v>
      </c>
      <c r="EQ947">
        <v>484.56009999999998</v>
      </c>
      <c r="ER947">
        <v>478.92790000000002</v>
      </c>
      <c r="ES947">
        <v>466.50920000000002</v>
      </c>
      <c r="ET947">
        <v>477.01490000000001</v>
      </c>
      <c r="EU947">
        <v>403.32659999999998</v>
      </c>
      <c r="EV947">
        <v>292.29520000000002</v>
      </c>
      <c r="EW947">
        <v>360.19240000000002</v>
      </c>
      <c r="EX947">
        <v>62.015529999999998</v>
      </c>
      <c r="EY947">
        <v>60.392090000000003</v>
      </c>
      <c r="EZ947">
        <v>59.168120000000002</v>
      </c>
      <c r="FA947">
        <v>58.275750000000002</v>
      </c>
      <c r="FB947">
        <v>57.607120000000002</v>
      </c>
      <c r="FC947">
        <v>56.859969999999997</v>
      </c>
      <c r="FD947">
        <v>56.503070000000001</v>
      </c>
      <c r="FE947">
        <v>56.54589</v>
      </c>
      <c r="FF947">
        <v>57.647500000000001</v>
      </c>
      <c r="FG947">
        <v>61.24765</v>
      </c>
      <c r="FH947">
        <v>65.69753</v>
      </c>
      <c r="FI947">
        <v>70.220600000000005</v>
      </c>
      <c r="FJ947">
        <v>74.016630000000006</v>
      </c>
      <c r="FK947">
        <v>76.119</v>
      </c>
      <c r="FL947">
        <v>77.027590000000004</v>
      </c>
      <c r="FM947">
        <v>77.62594</v>
      </c>
      <c r="FN947">
        <v>77.823499999999996</v>
      </c>
      <c r="FO947">
        <v>76.712220000000002</v>
      </c>
      <c r="FP947">
        <v>74.713909999999998</v>
      </c>
      <c r="FQ947">
        <v>71.869770000000003</v>
      </c>
      <c r="FR947">
        <v>68.580169999999995</v>
      </c>
      <c r="FS947">
        <v>65.957920000000001</v>
      </c>
      <c r="FT947">
        <v>63.687570000000001</v>
      </c>
      <c r="FU947">
        <v>61.455460000000002</v>
      </c>
      <c r="FV947">
        <v>1</v>
      </c>
    </row>
    <row r="948" spans="1:178" x14ac:dyDescent="0.2">
      <c r="A948" t="s">
        <v>216</v>
      </c>
      <c r="B948" t="s">
        <v>231</v>
      </c>
      <c r="C948" t="s">
        <v>243</v>
      </c>
      <c r="D948" t="s">
        <v>35</v>
      </c>
      <c r="E948">
        <v>2017</v>
      </c>
      <c r="F948" t="s">
        <v>227</v>
      </c>
      <c r="G948">
        <v>468</v>
      </c>
      <c r="H948" s="59"/>
      <c r="I948">
        <v>68.919589999999999</v>
      </c>
      <c r="J948">
        <v>521.59630000000004</v>
      </c>
      <c r="K948">
        <v>513.38350000000003</v>
      </c>
      <c r="L948">
        <v>505.19959999999998</v>
      </c>
      <c r="M948">
        <v>510.84320000000002</v>
      </c>
      <c r="N948">
        <v>528.72739999999999</v>
      </c>
      <c r="O948">
        <v>556.09670000000006</v>
      </c>
      <c r="P948">
        <v>574.38909999999998</v>
      </c>
      <c r="Q948">
        <v>580.00609999999995</v>
      </c>
      <c r="R948">
        <v>564.77729999999997</v>
      </c>
      <c r="S948">
        <v>562.10029999999995</v>
      </c>
      <c r="T948">
        <v>567.20640000000003</v>
      </c>
      <c r="U948">
        <v>575.40899999999999</v>
      </c>
      <c r="V948">
        <v>572.75760000000002</v>
      </c>
      <c r="W948">
        <v>571.52030000000002</v>
      </c>
      <c r="X948">
        <v>561.83950000000004</v>
      </c>
      <c r="Y948">
        <v>557.83339999999998</v>
      </c>
      <c r="Z948">
        <v>553.24469999999997</v>
      </c>
      <c r="AA948">
        <v>551.57039999999995</v>
      </c>
      <c r="AB948">
        <v>546.07349999999997</v>
      </c>
      <c r="AC948">
        <v>536.30259999999998</v>
      </c>
      <c r="AD948">
        <v>541.81359999999995</v>
      </c>
      <c r="AE948">
        <v>539.83259999999996</v>
      </c>
      <c r="AF948">
        <v>538.88340000000005</v>
      </c>
      <c r="AG948">
        <v>535.31280000000004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-80.436520000000002</v>
      </c>
      <c r="AX948">
        <v>425.3073</v>
      </c>
      <c r="AY948">
        <v>425.0729</v>
      </c>
      <c r="AZ948">
        <v>420.4701</v>
      </c>
      <c r="BA948">
        <v>414.64960000000002</v>
      </c>
      <c r="BB948">
        <v>419.33109999999999</v>
      </c>
      <c r="BC948">
        <v>339.23570000000001</v>
      </c>
      <c r="BD948">
        <v>242.79730000000001</v>
      </c>
      <c r="BE948">
        <v>0.60105710000000001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0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83.97963</v>
      </c>
      <c r="BV948">
        <v>438.65929999999997</v>
      </c>
      <c r="BW948">
        <v>438.87079999999997</v>
      </c>
      <c r="BX948">
        <v>434.00709999999998</v>
      </c>
      <c r="BY948">
        <v>426.32400000000001</v>
      </c>
      <c r="BZ948">
        <v>432.65339999999998</v>
      </c>
      <c r="CA948">
        <v>355.05590000000001</v>
      </c>
      <c r="CB948">
        <v>255.16970000000001</v>
      </c>
      <c r="CC948">
        <v>104.6579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197.85380000000001</v>
      </c>
      <c r="CT948">
        <v>447.90699999999998</v>
      </c>
      <c r="CU948">
        <v>448.42720000000003</v>
      </c>
      <c r="CV948">
        <v>443.38290000000001</v>
      </c>
      <c r="CW948">
        <v>434.40969999999999</v>
      </c>
      <c r="CX948">
        <v>441.88029999999998</v>
      </c>
      <c r="CY948">
        <v>366.0129</v>
      </c>
      <c r="CZ948">
        <v>263.73880000000003</v>
      </c>
      <c r="DA948">
        <v>176.72739999999999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311.72789999999998</v>
      </c>
      <c r="DR948">
        <v>457.15460000000002</v>
      </c>
      <c r="DS948">
        <v>457.98360000000002</v>
      </c>
      <c r="DT948">
        <v>452.7586</v>
      </c>
      <c r="DU948">
        <v>442.49529999999999</v>
      </c>
      <c r="DV948">
        <v>451.10719999999998</v>
      </c>
      <c r="DW948">
        <v>376.97</v>
      </c>
      <c r="DX948">
        <v>272.30790000000002</v>
      </c>
      <c r="DY948">
        <v>248.79689999999999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476.14400000000001</v>
      </c>
      <c r="EP948">
        <v>470.50670000000002</v>
      </c>
      <c r="EQ948">
        <v>471.78160000000003</v>
      </c>
      <c r="ER948">
        <v>466.29570000000001</v>
      </c>
      <c r="ES948">
        <v>454.16969999999998</v>
      </c>
      <c r="ET948">
        <v>464.42939999999999</v>
      </c>
      <c r="EU948">
        <v>392.79020000000003</v>
      </c>
      <c r="EV948">
        <v>284.68029999999999</v>
      </c>
      <c r="EW948">
        <v>352.85379999999998</v>
      </c>
      <c r="EX948">
        <v>62.015529999999998</v>
      </c>
      <c r="EY948">
        <v>60.392090000000003</v>
      </c>
      <c r="EZ948">
        <v>59.168120000000002</v>
      </c>
      <c r="FA948">
        <v>58.275750000000002</v>
      </c>
      <c r="FB948">
        <v>57.607120000000002</v>
      </c>
      <c r="FC948">
        <v>56.859969999999997</v>
      </c>
      <c r="FD948">
        <v>56.503070000000001</v>
      </c>
      <c r="FE948">
        <v>56.54589</v>
      </c>
      <c r="FF948">
        <v>57.647500000000001</v>
      </c>
      <c r="FG948">
        <v>61.24765</v>
      </c>
      <c r="FH948">
        <v>65.69753</v>
      </c>
      <c r="FI948">
        <v>70.220600000000005</v>
      </c>
      <c r="FJ948">
        <v>74.016630000000006</v>
      </c>
      <c r="FK948">
        <v>76.119</v>
      </c>
      <c r="FL948">
        <v>77.027590000000004</v>
      </c>
      <c r="FM948">
        <v>77.62594</v>
      </c>
      <c r="FN948">
        <v>77.823499999999996</v>
      </c>
      <c r="FO948">
        <v>76.712220000000002</v>
      </c>
      <c r="FP948">
        <v>74.713909999999998</v>
      </c>
      <c r="FQ948">
        <v>71.869770000000003</v>
      </c>
      <c r="FR948">
        <v>68.580169999999995</v>
      </c>
      <c r="FS948">
        <v>65.957920000000001</v>
      </c>
      <c r="FT948">
        <v>63.687570000000001</v>
      </c>
      <c r="FU948">
        <v>61.455469999999998</v>
      </c>
      <c r="FV948">
        <v>1</v>
      </c>
    </row>
    <row r="949" spans="1:178" x14ac:dyDescent="0.2">
      <c r="A949" t="s">
        <v>216</v>
      </c>
      <c r="B949" t="s">
        <v>231</v>
      </c>
      <c r="C949" t="s">
        <v>243</v>
      </c>
      <c r="D949" t="s">
        <v>35</v>
      </c>
      <c r="E949" t="s">
        <v>239</v>
      </c>
      <c r="F949" t="s">
        <v>227</v>
      </c>
      <c r="G949">
        <v>455</v>
      </c>
      <c r="H949" s="59"/>
      <c r="I949">
        <v>67.00515</v>
      </c>
      <c r="J949">
        <v>507.10750000000002</v>
      </c>
      <c r="K949">
        <v>499.12279999999998</v>
      </c>
      <c r="L949">
        <v>491.16629999999998</v>
      </c>
      <c r="M949">
        <v>496.65309999999999</v>
      </c>
      <c r="N949">
        <v>514.04060000000004</v>
      </c>
      <c r="O949">
        <v>540.64970000000005</v>
      </c>
      <c r="P949">
        <v>558.43380000000002</v>
      </c>
      <c r="Q949">
        <v>563.89480000000003</v>
      </c>
      <c r="R949">
        <v>549.08910000000003</v>
      </c>
      <c r="S949">
        <v>546.4864</v>
      </c>
      <c r="T949">
        <v>551.45060000000001</v>
      </c>
      <c r="U949">
        <v>559.42539999999997</v>
      </c>
      <c r="V949">
        <v>556.84770000000003</v>
      </c>
      <c r="W949">
        <v>555.64469999999994</v>
      </c>
      <c r="X949">
        <v>546.2328</v>
      </c>
      <c r="Y949">
        <v>542.33799999999997</v>
      </c>
      <c r="Z949">
        <v>537.8768</v>
      </c>
      <c r="AA949">
        <v>536.24900000000002</v>
      </c>
      <c r="AB949">
        <v>530.90480000000002</v>
      </c>
      <c r="AC949">
        <v>521.40530000000001</v>
      </c>
      <c r="AD949">
        <v>526.76319999999998</v>
      </c>
      <c r="AE949">
        <v>524.83720000000005</v>
      </c>
      <c r="AF949">
        <v>523.9144</v>
      </c>
      <c r="AG949">
        <v>520.44299999999998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-82.040080000000003</v>
      </c>
      <c r="AX949">
        <v>413.18150000000003</v>
      </c>
      <c r="AY949">
        <v>412.94330000000002</v>
      </c>
      <c r="AZ949">
        <v>408.4744</v>
      </c>
      <c r="BA949">
        <v>402.85910000000001</v>
      </c>
      <c r="BB949">
        <v>407.37200000000001</v>
      </c>
      <c r="BC949">
        <v>329.44319999999999</v>
      </c>
      <c r="BD949">
        <v>235.76410000000001</v>
      </c>
      <c r="BE949">
        <v>-1.844619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0</v>
      </c>
      <c r="BS949">
        <v>0</v>
      </c>
      <c r="BT949">
        <v>0</v>
      </c>
      <c r="BU949">
        <v>80.076430000000002</v>
      </c>
      <c r="BV949">
        <v>426.34679999999997</v>
      </c>
      <c r="BW949">
        <v>426.54820000000001</v>
      </c>
      <c r="BX949">
        <v>421.82209999999998</v>
      </c>
      <c r="BY949">
        <v>414.37020000000001</v>
      </c>
      <c r="BZ949">
        <v>420.50799999999998</v>
      </c>
      <c r="CA949">
        <v>345.0421</v>
      </c>
      <c r="CB949">
        <v>247.96340000000001</v>
      </c>
      <c r="CC949">
        <v>100.7569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0</v>
      </c>
      <c r="CP949">
        <v>0</v>
      </c>
      <c r="CQ949">
        <v>0</v>
      </c>
      <c r="CR949">
        <v>0</v>
      </c>
      <c r="CS949">
        <v>192.3578</v>
      </c>
      <c r="CT949">
        <v>435.46510000000001</v>
      </c>
      <c r="CU949">
        <v>435.97089999999997</v>
      </c>
      <c r="CV949">
        <v>431.06670000000003</v>
      </c>
      <c r="CW949">
        <v>422.34269999999998</v>
      </c>
      <c r="CX949">
        <v>429.60579999999999</v>
      </c>
      <c r="CY949">
        <v>355.84589999999997</v>
      </c>
      <c r="CZ949">
        <v>256.41269999999997</v>
      </c>
      <c r="DA949">
        <v>171.81829999999999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304.63920000000002</v>
      </c>
      <c r="DR949">
        <v>444.58330000000001</v>
      </c>
      <c r="DS949">
        <v>445.39370000000002</v>
      </c>
      <c r="DT949">
        <v>440.31130000000002</v>
      </c>
      <c r="DU949">
        <v>430.31529999999998</v>
      </c>
      <c r="DV949">
        <v>438.70370000000003</v>
      </c>
      <c r="DW949">
        <v>366.6497</v>
      </c>
      <c r="DX949">
        <v>264.86189999999999</v>
      </c>
      <c r="DY949">
        <v>242.87979999999999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0</v>
      </c>
      <c r="EJ949">
        <v>0</v>
      </c>
      <c r="EK949">
        <v>0</v>
      </c>
      <c r="EL949">
        <v>0</v>
      </c>
      <c r="EM949">
        <v>0</v>
      </c>
      <c r="EN949">
        <v>0</v>
      </c>
      <c r="EO949">
        <v>466.75569999999999</v>
      </c>
      <c r="EP949">
        <v>457.74869999999999</v>
      </c>
      <c r="EQ949">
        <v>458.99860000000001</v>
      </c>
      <c r="ER949">
        <v>453.65899999999999</v>
      </c>
      <c r="ES949">
        <v>441.82639999999998</v>
      </c>
      <c r="ET949">
        <v>451.83960000000002</v>
      </c>
      <c r="EU949">
        <v>382.24860000000001</v>
      </c>
      <c r="EV949">
        <v>277.06130000000002</v>
      </c>
      <c r="EW949">
        <v>345.48129999999998</v>
      </c>
      <c r="EX949">
        <v>62.015529999999998</v>
      </c>
      <c r="EY949">
        <v>60.392090000000003</v>
      </c>
      <c r="EZ949">
        <v>59.168120000000002</v>
      </c>
      <c r="FA949">
        <v>58.275750000000002</v>
      </c>
      <c r="FB949">
        <v>57.607120000000002</v>
      </c>
      <c r="FC949">
        <v>56.859969999999997</v>
      </c>
      <c r="FD949">
        <v>56.503070000000001</v>
      </c>
      <c r="FE949">
        <v>56.54589</v>
      </c>
      <c r="FF949">
        <v>57.647500000000001</v>
      </c>
      <c r="FG949">
        <v>61.247639999999997</v>
      </c>
      <c r="FH949">
        <v>65.69753</v>
      </c>
      <c r="FI949">
        <v>70.220600000000005</v>
      </c>
      <c r="FJ949">
        <v>74.016630000000006</v>
      </c>
      <c r="FK949">
        <v>76.119</v>
      </c>
      <c r="FL949">
        <v>77.027590000000004</v>
      </c>
      <c r="FM949">
        <v>77.62594</v>
      </c>
      <c r="FN949">
        <v>77.823499999999996</v>
      </c>
      <c r="FO949">
        <v>76.712220000000002</v>
      </c>
      <c r="FP949">
        <v>74.713909999999998</v>
      </c>
      <c r="FQ949">
        <v>71.869770000000003</v>
      </c>
      <c r="FR949">
        <v>68.580169999999995</v>
      </c>
      <c r="FS949">
        <v>65.957920000000001</v>
      </c>
      <c r="FT949">
        <v>63.687570000000001</v>
      </c>
      <c r="FU949">
        <v>61.455460000000002</v>
      </c>
      <c r="FV949">
        <v>1</v>
      </c>
    </row>
    <row r="950" spans="1:178" x14ac:dyDescent="0.2">
      <c r="A950" t="s">
        <v>216</v>
      </c>
      <c r="B950" t="s">
        <v>231</v>
      </c>
      <c r="C950" t="s">
        <v>243</v>
      </c>
      <c r="D950" t="s">
        <v>36</v>
      </c>
      <c r="E950">
        <v>2015</v>
      </c>
      <c r="F950" t="s">
        <v>227</v>
      </c>
      <c r="G950">
        <v>494</v>
      </c>
      <c r="H950" s="59"/>
      <c r="I950">
        <v>72.748450000000005</v>
      </c>
      <c r="J950">
        <v>535.36189999999999</v>
      </c>
      <c r="K950">
        <v>531.07849999999996</v>
      </c>
      <c r="L950">
        <v>522.07010000000002</v>
      </c>
      <c r="M950">
        <v>528.23140000000001</v>
      </c>
      <c r="N950">
        <v>549.08839999999998</v>
      </c>
      <c r="O950">
        <v>579.08420000000001</v>
      </c>
      <c r="P950">
        <v>597.77440000000001</v>
      </c>
      <c r="Q950">
        <v>600.05399999999997</v>
      </c>
      <c r="R950">
        <v>596.63210000000004</v>
      </c>
      <c r="S950">
        <v>579.12869999999998</v>
      </c>
      <c r="T950">
        <v>594.48979999999995</v>
      </c>
      <c r="U950">
        <v>617.92650000000003</v>
      </c>
      <c r="V950">
        <v>609.47969999999998</v>
      </c>
      <c r="W950">
        <v>614.00229999999999</v>
      </c>
      <c r="X950">
        <v>594.178</v>
      </c>
      <c r="Y950">
        <v>596.07650000000001</v>
      </c>
      <c r="Z950">
        <v>582.47379999999998</v>
      </c>
      <c r="AA950">
        <v>580.8288</v>
      </c>
      <c r="AB950">
        <v>566.53200000000004</v>
      </c>
      <c r="AC950">
        <v>546.77009999999996</v>
      </c>
      <c r="AD950">
        <v>556.7749</v>
      </c>
      <c r="AE950">
        <v>549.35320000000002</v>
      </c>
      <c r="AF950">
        <v>540.49440000000004</v>
      </c>
      <c r="AG950">
        <v>532.36659999999995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-57.86806</v>
      </c>
      <c r="AU950">
        <v>463.01130000000001</v>
      </c>
      <c r="AV950">
        <v>452.34800000000001</v>
      </c>
      <c r="AW950">
        <v>457.97710000000001</v>
      </c>
      <c r="AX950">
        <v>450.09710000000001</v>
      </c>
      <c r="AY950">
        <v>451.04770000000002</v>
      </c>
      <c r="AZ950">
        <v>353.27699999999999</v>
      </c>
      <c r="BA950">
        <v>219.6925</v>
      </c>
      <c r="BB950">
        <v>-982.34190000000001</v>
      </c>
      <c r="BC950">
        <v>-1188.421</v>
      </c>
      <c r="BD950">
        <v>-1049.98</v>
      </c>
      <c r="BE950">
        <v>-993.68190000000004</v>
      </c>
      <c r="BF950">
        <v>0</v>
      </c>
      <c r="BG950">
        <v>0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98.938180000000003</v>
      </c>
      <c r="BS950">
        <v>476.22899999999998</v>
      </c>
      <c r="BT950">
        <v>463.3295</v>
      </c>
      <c r="BU950">
        <v>470.51639999999998</v>
      </c>
      <c r="BV950">
        <v>461.15890000000002</v>
      </c>
      <c r="BW950">
        <v>462.27569999999997</v>
      </c>
      <c r="BX950">
        <v>365.21199999999999</v>
      </c>
      <c r="BY950">
        <v>229.83750000000001</v>
      </c>
      <c r="BZ950">
        <v>-310.00959999999998</v>
      </c>
      <c r="CA950">
        <v>-394.60140000000001</v>
      </c>
      <c r="CB950">
        <v>-336.23540000000003</v>
      </c>
      <c r="CC950">
        <v>-313.31139999999999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207.54169999999999</v>
      </c>
      <c r="CQ950">
        <v>485.38350000000003</v>
      </c>
      <c r="CR950">
        <v>470.93520000000001</v>
      </c>
      <c r="CS950">
        <v>479.20119999999997</v>
      </c>
      <c r="CT950">
        <v>468.82029999999997</v>
      </c>
      <c r="CU950">
        <v>470.05220000000003</v>
      </c>
      <c r="CV950">
        <v>373.47820000000002</v>
      </c>
      <c r="CW950">
        <v>236.8639</v>
      </c>
      <c r="CX950">
        <v>155.6456</v>
      </c>
      <c r="CY950">
        <v>155.19579999999999</v>
      </c>
      <c r="CZ950">
        <v>158.10210000000001</v>
      </c>
      <c r="DA950">
        <v>157.91120000000001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316.14519999999999</v>
      </c>
      <c r="DO950">
        <v>494.53800000000001</v>
      </c>
      <c r="DP950">
        <v>478.541</v>
      </c>
      <c r="DQ950">
        <v>487.88600000000002</v>
      </c>
      <c r="DR950">
        <v>476.48160000000001</v>
      </c>
      <c r="DS950">
        <v>477.82859999999999</v>
      </c>
      <c r="DT950">
        <v>381.74439999999998</v>
      </c>
      <c r="DU950">
        <v>243.8903</v>
      </c>
      <c r="DV950">
        <v>621.30089999999996</v>
      </c>
      <c r="DW950">
        <v>704.99300000000005</v>
      </c>
      <c r="DX950">
        <v>652.43960000000004</v>
      </c>
      <c r="DY950">
        <v>629.13369999999998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0</v>
      </c>
      <c r="EK950">
        <v>0</v>
      </c>
      <c r="EL950">
        <v>472.95150000000001</v>
      </c>
      <c r="EM950">
        <v>507.75560000000002</v>
      </c>
      <c r="EN950">
        <v>489.52249999999998</v>
      </c>
      <c r="EO950">
        <v>500.42529999999999</v>
      </c>
      <c r="EP950">
        <v>487.54340000000002</v>
      </c>
      <c r="EQ950">
        <v>489.0566</v>
      </c>
      <c r="ER950">
        <v>393.67950000000002</v>
      </c>
      <c r="ES950">
        <v>254.03530000000001</v>
      </c>
      <c r="ET950">
        <v>1293.633</v>
      </c>
      <c r="EU950">
        <v>1498.8130000000001</v>
      </c>
      <c r="EV950">
        <v>1366.184</v>
      </c>
      <c r="EW950">
        <v>1309.5039999999999</v>
      </c>
      <c r="EX950">
        <v>71.521550000000005</v>
      </c>
      <c r="EY950">
        <v>69.905010000000004</v>
      </c>
      <c r="EZ950">
        <v>68.385599999999997</v>
      </c>
      <c r="FA950">
        <v>67.152879999999996</v>
      </c>
      <c r="FB950">
        <v>66.367549999999994</v>
      </c>
      <c r="FC950">
        <v>65.519530000000003</v>
      </c>
      <c r="FD950">
        <v>64.740740000000002</v>
      </c>
      <c r="FE950">
        <v>64.850449999999995</v>
      </c>
      <c r="FF950">
        <v>67.773889999999994</v>
      </c>
      <c r="FG950">
        <v>73.142529999999994</v>
      </c>
      <c r="FH950">
        <v>78.88373</v>
      </c>
      <c r="FI950">
        <v>84.493449999999996</v>
      </c>
      <c r="FJ950">
        <v>88.201390000000004</v>
      </c>
      <c r="FK950">
        <v>90.136660000000006</v>
      </c>
      <c r="FL950">
        <v>91.069460000000007</v>
      </c>
      <c r="FM950">
        <v>91.642740000000003</v>
      </c>
      <c r="FN950">
        <v>91.344980000000007</v>
      </c>
      <c r="FO950">
        <v>90.288929999999993</v>
      </c>
      <c r="FP950">
        <v>88.188789999999997</v>
      </c>
      <c r="FQ950">
        <v>84.219840000000005</v>
      </c>
      <c r="FR950">
        <v>79.781959999999998</v>
      </c>
      <c r="FS950">
        <v>75.818079999999995</v>
      </c>
      <c r="FT950">
        <v>73.12527</v>
      </c>
      <c r="FU950">
        <v>70.957729999999998</v>
      </c>
      <c r="FV950">
        <v>1</v>
      </c>
    </row>
    <row r="951" spans="1:178" x14ac:dyDescent="0.2">
      <c r="A951" t="s">
        <v>216</v>
      </c>
      <c r="B951" t="s">
        <v>231</v>
      </c>
      <c r="C951" t="s">
        <v>243</v>
      </c>
      <c r="D951" t="s">
        <v>36</v>
      </c>
      <c r="E951">
        <v>2016</v>
      </c>
      <c r="F951" t="s">
        <v>227</v>
      </c>
      <c r="G951">
        <v>481</v>
      </c>
      <c r="H951" s="59"/>
      <c r="I951">
        <v>70.834010000000006</v>
      </c>
      <c r="J951">
        <v>521.27340000000004</v>
      </c>
      <c r="K951">
        <v>517.1028</v>
      </c>
      <c r="L951">
        <v>508.33150000000001</v>
      </c>
      <c r="M951">
        <v>514.3306</v>
      </c>
      <c r="N951">
        <v>534.63869999999997</v>
      </c>
      <c r="O951">
        <v>563.8451</v>
      </c>
      <c r="P951">
        <v>582.04349999999999</v>
      </c>
      <c r="Q951">
        <v>584.26310000000001</v>
      </c>
      <c r="R951">
        <v>580.93119999999999</v>
      </c>
      <c r="S951">
        <v>563.88840000000005</v>
      </c>
      <c r="T951">
        <v>578.84529999999995</v>
      </c>
      <c r="U951">
        <v>601.6653</v>
      </c>
      <c r="V951">
        <v>593.44069999999999</v>
      </c>
      <c r="W951">
        <v>597.84439999999995</v>
      </c>
      <c r="X951">
        <v>578.54169999999999</v>
      </c>
      <c r="Y951">
        <v>580.39020000000005</v>
      </c>
      <c r="Z951">
        <v>567.14559999999994</v>
      </c>
      <c r="AA951">
        <v>565.54380000000003</v>
      </c>
      <c r="AB951">
        <v>551.62329999999997</v>
      </c>
      <c r="AC951">
        <v>532.38139999999999</v>
      </c>
      <c r="AD951">
        <v>542.12300000000005</v>
      </c>
      <c r="AE951">
        <v>534.89649999999995</v>
      </c>
      <c r="AF951">
        <v>526.27089999999998</v>
      </c>
      <c r="AG951">
        <v>518.3569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-59.814160000000001</v>
      </c>
      <c r="AU951">
        <v>450.53440000000001</v>
      </c>
      <c r="AV951">
        <v>440.2011</v>
      </c>
      <c r="AW951">
        <v>445.64760000000001</v>
      </c>
      <c r="AX951">
        <v>438.00779999999997</v>
      </c>
      <c r="AY951">
        <v>438.92959999999999</v>
      </c>
      <c r="AZ951">
        <v>343.71620000000001</v>
      </c>
      <c r="BA951">
        <v>213.6866</v>
      </c>
      <c r="BB951">
        <v>-971.36450000000002</v>
      </c>
      <c r="BC951">
        <v>-1174.7080000000001</v>
      </c>
      <c r="BD951">
        <v>-1038.1389999999999</v>
      </c>
      <c r="BE951">
        <v>-982.58389999999997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94.915080000000003</v>
      </c>
      <c r="BS951">
        <v>463.577</v>
      </c>
      <c r="BT951">
        <v>451.03719999999998</v>
      </c>
      <c r="BU951">
        <v>458.02089999999998</v>
      </c>
      <c r="BV951">
        <v>448.923</v>
      </c>
      <c r="BW951">
        <v>450.00889999999998</v>
      </c>
      <c r="BX951">
        <v>355.4932</v>
      </c>
      <c r="BY951">
        <v>223.69730000000001</v>
      </c>
      <c r="BZ951">
        <v>-307.93770000000001</v>
      </c>
      <c r="CA951">
        <v>-391.40309999999999</v>
      </c>
      <c r="CB951">
        <v>-333.84820000000002</v>
      </c>
      <c r="CC951">
        <v>-311.2253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202.08009999999999</v>
      </c>
      <c r="CQ951">
        <v>472.61020000000002</v>
      </c>
      <c r="CR951">
        <v>458.54219999999998</v>
      </c>
      <c r="CS951">
        <v>466.59059999999999</v>
      </c>
      <c r="CT951">
        <v>456.48289999999997</v>
      </c>
      <c r="CU951">
        <v>457.6823</v>
      </c>
      <c r="CV951">
        <v>363.6499</v>
      </c>
      <c r="CW951">
        <v>230.63059999999999</v>
      </c>
      <c r="CX951">
        <v>151.5497</v>
      </c>
      <c r="CY951">
        <v>151.11170000000001</v>
      </c>
      <c r="CZ951">
        <v>153.94149999999999</v>
      </c>
      <c r="DA951">
        <v>153.75559999999999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309.24509999999998</v>
      </c>
      <c r="DO951">
        <v>481.64350000000002</v>
      </c>
      <c r="DP951">
        <v>466.04719999999998</v>
      </c>
      <c r="DQ951">
        <v>475.16030000000001</v>
      </c>
      <c r="DR951">
        <v>464.0428</v>
      </c>
      <c r="DS951">
        <v>465.35579999999999</v>
      </c>
      <c r="DT951">
        <v>371.8066</v>
      </c>
      <c r="DU951">
        <v>237.56399999999999</v>
      </c>
      <c r="DV951">
        <v>611.03700000000003</v>
      </c>
      <c r="DW951">
        <v>693.62649999999996</v>
      </c>
      <c r="DX951">
        <v>641.73130000000003</v>
      </c>
      <c r="DY951">
        <v>618.73649999999998</v>
      </c>
      <c r="DZ951">
        <v>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0</v>
      </c>
      <c r="EG951">
        <v>0</v>
      </c>
      <c r="EH951">
        <v>0</v>
      </c>
      <c r="EI951">
        <v>0</v>
      </c>
      <c r="EJ951">
        <v>0</v>
      </c>
      <c r="EK951">
        <v>0</v>
      </c>
      <c r="EL951">
        <v>463.97430000000003</v>
      </c>
      <c r="EM951">
        <v>494.68599999999998</v>
      </c>
      <c r="EN951">
        <v>476.88319999999999</v>
      </c>
      <c r="EO951">
        <v>487.53359999999998</v>
      </c>
      <c r="EP951">
        <v>474.95800000000003</v>
      </c>
      <c r="EQ951">
        <v>476.43509999999998</v>
      </c>
      <c r="ER951">
        <v>383.58359999999999</v>
      </c>
      <c r="ES951">
        <v>247.5746</v>
      </c>
      <c r="ET951">
        <v>1274.4639999999999</v>
      </c>
      <c r="EU951">
        <v>1476.932</v>
      </c>
      <c r="EV951">
        <v>1346.0219999999999</v>
      </c>
      <c r="EW951">
        <v>1290.095</v>
      </c>
      <c r="EX951">
        <v>71.521550000000005</v>
      </c>
      <c r="EY951">
        <v>69.905010000000004</v>
      </c>
      <c r="EZ951">
        <v>68.385599999999997</v>
      </c>
      <c r="FA951">
        <v>67.152879999999996</v>
      </c>
      <c r="FB951">
        <v>66.367549999999994</v>
      </c>
      <c r="FC951">
        <v>65.519530000000003</v>
      </c>
      <c r="FD951">
        <v>64.740740000000002</v>
      </c>
      <c r="FE951">
        <v>64.850449999999995</v>
      </c>
      <c r="FF951">
        <v>67.773889999999994</v>
      </c>
      <c r="FG951">
        <v>73.142529999999994</v>
      </c>
      <c r="FH951">
        <v>78.88373</v>
      </c>
      <c r="FI951">
        <v>84.493449999999996</v>
      </c>
      <c r="FJ951">
        <v>88.201390000000004</v>
      </c>
      <c r="FK951">
        <v>90.136660000000006</v>
      </c>
      <c r="FL951">
        <v>91.069460000000007</v>
      </c>
      <c r="FM951">
        <v>91.642740000000003</v>
      </c>
      <c r="FN951">
        <v>91.344980000000007</v>
      </c>
      <c r="FO951">
        <v>90.288929999999993</v>
      </c>
      <c r="FP951">
        <v>88.188789999999997</v>
      </c>
      <c r="FQ951">
        <v>84.219840000000005</v>
      </c>
      <c r="FR951">
        <v>79.781959999999998</v>
      </c>
      <c r="FS951">
        <v>75.818079999999995</v>
      </c>
      <c r="FT951">
        <v>73.12527</v>
      </c>
      <c r="FU951">
        <v>70.957729999999998</v>
      </c>
      <c r="FV951">
        <v>1</v>
      </c>
    </row>
    <row r="952" spans="1:178" x14ac:dyDescent="0.2">
      <c r="A952" t="s">
        <v>216</v>
      </c>
      <c r="B952" t="s">
        <v>231</v>
      </c>
      <c r="C952" t="s">
        <v>243</v>
      </c>
      <c r="D952" t="s">
        <v>36</v>
      </c>
      <c r="E952">
        <v>2017</v>
      </c>
      <c r="F952" t="s">
        <v>227</v>
      </c>
      <c r="G952">
        <v>468</v>
      </c>
      <c r="H952" s="59"/>
      <c r="I952">
        <v>68.919589999999999</v>
      </c>
      <c r="J952">
        <v>507.18490000000003</v>
      </c>
      <c r="K952">
        <v>503.12700000000001</v>
      </c>
      <c r="L952">
        <v>494.59280000000001</v>
      </c>
      <c r="M952">
        <v>500.4298</v>
      </c>
      <c r="N952">
        <v>520.18899999999996</v>
      </c>
      <c r="O952">
        <v>548.60599999999999</v>
      </c>
      <c r="P952">
        <v>566.31259999999997</v>
      </c>
      <c r="Q952">
        <v>568.47220000000004</v>
      </c>
      <c r="R952">
        <v>565.23040000000003</v>
      </c>
      <c r="S952">
        <v>548.64829999999995</v>
      </c>
      <c r="T952">
        <v>563.20090000000005</v>
      </c>
      <c r="U952">
        <v>585.40409999999997</v>
      </c>
      <c r="V952">
        <v>577.40179999999998</v>
      </c>
      <c r="W952">
        <v>581.68640000000005</v>
      </c>
      <c r="X952">
        <v>562.90549999999996</v>
      </c>
      <c r="Y952">
        <v>564.70399999999995</v>
      </c>
      <c r="Z952">
        <v>551.81730000000005</v>
      </c>
      <c r="AA952">
        <v>550.25890000000004</v>
      </c>
      <c r="AB952">
        <v>536.71450000000004</v>
      </c>
      <c r="AC952">
        <v>517.99270000000001</v>
      </c>
      <c r="AD952">
        <v>527.471</v>
      </c>
      <c r="AE952">
        <v>520.43989999999997</v>
      </c>
      <c r="AF952">
        <v>512.04740000000004</v>
      </c>
      <c r="AG952">
        <v>504.34730000000002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-61.712429999999998</v>
      </c>
      <c r="AU952">
        <v>438.06150000000002</v>
      </c>
      <c r="AV952">
        <v>428.05759999999998</v>
      </c>
      <c r="AW952">
        <v>433.322</v>
      </c>
      <c r="AX952">
        <v>425.92180000000002</v>
      </c>
      <c r="AY952">
        <v>426.815</v>
      </c>
      <c r="AZ952">
        <v>334.15899999999999</v>
      </c>
      <c r="BA952">
        <v>207.68389999999999</v>
      </c>
      <c r="BB952">
        <v>-960.18190000000004</v>
      </c>
      <c r="BC952">
        <v>-1160.7529999999999</v>
      </c>
      <c r="BD952">
        <v>-1026.08</v>
      </c>
      <c r="BE952">
        <v>-971.27829999999994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90.911550000000005</v>
      </c>
      <c r="BS952">
        <v>450.92660000000001</v>
      </c>
      <c r="BT952">
        <v>438.74619999999999</v>
      </c>
      <c r="BU952">
        <v>445.52699999999999</v>
      </c>
      <c r="BV952">
        <v>436.68849999999998</v>
      </c>
      <c r="BW952">
        <v>437.74349999999998</v>
      </c>
      <c r="BX952">
        <v>345.7758</v>
      </c>
      <c r="BY952">
        <v>217.55840000000001</v>
      </c>
      <c r="BZ952">
        <v>-305.78179999999998</v>
      </c>
      <c r="CA952">
        <v>-388.10570000000001</v>
      </c>
      <c r="CB952">
        <v>-331.37189999999998</v>
      </c>
      <c r="CC952">
        <v>-309.05430000000001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196.61850000000001</v>
      </c>
      <c r="CQ952">
        <v>459.83699999999999</v>
      </c>
      <c r="CR952">
        <v>446.14909999999998</v>
      </c>
      <c r="CS952">
        <v>453.98009999999999</v>
      </c>
      <c r="CT952">
        <v>444.14550000000003</v>
      </c>
      <c r="CU952">
        <v>445.31259999999997</v>
      </c>
      <c r="CV952">
        <v>353.82150000000001</v>
      </c>
      <c r="CW952">
        <v>224.3974</v>
      </c>
      <c r="CX952">
        <v>147.4537</v>
      </c>
      <c r="CY952">
        <v>147.02760000000001</v>
      </c>
      <c r="CZ952">
        <v>149.7809</v>
      </c>
      <c r="DA952">
        <v>149.6001</v>
      </c>
      <c r="DB952">
        <v>0</v>
      </c>
      <c r="DC952">
        <v>0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302.32530000000003</v>
      </c>
      <c r="DO952">
        <v>468.7473</v>
      </c>
      <c r="DP952">
        <v>453.55200000000002</v>
      </c>
      <c r="DQ952">
        <v>462.4332</v>
      </c>
      <c r="DR952">
        <v>451.60250000000002</v>
      </c>
      <c r="DS952">
        <v>452.88159999999999</v>
      </c>
      <c r="DT952">
        <v>361.86720000000003</v>
      </c>
      <c r="DU952">
        <v>231.2364</v>
      </c>
      <c r="DV952">
        <v>600.6893</v>
      </c>
      <c r="DW952">
        <v>682.16089999999997</v>
      </c>
      <c r="DX952">
        <v>630.93380000000002</v>
      </c>
      <c r="DY952">
        <v>608.25440000000003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0</v>
      </c>
      <c r="EJ952">
        <v>0</v>
      </c>
      <c r="EK952">
        <v>0</v>
      </c>
      <c r="EL952">
        <v>454.94929999999999</v>
      </c>
      <c r="EM952">
        <v>481.61239999999998</v>
      </c>
      <c r="EN952">
        <v>464.2407</v>
      </c>
      <c r="EO952">
        <v>474.63810000000001</v>
      </c>
      <c r="EP952">
        <v>462.36930000000001</v>
      </c>
      <c r="EQ952">
        <v>463.81020000000001</v>
      </c>
      <c r="ER952">
        <v>373.48399999999998</v>
      </c>
      <c r="ES952">
        <v>241.11080000000001</v>
      </c>
      <c r="ET952">
        <v>1255.0889999999999</v>
      </c>
      <c r="EU952">
        <v>1454.808</v>
      </c>
      <c r="EV952">
        <v>1325.6420000000001</v>
      </c>
      <c r="EW952">
        <v>1270.4780000000001</v>
      </c>
      <c r="EX952">
        <v>71.521550000000005</v>
      </c>
      <c r="EY952">
        <v>69.905010000000004</v>
      </c>
      <c r="EZ952">
        <v>68.385599999999997</v>
      </c>
      <c r="FA952">
        <v>67.152879999999996</v>
      </c>
      <c r="FB952">
        <v>66.367549999999994</v>
      </c>
      <c r="FC952">
        <v>65.519530000000003</v>
      </c>
      <c r="FD952">
        <v>64.740740000000002</v>
      </c>
      <c r="FE952">
        <v>64.850449999999995</v>
      </c>
      <c r="FF952">
        <v>67.773889999999994</v>
      </c>
      <c r="FG952">
        <v>73.142529999999994</v>
      </c>
      <c r="FH952">
        <v>78.88373</v>
      </c>
      <c r="FI952">
        <v>84.493449999999996</v>
      </c>
      <c r="FJ952">
        <v>88.201390000000004</v>
      </c>
      <c r="FK952">
        <v>90.136660000000006</v>
      </c>
      <c r="FL952">
        <v>91.069460000000007</v>
      </c>
      <c r="FM952">
        <v>91.642740000000003</v>
      </c>
      <c r="FN952">
        <v>91.344980000000007</v>
      </c>
      <c r="FO952">
        <v>90.288929999999993</v>
      </c>
      <c r="FP952">
        <v>88.188789999999997</v>
      </c>
      <c r="FQ952">
        <v>84.219840000000005</v>
      </c>
      <c r="FR952">
        <v>79.781959999999998</v>
      </c>
      <c r="FS952">
        <v>75.818079999999995</v>
      </c>
      <c r="FT952">
        <v>73.12527</v>
      </c>
      <c r="FU952">
        <v>70.957729999999998</v>
      </c>
      <c r="FV952">
        <v>1</v>
      </c>
    </row>
    <row r="953" spans="1:178" x14ac:dyDescent="0.2">
      <c r="A953" t="s">
        <v>216</v>
      </c>
      <c r="B953" t="s">
        <v>231</v>
      </c>
      <c r="C953" t="s">
        <v>243</v>
      </c>
      <c r="D953" t="s">
        <v>36</v>
      </c>
      <c r="E953" t="s">
        <v>239</v>
      </c>
      <c r="F953" t="s">
        <v>227</v>
      </c>
      <c r="G953">
        <v>455</v>
      </c>
      <c r="H953" s="59"/>
      <c r="I953">
        <v>67.00515</v>
      </c>
      <c r="J953">
        <v>493.09649999999999</v>
      </c>
      <c r="K953">
        <v>489.15129999999999</v>
      </c>
      <c r="L953">
        <v>480.85410000000002</v>
      </c>
      <c r="M953">
        <v>486.529</v>
      </c>
      <c r="N953">
        <v>505.73930000000001</v>
      </c>
      <c r="O953">
        <v>533.36699999999996</v>
      </c>
      <c r="P953">
        <v>550.58169999999996</v>
      </c>
      <c r="Q953">
        <v>552.68129999999996</v>
      </c>
      <c r="R953">
        <v>549.52949999999998</v>
      </c>
      <c r="S953">
        <v>533.40800000000002</v>
      </c>
      <c r="T953">
        <v>547.55640000000005</v>
      </c>
      <c r="U953">
        <v>569.14279999999997</v>
      </c>
      <c r="V953">
        <v>561.36289999999997</v>
      </c>
      <c r="W953">
        <v>565.52840000000003</v>
      </c>
      <c r="X953">
        <v>547.26919999999996</v>
      </c>
      <c r="Y953">
        <v>549.01779999999997</v>
      </c>
      <c r="Z953">
        <v>536.48900000000003</v>
      </c>
      <c r="AA953">
        <v>534.97389999999996</v>
      </c>
      <c r="AB953">
        <v>521.80579999999998</v>
      </c>
      <c r="AC953">
        <v>503.60410000000002</v>
      </c>
      <c r="AD953">
        <v>512.81899999999996</v>
      </c>
      <c r="AE953">
        <v>505.98320000000001</v>
      </c>
      <c r="AF953">
        <v>497.82380000000001</v>
      </c>
      <c r="AG953">
        <v>490.33760000000001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-63.560870000000001</v>
      </c>
      <c r="AU953">
        <v>425.59289999999999</v>
      </c>
      <c r="AV953">
        <v>415.91759999999999</v>
      </c>
      <c r="AW953">
        <v>421.00040000000001</v>
      </c>
      <c r="AX953">
        <v>413.83929999999998</v>
      </c>
      <c r="AY953">
        <v>414.70389999999998</v>
      </c>
      <c r="AZ953">
        <v>324.60570000000001</v>
      </c>
      <c r="BA953">
        <v>201.68440000000001</v>
      </c>
      <c r="BB953">
        <v>-948.78570000000002</v>
      </c>
      <c r="BC953">
        <v>-1146.546</v>
      </c>
      <c r="BD953">
        <v>-1013.794</v>
      </c>
      <c r="BE953">
        <v>-959.75649999999996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0</v>
      </c>
      <c r="BQ953">
        <v>0</v>
      </c>
      <c r="BR953">
        <v>86.92841</v>
      </c>
      <c r="BS953">
        <v>438.27800000000002</v>
      </c>
      <c r="BT953">
        <v>426.45679999999999</v>
      </c>
      <c r="BU953">
        <v>433.03469999999999</v>
      </c>
      <c r="BV953">
        <v>424.4554</v>
      </c>
      <c r="BW953">
        <v>425.4796</v>
      </c>
      <c r="BX953">
        <v>336.05990000000003</v>
      </c>
      <c r="BY953">
        <v>211.42080000000001</v>
      </c>
      <c r="BZ953">
        <v>-303.5385</v>
      </c>
      <c r="CA953">
        <v>-384.70510000000002</v>
      </c>
      <c r="CB953">
        <v>-328.80270000000002</v>
      </c>
      <c r="CC953">
        <v>-306.79480000000001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191.1568</v>
      </c>
      <c r="CQ953">
        <v>447.06380000000001</v>
      </c>
      <c r="CR953">
        <v>433.7561</v>
      </c>
      <c r="CS953">
        <v>441.36950000000002</v>
      </c>
      <c r="CT953">
        <v>431.80810000000002</v>
      </c>
      <c r="CU953">
        <v>432.9427</v>
      </c>
      <c r="CV953">
        <v>343.99310000000003</v>
      </c>
      <c r="CW953">
        <v>218.16409999999999</v>
      </c>
      <c r="CX953">
        <v>143.3578</v>
      </c>
      <c r="CY953">
        <v>142.9435</v>
      </c>
      <c r="CZ953">
        <v>145.62039999999999</v>
      </c>
      <c r="DA953">
        <v>145.44450000000001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295.38529999999997</v>
      </c>
      <c r="DO953">
        <v>455.84949999999998</v>
      </c>
      <c r="DP953">
        <v>441.05549999999999</v>
      </c>
      <c r="DQ953">
        <v>449.70440000000002</v>
      </c>
      <c r="DR953">
        <v>439.16090000000003</v>
      </c>
      <c r="DS953">
        <v>440.40589999999997</v>
      </c>
      <c r="DT953">
        <v>351.92630000000003</v>
      </c>
      <c r="DU953">
        <v>224.9075</v>
      </c>
      <c r="DV953">
        <v>590.25409999999999</v>
      </c>
      <c r="DW953">
        <v>670.59199999999998</v>
      </c>
      <c r="DX953">
        <v>620.04349999999999</v>
      </c>
      <c r="DY953">
        <v>597.68380000000002</v>
      </c>
      <c r="DZ953">
        <v>0</v>
      </c>
      <c r="EA953">
        <v>0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0</v>
      </c>
      <c r="EJ953">
        <v>0</v>
      </c>
      <c r="EK953">
        <v>0</v>
      </c>
      <c r="EL953">
        <v>445.87450000000001</v>
      </c>
      <c r="EM953">
        <v>468.53460000000001</v>
      </c>
      <c r="EN953">
        <v>451.59460000000001</v>
      </c>
      <c r="EO953">
        <v>461.73860000000002</v>
      </c>
      <c r="EP953">
        <v>449.77699999999999</v>
      </c>
      <c r="EQ953">
        <v>451.1816</v>
      </c>
      <c r="ER953">
        <v>363.38060000000002</v>
      </c>
      <c r="ES953">
        <v>234.6438</v>
      </c>
      <c r="ET953">
        <v>1235.501</v>
      </c>
      <c r="EU953">
        <v>1432.433</v>
      </c>
      <c r="EV953">
        <v>1305.0350000000001</v>
      </c>
      <c r="EW953">
        <v>1250.646</v>
      </c>
      <c r="EX953">
        <v>71.521550000000005</v>
      </c>
      <c r="EY953">
        <v>69.905010000000004</v>
      </c>
      <c r="EZ953">
        <v>68.385599999999997</v>
      </c>
      <c r="FA953">
        <v>67.152879999999996</v>
      </c>
      <c r="FB953">
        <v>66.367549999999994</v>
      </c>
      <c r="FC953">
        <v>65.519530000000003</v>
      </c>
      <c r="FD953">
        <v>64.740740000000002</v>
      </c>
      <c r="FE953">
        <v>64.850449999999995</v>
      </c>
      <c r="FF953">
        <v>67.773889999999994</v>
      </c>
      <c r="FG953">
        <v>73.142529999999994</v>
      </c>
      <c r="FH953">
        <v>78.88373</v>
      </c>
      <c r="FI953">
        <v>84.493449999999996</v>
      </c>
      <c r="FJ953">
        <v>88.201390000000004</v>
      </c>
      <c r="FK953">
        <v>90.136660000000006</v>
      </c>
      <c r="FL953">
        <v>91.069460000000007</v>
      </c>
      <c r="FM953">
        <v>91.642740000000003</v>
      </c>
      <c r="FN953">
        <v>91.344980000000007</v>
      </c>
      <c r="FO953">
        <v>90.288929999999993</v>
      </c>
      <c r="FP953">
        <v>88.188789999999997</v>
      </c>
      <c r="FQ953">
        <v>84.219840000000005</v>
      </c>
      <c r="FR953">
        <v>79.781959999999998</v>
      </c>
      <c r="FS953">
        <v>75.818079999999995</v>
      </c>
      <c r="FT953">
        <v>73.12527</v>
      </c>
      <c r="FU953">
        <v>70.957719999999995</v>
      </c>
      <c r="FV953">
        <v>1</v>
      </c>
    </row>
    <row r="954" spans="1:178" x14ac:dyDescent="0.2">
      <c r="A954" t="s">
        <v>216</v>
      </c>
      <c r="B954" t="s">
        <v>231</v>
      </c>
      <c r="C954" t="s">
        <v>243</v>
      </c>
      <c r="D954" t="s">
        <v>37</v>
      </c>
      <c r="E954">
        <v>2015</v>
      </c>
      <c r="F954" t="s">
        <v>227</v>
      </c>
      <c r="G954">
        <v>494</v>
      </c>
      <c r="H954" s="59"/>
      <c r="I954">
        <v>72.748450000000005</v>
      </c>
      <c r="J954">
        <v>542.12630000000001</v>
      </c>
      <c r="K954">
        <v>534.38369999999998</v>
      </c>
      <c r="L954">
        <v>525.77869999999996</v>
      </c>
      <c r="M954">
        <v>529.28520000000003</v>
      </c>
      <c r="N954">
        <v>540.01940000000002</v>
      </c>
      <c r="O954">
        <v>569.22850000000005</v>
      </c>
      <c r="P954">
        <v>591.07539999999995</v>
      </c>
      <c r="Q954">
        <v>606.85050000000001</v>
      </c>
      <c r="R954">
        <v>614.35289999999998</v>
      </c>
      <c r="S954">
        <v>617.16499999999996</v>
      </c>
      <c r="T954">
        <v>623.37900000000002</v>
      </c>
      <c r="U954">
        <v>614.60820000000001</v>
      </c>
      <c r="V954">
        <v>607.61710000000005</v>
      </c>
      <c r="W954">
        <v>600.61760000000004</v>
      </c>
      <c r="X954">
        <v>591.77549999999997</v>
      </c>
      <c r="Y954">
        <v>583.77840000000003</v>
      </c>
      <c r="Z954">
        <v>577.80520000000001</v>
      </c>
      <c r="AA954">
        <v>567.67690000000005</v>
      </c>
      <c r="AB954">
        <v>561.67619999999999</v>
      </c>
      <c r="AC954">
        <v>560.87450000000001</v>
      </c>
      <c r="AD954">
        <v>571.38099999999997</v>
      </c>
      <c r="AE954">
        <v>576.71299999999997</v>
      </c>
      <c r="AF954">
        <v>577.41210000000001</v>
      </c>
      <c r="AG954">
        <v>554.41359999999997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25.418140000000001</v>
      </c>
      <c r="AU954">
        <v>456.06509999999997</v>
      </c>
      <c r="AV954">
        <v>452.35120000000001</v>
      </c>
      <c r="AW954">
        <v>450.07089999999999</v>
      </c>
      <c r="AX954">
        <v>446.8861</v>
      </c>
      <c r="AY954">
        <v>440.05840000000001</v>
      </c>
      <c r="AZ954">
        <v>356.97210000000001</v>
      </c>
      <c r="BA954">
        <v>236.23060000000001</v>
      </c>
      <c r="BB954">
        <v>60.517829999999996</v>
      </c>
      <c r="BC954">
        <v>-92.043009999999995</v>
      </c>
      <c r="BD954">
        <v>-158.3116</v>
      </c>
      <c r="BE954">
        <v>-254.01910000000001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128.60579999999999</v>
      </c>
      <c r="BS954">
        <v>464.25380000000001</v>
      </c>
      <c r="BT954">
        <v>460.37990000000002</v>
      </c>
      <c r="BU954">
        <v>458.5795</v>
      </c>
      <c r="BV954">
        <v>455.31869999999998</v>
      </c>
      <c r="BW954">
        <v>448.6327</v>
      </c>
      <c r="BX954">
        <v>363.90120000000002</v>
      </c>
      <c r="BY954">
        <v>243.21870000000001</v>
      </c>
      <c r="BZ954">
        <v>127.2591</v>
      </c>
      <c r="CA954">
        <v>71.171000000000006</v>
      </c>
      <c r="CB954">
        <v>49.134270000000001</v>
      </c>
      <c r="CC954">
        <v>-0.54342250000000003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200.07329999999999</v>
      </c>
      <c r="CQ954">
        <v>469.92520000000002</v>
      </c>
      <c r="CR954">
        <v>465.94049999999999</v>
      </c>
      <c r="CS954">
        <v>464.4726</v>
      </c>
      <c r="CT954">
        <v>461.15899999999999</v>
      </c>
      <c r="CU954">
        <v>454.5711</v>
      </c>
      <c r="CV954">
        <v>368.70030000000003</v>
      </c>
      <c r="CW954">
        <v>248.05869999999999</v>
      </c>
      <c r="CX954">
        <v>173.48400000000001</v>
      </c>
      <c r="CY954">
        <v>184.21250000000001</v>
      </c>
      <c r="CZ954">
        <v>192.8107</v>
      </c>
      <c r="DA954">
        <v>175.01310000000001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271.54079999999999</v>
      </c>
      <c r="DO954">
        <v>475.59660000000002</v>
      </c>
      <c r="DP954">
        <v>471.50110000000001</v>
      </c>
      <c r="DQ954">
        <v>470.3657</v>
      </c>
      <c r="DR954">
        <v>466.99939999999998</v>
      </c>
      <c r="DS954">
        <v>460.50959999999998</v>
      </c>
      <c r="DT954">
        <v>373.49939999999998</v>
      </c>
      <c r="DU954">
        <v>252.89859999999999</v>
      </c>
      <c r="DV954">
        <v>219.7088</v>
      </c>
      <c r="DW954">
        <v>297.25409999999999</v>
      </c>
      <c r="DX954">
        <v>336.4871</v>
      </c>
      <c r="DY954">
        <v>350.56959999999998</v>
      </c>
      <c r="DZ954">
        <v>0</v>
      </c>
      <c r="EA954">
        <v>0</v>
      </c>
      <c r="EB954">
        <v>0</v>
      </c>
      <c r="EC954">
        <v>0</v>
      </c>
      <c r="ED954">
        <v>0</v>
      </c>
      <c r="EE954">
        <v>0</v>
      </c>
      <c r="EF954">
        <v>0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374.72840000000002</v>
      </c>
      <c r="EM954">
        <v>483.78530000000001</v>
      </c>
      <c r="EN954">
        <v>479.52969999999999</v>
      </c>
      <c r="EO954">
        <v>478.87430000000001</v>
      </c>
      <c r="EP954">
        <v>475.43200000000002</v>
      </c>
      <c r="EQ954">
        <v>469.08390000000003</v>
      </c>
      <c r="ER954">
        <v>380.42849999999999</v>
      </c>
      <c r="ES954">
        <v>259.88670000000002</v>
      </c>
      <c r="ET954">
        <v>286.45010000000002</v>
      </c>
      <c r="EU954">
        <v>460.46800000000002</v>
      </c>
      <c r="EV954">
        <v>543.93299999999999</v>
      </c>
      <c r="EW954">
        <v>604.0453</v>
      </c>
      <c r="EX954">
        <v>73.929079999999999</v>
      </c>
      <c r="EY954">
        <v>72.407359999999997</v>
      </c>
      <c r="EZ954">
        <v>71.128069999999994</v>
      </c>
      <c r="FA954">
        <v>70.498350000000002</v>
      </c>
      <c r="FB954">
        <v>69.863119999999995</v>
      </c>
      <c r="FC954">
        <v>68.870570000000001</v>
      </c>
      <c r="FD954">
        <v>68.515559999999994</v>
      </c>
      <c r="FE954">
        <v>68.982110000000006</v>
      </c>
      <c r="FF954">
        <v>72.498069999999998</v>
      </c>
      <c r="FG954">
        <v>78.021640000000005</v>
      </c>
      <c r="FH954">
        <v>82.996030000000005</v>
      </c>
      <c r="FI954">
        <v>86.667410000000004</v>
      </c>
      <c r="FJ954">
        <v>89.425060000000002</v>
      </c>
      <c r="FK954">
        <v>91.461510000000004</v>
      </c>
      <c r="FL954">
        <v>92.837810000000005</v>
      </c>
      <c r="FM954">
        <v>93.248570000000001</v>
      </c>
      <c r="FN954">
        <v>92.607550000000003</v>
      </c>
      <c r="FO954">
        <v>91.075869999999995</v>
      </c>
      <c r="FP954">
        <v>89.392129999999995</v>
      </c>
      <c r="FQ954">
        <v>86.670919999999995</v>
      </c>
      <c r="FR954">
        <v>82.846019999999996</v>
      </c>
      <c r="FS954">
        <v>78.785169999999994</v>
      </c>
      <c r="FT954">
        <v>76.322879999999998</v>
      </c>
      <c r="FU954">
        <v>74.025639999999996</v>
      </c>
      <c r="FV954">
        <v>1</v>
      </c>
    </row>
    <row r="955" spans="1:178" x14ac:dyDescent="0.2">
      <c r="A955" t="s">
        <v>216</v>
      </c>
      <c r="B955" t="s">
        <v>231</v>
      </c>
      <c r="C955" t="s">
        <v>243</v>
      </c>
      <c r="D955" t="s">
        <v>37</v>
      </c>
      <c r="E955">
        <v>2016</v>
      </c>
      <c r="F955" t="s">
        <v>227</v>
      </c>
      <c r="G955">
        <v>481</v>
      </c>
      <c r="H955" s="59"/>
      <c r="I955">
        <v>70.834010000000006</v>
      </c>
      <c r="J955">
        <v>527.85990000000004</v>
      </c>
      <c r="K955">
        <v>520.32100000000003</v>
      </c>
      <c r="L955">
        <v>511.9425</v>
      </c>
      <c r="M955">
        <v>515.35659999999996</v>
      </c>
      <c r="N955">
        <v>525.80840000000001</v>
      </c>
      <c r="O955">
        <v>554.24879999999996</v>
      </c>
      <c r="P955">
        <v>575.52080000000001</v>
      </c>
      <c r="Q955">
        <v>590.88080000000002</v>
      </c>
      <c r="R955">
        <v>598.1857</v>
      </c>
      <c r="S955">
        <v>600.92380000000003</v>
      </c>
      <c r="T955">
        <v>606.97429999999997</v>
      </c>
      <c r="U955">
        <v>598.43420000000003</v>
      </c>
      <c r="V955">
        <v>591.62720000000002</v>
      </c>
      <c r="W955">
        <v>584.81179999999995</v>
      </c>
      <c r="X955">
        <v>576.20249999999999</v>
      </c>
      <c r="Y955">
        <v>568.41579999999999</v>
      </c>
      <c r="Z955">
        <v>562.59990000000005</v>
      </c>
      <c r="AA955">
        <v>552.73810000000003</v>
      </c>
      <c r="AB955">
        <v>546.89530000000002</v>
      </c>
      <c r="AC955">
        <v>546.11469999999997</v>
      </c>
      <c r="AD955">
        <v>556.34469999999999</v>
      </c>
      <c r="AE955">
        <v>561.53629999999998</v>
      </c>
      <c r="AF955">
        <v>562.21699999999998</v>
      </c>
      <c r="AG955">
        <v>539.82380000000001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22.466460000000001</v>
      </c>
      <c r="AU955">
        <v>443.88220000000001</v>
      </c>
      <c r="AV955">
        <v>440.26960000000003</v>
      </c>
      <c r="AW955">
        <v>438.03859999999997</v>
      </c>
      <c r="AX955">
        <v>434.93939999999998</v>
      </c>
      <c r="AY955">
        <v>428.28820000000002</v>
      </c>
      <c r="AZ955">
        <v>347.4248</v>
      </c>
      <c r="BA955">
        <v>229.85939999999999</v>
      </c>
      <c r="BB955">
        <v>57.44876</v>
      </c>
      <c r="BC955">
        <v>-93.231499999999997</v>
      </c>
      <c r="BD955">
        <v>-158.7347</v>
      </c>
      <c r="BE955">
        <v>-252.9419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124.28740000000001</v>
      </c>
      <c r="BS955">
        <v>451.9624</v>
      </c>
      <c r="BT955">
        <v>448.19189999999998</v>
      </c>
      <c r="BU955">
        <v>446.43459999999999</v>
      </c>
      <c r="BV955">
        <v>443.26029999999997</v>
      </c>
      <c r="BW955">
        <v>436.74889999999999</v>
      </c>
      <c r="BX955">
        <v>354.26209999999998</v>
      </c>
      <c r="BY955">
        <v>236.755</v>
      </c>
      <c r="BZ955">
        <v>123.3061</v>
      </c>
      <c r="CA955">
        <v>67.820629999999994</v>
      </c>
      <c r="CB955">
        <v>45.963410000000003</v>
      </c>
      <c r="CC955">
        <v>-2.8236659999999998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194.8082</v>
      </c>
      <c r="CQ955">
        <v>457.55869999999999</v>
      </c>
      <c r="CR955">
        <v>453.6789</v>
      </c>
      <c r="CS955">
        <v>452.24959999999999</v>
      </c>
      <c r="CT955">
        <v>449.02330000000001</v>
      </c>
      <c r="CU955">
        <v>442.6087</v>
      </c>
      <c r="CV955">
        <v>358.99770000000001</v>
      </c>
      <c r="CW955">
        <v>241.5308</v>
      </c>
      <c r="CX955">
        <v>168.9186</v>
      </c>
      <c r="CY955">
        <v>179.3648</v>
      </c>
      <c r="CZ955">
        <v>187.73670000000001</v>
      </c>
      <c r="DA955">
        <v>170.4075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265.32900000000001</v>
      </c>
      <c r="DO955">
        <v>463.1551</v>
      </c>
      <c r="DP955">
        <v>459.16579999999999</v>
      </c>
      <c r="DQ955">
        <v>458.06470000000002</v>
      </c>
      <c r="DR955">
        <v>454.78629999999998</v>
      </c>
      <c r="DS955">
        <v>448.46859999999998</v>
      </c>
      <c r="DT955">
        <v>363.73320000000001</v>
      </c>
      <c r="DU955">
        <v>246.3066</v>
      </c>
      <c r="DV955">
        <v>214.53120000000001</v>
      </c>
      <c r="DW955">
        <v>290.90910000000002</v>
      </c>
      <c r="DX955">
        <v>329.51</v>
      </c>
      <c r="DY955">
        <v>343.6386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367.1499</v>
      </c>
      <c r="EM955">
        <v>471.2353</v>
      </c>
      <c r="EN955">
        <v>467.0881</v>
      </c>
      <c r="EO955">
        <v>466.4606</v>
      </c>
      <c r="EP955">
        <v>463.1071</v>
      </c>
      <c r="EQ955">
        <v>456.92919999999998</v>
      </c>
      <c r="ER955">
        <v>370.57049999999998</v>
      </c>
      <c r="ES955">
        <v>253.2022</v>
      </c>
      <c r="ET955">
        <v>280.38850000000002</v>
      </c>
      <c r="EU955">
        <v>451.96120000000002</v>
      </c>
      <c r="EV955">
        <v>534.20809999999994</v>
      </c>
      <c r="EW955">
        <v>593.75689999999997</v>
      </c>
      <c r="EX955">
        <v>73.929079999999999</v>
      </c>
      <c r="EY955">
        <v>72.407359999999997</v>
      </c>
      <c r="EZ955">
        <v>71.128069999999994</v>
      </c>
      <c r="FA955">
        <v>70.498350000000002</v>
      </c>
      <c r="FB955">
        <v>69.863119999999995</v>
      </c>
      <c r="FC955">
        <v>68.870570000000001</v>
      </c>
      <c r="FD955">
        <v>68.515559999999994</v>
      </c>
      <c r="FE955">
        <v>68.982110000000006</v>
      </c>
      <c r="FF955">
        <v>72.498069999999998</v>
      </c>
      <c r="FG955">
        <v>78.021640000000005</v>
      </c>
      <c r="FH955">
        <v>82.996030000000005</v>
      </c>
      <c r="FI955">
        <v>86.667410000000004</v>
      </c>
      <c r="FJ955">
        <v>89.425060000000002</v>
      </c>
      <c r="FK955">
        <v>91.461510000000004</v>
      </c>
      <c r="FL955">
        <v>92.837810000000005</v>
      </c>
      <c r="FM955">
        <v>93.248570000000001</v>
      </c>
      <c r="FN955">
        <v>92.607550000000003</v>
      </c>
      <c r="FO955">
        <v>91.075869999999995</v>
      </c>
      <c r="FP955">
        <v>89.392129999999995</v>
      </c>
      <c r="FQ955">
        <v>86.670919999999995</v>
      </c>
      <c r="FR955">
        <v>82.846019999999996</v>
      </c>
      <c r="FS955">
        <v>78.785169999999994</v>
      </c>
      <c r="FT955">
        <v>76.322879999999998</v>
      </c>
      <c r="FU955">
        <v>74.025639999999996</v>
      </c>
      <c r="FV955">
        <v>1</v>
      </c>
    </row>
    <row r="956" spans="1:178" x14ac:dyDescent="0.2">
      <c r="A956" t="s">
        <v>216</v>
      </c>
      <c r="B956" t="s">
        <v>231</v>
      </c>
      <c r="C956" t="s">
        <v>243</v>
      </c>
      <c r="D956" t="s">
        <v>37</v>
      </c>
      <c r="E956">
        <v>2017</v>
      </c>
      <c r="F956" t="s">
        <v>227</v>
      </c>
      <c r="G956">
        <v>468</v>
      </c>
      <c r="H956" s="59"/>
      <c r="I956">
        <v>68.919589999999999</v>
      </c>
      <c r="J956">
        <v>513.59339999999997</v>
      </c>
      <c r="K956">
        <v>506.25819999999999</v>
      </c>
      <c r="L956">
        <v>498.1062</v>
      </c>
      <c r="M956">
        <v>501.428</v>
      </c>
      <c r="N956">
        <v>511.59739999999999</v>
      </c>
      <c r="O956">
        <v>539.26919999999996</v>
      </c>
      <c r="P956">
        <v>559.96609999999998</v>
      </c>
      <c r="Q956">
        <v>574.91099999999994</v>
      </c>
      <c r="R956">
        <v>582.01850000000002</v>
      </c>
      <c r="S956">
        <v>584.68269999999995</v>
      </c>
      <c r="T956">
        <v>590.56960000000004</v>
      </c>
      <c r="U956">
        <v>582.26030000000003</v>
      </c>
      <c r="V956">
        <v>575.63729999999998</v>
      </c>
      <c r="W956">
        <v>569.00609999999995</v>
      </c>
      <c r="X956">
        <v>560.62950000000001</v>
      </c>
      <c r="Y956">
        <v>553.05319999999995</v>
      </c>
      <c r="Z956">
        <v>547.39440000000002</v>
      </c>
      <c r="AA956">
        <v>537.79920000000004</v>
      </c>
      <c r="AB956">
        <v>532.11429999999996</v>
      </c>
      <c r="AC956">
        <v>531.35479999999995</v>
      </c>
      <c r="AD956">
        <v>541.30830000000003</v>
      </c>
      <c r="AE956">
        <v>546.3596</v>
      </c>
      <c r="AF956">
        <v>547.02200000000005</v>
      </c>
      <c r="AG956">
        <v>525.23389999999995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19.546279999999999</v>
      </c>
      <c r="AU956">
        <v>431.70179999999999</v>
      </c>
      <c r="AV956">
        <v>428.19049999999999</v>
      </c>
      <c r="AW956">
        <v>426.00900000000001</v>
      </c>
      <c r="AX956">
        <v>422.99520000000001</v>
      </c>
      <c r="AY956">
        <v>416.52069999999998</v>
      </c>
      <c r="AZ956">
        <v>337.87959999999998</v>
      </c>
      <c r="BA956">
        <v>223.49039999999999</v>
      </c>
      <c r="BB956">
        <v>54.400060000000003</v>
      </c>
      <c r="BC956">
        <v>-94.370260000000002</v>
      </c>
      <c r="BD956">
        <v>-159.09460000000001</v>
      </c>
      <c r="BE956">
        <v>-251.78739999999999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119.98180000000001</v>
      </c>
      <c r="BS956">
        <v>439.6721</v>
      </c>
      <c r="BT956">
        <v>436.005</v>
      </c>
      <c r="BU956">
        <v>434.29079999999999</v>
      </c>
      <c r="BV956">
        <v>431.2029</v>
      </c>
      <c r="BW956">
        <v>424.86619999999999</v>
      </c>
      <c r="BX956">
        <v>344.62389999999999</v>
      </c>
      <c r="BY956">
        <v>230.2921</v>
      </c>
      <c r="BZ956">
        <v>119.3613</v>
      </c>
      <c r="CA956">
        <v>64.490589999999997</v>
      </c>
      <c r="CB956">
        <v>42.81841</v>
      </c>
      <c r="CC956">
        <v>-5.0722860000000001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189.54310000000001</v>
      </c>
      <c r="CQ956">
        <v>445.19229999999999</v>
      </c>
      <c r="CR956">
        <v>441.41730000000001</v>
      </c>
      <c r="CS956">
        <v>440.02670000000001</v>
      </c>
      <c r="CT956">
        <v>436.88749999999999</v>
      </c>
      <c r="CU956">
        <v>430.6463</v>
      </c>
      <c r="CV956">
        <v>349.29500000000002</v>
      </c>
      <c r="CW956">
        <v>235.00290000000001</v>
      </c>
      <c r="CX956">
        <v>164.35319999999999</v>
      </c>
      <c r="CY956">
        <v>174.5171</v>
      </c>
      <c r="CZ956">
        <v>182.6627</v>
      </c>
      <c r="DA956">
        <v>165.80189999999999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259.1044</v>
      </c>
      <c r="DO956">
        <v>450.71249999999998</v>
      </c>
      <c r="DP956">
        <v>446.82960000000003</v>
      </c>
      <c r="DQ956">
        <v>445.76260000000002</v>
      </c>
      <c r="DR956">
        <v>442.57209999999998</v>
      </c>
      <c r="DS956">
        <v>436.4264</v>
      </c>
      <c r="DT956">
        <v>353.96609999999998</v>
      </c>
      <c r="DU956">
        <v>239.71379999999999</v>
      </c>
      <c r="DV956">
        <v>209.34520000000001</v>
      </c>
      <c r="DW956">
        <v>284.5437</v>
      </c>
      <c r="DX956">
        <v>322.50700000000001</v>
      </c>
      <c r="DY956">
        <v>336.67610000000002</v>
      </c>
      <c r="DZ956">
        <v>0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0</v>
      </c>
      <c r="EK956">
        <v>0</v>
      </c>
      <c r="EL956">
        <v>359.53989999999999</v>
      </c>
      <c r="EM956">
        <v>458.68270000000001</v>
      </c>
      <c r="EN956">
        <v>454.64409999999998</v>
      </c>
      <c r="EO956">
        <v>454.04430000000002</v>
      </c>
      <c r="EP956">
        <v>450.77980000000002</v>
      </c>
      <c r="EQ956">
        <v>444.77199999999999</v>
      </c>
      <c r="ER956">
        <v>360.71039999999999</v>
      </c>
      <c r="ES956">
        <v>246.5155</v>
      </c>
      <c r="ET956">
        <v>274.3064</v>
      </c>
      <c r="EU956">
        <v>443.40449999999998</v>
      </c>
      <c r="EV956">
        <v>524.41999999999996</v>
      </c>
      <c r="EW956">
        <v>583.39120000000003</v>
      </c>
      <c r="EX956">
        <v>73.929079999999999</v>
      </c>
      <c r="EY956">
        <v>72.407359999999997</v>
      </c>
      <c r="EZ956">
        <v>71.128069999999994</v>
      </c>
      <c r="FA956">
        <v>70.498350000000002</v>
      </c>
      <c r="FB956">
        <v>69.863119999999995</v>
      </c>
      <c r="FC956">
        <v>68.870570000000001</v>
      </c>
      <c r="FD956">
        <v>68.515559999999994</v>
      </c>
      <c r="FE956">
        <v>68.982110000000006</v>
      </c>
      <c r="FF956">
        <v>72.498069999999998</v>
      </c>
      <c r="FG956">
        <v>78.021640000000005</v>
      </c>
      <c r="FH956">
        <v>82.996030000000005</v>
      </c>
      <c r="FI956">
        <v>86.667410000000004</v>
      </c>
      <c r="FJ956">
        <v>89.425060000000002</v>
      </c>
      <c r="FK956">
        <v>91.461510000000004</v>
      </c>
      <c r="FL956">
        <v>92.837810000000005</v>
      </c>
      <c r="FM956">
        <v>93.248570000000001</v>
      </c>
      <c r="FN956">
        <v>92.607550000000003</v>
      </c>
      <c r="FO956">
        <v>91.075869999999995</v>
      </c>
      <c r="FP956">
        <v>89.392129999999995</v>
      </c>
      <c r="FQ956">
        <v>86.670919999999995</v>
      </c>
      <c r="FR956">
        <v>82.846019999999996</v>
      </c>
      <c r="FS956">
        <v>78.785169999999994</v>
      </c>
      <c r="FT956">
        <v>76.322879999999998</v>
      </c>
      <c r="FU956">
        <v>74.025639999999996</v>
      </c>
      <c r="FV956">
        <v>1</v>
      </c>
    </row>
    <row r="957" spans="1:178" x14ac:dyDescent="0.2">
      <c r="A957" t="s">
        <v>216</v>
      </c>
      <c r="B957" t="s">
        <v>231</v>
      </c>
      <c r="C957" t="s">
        <v>243</v>
      </c>
      <c r="D957" t="s">
        <v>37</v>
      </c>
      <c r="E957" t="s">
        <v>239</v>
      </c>
      <c r="F957" t="s">
        <v>227</v>
      </c>
      <c r="G957">
        <v>455</v>
      </c>
      <c r="H957" s="59"/>
      <c r="I957">
        <v>67.00515</v>
      </c>
      <c r="J957">
        <v>499.32690000000002</v>
      </c>
      <c r="K957">
        <v>492.19549999999998</v>
      </c>
      <c r="L957">
        <v>484.26990000000001</v>
      </c>
      <c r="M957">
        <v>487.49950000000001</v>
      </c>
      <c r="N957">
        <v>497.38630000000001</v>
      </c>
      <c r="O957">
        <v>524.2894</v>
      </c>
      <c r="P957">
        <v>544.41150000000005</v>
      </c>
      <c r="Q957">
        <v>558.94129999999996</v>
      </c>
      <c r="R957">
        <v>565.85130000000004</v>
      </c>
      <c r="S957">
        <v>568.44150000000002</v>
      </c>
      <c r="T957">
        <v>574.16489999999999</v>
      </c>
      <c r="U957">
        <v>566.08640000000003</v>
      </c>
      <c r="V957">
        <v>559.64739999999995</v>
      </c>
      <c r="W957">
        <v>553.20039999999995</v>
      </c>
      <c r="X957">
        <v>545.05640000000005</v>
      </c>
      <c r="Y957">
        <v>537.69060000000002</v>
      </c>
      <c r="Z957">
        <v>532.18899999999996</v>
      </c>
      <c r="AA957">
        <v>522.86040000000003</v>
      </c>
      <c r="AB957">
        <v>517.33339999999998</v>
      </c>
      <c r="AC957">
        <v>516.59500000000003</v>
      </c>
      <c r="AD957">
        <v>526.27200000000005</v>
      </c>
      <c r="AE957">
        <v>531.18299999999999</v>
      </c>
      <c r="AF957">
        <v>531.827</v>
      </c>
      <c r="AG957">
        <v>510.64409999999998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16.65888</v>
      </c>
      <c r="AU957">
        <v>419.52409999999998</v>
      </c>
      <c r="AV957">
        <v>416.1139</v>
      </c>
      <c r="AW957">
        <v>413.9821</v>
      </c>
      <c r="AX957">
        <v>411.05380000000002</v>
      </c>
      <c r="AY957">
        <v>404.7559</v>
      </c>
      <c r="AZ957">
        <v>328.33670000000001</v>
      </c>
      <c r="BA957">
        <v>217.12350000000001</v>
      </c>
      <c r="BB957">
        <v>51.372570000000003</v>
      </c>
      <c r="BC957">
        <v>-95.457099999999997</v>
      </c>
      <c r="BD957">
        <v>-159.38849999999999</v>
      </c>
      <c r="BE957">
        <v>-250.55240000000001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0</v>
      </c>
      <c r="BN957">
        <v>0</v>
      </c>
      <c r="BO957">
        <v>0</v>
      </c>
      <c r="BP957">
        <v>0</v>
      </c>
      <c r="BQ957">
        <v>0</v>
      </c>
      <c r="BR957">
        <v>115.6896</v>
      </c>
      <c r="BS957">
        <v>427.38290000000001</v>
      </c>
      <c r="BT957">
        <v>423.81909999999999</v>
      </c>
      <c r="BU957">
        <v>422.14800000000002</v>
      </c>
      <c r="BV957">
        <v>419.14659999999998</v>
      </c>
      <c r="BW957">
        <v>412.98469999999998</v>
      </c>
      <c r="BX957">
        <v>334.98660000000001</v>
      </c>
      <c r="BY957">
        <v>223.83009999999999</v>
      </c>
      <c r="BZ957">
        <v>115.4252</v>
      </c>
      <c r="CA957">
        <v>61.181800000000003</v>
      </c>
      <c r="CB957">
        <v>39.700409999999998</v>
      </c>
      <c r="CC957">
        <v>-7.2879389999999997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184.27799999999999</v>
      </c>
      <c r="CQ957">
        <v>432.82580000000002</v>
      </c>
      <c r="CR957">
        <v>429.15570000000002</v>
      </c>
      <c r="CS957">
        <v>427.80369999999999</v>
      </c>
      <c r="CT957">
        <v>424.75170000000003</v>
      </c>
      <c r="CU957">
        <v>418.68389999999999</v>
      </c>
      <c r="CV957">
        <v>339.5924</v>
      </c>
      <c r="CW957">
        <v>228.4751</v>
      </c>
      <c r="CX957">
        <v>159.78790000000001</v>
      </c>
      <c r="CY957">
        <v>169.6694</v>
      </c>
      <c r="CZ957">
        <v>177.58879999999999</v>
      </c>
      <c r="DA957">
        <v>161.19630000000001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252.8664</v>
      </c>
      <c r="DO957">
        <v>438.2688</v>
      </c>
      <c r="DP957">
        <v>434.4923</v>
      </c>
      <c r="DQ957">
        <v>433.45940000000002</v>
      </c>
      <c r="DR957">
        <v>430.35680000000002</v>
      </c>
      <c r="DS957">
        <v>424.38319999999999</v>
      </c>
      <c r="DT957">
        <v>344.19810000000001</v>
      </c>
      <c r="DU957">
        <v>233.12</v>
      </c>
      <c r="DV957">
        <v>204.15049999999999</v>
      </c>
      <c r="DW957">
        <v>278.15710000000001</v>
      </c>
      <c r="DX957">
        <v>315.47710000000001</v>
      </c>
      <c r="DY957">
        <v>329.68049999999999</v>
      </c>
      <c r="DZ957">
        <v>0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351.8972</v>
      </c>
      <c r="EM957">
        <v>446.12759999999997</v>
      </c>
      <c r="EN957">
        <v>442.19749999999999</v>
      </c>
      <c r="EO957">
        <v>441.62529999999998</v>
      </c>
      <c r="EP957">
        <v>438.44970000000001</v>
      </c>
      <c r="EQ957">
        <v>432.61200000000002</v>
      </c>
      <c r="ER957">
        <v>350.84809999999999</v>
      </c>
      <c r="ES957">
        <v>239.82660000000001</v>
      </c>
      <c r="ET957">
        <v>268.20319999999998</v>
      </c>
      <c r="EU957">
        <v>434.79599999999999</v>
      </c>
      <c r="EV957">
        <v>514.56600000000003</v>
      </c>
      <c r="EW957">
        <v>572.94489999999996</v>
      </c>
      <c r="EX957">
        <v>73.929079999999999</v>
      </c>
      <c r="EY957">
        <v>72.407359999999997</v>
      </c>
      <c r="EZ957">
        <v>71.128069999999994</v>
      </c>
      <c r="FA957">
        <v>70.498350000000002</v>
      </c>
      <c r="FB957">
        <v>69.863119999999995</v>
      </c>
      <c r="FC957">
        <v>68.870570000000001</v>
      </c>
      <c r="FD957">
        <v>68.515559999999994</v>
      </c>
      <c r="FE957">
        <v>68.982110000000006</v>
      </c>
      <c r="FF957">
        <v>72.498069999999998</v>
      </c>
      <c r="FG957">
        <v>78.021640000000005</v>
      </c>
      <c r="FH957">
        <v>82.996030000000005</v>
      </c>
      <c r="FI957">
        <v>86.667410000000004</v>
      </c>
      <c r="FJ957">
        <v>89.425060000000002</v>
      </c>
      <c r="FK957">
        <v>91.461510000000004</v>
      </c>
      <c r="FL957">
        <v>92.837810000000005</v>
      </c>
      <c r="FM957">
        <v>93.248570000000001</v>
      </c>
      <c r="FN957">
        <v>92.607550000000003</v>
      </c>
      <c r="FO957">
        <v>91.075869999999995</v>
      </c>
      <c r="FP957">
        <v>89.392129999999995</v>
      </c>
      <c r="FQ957">
        <v>86.670919999999995</v>
      </c>
      <c r="FR957">
        <v>82.846019999999996</v>
      </c>
      <c r="FS957">
        <v>78.785169999999994</v>
      </c>
      <c r="FT957">
        <v>76.322879999999998</v>
      </c>
      <c r="FU957">
        <v>74.025639999999996</v>
      </c>
      <c r="FV957">
        <v>1</v>
      </c>
    </row>
    <row r="958" spans="1:178" x14ac:dyDescent="0.2">
      <c r="A958" t="s">
        <v>216</v>
      </c>
      <c r="B958" t="s">
        <v>231</v>
      </c>
      <c r="C958" t="s">
        <v>243</v>
      </c>
      <c r="D958" t="s">
        <v>38</v>
      </c>
      <c r="E958">
        <v>2015</v>
      </c>
      <c r="F958" t="s">
        <v>227</v>
      </c>
      <c r="G958">
        <v>494</v>
      </c>
      <c r="H958" s="59"/>
      <c r="I958">
        <v>72.748450000000005</v>
      </c>
      <c r="J958">
        <v>513.53470000000004</v>
      </c>
      <c r="K958">
        <v>507.17970000000003</v>
      </c>
      <c r="L958">
        <v>502.61950000000002</v>
      </c>
      <c r="M958">
        <v>504.77390000000003</v>
      </c>
      <c r="N958">
        <v>520.25519999999995</v>
      </c>
      <c r="O958">
        <v>555.17690000000005</v>
      </c>
      <c r="P958">
        <v>601.05780000000004</v>
      </c>
      <c r="Q958">
        <v>610.57100000000003</v>
      </c>
      <c r="R958">
        <v>619.22619999999995</v>
      </c>
      <c r="S958">
        <v>620.76649999999995</v>
      </c>
      <c r="T958">
        <v>621.90840000000003</v>
      </c>
      <c r="U958">
        <v>616.24540000000002</v>
      </c>
      <c r="V958">
        <v>608.93489999999997</v>
      </c>
      <c r="W958">
        <v>604.67830000000004</v>
      </c>
      <c r="X958">
        <v>592.40809999999999</v>
      </c>
      <c r="Y958">
        <v>587.08669999999995</v>
      </c>
      <c r="Z958">
        <v>576.923</v>
      </c>
      <c r="AA958">
        <v>567.71749999999997</v>
      </c>
      <c r="AB958">
        <v>565.87130000000002</v>
      </c>
      <c r="AC958">
        <v>566.93650000000002</v>
      </c>
      <c r="AD958">
        <v>570.3954</v>
      </c>
      <c r="AE958">
        <v>570.17949999999996</v>
      </c>
      <c r="AF958">
        <v>563.04510000000005</v>
      </c>
      <c r="AG958">
        <v>528.9941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-173.7336</v>
      </c>
      <c r="AU958">
        <v>450.51260000000002</v>
      </c>
      <c r="AV958">
        <v>443.28030000000001</v>
      </c>
      <c r="AW958">
        <v>440.56060000000002</v>
      </c>
      <c r="AX958">
        <v>433.70819999999998</v>
      </c>
      <c r="AY958">
        <v>427.88510000000002</v>
      </c>
      <c r="AZ958">
        <v>356.79599999999999</v>
      </c>
      <c r="BA958">
        <v>242.18289999999999</v>
      </c>
      <c r="BB958">
        <v>-53.463090000000001</v>
      </c>
      <c r="BC958">
        <v>-210.1276</v>
      </c>
      <c r="BD958">
        <v>-401.92779999999999</v>
      </c>
      <c r="BE958">
        <v>-544.68960000000004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0</v>
      </c>
      <c r="BM958">
        <v>0</v>
      </c>
      <c r="BN958">
        <v>0</v>
      </c>
      <c r="BO958">
        <v>0</v>
      </c>
      <c r="BP958">
        <v>0</v>
      </c>
      <c r="BQ958">
        <v>0</v>
      </c>
      <c r="BR958">
        <v>55.618209999999998</v>
      </c>
      <c r="BS958">
        <v>465.86559999999997</v>
      </c>
      <c r="BT958">
        <v>458.01909999999998</v>
      </c>
      <c r="BU958">
        <v>456.51260000000002</v>
      </c>
      <c r="BV958">
        <v>449.65359999999998</v>
      </c>
      <c r="BW958">
        <v>443.71710000000002</v>
      </c>
      <c r="BX958">
        <v>366.28480000000002</v>
      </c>
      <c r="BY958">
        <v>251.4725</v>
      </c>
      <c r="BZ958">
        <v>87.169719999999998</v>
      </c>
      <c r="CA958">
        <v>25.847999999999999</v>
      </c>
      <c r="CB958">
        <v>-53.109940000000002</v>
      </c>
      <c r="CC958">
        <v>-132.6217</v>
      </c>
      <c r="CD958">
        <v>0</v>
      </c>
      <c r="CE958">
        <v>0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214.4666</v>
      </c>
      <c r="CQ958">
        <v>476.4991</v>
      </c>
      <c r="CR958">
        <v>468.22710000000001</v>
      </c>
      <c r="CS958">
        <v>467.5609</v>
      </c>
      <c r="CT958">
        <v>460.69729999999998</v>
      </c>
      <c r="CU958">
        <v>454.6823</v>
      </c>
      <c r="CV958">
        <v>372.85669999999999</v>
      </c>
      <c r="CW958">
        <v>257.90660000000003</v>
      </c>
      <c r="CX958">
        <v>184.57159999999999</v>
      </c>
      <c r="CY958">
        <v>189.28399999999999</v>
      </c>
      <c r="CZ958">
        <v>188.4802</v>
      </c>
      <c r="DA958">
        <v>152.77520000000001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373.31490000000002</v>
      </c>
      <c r="DO958">
        <v>487.13249999999999</v>
      </c>
      <c r="DP958">
        <v>478.43520000000001</v>
      </c>
      <c r="DQ958">
        <v>478.60919999999999</v>
      </c>
      <c r="DR958">
        <v>471.74099999999999</v>
      </c>
      <c r="DS958">
        <v>465.64749999999998</v>
      </c>
      <c r="DT958">
        <v>379.42860000000002</v>
      </c>
      <c r="DU958">
        <v>264.34050000000002</v>
      </c>
      <c r="DV958">
        <v>281.97340000000003</v>
      </c>
      <c r="DW958">
        <v>352.72</v>
      </c>
      <c r="DX958">
        <v>430.07040000000001</v>
      </c>
      <c r="DY958">
        <v>438.17219999999998</v>
      </c>
      <c r="DZ958">
        <v>0</v>
      </c>
      <c r="EA958">
        <v>0</v>
      </c>
      <c r="EB958">
        <v>0</v>
      </c>
      <c r="EC958">
        <v>0</v>
      </c>
      <c r="ED958">
        <v>0</v>
      </c>
      <c r="EE958">
        <v>0</v>
      </c>
      <c r="EF958">
        <v>0</v>
      </c>
      <c r="EG958">
        <v>0</v>
      </c>
      <c r="EH958">
        <v>0</v>
      </c>
      <c r="EI958">
        <v>0</v>
      </c>
      <c r="EJ958">
        <v>0</v>
      </c>
      <c r="EK958">
        <v>0</v>
      </c>
      <c r="EL958">
        <v>602.66669999999999</v>
      </c>
      <c r="EM958">
        <v>502.48559999999998</v>
      </c>
      <c r="EN958">
        <v>493.1739</v>
      </c>
      <c r="EO958">
        <v>494.56119999999999</v>
      </c>
      <c r="EP958">
        <v>487.68639999999999</v>
      </c>
      <c r="EQ958">
        <v>481.47949999999997</v>
      </c>
      <c r="ER958">
        <v>388.91739999999999</v>
      </c>
      <c r="ES958">
        <v>273.6302</v>
      </c>
      <c r="ET958">
        <v>422.60629999999998</v>
      </c>
      <c r="EU958">
        <v>588.69560000000001</v>
      </c>
      <c r="EV958">
        <v>778.88819999999998</v>
      </c>
      <c r="EW958">
        <v>850.24009999999998</v>
      </c>
      <c r="EX958">
        <v>70.284450000000007</v>
      </c>
      <c r="EY958">
        <v>69.079239999999999</v>
      </c>
      <c r="EZ958">
        <v>68.066890000000001</v>
      </c>
      <c r="FA958">
        <v>67.301019999999994</v>
      </c>
      <c r="FB958">
        <v>66.267210000000006</v>
      </c>
      <c r="FC958">
        <v>65.589129999999997</v>
      </c>
      <c r="FD958">
        <v>65.48263</v>
      </c>
      <c r="FE958">
        <v>66.508409999999998</v>
      </c>
      <c r="FF958">
        <v>69.788600000000002</v>
      </c>
      <c r="FG958">
        <v>74.502300000000005</v>
      </c>
      <c r="FH958">
        <v>79.723560000000006</v>
      </c>
      <c r="FI958">
        <v>84.304929999999999</v>
      </c>
      <c r="FJ958">
        <v>87.54768</v>
      </c>
      <c r="FK958">
        <v>89.885660000000001</v>
      </c>
      <c r="FL958">
        <v>91.505549999999999</v>
      </c>
      <c r="FM958">
        <v>92.048349999999999</v>
      </c>
      <c r="FN958">
        <v>92.312190000000001</v>
      </c>
      <c r="FO958">
        <v>91.222470000000001</v>
      </c>
      <c r="FP958">
        <v>89.787540000000007</v>
      </c>
      <c r="FQ958">
        <v>86.982640000000004</v>
      </c>
      <c r="FR958">
        <v>82.723619999999997</v>
      </c>
      <c r="FS958">
        <v>78.775710000000004</v>
      </c>
      <c r="FT958">
        <v>76.4375</v>
      </c>
      <c r="FU958">
        <v>74.025649999999999</v>
      </c>
      <c r="FV958">
        <v>1</v>
      </c>
    </row>
    <row r="959" spans="1:178" x14ac:dyDescent="0.2">
      <c r="A959" t="s">
        <v>216</v>
      </c>
      <c r="B959" t="s">
        <v>231</v>
      </c>
      <c r="C959" t="s">
        <v>243</v>
      </c>
      <c r="D959" t="s">
        <v>38</v>
      </c>
      <c r="E959">
        <v>2016</v>
      </c>
      <c r="F959" t="s">
        <v>227</v>
      </c>
      <c r="G959">
        <v>481</v>
      </c>
      <c r="H959" s="59"/>
      <c r="I959">
        <v>70.834010000000006</v>
      </c>
      <c r="J959">
        <v>500.02069999999998</v>
      </c>
      <c r="K959">
        <v>493.83280000000002</v>
      </c>
      <c r="L959">
        <v>489.39269999999999</v>
      </c>
      <c r="M959">
        <v>491.49029999999999</v>
      </c>
      <c r="N959">
        <v>506.56420000000003</v>
      </c>
      <c r="O959">
        <v>540.56700000000001</v>
      </c>
      <c r="P959">
        <v>585.2405</v>
      </c>
      <c r="Q959">
        <v>594.50340000000006</v>
      </c>
      <c r="R959">
        <v>602.93079999999998</v>
      </c>
      <c r="S959">
        <v>604.43050000000005</v>
      </c>
      <c r="T959">
        <v>605.54240000000004</v>
      </c>
      <c r="U959">
        <v>600.02840000000003</v>
      </c>
      <c r="V959">
        <v>592.91030000000001</v>
      </c>
      <c r="W959">
        <v>588.76570000000004</v>
      </c>
      <c r="X959">
        <v>576.8184</v>
      </c>
      <c r="Y959">
        <v>571.63710000000003</v>
      </c>
      <c r="Z959">
        <v>561.74080000000004</v>
      </c>
      <c r="AA959">
        <v>552.77750000000003</v>
      </c>
      <c r="AB959">
        <v>550.98</v>
      </c>
      <c r="AC959">
        <v>552.01710000000003</v>
      </c>
      <c r="AD959">
        <v>555.38499999999999</v>
      </c>
      <c r="AE959">
        <v>555.17470000000003</v>
      </c>
      <c r="AF959">
        <v>548.22810000000004</v>
      </c>
      <c r="AG959">
        <v>515.07320000000004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-174.2355</v>
      </c>
      <c r="AU959">
        <v>438.31740000000002</v>
      </c>
      <c r="AV959">
        <v>431.28899999999999</v>
      </c>
      <c r="AW959">
        <v>428.61399999999998</v>
      </c>
      <c r="AX959">
        <v>421.94209999999998</v>
      </c>
      <c r="AY959">
        <v>416.2747</v>
      </c>
      <c r="AZ959">
        <v>347.19670000000002</v>
      </c>
      <c r="BA959">
        <v>235.60409999999999</v>
      </c>
      <c r="BB959">
        <v>-55.167319999999997</v>
      </c>
      <c r="BC959">
        <v>-209.81829999999999</v>
      </c>
      <c r="BD959">
        <v>-399.06740000000002</v>
      </c>
      <c r="BE959">
        <v>-539.47170000000006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0</v>
      </c>
      <c r="BL959">
        <v>0</v>
      </c>
      <c r="BM959">
        <v>0</v>
      </c>
      <c r="BN959">
        <v>0</v>
      </c>
      <c r="BO959">
        <v>0</v>
      </c>
      <c r="BP959">
        <v>0</v>
      </c>
      <c r="BQ959">
        <v>0</v>
      </c>
      <c r="BR959">
        <v>52.078400000000002</v>
      </c>
      <c r="BS959">
        <v>453.46699999999998</v>
      </c>
      <c r="BT959">
        <v>445.83260000000001</v>
      </c>
      <c r="BU959">
        <v>444.35469999999998</v>
      </c>
      <c r="BV959">
        <v>437.67630000000003</v>
      </c>
      <c r="BW959">
        <v>431.89699999999999</v>
      </c>
      <c r="BX959">
        <v>356.5598</v>
      </c>
      <c r="BY959">
        <v>244.77080000000001</v>
      </c>
      <c r="BZ959">
        <v>83.602720000000005</v>
      </c>
      <c r="CA959">
        <v>23.031649999999999</v>
      </c>
      <c r="CB959">
        <v>-54.86994</v>
      </c>
      <c r="CC959">
        <v>-132.86189999999999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208.8227</v>
      </c>
      <c r="CQ959">
        <v>463.95960000000002</v>
      </c>
      <c r="CR959">
        <v>455.90539999999999</v>
      </c>
      <c r="CS959">
        <v>455.25670000000002</v>
      </c>
      <c r="CT959">
        <v>448.57369999999997</v>
      </c>
      <c r="CU959">
        <v>442.71690000000001</v>
      </c>
      <c r="CV959">
        <v>363.04469999999998</v>
      </c>
      <c r="CW959">
        <v>251.11949999999999</v>
      </c>
      <c r="CX959">
        <v>179.71440000000001</v>
      </c>
      <c r="CY959">
        <v>184.30279999999999</v>
      </c>
      <c r="CZ959">
        <v>183.52019999999999</v>
      </c>
      <c r="DA959">
        <v>148.75479999999999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365.56700000000001</v>
      </c>
      <c r="DO959">
        <v>474.4522</v>
      </c>
      <c r="DP959">
        <v>465.97820000000002</v>
      </c>
      <c r="DQ959">
        <v>466.15870000000001</v>
      </c>
      <c r="DR959">
        <v>459.47109999999998</v>
      </c>
      <c r="DS959">
        <v>453.5369</v>
      </c>
      <c r="DT959">
        <v>369.52949999999998</v>
      </c>
      <c r="DU959">
        <v>257.4683</v>
      </c>
      <c r="DV959">
        <v>275.8261</v>
      </c>
      <c r="DW959">
        <v>345.57400000000001</v>
      </c>
      <c r="DX959">
        <v>421.91030000000001</v>
      </c>
      <c r="DY959">
        <v>430.37150000000003</v>
      </c>
      <c r="DZ959">
        <v>0</v>
      </c>
      <c r="EA959">
        <v>0</v>
      </c>
      <c r="EB959">
        <v>0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J959">
        <v>0</v>
      </c>
      <c r="EK959">
        <v>0</v>
      </c>
      <c r="EL959">
        <v>591.8809</v>
      </c>
      <c r="EM959">
        <v>489.6019</v>
      </c>
      <c r="EN959">
        <v>480.52170000000001</v>
      </c>
      <c r="EO959">
        <v>481.89940000000001</v>
      </c>
      <c r="EP959">
        <v>475.20530000000002</v>
      </c>
      <c r="EQ959">
        <v>469.1592</v>
      </c>
      <c r="ER959">
        <v>378.89269999999999</v>
      </c>
      <c r="ES959">
        <v>266.63490000000002</v>
      </c>
      <c r="ET959">
        <v>414.59620000000001</v>
      </c>
      <c r="EU959">
        <v>578.42399999999998</v>
      </c>
      <c r="EV959">
        <v>766.1078</v>
      </c>
      <c r="EW959">
        <v>836.98130000000003</v>
      </c>
      <c r="EX959">
        <v>70.284450000000007</v>
      </c>
      <c r="EY959">
        <v>69.079229999999995</v>
      </c>
      <c r="EZ959">
        <v>68.066879999999998</v>
      </c>
      <c r="FA959">
        <v>67.301019999999994</v>
      </c>
      <c r="FB959">
        <v>66.267210000000006</v>
      </c>
      <c r="FC959">
        <v>65.589129999999997</v>
      </c>
      <c r="FD959">
        <v>65.48263</v>
      </c>
      <c r="FE959">
        <v>66.508409999999998</v>
      </c>
      <c r="FF959">
        <v>69.788600000000002</v>
      </c>
      <c r="FG959">
        <v>74.502300000000005</v>
      </c>
      <c r="FH959">
        <v>79.723560000000006</v>
      </c>
      <c r="FI959">
        <v>84.304929999999999</v>
      </c>
      <c r="FJ959">
        <v>87.54768</v>
      </c>
      <c r="FK959">
        <v>89.885660000000001</v>
      </c>
      <c r="FL959">
        <v>91.505549999999999</v>
      </c>
      <c r="FM959">
        <v>92.048349999999999</v>
      </c>
      <c r="FN959">
        <v>92.312190000000001</v>
      </c>
      <c r="FO959">
        <v>91.222470000000001</v>
      </c>
      <c r="FP959">
        <v>89.787540000000007</v>
      </c>
      <c r="FQ959">
        <v>86.982640000000004</v>
      </c>
      <c r="FR959">
        <v>82.723619999999997</v>
      </c>
      <c r="FS959">
        <v>78.775710000000004</v>
      </c>
      <c r="FT959">
        <v>76.4375</v>
      </c>
      <c r="FU959">
        <v>74.025649999999999</v>
      </c>
      <c r="FV959">
        <v>1</v>
      </c>
    </row>
    <row r="960" spans="1:178" x14ac:dyDescent="0.2">
      <c r="A960" t="s">
        <v>216</v>
      </c>
      <c r="B960" t="s">
        <v>231</v>
      </c>
      <c r="C960" t="s">
        <v>243</v>
      </c>
      <c r="D960" t="s">
        <v>38</v>
      </c>
      <c r="E960">
        <v>2017</v>
      </c>
      <c r="F960" t="s">
        <v>227</v>
      </c>
      <c r="G960">
        <v>468</v>
      </c>
      <c r="H960" s="59"/>
      <c r="I960">
        <v>68.919589999999999</v>
      </c>
      <c r="J960">
        <v>486.50659999999999</v>
      </c>
      <c r="K960">
        <v>480.48599999999999</v>
      </c>
      <c r="L960">
        <v>476.16579999999999</v>
      </c>
      <c r="M960">
        <v>478.20679999999999</v>
      </c>
      <c r="N960">
        <v>492.87329999999997</v>
      </c>
      <c r="O960">
        <v>525.95699999999999</v>
      </c>
      <c r="P960">
        <v>569.42319999999995</v>
      </c>
      <c r="Q960">
        <v>578.4357</v>
      </c>
      <c r="R960">
        <v>586.63530000000003</v>
      </c>
      <c r="S960">
        <v>588.09460000000001</v>
      </c>
      <c r="T960">
        <v>589.17650000000003</v>
      </c>
      <c r="U960">
        <v>583.81150000000002</v>
      </c>
      <c r="V960">
        <v>576.88570000000004</v>
      </c>
      <c r="W960">
        <v>572.85310000000004</v>
      </c>
      <c r="X960">
        <v>561.2287</v>
      </c>
      <c r="Y960">
        <v>556.18740000000003</v>
      </c>
      <c r="Z960">
        <v>546.55870000000004</v>
      </c>
      <c r="AA960">
        <v>537.83759999999995</v>
      </c>
      <c r="AB960">
        <v>536.08860000000004</v>
      </c>
      <c r="AC960">
        <v>537.09770000000003</v>
      </c>
      <c r="AD960">
        <v>540.37459999999999</v>
      </c>
      <c r="AE960">
        <v>540.16999999999996</v>
      </c>
      <c r="AF960">
        <v>533.41110000000003</v>
      </c>
      <c r="AG960">
        <v>501.15230000000003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-174.66749999999999</v>
      </c>
      <c r="AU960">
        <v>426.1268</v>
      </c>
      <c r="AV960">
        <v>419.30220000000003</v>
      </c>
      <c r="AW960">
        <v>416.67219999999998</v>
      </c>
      <c r="AX960">
        <v>410.18079999999998</v>
      </c>
      <c r="AY960">
        <v>404.66919999999999</v>
      </c>
      <c r="AZ960">
        <v>337.6003</v>
      </c>
      <c r="BA960">
        <v>229.0282</v>
      </c>
      <c r="BB960">
        <v>-56.82864</v>
      </c>
      <c r="BC960">
        <v>-209.43700000000001</v>
      </c>
      <c r="BD960">
        <v>-396.10070000000002</v>
      </c>
      <c r="BE960">
        <v>-534.12800000000004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0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48.567210000000003</v>
      </c>
      <c r="BS960">
        <v>441.07029999999997</v>
      </c>
      <c r="BT960">
        <v>433.64780000000002</v>
      </c>
      <c r="BU960">
        <v>432.19880000000001</v>
      </c>
      <c r="BV960">
        <v>425.70089999999999</v>
      </c>
      <c r="BW960">
        <v>420.07889999999998</v>
      </c>
      <c r="BX960">
        <v>346.83600000000001</v>
      </c>
      <c r="BY960">
        <v>238.0701</v>
      </c>
      <c r="BZ960">
        <v>80.053280000000001</v>
      </c>
      <c r="CA960">
        <v>20.244769999999999</v>
      </c>
      <c r="CB960">
        <v>-56.586399999999998</v>
      </c>
      <c r="CC960">
        <v>-133.0506</v>
      </c>
      <c r="CD960">
        <v>0</v>
      </c>
      <c r="CE960">
        <v>0</v>
      </c>
      <c r="CF960">
        <v>0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203.1789</v>
      </c>
      <c r="CQ960">
        <v>451.42020000000002</v>
      </c>
      <c r="CR960">
        <v>443.58359999999999</v>
      </c>
      <c r="CS960">
        <v>442.95249999999999</v>
      </c>
      <c r="CT960">
        <v>436.45010000000002</v>
      </c>
      <c r="CU960">
        <v>430.7516</v>
      </c>
      <c r="CV960">
        <v>353.23270000000002</v>
      </c>
      <c r="CW960">
        <v>244.33250000000001</v>
      </c>
      <c r="CX960">
        <v>174.85730000000001</v>
      </c>
      <c r="CY960">
        <v>179.32169999999999</v>
      </c>
      <c r="CZ960">
        <v>178.56020000000001</v>
      </c>
      <c r="DA960">
        <v>144.73439999999999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357.79050000000001</v>
      </c>
      <c r="DO960">
        <v>461.77</v>
      </c>
      <c r="DP960">
        <v>453.51929999999999</v>
      </c>
      <c r="DQ960">
        <v>453.70609999999999</v>
      </c>
      <c r="DR960">
        <v>447.19920000000002</v>
      </c>
      <c r="DS960">
        <v>441.42439999999999</v>
      </c>
      <c r="DT960">
        <v>359.6293</v>
      </c>
      <c r="DU960">
        <v>250.5949</v>
      </c>
      <c r="DV960">
        <v>269.66129999999998</v>
      </c>
      <c r="DW960">
        <v>338.39859999999999</v>
      </c>
      <c r="DX960">
        <v>413.70679999999999</v>
      </c>
      <c r="DY960">
        <v>422.51940000000002</v>
      </c>
      <c r="DZ960">
        <v>0</v>
      </c>
      <c r="EA960">
        <v>0</v>
      </c>
      <c r="EB960">
        <v>0</v>
      </c>
      <c r="EC960">
        <v>0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0</v>
      </c>
      <c r="EJ960">
        <v>0</v>
      </c>
      <c r="EK960">
        <v>0</v>
      </c>
      <c r="EL960">
        <v>581.02520000000004</v>
      </c>
      <c r="EM960">
        <v>476.71350000000001</v>
      </c>
      <c r="EN960">
        <v>467.86500000000001</v>
      </c>
      <c r="EO960">
        <v>469.23270000000002</v>
      </c>
      <c r="EP960">
        <v>462.71929999999998</v>
      </c>
      <c r="EQ960">
        <v>456.83409999999998</v>
      </c>
      <c r="ER960">
        <v>368.86509999999998</v>
      </c>
      <c r="ES960">
        <v>259.63679999999999</v>
      </c>
      <c r="ET960">
        <v>406.54320000000001</v>
      </c>
      <c r="EU960">
        <v>568.08029999999997</v>
      </c>
      <c r="EV960">
        <v>753.22109999999998</v>
      </c>
      <c r="EW960">
        <v>823.59690000000001</v>
      </c>
      <c r="EX960">
        <v>70.284450000000007</v>
      </c>
      <c r="EY960">
        <v>69.079239999999999</v>
      </c>
      <c r="EZ960">
        <v>68.066890000000001</v>
      </c>
      <c r="FA960">
        <v>67.301019999999994</v>
      </c>
      <c r="FB960">
        <v>66.267210000000006</v>
      </c>
      <c r="FC960">
        <v>65.589129999999997</v>
      </c>
      <c r="FD960">
        <v>65.48263</v>
      </c>
      <c r="FE960">
        <v>66.508409999999998</v>
      </c>
      <c r="FF960">
        <v>69.788600000000002</v>
      </c>
      <c r="FG960">
        <v>74.502300000000005</v>
      </c>
      <c r="FH960">
        <v>79.723560000000006</v>
      </c>
      <c r="FI960">
        <v>84.304929999999999</v>
      </c>
      <c r="FJ960">
        <v>87.54768</v>
      </c>
      <c r="FK960">
        <v>89.885660000000001</v>
      </c>
      <c r="FL960">
        <v>91.505549999999999</v>
      </c>
      <c r="FM960">
        <v>92.048349999999999</v>
      </c>
      <c r="FN960">
        <v>92.312190000000001</v>
      </c>
      <c r="FO960">
        <v>91.222470000000001</v>
      </c>
      <c r="FP960">
        <v>89.787540000000007</v>
      </c>
      <c r="FQ960">
        <v>86.982640000000004</v>
      </c>
      <c r="FR960">
        <v>82.723619999999997</v>
      </c>
      <c r="FS960">
        <v>78.775710000000004</v>
      </c>
      <c r="FT960">
        <v>76.4375</v>
      </c>
      <c r="FU960">
        <v>74.025649999999999</v>
      </c>
      <c r="FV960">
        <v>1</v>
      </c>
    </row>
    <row r="961" spans="1:178" x14ac:dyDescent="0.2">
      <c r="A961" t="s">
        <v>216</v>
      </c>
      <c r="B961" t="s">
        <v>231</v>
      </c>
      <c r="C961" t="s">
        <v>243</v>
      </c>
      <c r="D961" t="s">
        <v>38</v>
      </c>
      <c r="E961" t="s">
        <v>239</v>
      </c>
      <c r="F961" t="s">
        <v>227</v>
      </c>
      <c r="G961">
        <v>455</v>
      </c>
      <c r="H961" s="59"/>
      <c r="I961">
        <v>67.00515</v>
      </c>
      <c r="J961">
        <v>472.99250000000001</v>
      </c>
      <c r="K961">
        <v>467.13920000000002</v>
      </c>
      <c r="L961">
        <v>462.93900000000002</v>
      </c>
      <c r="M961">
        <v>464.92329999999998</v>
      </c>
      <c r="N961">
        <v>479.18239999999997</v>
      </c>
      <c r="O961">
        <v>511.34710000000001</v>
      </c>
      <c r="P961">
        <v>553.60580000000004</v>
      </c>
      <c r="Q961">
        <v>562.36800000000005</v>
      </c>
      <c r="R961">
        <v>570.33989999999994</v>
      </c>
      <c r="S961">
        <v>571.75869999999998</v>
      </c>
      <c r="T961">
        <v>572.81039999999996</v>
      </c>
      <c r="U961">
        <v>567.59450000000004</v>
      </c>
      <c r="V961">
        <v>560.86109999999996</v>
      </c>
      <c r="W961">
        <v>556.94050000000004</v>
      </c>
      <c r="X961">
        <v>545.63900000000001</v>
      </c>
      <c r="Y961">
        <v>540.73779999999999</v>
      </c>
      <c r="Z961">
        <v>531.37649999999996</v>
      </c>
      <c r="AA961">
        <v>522.89769999999999</v>
      </c>
      <c r="AB961">
        <v>521.19730000000004</v>
      </c>
      <c r="AC961">
        <v>522.17830000000004</v>
      </c>
      <c r="AD961">
        <v>525.36419999999998</v>
      </c>
      <c r="AE961">
        <v>525.1653</v>
      </c>
      <c r="AF961">
        <v>518.5942</v>
      </c>
      <c r="AG961">
        <v>487.23140000000001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-175.0265</v>
      </c>
      <c r="AU961">
        <v>413.94110000000001</v>
      </c>
      <c r="AV961">
        <v>407.32</v>
      </c>
      <c r="AW961">
        <v>404.73559999999998</v>
      </c>
      <c r="AX961">
        <v>398.42469999999997</v>
      </c>
      <c r="AY961">
        <v>393.06869999999998</v>
      </c>
      <c r="AZ961">
        <v>328.00689999999997</v>
      </c>
      <c r="BA961">
        <v>222.45519999999999</v>
      </c>
      <c r="BB961">
        <v>-58.445270000000001</v>
      </c>
      <c r="BC961">
        <v>-208.98070000000001</v>
      </c>
      <c r="BD961">
        <v>-393.0231</v>
      </c>
      <c r="BE961">
        <v>-528.65329999999994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0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45.085859999999997</v>
      </c>
      <c r="BS961">
        <v>428.67570000000001</v>
      </c>
      <c r="BT961">
        <v>421.46499999999997</v>
      </c>
      <c r="BU961">
        <v>420.04500000000002</v>
      </c>
      <c r="BV961">
        <v>413.72770000000003</v>
      </c>
      <c r="BW961">
        <v>408.26280000000003</v>
      </c>
      <c r="BX961">
        <v>337.11349999999999</v>
      </c>
      <c r="BY961">
        <v>231.3707</v>
      </c>
      <c r="BZ961">
        <v>76.522130000000004</v>
      </c>
      <c r="CA961">
        <v>17.488569999999999</v>
      </c>
      <c r="CB961">
        <v>-58.257480000000001</v>
      </c>
      <c r="CC961">
        <v>-133.1857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197.535</v>
      </c>
      <c r="CQ961">
        <v>438.88069999999999</v>
      </c>
      <c r="CR961">
        <v>431.26179999999999</v>
      </c>
      <c r="CS961">
        <v>430.64819999999997</v>
      </c>
      <c r="CT961">
        <v>424.32650000000001</v>
      </c>
      <c r="CU961">
        <v>418.78629999999998</v>
      </c>
      <c r="CV961">
        <v>343.42070000000001</v>
      </c>
      <c r="CW961">
        <v>237.5455</v>
      </c>
      <c r="CX961">
        <v>170.0001</v>
      </c>
      <c r="CY961">
        <v>174.34049999999999</v>
      </c>
      <c r="CZ961">
        <v>173.6002</v>
      </c>
      <c r="DA961">
        <v>140.714</v>
      </c>
      <c r="DB961">
        <v>0</v>
      </c>
      <c r="DC961">
        <v>0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349.98410000000001</v>
      </c>
      <c r="DO961">
        <v>449.08580000000001</v>
      </c>
      <c r="DP961">
        <v>441.05860000000001</v>
      </c>
      <c r="DQ961">
        <v>441.25150000000002</v>
      </c>
      <c r="DR961">
        <v>434.92529999999999</v>
      </c>
      <c r="DS961">
        <v>429.3098</v>
      </c>
      <c r="DT961">
        <v>349.7278</v>
      </c>
      <c r="DU961">
        <v>243.72030000000001</v>
      </c>
      <c r="DV961">
        <v>263.47809999999998</v>
      </c>
      <c r="DW961">
        <v>331.19240000000002</v>
      </c>
      <c r="DX961">
        <v>405.4579</v>
      </c>
      <c r="DY961">
        <v>414.61369999999999</v>
      </c>
      <c r="DZ961">
        <v>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0</v>
      </c>
      <c r="EJ961">
        <v>0</v>
      </c>
      <c r="EK961">
        <v>0</v>
      </c>
      <c r="EL961">
        <v>570.09649999999999</v>
      </c>
      <c r="EM961">
        <v>463.82029999999997</v>
      </c>
      <c r="EN961">
        <v>455.20359999999999</v>
      </c>
      <c r="EO961">
        <v>456.5609</v>
      </c>
      <c r="EP961">
        <v>450.22829999999999</v>
      </c>
      <c r="EQ961">
        <v>444.50400000000002</v>
      </c>
      <c r="ER961">
        <v>358.83440000000002</v>
      </c>
      <c r="ES961">
        <v>252.63579999999999</v>
      </c>
      <c r="ET961">
        <v>398.44560000000001</v>
      </c>
      <c r="EU961">
        <v>557.6617</v>
      </c>
      <c r="EV961">
        <v>740.22349999999994</v>
      </c>
      <c r="EW961">
        <v>810.08140000000003</v>
      </c>
      <c r="EX961">
        <v>70.284450000000007</v>
      </c>
      <c r="EY961">
        <v>69.079239999999999</v>
      </c>
      <c r="EZ961">
        <v>68.066890000000001</v>
      </c>
      <c r="FA961">
        <v>67.301019999999994</v>
      </c>
      <c r="FB961">
        <v>66.267210000000006</v>
      </c>
      <c r="FC961">
        <v>65.589129999999997</v>
      </c>
      <c r="FD961">
        <v>65.48263</v>
      </c>
      <c r="FE961">
        <v>66.508409999999998</v>
      </c>
      <c r="FF961">
        <v>69.788600000000002</v>
      </c>
      <c r="FG961">
        <v>74.502300000000005</v>
      </c>
      <c r="FH961">
        <v>79.723560000000006</v>
      </c>
      <c r="FI961">
        <v>84.304929999999999</v>
      </c>
      <c r="FJ961">
        <v>87.54768</v>
      </c>
      <c r="FK961">
        <v>89.885660000000001</v>
      </c>
      <c r="FL961">
        <v>91.505549999999999</v>
      </c>
      <c r="FM961">
        <v>92.048349999999999</v>
      </c>
      <c r="FN961">
        <v>92.312190000000001</v>
      </c>
      <c r="FO961">
        <v>91.222470000000001</v>
      </c>
      <c r="FP961">
        <v>89.787540000000007</v>
      </c>
      <c r="FQ961">
        <v>86.982640000000004</v>
      </c>
      <c r="FR961">
        <v>82.723619999999997</v>
      </c>
      <c r="FS961">
        <v>78.775710000000004</v>
      </c>
      <c r="FT961">
        <v>76.4375</v>
      </c>
      <c r="FU961">
        <v>74.025649999999999</v>
      </c>
      <c r="FV961">
        <v>1</v>
      </c>
    </row>
    <row r="962" spans="1:178" x14ac:dyDescent="0.2">
      <c r="A962" t="s">
        <v>216</v>
      </c>
      <c r="B962" t="s">
        <v>231</v>
      </c>
      <c r="C962" t="s">
        <v>243</v>
      </c>
      <c r="D962" t="s">
        <v>39</v>
      </c>
      <c r="E962">
        <v>2015</v>
      </c>
      <c r="F962" t="s">
        <v>227</v>
      </c>
      <c r="G962">
        <v>494</v>
      </c>
      <c r="H962" s="59"/>
      <c r="I962">
        <v>72.748450000000005</v>
      </c>
      <c r="J962">
        <v>517.61410000000001</v>
      </c>
      <c r="K962">
        <v>511.30759999999998</v>
      </c>
      <c r="L962">
        <v>503.38600000000002</v>
      </c>
      <c r="M962">
        <v>506.09789999999998</v>
      </c>
      <c r="N962">
        <v>522.03880000000004</v>
      </c>
      <c r="O962">
        <v>554.53909999999996</v>
      </c>
      <c r="P962">
        <v>600.62</v>
      </c>
      <c r="Q962">
        <v>613.10519999999997</v>
      </c>
      <c r="R962">
        <v>623.08450000000005</v>
      </c>
      <c r="S962">
        <v>626.25869999999998</v>
      </c>
      <c r="T962">
        <v>627.00599999999997</v>
      </c>
      <c r="U962">
        <v>620.88430000000005</v>
      </c>
      <c r="V962">
        <v>612.91899999999998</v>
      </c>
      <c r="W962">
        <v>608.68730000000005</v>
      </c>
      <c r="X962">
        <v>597.01369999999997</v>
      </c>
      <c r="Y962">
        <v>591.45039999999995</v>
      </c>
      <c r="Z962">
        <v>582.12480000000005</v>
      </c>
      <c r="AA962">
        <v>572.85329999999999</v>
      </c>
      <c r="AB962">
        <v>570.99090000000001</v>
      </c>
      <c r="AC962">
        <v>572.28700000000003</v>
      </c>
      <c r="AD962">
        <v>573.89459999999997</v>
      </c>
      <c r="AE962">
        <v>573.43259999999998</v>
      </c>
      <c r="AF962">
        <v>568.29830000000004</v>
      </c>
      <c r="AG962">
        <v>533.01329999999996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-169.16480000000001</v>
      </c>
      <c r="AU962">
        <v>454.1345</v>
      </c>
      <c r="AV962">
        <v>446.88389999999998</v>
      </c>
      <c r="AW962">
        <v>443.62810000000002</v>
      </c>
      <c r="AX962">
        <v>437.35809999999998</v>
      </c>
      <c r="AY962">
        <v>431.41969999999998</v>
      </c>
      <c r="AZ962">
        <v>360.40410000000003</v>
      </c>
      <c r="BA962">
        <v>239.2131</v>
      </c>
      <c r="BB962">
        <v>89.569829999999996</v>
      </c>
      <c r="BC962">
        <v>-65.349109999999996</v>
      </c>
      <c r="BD962">
        <v>-206.0205</v>
      </c>
      <c r="BE962">
        <v>-299.84679999999997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55.841830000000002</v>
      </c>
      <c r="BS962">
        <v>469.00979999999998</v>
      </c>
      <c r="BT962">
        <v>461.49329999999998</v>
      </c>
      <c r="BU962">
        <v>459.61180000000002</v>
      </c>
      <c r="BV962">
        <v>453.53809999999999</v>
      </c>
      <c r="BW962">
        <v>447.35079999999999</v>
      </c>
      <c r="BX962">
        <v>369.76909999999998</v>
      </c>
      <c r="BY962">
        <v>248.55690000000001</v>
      </c>
      <c r="BZ962">
        <v>143.50489999999999</v>
      </c>
      <c r="CA962">
        <v>83.116870000000006</v>
      </c>
      <c r="CB962">
        <v>25.704750000000001</v>
      </c>
      <c r="CC962">
        <v>-34.305190000000003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211.6808</v>
      </c>
      <c r="CQ962">
        <v>479.31240000000003</v>
      </c>
      <c r="CR962">
        <v>471.61180000000002</v>
      </c>
      <c r="CS962">
        <v>470.68200000000002</v>
      </c>
      <c r="CT962">
        <v>464.74439999999998</v>
      </c>
      <c r="CU962">
        <v>458.38470000000001</v>
      </c>
      <c r="CV962">
        <v>376.25529999999998</v>
      </c>
      <c r="CW962">
        <v>255.0284</v>
      </c>
      <c r="CX962">
        <v>180.86009999999999</v>
      </c>
      <c r="CY962">
        <v>185.94399999999999</v>
      </c>
      <c r="CZ962">
        <v>186.1969</v>
      </c>
      <c r="DA962">
        <v>149.60810000000001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367.5197</v>
      </c>
      <c r="DO962">
        <v>489.61500000000001</v>
      </c>
      <c r="DP962">
        <v>481.73020000000002</v>
      </c>
      <c r="DQ962">
        <v>481.75220000000002</v>
      </c>
      <c r="DR962">
        <v>475.95069999999998</v>
      </c>
      <c r="DS962">
        <v>469.41849999999999</v>
      </c>
      <c r="DT962">
        <v>382.74149999999997</v>
      </c>
      <c r="DU962">
        <v>261.49990000000003</v>
      </c>
      <c r="DV962">
        <v>218.21530000000001</v>
      </c>
      <c r="DW962">
        <v>288.77109999999999</v>
      </c>
      <c r="DX962">
        <v>346.6891</v>
      </c>
      <c r="DY962">
        <v>333.5215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592.52629999999999</v>
      </c>
      <c r="EM962">
        <v>504.49029999999999</v>
      </c>
      <c r="EN962">
        <v>496.33960000000002</v>
      </c>
      <c r="EO962">
        <v>497.73590000000002</v>
      </c>
      <c r="EP962">
        <v>492.13080000000002</v>
      </c>
      <c r="EQ962">
        <v>485.34960000000001</v>
      </c>
      <c r="ER962">
        <v>392.10649999999998</v>
      </c>
      <c r="ES962">
        <v>270.84379999999999</v>
      </c>
      <c r="ET962">
        <v>272.15030000000002</v>
      </c>
      <c r="EU962">
        <v>437.2371</v>
      </c>
      <c r="EV962">
        <v>578.41430000000003</v>
      </c>
      <c r="EW962">
        <v>599.06299999999999</v>
      </c>
      <c r="EX962">
        <v>76.239940000000004</v>
      </c>
      <c r="EY962">
        <v>74.637559999999993</v>
      </c>
      <c r="EZ962">
        <v>73.319689999999994</v>
      </c>
      <c r="FA962">
        <v>72.05247</v>
      </c>
      <c r="FB962">
        <v>71.28528</v>
      </c>
      <c r="FC962">
        <v>70.767420000000001</v>
      </c>
      <c r="FD962">
        <v>70.644390000000001</v>
      </c>
      <c r="FE962">
        <v>71.23048</v>
      </c>
      <c r="FF962">
        <v>73.948670000000007</v>
      </c>
      <c r="FG962">
        <v>78.350040000000007</v>
      </c>
      <c r="FH962">
        <v>83.396169999999998</v>
      </c>
      <c r="FI962">
        <v>87.473190000000002</v>
      </c>
      <c r="FJ962">
        <v>89.559600000000003</v>
      </c>
      <c r="FK962">
        <v>90.284549999999996</v>
      </c>
      <c r="FL962">
        <v>91.313419999999994</v>
      </c>
      <c r="FM962">
        <v>91.831230000000005</v>
      </c>
      <c r="FN962">
        <v>91.552049999999994</v>
      </c>
      <c r="FO962">
        <v>90.92859</v>
      </c>
      <c r="FP962">
        <v>89.346580000000003</v>
      </c>
      <c r="FQ962">
        <v>86.980080000000001</v>
      </c>
      <c r="FR962">
        <v>83.470640000000003</v>
      </c>
      <c r="FS962">
        <v>80.097149999999999</v>
      </c>
      <c r="FT962">
        <v>77.906059999999997</v>
      </c>
      <c r="FU962">
        <v>76.032499999999999</v>
      </c>
      <c r="FV962">
        <v>1</v>
      </c>
    </row>
    <row r="963" spans="1:178" x14ac:dyDescent="0.2">
      <c r="A963" t="s">
        <v>216</v>
      </c>
      <c r="B963" t="s">
        <v>231</v>
      </c>
      <c r="C963" t="s">
        <v>243</v>
      </c>
      <c r="D963" t="s">
        <v>39</v>
      </c>
      <c r="E963">
        <v>2016</v>
      </c>
      <c r="F963" t="s">
        <v>227</v>
      </c>
      <c r="G963">
        <v>481</v>
      </c>
      <c r="H963" s="59"/>
      <c r="I963">
        <v>70.834010000000006</v>
      </c>
      <c r="J963">
        <v>503.99270000000001</v>
      </c>
      <c r="K963">
        <v>497.85210000000001</v>
      </c>
      <c r="L963">
        <v>490.13889999999998</v>
      </c>
      <c r="M963">
        <v>492.77949999999998</v>
      </c>
      <c r="N963">
        <v>508.30090000000001</v>
      </c>
      <c r="O963">
        <v>539.94590000000005</v>
      </c>
      <c r="P963">
        <v>584.81420000000003</v>
      </c>
      <c r="Q963">
        <v>596.97080000000005</v>
      </c>
      <c r="R963">
        <v>606.68759999999997</v>
      </c>
      <c r="S963">
        <v>609.77829999999994</v>
      </c>
      <c r="T963">
        <v>610.5059</v>
      </c>
      <c r="U963">
        <v>604.5453</v>
      </c>
      <c r="V963">
        <v>596.78959999999995</v>
      </c>
      <c r="W963">
        <v>592.66909999999996</v>
      </c>
      <c r="X963">
        <v>581.30290000000002</v>
      </c>
      <c r="Y963">
        <v>575.88589999999999</v>
      </c>
      <c r="Z963">
        <v>566.8057</v>
      </c>
      <c r="AA963">
        <v>557.77819999999997</v>
      </c>
      <c r="AB963">
        <v>555.96479999999997</v>
      </c>
      <c r="AC963">
        <v>557.2269</v>
      </c>
      <c r="AD963">
        <v>558.7921</v>
      </c>
      <c r="AE963">
        <v>558.34230000000002</v>
      </c>
      <c r="AF963">
        <v>553.34310000000005</v>
      </c>
      <c r="AG963">
        <v>518.98670000000004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-169.6908</v>
      </c>
      <c r="AU963">
        <v>441.85449999999997</v>
      </c>
      <c r="AV963">
        <v>434.80070000000001</v>
      </c>
      <c r="AW963">
        <v>431.60019999999997</v>
      </c>
      <c r="AX963">
        <v>425.4907</v>
      </c>
      <c r="AY963">
        <v>419.71409999999997</v>
      </c>
      <c r="AZ963">
        <v>350.71269999999998</v>
      </c>
      <c r="BA963">
        <v>232.71129999999999</v>
      </c>
      <c r="BB963">
        <v>86.019559999999998</v>
      </c>
      <c r="BC963">
        <v>-66.913830000000004</v>
      </c>
      <c r="BD963">
        <v>-205.7252</v>
      </c>
      <c r="BE963">
        <v>-297.8306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0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52.335479999999997</v>
      </c>
      <c r="BS963">
        <v>456.53280000000001</v>
      </c>
      <c r="BT963">
        <v>449.2165</v>
      </c>
      <c r="BU963">
        <v>447.37209999999999</v>
      </c>
      <c r="BV963">
        <v>441.45650000000001</v>
      </c>
      <c r="BW963">
        <v>435.43419999999998</v>
      </c>
      <c r="BX963">
        <v>359.95359999999999</v>
      </c>
      <c r="BY963">
        <v>241.9314</v>
      </c>
      <c r="BZ963">
        <v>139.24019999999999</v>
      </c>
      <c r="CA963">
        <v>79.585639999999998</v>
      </c>
      <c r="CB963">
        <v>22.93065</v>
      </c>
      <c r="CC963">
        <v>-35.80621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206.11019999999999</v>
      </c>
      <c r="CQ963">
        <v>466.69889999999998</v>
      </c>
      <c r="CR963">
        <v>459.20089999999999</v>
      </c>
      <c r="CS963">
        <v>458.29570000000001</v>
      </c>
      <c r="CT963">
        <v>452.51429999999999</v>
      </c>
      <c r="CU963">
        <v>446.32190000000003</v>
      </c>
      <c r="CV963">
        <v>366.35390000000001</v>
      </c>
      <c r="CW963">
        <v>248.31720000000001</v>
      </c>
      <c r="CX963">
        <v>176.10059999999999</v>
      </c>
      <c r="CY963">
        <v>181.05070000000001</v>
      </c>
      <c r="CZ963">
        <v>181.297</v>
      </c>
      <c r="DA963">
        <v>145.6711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359.88490000000002</v>
      </c>
      <c r="DO963">
        <v>476.86509999999998</v>
      </c>
      <c r="DP963">
        <v>469.18529999999998</v>
      </c>
      <c r="DQ963">
        <v>469.2192</v>
      </c>
      <c r="DR963">
        <v>463.57220000000001</v>
      </c>
      <c r="DS963">
        <v>457.20960000000002</v>
      </c>
      <c r="DT963">
        <v>372.75420000000003</v>
      </c>
      <c r="DU963">
        <v>254.7029</v>
      </c>
      <c r="DV963">
        <v>212.96100000000001</v>
      </c>
      <c r="DW963">
        <v>282.51580000000001</v>
      </c>
      <c r="DX963">
        <v>339.66340000000002</v>
      </c>
      <c r="DY963">
        <v>327.14830000000001</v>
      </c>
      <c r="DZ963">
        <v>0</v>
      </c>
      <c r="EA963">
        <v>0</v>
      </c>
      <c r="EB963">
        <v>0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581.91129999999998</v>
      </c>
      <c r="EM963">
        <v>491.54329999999999</v>
      </c>
      <c r="EN963">
        <v>483.60120000000001</v>
      </c>
      <c r="EO963">
        <v>484.99110000000002</v>
      </c>
      <c r="EP963">
        <v>479.53800000000001</v>
      </c>
      <c r="EQ963">
        <v>472.92970000000003</v>
      </c>
      <c r="ER963">
        <v>381.99509999999998</v>
      </c>
      <c r="ES963">
        <v>263.923</v>
      </c>
      <c r="ET963">
        <v>266.1816</v>
      </c>
      <c r="EU963">
        <v>429.01530000000002</v>
      </c>
      <c r="EV963">
        <v>568.3193</v>
      </c>
      <c r="EW963">
        <v>589.17269999999996</v>
      </c>
      <c r="EX963">
        <v>76.239940000000004</v>
      </c>
      <c r="EY963">
        <v>74.637559999999993</v>
      </c>
      <c r="EZ963">
        <v>73.319689999999994</v>
      </c>
      <c r="FA963">
        <v>72.05247</v>
      </c>
      <c r="FB963">
        <v>71.28528</v>
      </c>
      <c r="FC963">
        <v>70.767420000000001</v>
      </c>
      <c r="FD963">
        <v>70.644390000000001</v>
      </c>
      <c r="FE963">
        <v>71.23048</v>
      </c>
      <c r="FF963">
        <v>73.948670000000007</v>
      </c>
      <c r="FG963">
        <v>78.350040000000007</v>
      </c>
      <c r="FH963">
        <v>83.396169999999998</v>
      </c>
      <c r="FI963">
        <v>87.473190000000002</v>
      </c>
      <c r="FJ963">
        <v>89.559600000000003</v>
      </c>
      <c r="FK963">
        <v>90.284549999999996</v>
      </c>
      <c r="FL963">
        <v>91.313419999999994</v>
      </c>
      <c r="FM963">
        <v>91.831230000000005</v>
      </c>
      <c r="FN963">
        <v>91.552049999999994</v>
      </c>
      <c r="FO963">
        <v>90.92859</v>
      </c>
      <c r="FP963">
        <v>89.346580000000003</v>
      </c>
      <c r="FQ963">
        <v>86.980080000000001</v>
      </c>
      <c r="FR963">
        <v>83.470640000000003</v>
      </c>
      <c r="FS963">
        <v>80.097149999999999</v>
      </c>
      <c r="FT963">
        <v>77.906059999999997</v>
      </c>
      <c r="FU963">
        <v>76.032499999999999</v>
      </c>
      <c r="FV963">
        <v>1</v>
      </c>
    </row>
    <row r="964" spans="1:178" x14ac:dyDescent="0.2">
      <c r="A964" t="s">
        <v>216</v>
      </c>
      <c r="B964" t="s">
        <v>231</v>
      </c>
      <c r="C964" t="s">
        <v>243</v>
      </c>
      <c r="D964" t="s">
        <v>39</v>
      </c>
      <c r="E964">
        <v>2017</v>
      </c>
      <c r="F964" t="s">
        <v>227</v>
      </c>
      <c r="G964">
        <v>468</v>
      </c>
      <c r="H964" s="59"/>
      <c r="I964">
        <v>68.919589999999999</v>
      </c>
      <c r="J964">
        <v>490.37130000000002</v>
      </c>
      <c r="K964">
        <v>484.39670000000001</v>
      </c>
      <c r="L964">
        <v>476.89190000000002</v>
      </c>
      <c r="M964">
        <v>479.46109999999999</v>
      </c>
      <c r="N964">
        <v>494.56299999999999</v>
      </c>
      <c r="O964">
        <v>525.3528</v>
      </c>
      <c r="P964">
        <v>569.00840000000005</v>
      </c>
      <c r="Q964">
        <v>580.8365</v>
      </c>
      <c r="R964">
        <v>590.29060000000004</v>
      </c>
      <c r="S964">
        <v>593.29769999999996</v>
      </c>
      <c r="T964">
        <v>594.00570000000005</v>
      </c>
      <c r="U964">
        <v>588.20619999999997</v>
      </c>
      <c r="V964">
        <v>580.66010000000006</v>
      </c>
      <c r="W964">
        <v>576.65110000000004</v>
      </c>
      <c r="X964">
        <v>565.59199999999998</v>
      </c>
      <c r="Y964">
        <v>560.32140000000004</v>
      </c>
      <c r="Z964">
        <v>551.48659999999995</v>
      </c>
      <c r="AA964">
        <v>542.70309999999995</v>
      </c>
      <c r="AB964">
        <v>540.93880000000001</v>
      </c>
      <c r="AC964">
        <v>542.16660000000002</v>
      </c>
      <c r="AD964">
        <v>543.68960000000004</v>
      </c>
      <c r="AE964">
        <v>543.25199999999995</v>
      </c>
      <c r="AF964">
        <v>538.38789999999995</v>
      </c>
      <c r="AG964">
        <v>504.96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-170.1482</v>
      </c>
      <c r="AU964">
        <v>429.57909999999998</v>
      </c>
      <c r="AV964">
        <v>422.72179999999997</v>
      </c>
      <c r="AW964">
        <v>419.577</v>
      </c>
      <c r="AX964">
        <v>413.62830000000002</v>
      </c>
      <c r="AY964">
        <v>408.01339999999999</v>
      </c>
      <c r="AZ964">
        <v>341.024</v>
      </c>
      <c r="BA964">
        <v>226.2124</v>
      </c>
      <c r="BB964">
        <v>82.485730000000004</v>
      </c>
      <c r="BC964">
        <v>-68.433279999999996</v>
      </c>
      <c r="BD964">
        <v>-205.35929999999999</v>
      </c>
      <c r="BE964">
        <v>-295.73329999999999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0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48.857210000000002</v>
      </c>
      <c r="BS964">
        <v>444.05759999999998</v>
      </c>
      <c r="BT964">
        <v>436.94159999999999</v>
      </c>
      <c r="BU964">
        <v>435.1343</v>
      </c>
      <c r="BV964">
        <v>429.3768</v>
      </c>
      <c r="BW964">
        <v>423.51960000000003</v>
      </c>
      <c r="BX964">
        <v>350.13929999999999</v>
      </c>
      <c r="BY964">
        <v>235.30699999999999</v>
      </c>
      <c r="BZ964">
        <v>134.98220000000001</v>
      </c>
      <c r="CA964">
        <v>76.072909999999993</v>
      </c>
      <c r="CB964">
        <v>20.185479999999998</v>
      </c>
      <c r="CC964">
        <v>-37.274050000000003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200.53970000000001</v>
      </c>
      <c r="CQ964">
        <v>454.08539999999999</v>
      </c>
      <c r="CR964">
        <v>446.7901</v>
      </c>
      <c r="CS964">
        <v>445.90929999999997</v>
      </c>
      <c r="CT964">
        <v>440.2842</v>
      </c>
      <c r="CU964">
        <v>434.25920000000002</v>
      </c>
      <c r="CV964">
        <v>356.45240000000001</v>
      </c>
      <c r="CW964">
        <v>241.60589999999999</v>
      </c>
      <c r="CX964">
        <v>171.34110000000001</v>
      </c>
      <c r="CY964">
        <v>176.1575</v>
      </c>
      <c r="CZ964">
        <v>176.39709999999999</v>
      </c>
      <c r="DA964">
        <v>141.73400000000001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352.22210000000001</v>
      </c>
      <c r="DO964">
        <v>464.11329999999998</v>
      </c>
      <c r="DP964">
        <v>456.6386</v>
      </c>
      <c r="DQ964">
        <v>456.68419999999998</v>
      </c>
      <c r="DR964">
        <v>451.19159999999999</v>
      </c>
      <c r="DS964">
        <v>444.99869999999999</v>
      </c>
      <c r="DT964">
        <v>362.76560000000001</v>
      </c>
      <c r="DU964">
        <v>247.90479999999999</v>
      </c>
      <c r="DV964">
        <v>207.7</v>
      </c>
      <c r="DW964">
        <v>276.24200000000002</v>
      </c>
      <c r="DX964">
        <v>332.6087</v>
      </c>
      <c r="DY964">
        <v>320.74209999999999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0</v>
      </c>
      <c r="EL964">
        <v>571.22749999999996</v>
      </c>
      <c r="EM964">
        <v>478.59179999999998</v>
      </c>
      <c r="EN964">
        <v>470.85840000000002</v>
      </c>
      <c r="EO964">
        <v>472.24149999999997</v>
      </c>
      <c r="EP964">
        <v>466.9402</v>
      </c>
      <c r="EQ964">
        <v>460.50490000000002</v>
      </c>
      <c r="ER964">
        <v>371.88080000000002</v>
      </c>
      <c r="ES964">
        <v>256.99939999999998</v>
      </c>
      <c r="ET964">
        <v>260.19650000000001</v>
      </c>
      <c r="EU964">
        <v>420.7482</v>
      </c>
      <c r="EV964">
        <v>558.15340000000003</v>
      </c>
      <c r="EW964">
        <v>579.20129999999995</v>
      </c>
      <c r="EX964">
        <v>76.239940000000004</v>
      </c>
      <c r="EY964">
        <v>74.637559999999993</v>
      </c>
      <c r="EZ964">
        <v>73.319689999999994</v>
      </c>
      <c r="FA964">
        <v>72.05247</v>
      </c>
      <c r="FB964">
        <v>71.28528</v>
      </c>
      <c r="FC964">
        <v>70.767420000000001</v>
      </c>
      <c r="FD964">
        <v>70.644390000000001</v>
      </c>
      <c r="FE964">
        <v>71.23048</v>
      </c>
      <c r="FF964">
        <v>73.948670000000007</v>
      </c>
      <c r="FG964">
        <v>78.350040000000007</v>
      </c>
      <c r="FH964">
        <v>83.396169999999998</v>
      </c>
      <c r="FI964">
        <v>87.473190000000002</v>
      </c>
      <c r="FJ964">
        <v>89.559600000000003</v>
      </c>
      <c r="FK964">
        <v>90.284549999999996</v>
      </c>
      <c r="FL964">
        <v>91.313419999999994</v>
      </c>
      <c r="FM964">
        <v>91.831230000000005</v>
      </c>
      <c r="FN964">
        <v>91.552049999999994</v>
      </c>
      <c r="FO964">
        <v>90.92859</v>
      </c>
      <c r="FP964">
        <v>89.346580000000003</v>
      </c>
      <c r="FQ964">
        <v>86.980080000000001</v>
      </c>
      <c r="FR964">
        <v>83.470640000000003</v>
      </c>
      <c r="FS964">
        <v>80.097149999999999</v>
      </c>
      <c r="FT964">
        <v>77.906059999999997</v>
      </c>
      <c r="FU964">
        <v>76.032499999999999</v>
      </c>
      <c r="FV964">
        <v>1</v>
      </c>
    </row>
    <row r="965" spans="1:178" x14ac:dyDescent="0.2">
      <c r="A965" t="s">
        <v>216</v>
      </c>
      <c r="B965" t="s">
        <v>231</v>
      </c>
      <c r="C965" t="s">
        <v>243</v>
      </c>
      <c r="D965" t="s">
        <v>39</v>
      </c>
      <c r="E965" t="s">
        <v>239</v>
      </c>
      <c r="F965" t="s">
        <v>227</v>
      </c>
      <c r="G965">
        <v>455</v>
      </c>
      <c r="H965" s="59"/>
      <c r="I965">
        <v>67.00515</v>
      </c>
      <c r="J965">
        <v>476.74990000000003</v>
      </c>
      <c r="K965">
        <v>470.94119999999998</v>
      </c>
      <c r="L965">
        <v>463.64499999999998</v>
      </c>
      <c r="M965">
        <v>466.14280000000002</v>
      </c>
      <c r="N965">
        <v>480.8252</v>
      </c>
      <c r="O965">
        <v>510.75970000000001</v>
      </c>
      <c r="P965">
        <v>553.20259999999996</v>
      </c>
      <c r="Q965">
        <v>564.70209999999997</v>
      </c>
      <c r="R965">
        <v>573.89369999999997</v>
      </c>
      <c r="S965">
        <v>576.81730000000005</v>
      </c>
      <c r="T965">
        <v>577.50559999999996</v>
      </c>
      <c r="U965">
        <v>571.86720000000003</v>
      </c>
      <c r="V965">
        <v>564.53070000000002</v>
      </c>
      <c r="W965">
        <v>560.63300000000004</v>
      </c>
      <c r="X965">
        <v>549.88109999999995</v>
      </c>
      <c r="Y965">
        <v>544.75689999999997</v>
      </c>
      <c r="Z965">
        <v>536.16759999999999</v>
      </c>
      <c r="AA965">
        <v>527.62810000000002</v>
      </c>
      <c r="AB965">
        <v>525.91269999999997</v>
      </c>
      <c r="AC965">
        <v>527.10640000000001</v>
      </c>
      <c r="AD965">
        <v>528.58709999999996</v>
      </c>
      <c r="AE965">
        <v>528.16160000000002</v>
      </c>
      <c r="AF965">
        <v>523.43269999999995</v>
      </c>
      <c r="AG965">
        <v>490.93329999999997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-170.53399999999999</v>
      </c>
      <c r="AU965">
        <v>417.30829999999997</v>
      </c>
      <c r="AV965">
        <v>410.64760000000001</v>
      </c>
      <c r="AW965">
        <v>407.55889999999999</v>
      </c>
      <c r="AX965">
        <v>401.77100000000002</v>
      </c>
      <c r="AY965">
        <v>396.3177</v>
      </c>
      <c r="AZ965">
        <v>331.3383</v>
      </c>
      <c r="BA965">
        <v>219.71639999999999</v>
      </c>
      <c r="BB965">
        <v>78.969049999999996</v>
      </c>
      <c r="BC965">
        <v>-69.905529999999999</v>
      </c>
      <c r="BD965">
        <v>-204.91970000000001</v>
      </c>
      <c r="BE965">
        <v>-293.55160000000001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45.408200000000001</v>
      </c>
      <c r="BS965">
        <v>431.58440000000002</v>
      </c>
      <c r="BT965">
        <v>424.66840000000002</v>
      </c>
      <c r="BU965">
        <v>422.89870000000002</v>
      </c>
      <c r="BV965">
        <v>417.29930000000002</v>
      </c>
      <c r="BW965">
        <v>411.6071</v>
      </c>
      <c r="BX965">
        <v>340.3261</v>
      </c>
      <c r="BY965">
        <v>228.68379999999999</v>
      </c>
      <c r="BZ965">
        <v>130.7313</v>
      </c>
      <c r="CA965">
        <v>72.579499999999996</v>
      </c>
      <c r="CB965">
        <v>17.47045</v>
      </c>
      <c r="CC965">
        <v>-38.707369999999997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194.9691</v>
      </c>
      <c r="CQ965">
        <v>441.47199999999998</v>
      </c>
      <c r="CR965">
        <v>434.37920000000003</v>
      </c>
      <c r="CS965">
        <v>433.52289999999999</v>
      </c>
      <c r="CT965">
        <v>428.05410000000001</v>
      </c>
      <c r="CU965">
        <v>422.19639999999998</v>
      </c>
      <c r="CV965">
        <v>346.55099999999999</v>
      </c>
      <c r="CW965">
        <v>234.8946</v>
      </c>
      <c r="CX965">
        <v>166.58160000000001</v>
      </c>
      <c r="CY965">
        <v>171.26419999999999</v>
      </c>
      <c r="CZ965">
        <v>171.49719999999999</v>
      </c>
      <c r="DA965">
        <v>137.797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344.53</v>
      </c>
      <c r="DO965">
        <v>451.35950000000003</v>
      </c>
      <c r="DP965">
        <v>444.09010000000001</v>
      </c>
      <c r="DQ965">
        <v>444.1472</v>
      </c>
      <c r="DR965">
        <v>438.80900000000003</v>
      </c>
      <c r="DS965">
        <v>432.78570000000002</v>
      </c>
      <c r="DT965">
        <v>352.7758</v>
      </c>
      <c r="DU965">
        <v>241.1054</v>
      </c>
      <c r="DV965">
        <v>202.43199999999999</v>
      </c>
      <c r="DW965">
        <v>269.94889999999998</v>
      </c>
      <c r="DX965">
        <v>325.52390000000003</v>
      </c>
      <c r="DY965">
        <v>314.30130000000003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>
        <v>0</v>
      </c>
      <c r="EH965">
        <v>0</v>
      </c>
      <c r="EI965">
        <v>0</v>
      </c>
      <c r="EJ965">
        <v>0</v>
      </c>
      <c r="EK965">
        <v>0</v>
      </c>
      <c r="EL965">
        <v>560.47220000000004</v>
      </c>
      <c r="EM965">
        <v>465.63560000000001</v>
      </c>
      <c r="EN965">
        <v>458.11090000000002</v>
      </c>
      <c r="EO965">
        <v>459.48689999999999</v>
      </c>
      <c r="EP965">
        <v>454.3372</v>
      </c>
      <c r="EQ965">
        <v>448.07510000000002</v>
      </c>
      <c r="ER965">
        <v>361.7636</v>
      </c>
      <c r="ES965">
        <v>250.0728</v>
      </c>
      <c r="ET965">
        <v>254.1943</v>
      </c>
      <c r="EU965">
        <v>412.43389999999999</v>
      </c>
      <c r="EV965">
        <v>547.91409999999996</v>
      </c>
      <c r="EW965">
        <v>569.14549999999997</v>
      </c>
      <c r="EX965">
        <v>76.239940000000004</v>
      </c>
      <c r="EY965">
        <v>74.637559999999993</v>
      </c>
      <c r="EZ965">
        <v>73.319699999999997</v>
      </c>
      <c r="FA965">
        <v>72.05247</v>
      </c>
      <c r="FB965">
        <v>71.28528</v>
      </c>
      <c r="FC965">
        <v>70.767420000000001</v>
      </c>
      <c r="FD965">
        <v>70.644390000000001</v>
      </c>
      <c r="FE965">
        <v>71.23048</v>
      </c>
      <c r="FF965">
        <v>73.948670000000007</v>
      </c>
      <c r="FG965">
        <v>78.350040000000007</v>
      </c>
      <c r="FH965">
        <v>83.396169999999998</v>
      </c>
      <c r="FI965">
        <v>87.473190000000002</v>
      </c>
      <c r="FJ965">
        <v>89.559600000000003</v>
      </c>
      <c r="FK965">
        <v>90.284549999999996</v>
      </c>
      <c r="FL965">
        <v>91.313419999999994</v>
      </c>
      <c r="FM965">
        <v>91.831230000000005</v>
      </c>
      <c r="FN965">
        <v>91.552049999999994</v>
      </c>
      <c r="FO965">
        <v>90.92859</v>
      </c>
      <c r="FP965">
        <v>89.346580000000003</v>
      </c>
      <c r="FQ965">
        <v>86.980080000000001</v>
      </c>
      <c r="FR965">
        <v>83.470640000000003</v>
      </c>
      <c r="FS965">
        <v>80.097149999999999</v>
      </c>
      <c r="FT965">
        <v>77.906059999999997</v>
      </c>
      <c r="FU965">
        <v>76.032499999999999</v>
      </c>
      <c r="FV965">
        <v>1</v>
      </c>
    </row>
    <row r="966" spans="1:178" x14ac:dyDescent="0.2">
      <c r="A966" t="s">
        <v>216</v>
      </c>
      <c r="B966" t="s">
        <v>231</v>
      </c>
      <c r="C966" t="s">
        <v>243</v>
      </c>
      <c r="D966" t="s">
        <v>40</v>
      </c>
      <c r="E966">
        <v>2015</v>
      </c>
      <c r="F966" t="s">
        <v>227</v>
      </c>
      <c r="G966">
        <v>494</v>
      </c>
      <c r="H966" s="59"/>
      <c r="I966">
        <v>72.748450000000005</v>
      </c>
      <c r="J966">
        <v>518.69889999999998</v>
      </c>
      <c r="K966">
        <v>511.37090000000001</v>
      </c>
      <c r="L966">
        <v>504.47039999999998</v>
      </c>
      <c r="M966">
        <v>509.83019999999999</v>
      </c>
      <c r="N966">
        <v>525.37710000000004</v>
      </c>
      <c r="O966">
        <v>553.00120000000004</v>
      </c>
      <c r="P966">
        <v>597.88480000000004</v>
      </c>
      <c r="Q966">
        <v>612.97</v>
      </c>
      <c r="R966">
        <v>622.37469999999996</v>
      </c>
      <c r="S966">
        <v>625.83190000000002</v>
      </c>
      <c r="T966">
        <v>625.89170000000001</v>
      </c>
      <c r="U966">
        <v>619.53430000000003</v>
      </c>
      <c r="V966">
        <v>612.11800000000005</v>
      </c>
      <c r="W966">
        <v>607.21259999999995</v>
      </c>
      <c r="X966">
        <v>595.23490000000004</v>
      </c>
      <c r="Y966">
        <v>590.572</v>
      </c>
      <c r="Z966">
        <v>580.34770000000003</v>
      </c>
      <c r="AA966">
        <v>571.27440000000001</v>
      </c>
      <c r="AB966">
        <v>568.73770000000002</v>
      </c>
      <c r="AC966">
        <v>569.94259999999997</v>
      </c>
      <c r="AD966">
        <v>570.10289999999998</v>
      </c>
      <c r="AE966">
        <v>570.61090000000002</v>
      </c>
      <c r="AF966">
        <v>568.41049999999996</v>
      </c>
      <c r="AG966">
        <v>532.38890000000004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-121.99890000000001</v>
      </c>
      <c r="AU966">
        <v>455.04750000000001</v>
      </c>
      <c r="AV966">
        <v>447.81290000000001</v>
      </c>
      <c r="AW966">
        <v>445.22890000000001</v>
      </c>
      <c r="AX966">
        <v>438.27269999999999</v>
      </c>
      <c r="AY966">
        <v>432.33609999999999</v>
      </c>
      <c r="AZ966">
        <v>360.71089999999998</v>
      </c>
      <c r="BA966">
        <v>237.17230000000001</v>
      </c>
      <c r="BB966">
        <v>167.51429999999999</v>
      </c>
      <c r="BC966">
        <v>115.31</v>
      </c>
      <c r="BD966">
        <v>-14.15889</v>
      </c>
      <c r="BE966">
        <v>-153.5686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0</v>
      </c>
      <c r="BL966">
        <v>0</v>
      </c>
      <c r="BM966">
        <v>0</v>
      </c>
      <c r="BN966">
        <v>0</v>
      </c>
      <c r="BO966">
        <v>0</v>
      </c>
      <c r="BP966">
        <v>0</v>
      </c>
      <c r="BQ966">
        <v>0</v>
      </c>
      <c r="BR966">
        <v>73.49539</v>
      </c>
      <c r="BS966">
        <v>468.15589999999997</v>
      </c>
      <c r="BT966">
        <v>460.495</v>
      </c>
      <c r="BU966">
        <v>459.35169999999999</v>
      </c>
      <c r="BV966">
        <v>452.32150000000001</v>
      </c>
      <c r="BW966">
        <v>446.50630000000001</v>
      </c>
      <c r="BX966">
        <v>369.04950000000002</v>
      </c>
      <c r="BY966">
        <v>244.8389</v>
      </c>
      <c r="BZ966">
        <v>173.1892</v>
      </c>
      <c r="CA966">
        <v>155.02860000000001</v>
      </c>
      <c r="CB966">
        <v>103.9708</v>
      </c>
      <c r="CC966">
        <v>24.612089999999998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208.89410000000001</v>
      </c>
      <c r="CQ966">
        <v>477.2346</v>
      </c>
      <c r="CR966">
        <v>469.27859999999998</v>
      </c>
      <c r="CS966">
        <v>469.13310000000001</v>
      </c>
      <c r="CT966">
        <v>462.05160000000001</v>
      </c>
      <c r="CU966">
        <v>456.32060000000001</v>
      </c>
      <c r="CV966">
        <v>374.82479999999998</v>
      </c>
      <c r="CW966">
        <v>250.14879999999999</v>
      </c>
      <c r="CX966">
        <v>177.11959999999999</v>
      </c>
      <c r="CY966">
        <v>182.5376</v>
      </c>
      <c r="CZ966">
        <v>185.78710000000001</v>
      </c>
      <c r="DA966">
        <v>148.01949999999999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344.2928</v>
      </c>
      <c r="DO966">
        <v>486.3134</v>
      </c>
      <c r="DP966">
        <v>478.06209999999999</v>
      </c>
      <c r="DQ966">
        <v>478.91460000000001</v>
      </c>
      <c r="DR966">
        <v>471.78179999999998</v>
      </c>
      <c r="DS966">
        <v>466.13490000000002</v>
      </c>
      <c r="DT966">
        <v>380.6</v>
      </c>
      <c r="DU966">
        <v>255.45859999999999</v>
      </c>
      <c r="DV966">
        <v>181.05009999999999</v>
      </c>
      <c r="DW966">
        <v>210.04660000000001</v>
      </c>
      <c r="DX966">
        <v>267.60340000000002</v>
      </c>
      <c r="DY966">
        <v>271.42689999999999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0</v>
      </c>
      <c r="EJ966">
        <v>0</v>
      </c>
      <c r="EK966">
        <v>0</v>
      </c>
      <c r="EL966">
        <v>539.78710000000001</v>
      </c>
      <c r="EM966">
        <v>499.42169999999999</v>
      </c>
      <c r="EN966">
        <v>490.74419999999998</v>
      </c>
      <c r="EO966">
        <v>493.03739999999999</v>
      </c>
      <c r="EP966">
        <v>485.8306</v>
      </c>
      <c r="EQ966">
        <v>480.30520000000001</v>
      </c>
      <c r="ER966">
        <v>388.93860000000001</v>
      </c>
      <c r="ES966">
        <v>263.12520000000001</v>
      </c>
      <c r="ET966">
        <v>186.72499999999999</v>
      </c>
      <c r="EU966">
        <v>249.76519999999999</v>
      </c>
      <c r="EV966">
        <v>385.73320000000001</v>
      </c>
      <c r="EW966">
        <v>449.60759999999999</v>
      </c>
      <c r="EX966">
        <v>76.178280000000001</v>
      </c>
      <c r="EY966">
        <v>75.457759999999993</v>
      </c>
      <c r="EZ966">
        <v>74.650959999999998</v>
      </c>
      <c r="FA966">
        <v>73.881290000000007</v>
      </c>
      <c r="FB966">
        <v>73.352959999999996</v>
      </c>
      <c r="FC966">
        <v>72.963790000000003</v>
      </c>
      <c r="FD966">
        <v>73.134979999999999</v>
      </c>
      <c r="FE966">
        <v>73.598119999999994</v>
      </c>
      <c r="FF966">
        <v>76.120959999999997</v>
      </c>
      <c r="FG966">
        <v>80.908619999999999</v>
      </c>
      <c r="FH966">
        <v>85.384029999999996</v>
      </c>
      <c r="FI966">
        <v>89.747339999999994</v>
      </c>
      <c r="FJ966">
        <v>93.14555</v>
      </c>
      <c r="FK966">
        <v>95.156229999999994</v>
      </c>
      <c r="FL966">
        <v>96.137339999999995</v>
      </c>
      <c r="FM966">
        <v>97.193510000000003</v>
      </c>
      <c r="FN966">
        <v>97.490930000000006</v>
      </c>
      <c r="FO966">
        <v>96.561369999999997</v>
      </c>
      <c r="FP966">
        <v>95.741420000000005</v>
      </c>
      <c r="FQ966">
        <v>93.018460000000005</v>
      </c>
      <c r="FR966">
        <v>88.945009999999996</v>
      </c>
      <c r="FS966">
        <v>85.361220000000003</v>
      </c>
      <c r="FT966">
        <v>83.029309999999995</v>
      </c>
      <c r="FU966">
        <v>80.091369999999998</v>
      </c>
      <c r="FV966">
        <v>1</v>
      </c>
    </row>
    <row r="967" spans="1:178" x14ac:dyDescent="0.2">
      <c r="A967" t="s">
        <v>216</v>
      </c>
      <c r="B967" t="s">
        <v>231</v>
      </c>
      <c r="C967" t="s">
        <v>243</v>
      </c>
      <c r="D967" t="s">
        <v>40</v>
      </c>
      <c r="E967">
        <v>2016</v>
      </c>
      <c r="F967" t="s">
        <v>227</v>
      </c>
      <c r="G967">
        <v>481</v>
      </c>
      <c r="H967" s="59"/>
      <c r="I967">
        <v>70.834010000000006</v>
      </c>
      <c r="J967">
        <v>505.0489</v>
      </c>
      <c r="K967">
        <v>497.91379999999998</v>
      </c>
      <c r="L967">
        <v>491.19490000000002</v>
      </c>
      <c r="M967">
        <v>496.41359999999997</v>
      </c>
      <c r="N967">
        <v>511.5514</v>
      </c>
      <c r="O967">
        <v>538.44849999999997</v>
      </c>
      <c r="P967">
        <v>582.15099999999995</v>
      </c>
      <c r="Q967">
        <v>596.83920000000001</v>
      </c>
      <c r="R967">
        <v>605.99639999999999</v>
      </c>
      <c r="S967">
        <v>609.36260000000004</v>
      </c>
      <c r="T967">
        <v>609.42089999999996</v>
      </c>
      <c r="U967">
        <v>603.23080000000004</v>
      </c>
      <c r="V967">
        <v>596.00959999999998</v>
      </c>
      <c r="W967">
        <v>591.23329999999999</v>
      </c>
      <c r="X967">
        <v>579.57090000000005</v>
      </c>
      <c r="Y967">
        <v>575.03060000000005</v>
      </c>
      <c r="Z967">
        <v>565.07539999999995</v>
      </c>
      <c r="AA967">
        <v>556.24080000000004</v>
      </c>
      <c r="AB967">
        <v>553.77089999999998</v>
      </c>
      <c r="AC967">
        <v>554.94410000000005</v>
      </c>
      <c r="AD967">
        <v>555.10019999999997</v>
      </c>
      <c r="AE967">
        <v>555.59479999999996</v>
      </c>
      <c r="AF967">
        <v>553.45230000000004</v>
      </c>
      <c r="AG967">
        <v>518.37869999999998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-123.11320000000001</v>
      </c>
      <c r="AU967">
        <v>442.7826</v>
      </c>
      <c r="AV967">
        <v>435.74779999999998</v>
      </c>
      <c r="AW967">
        <v>433.2</v>
      </c>
      <c r="AX967">
        <v>426.42840000000001</v>
      </c>
      <c r="AY967">
        <v>420.64530000000002</v>
      </c>
      <c r="AZ967">
        <v>351.03410000000002</v>
      </c>
      <c r="BA967">
        <v>230.76130000000001</v>
      </c>
      <c r="BB967">
        <v>162.98050000000001</v>
      </c>
      <c r="BC967">
        <v>111.3968</v>
      </c>
      <c r="BD967">
        <v>-16.399619999999999</v>
      </c>
      <c r="BE967">
        <v>-153.4691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69.791629999999998</v>
      </c>
      <c r="BS967">
        <v>455.71730000000002</v>
      </c>
      <c r="BT967">
        <v>448.26190000000003</v>
      </c>
      <c r="BU967">
        <v>447.13569999999999</v>
      </c>
      <c r="BV967">
        <v>440.29109999999997</v>
      </c>
      <c r="BW967">
        <v>434.62790000000001</v>
      </c>
      <c r="BX967">
        <v>359.26220000000001</v>
      </c>
      <c r="BY967">
        <v>238.32640000000001</v>
      </c>
      <c r="BZ967">
        <v>168.58019999999999</v>
      </c>
      <c r="CA967">
        <v>150.58940000000001</v>
      </c>
      <c r="CB967">
        <v>100.16540000000001</v>
      </c>
      <c r="CC967">
        <v>22.35145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203.39689999999999</v>
      </c>
      <c r="CQ967">
        <v>464.67579999999998</v>
      </c>
      <c r="CR967">
        <v>456.92910000000001</v>
      </c>
      <c r="CS967">
        <v>456.78750000000002</v>
      </c>
      <c r="CT967">
        <v>449.89240000000001</v>
      </c>
      <c r="CU967">
        <v>444.31220000000002</v>
      </c>
      <c r="CV967">
        <v>364.96100000000001</v>
      </c>
      <c r="CW967">
        <v>243.5659</v>
      </c>
      <c r="CX967">
        <v>172.45859999999999</v>
      </c>
      <c r="CY967">
        <v>177.73400000000001</v>
      </c>
      <c r="CZ967">
        <v>180.898</v>
      </c>
      <c r="DA967">
        <v>144.1242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337.00220000000002</v>
      </c>
      <c r="DO967">
        <v>473.63440000000003</v>
      </c>
      <c r="DP967">
        <v>465.59640000000002</v>
      </c>
      <c r="DQ967">
        <v>466.43939999999998</v>
      </c>
      <c r="DR967">
        <v>459.49369999999999</v>
      </c>
      <c r="DS967">
        <v>453.99650000000003</v>
      </c>
      <c r="DT967">
        <v>370.65980000000002</v>
      </c>
      <c r="DU967">
        <v>248.80549999999999</v>
      </c>
      <c r="DV967">
        <v>176.33699999999999</v>
      </c>
      <c r="DW967">
        <v>204.87860000000001</v>
      </c>
      <c r="DX967">
        <v>261.63060000000002</v>
      </c>
      <c r="DY967">
        <v>265.89699999999999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0</v>
      </c>
      <c r="EH967">
        <v>0</v>
      </c>
      <c r="EI967">
        <v>0</v>
      </c>
      <c r="EJ967">
        <v>0</v>
      </c>
      <c r="EK967">
        <v>0</v>
      </c>
      <c r="EL967">
        <v>529.90700000000004</v>
      </c>
      <c r="EM967">
        <v>486.56909999999999</v>
      </c>
      <c r="EN967">
        <v>478.1105</v>
      </c>
      <c r="EO967">
        <v>480.37509999999997</v>
      </c>
      <c r="EP967">
        <v>473.35640000000001</v>
      </c>
      <c r="EQ967">
        <v>467.97899999999998</v>
      </c>
      <c r="ER967">
        <v>378.8879</v>
      </c>
      <c r="ES967">
        <v>256.37049999999999</v>
      </c>
      <c r="ET967">
        <v>181.9367</v>
      </c>
      <c r="EU967">
        <v>244.0712</v>
      </c>
      <c r="EV967">
        <v>378.19560000000001</v>
      </c>
      <c r="EW967">
        <v>441.7176</v>
      </c>
      <c r="EX967">
        <v>76.178280000000001</v>
      </c>
      <c r="EY967">
        <v>75.457759999999993</v>
      </c>
      <c r="EZ967">
        <v>74.650959999999998</v>
      </c>
      <c r="FA967">
        <v>73.881290000000007</v>
      </c>
      <c r="FB967">
        <v>73.352959999999996</v>
      </c>
      <c r="FC967">
        <v>72.963790000000003</v>
      </c>
      <c r="FD967">
        <v>73.134979999999999</v>
      </c>
      <c r="FE967">
        <v>73.598119999999994</v>
      </c>
      <c r="FF967">
        <v>76.120959999999997</v>
      </c>
      <c r="FG967">
        <v>80.908619999999999</v>
      </c>
      <c r="FH967">
        <v>85.384029999999996</v>
      </c>
      <c r="FI967">
        <v>89.747339999999994</v>
      </c>
      <c r="FJ967">
        <v>93.14555</v>
      </c>
      <c r="FK967">
        <v>95.156229999999994</v>
      </c>
      <c r="FL967">
        <v>96.137339999999995</v>
      </c>
      <c r="FM967">
        <v>97.193510000000003</v>
      </c>
      <c r="FN967">
        <v>97.490930000000006</v>
      </c>
      <c r="FO967">
        <v>96.561369999999997</v>
      </c>
      <c r="FP967">
        <v>95.741420000000005</v>
      </c>
      <c r="FQ967">
        <v>93.018460000000005</v>
      </c>
      <c r="FR967">
        <v>88.945009999999996</v>
      </c>
      <c r="FS967">
        <v>85.361220000000003</v>
      </c>
      <c r="FT967">
        <v>83.029309999999995</v>
      </c>
      <c r="FU967">
        <v>80.091369999999998</v>
      </c>
      <c r="FV967">
        <v>1</v>
      </c>
    </row>
    <row r="968" spans="1:178" x14ac:dyDescent="0.2">
      <c r="A968" t="s">
        <v>216</v>
      </c>
      <c r="B968" t="s">
        <v>231</v>
      </c>
      <c r="C968" t="s">
        <v>243</v>
      </c>
      <c r="D968" t="s">
        <v>40</v>
      </c>
      <c r="E968">
        <v>2017</v>
      </c>
      <c r="F968" t="s">
        <v>227</v>
      </c>
      <c r="G968">
        <v>468</v>
      </c>
      <c r="H968" s="59"/>
      <c r="I968">
        <v>68.919589999999999</v>
      </c>
      <c r="J968">
        <v>491.399</v>
      </c>
      <c r="K968">
        <v>484.45670000000001</v>
      </c>
      <c r="L968">
        <v>477.9194</v>
      </c>
      <c r="M968">
        <v>482.99700000000001</v>
      </c>
      <c r="N968">
        <v>497.72570000000002</v>
      </c>
      <c r="O968">
        <v>523.89589999999998</v>
      </c>
      <c r="P968">
        <v>566.41719999999998</v>
      </c>
      <c r="Q968">
        <v>580.70839999999998</v>
      </c>
      <c r="R968">
        <v>589.61810000000003</v>
      </c>
      <c r="S968">
        <v>592.89340000000004</v>
      </c>
      <c r="T968">
        <v>592.95010000000002</v>
      </c>
      <c r="U968">
        <v>586.92719999999997</v>
      </c>
      <c r="V968">
        <v>579.90120000000002</v>
      </c>
      <c r="W968">
        <v>575.25409999999999</v>
      </c>
      <c r="X968">
        <v>563.9067</v>
      </c>
      <c r="Y968">
        <v>559.48929999999996</v>
      </c>
      <c r="Z968">
        <v>549.803</v>
      </c>
      <c r="AA968">
        <v>541.20730000000003</v>
      </c>
      <c r="AB968">
        <v>538.80409999999995</v>
      </c>
      <c r="AC968">
        <v>539.94560000000001</v>
      </c>
      <c r="AD968">
        <v>540.09749999999997</v>
      </c>
      <c r="AE968">
        <v>540.57870000000003</v>
      </c>
      <c r="AF968">
        <v>538.4941</v>
      </c>
      <c r="AG968">
        <v>504.36840000000001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-124.1679</v>
      </c>
      <c r="AU968">
        <v>430.52170000000001</v>
      </c>
      <c r="AV968">
        <v>423.6866</v>
      </c>
      <c r="AW968">
        <v>421.17529999999999</v>
      </c>
      <c r="AX968">
        <v>414.58839999999998</v>
      </c>
      <c r="AY968">
        <v>408.95890000000003</v>
      </c>
      <c r="AZ968">
        <v>341.35969999999998</v>
      </c>
      <c r="BA968">
        <v>224.3527</v>
      </c>
      <c r="BB968">
        <v>158.44839999999999</v>
      </c>
      <c r="BC968">
        <v>107.4958</v>
      </c>
      <c r="BD968">
        <v>-18.604310000000002</v>
      </c>
      <c r="BE968">
        <v>-153.31530000000001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0</v>
      </c>
      <c r="BO968">
        <v>0</v>
      </c>
      <c r="BP968">
        <v>0</v>
      </c>
      <c r="BQ968">
        <v>0</v>
      </c>
      <c r="BR968">
        <v>66.11224</v>
      </c>
      <c r="BS968">
        <v>443.28039999999999</v>
      </c>
      <c r="BT968">
        <v>436.03039999999999</v>
      </c>
      <c r="BU968">
        <v>434.92140000000001</v>
      </c>
      <c r="BV968">
        <v>428.26249999999999</v>
      </c>
      <c r="BW968">
        <v>422.75119999999998</v>
      </c>
      <c r="BX968">
        <v>349.47590000000002</v>
      </c>
      <c r="BY968">
        <v>231.81479999999999</v>
      </c>
      <c r="BZ968">
        <v>163.97200000000001</v>
      </c>
      <c r="CA968">
        <v>146.1551</v>
      </c>
      <c r="CB968">
        <v>96.37473</v>
      </c>
      <c r="CC968">
        <v>20.113040000000002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197.8997</v>
      </c>
      <c r="CQ968">
        <v>452.11700000000002</v>
      </c>
      <c r="CR968">
        <v>444.5797</v>
      </c>
      <c r="CS968">
        <v>444.44189999999998</v>
      </c>
      <c r="CT968">
        <v>437.73309999999998</v>
      </c>
      <c r="CU968">
        <v>432.30369999999999</v>
      </c>
      <c r="CV968">
        <v>355.09710000000001</v>
      </c>
      <c r="CW968">
        <v>236.983</v>
      </c>
      <c r="CX968">
        <v>167.79759999999999</v>
      </c>
      <c r="CY968">
        <v>172.93039999999999</v>
      </c>
      <c r="CZ968">
        <v>176.00890000000001</v>
      </c>
      <c r="DA968">
        <v>140.22900000000001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329.68709999999999</v>
      </c>
      <c r="DO968">
        <v>460.95370000000003</v>
      </c>
      <c r="DP968">
        <v>453.12900000000002</v>
      </c>
      <c r="DQ968">
        <v>453.96249999999998</v>
      </c>
      <c r="DR968">
        <v>447.2038</v>
      </c>
      <c r="DS968">
        <v>441.85629999999998</v>
      </c>
      <c r="DT968">
        <v>360.71839999999997</v>
      </c>
      <c r="DU968">
        <v>242.15129999999999</v>
      </c>
      <c r="DV968">
        <v>171.6232</v>
      </c>
      <c r="DW968">
        <v>199.70570000000001</v>
      </c>
      <c r="DX968">
        <v>255.643</v>
      </c>
      <c r="DY968">
        <v>260.3449</v>
      </c>
      <c r="DZ968">
        <v>0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0</v>
      </c>
      <c r="EL968">
        <v>519.96730000000002</v>
      </c>
      <c r="EM968">
        <v>473.7124</v>
      </c>
      <c r="EN968">
        <v>465.47289999999998</v>
      </c>
      <c r="EO968">
        <v>467.70859999999999</v>
      </c>
      <c r="EP968">
        <v>460.87779999999998</v>
      </c>
      <c r="EQ968">
        <v>455.64859999999999</v>
      </c>
      <c r="ER968">
        <v>368.83460000000002</v>
      </c>
      <c r="ES968">
        <v>249.61340000000001</v>
      </c>
      <c r="ET968">
        <v>177.14670000000001</v>
      </c>
      <c r="EU968">
        <v>238.36490000000001</v>
      </c>
      <c r="EV968">
        <v>370.62200000000001</v>
      </c>
      <c r="EW968">
        <v>433.77330000000001</v>
      </c>
      <c r="EX968">
        <v>76.178280000000001</v>
      </c>
      <c r="EY968">
        <v>75.457759999999993</v>
      </c>
      <c r="EZ968">
        <v>74.650959999999998</v>
      </c>
      <c r="FA968">
        <v>73.881290000000007</v>
      </c>
      <c r="FB968">
        <v>73.352959999999996</v>
      </c>
      <c r="FC968">
        <v>72.963790000000003</v>
      </c>
      <c r="FD968">
        <v>73.134979999999999</v>
      </c>
      <c r="FE968">
        <v>73.598119999999994</v>
      </c>
      <c r="FF968">
        <v>76.120959999999997</v>
      </c>
      <c r="FG968">
        <v>80.908619999999999</v>
      </c>
      <c r="FH968">
        <v>85.384029999999996</v>
      </c>
      <c r="FI968">
        <v>89.747339999999994</v>
      </c>
      <c r="FJ968">
        <v>93.14555</v>
      </c>
      <c r="FK968">
        <v>95.156229999999994</v>
      </c>
      <c r="FL968">
        <v>96.137339999999995</v>
      </c>
      <c r="FM968">
        <v>97.193510000000003</v>
      </c>
      <c r="FN968">
        <v>97.490930000000006</v>
      </c>
      <c r="FO968">
        <v>96.561369999999997</v>
      </c>
      <c r="FP968">
        <v>95.741420000000005</v>
      </c>
      <c r="FQ968">
        <v>93.018460000000005</v>
      </c>
      <c r="FR968">
        <v>88.945009999999996</v>
      </c>
      <c r="FS968">
        <v>85.361220000000003</v>
      </c>
      <c r="FT968">
        <v>83.029309999999995</v>
      </c>
      <c r="FU968">
        <v>80.091369999999998</v>
      </c>
      <c r="FV968">
        <v>1</v>
      </c>
    </row>
    <row r="969" spans="1:178" x14ac:dyDescent="0.2">
      <c r="A969" t="s">
        <v>216</v>
      </c>
      <c r="B969" t="s">
        <v>231</v>
      </c>
      <c r="C969" t="s">
        <v>243</v>
      </c>
      <c r="D969" t="s">
        <v>40</v>
      </c>
      <c r="E969" t="s">
        <v>239</v>
      </c>
      <c r="F969" t="s">
        <v>227</v>
      </c>
      <c r="G969">
        <v>455</v>
      </c>
      <c r="H969" s="59"/>
      <c r="I969">
        <v>67.00515</v>
      </c>
      <c r="J969">
        <v>477.74900000000002</v>
      </c>
      <c r="K969">
        <v>470.99950000000001</v>
      </c>
      <c r="L969">
        <v>464.6438</v>
      </c>
      <c r="M969">
        <v>469.5804</v>
      </c>
      <c r="N969">
        <v>483.9</v>
      </c>
      <c r="O969">
        <v>509.34320000000002</v>
      </c>
      <c r="P969">
        <v>550.68340000000001</v>
      </c>
      <c r="Q969">
        <v>564.57759999999996</v>
      </c>
      <c r="R969">
        <v>573.23979999999995</v>
      </c>
      <c r="S969">
        <v>576.42409999999995</v>
      </c>
      <c r="T969">
        <v>576.47919999999999</v>
      </c>
      <c r="U969">
        <v>570.62369999999999</v>
      </c>
      <c r="V969">
        <v>563.79280000000006</v>
      </c>
      <c r="W969">
        <v>559.27480000000003</v>
      </c>
      <c r="X969">
        <v>548.24270000000001</v>
      </c>
      <c r="Y969">
        <v>543.9479</v>
      </c>
      <c r="Z969">
        <v>534.5308</v>
      </c>
      <c r="AA969">
        <v>526.17380000000003</v>
      </c>
      <c r="AB969">
        <v>523.83730000000003</v>
      </c>
      <c r="AC969">
        <v>524.94709999999998</v>
      </c>
      <c r="AD969">
        <v>525.09479999999996</v>
      </c>
      <c r="AE969">
        <v>525.56269999999995</v>
      </c>
      <c r="AF969">
        <v>523.53589999999997</v>
      </c>
      <c r="AG969">
        <v>490.35820000000001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-125.1604</v>
      </c>
      <c r="AU969">
        <v>418.26499999999999</v>
      </c>
      <c r="AV969">
        <v>411.6293</v>
      </c>
      <c r="AW969">
        <v>409.1551</v>
      </c>
      <c r="AX969">
        <v>402.75290000000001</v>
      </c>
      <c r="AY969">
        <v>397.27690000000001</v>
      </c>
      <c r="AZ969">
        <v>331.68799999999999</v>
      </c>
      <c r="BA969">
        <v>217.94649999999999</v>
      </c>
      <c r="BB969">
        <v>153.91810000000001</v>
      </c>
      <c r="BC969">
        <v>103.6074</v>
      </c>
      <c r="BD969">
        <v>-20.771450000000002</v>
      </c>
      <c r="BE969">
        <v>-153.10480000000001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0</v>
      </c>
      <c r="BR969">
        <v>62.458309999999997</v>
      </c>
      <c r="BS969">
        <v>430.84519999999998</v>
      </c>
      <c r="BT969">
        <v>423.8005</v>
      </c>
      <c r="BU969">
        <v>422.709</v>
      </c>
      <c r="BV969">
        <v>416.23570000000001</v>
      </c>
      <c r="BW969">
        <v>410.87639999999999</v>
      </c>
      <c r="BX969">
        <v>339.69069999999999</v>
      </c>
      <c r="BY969">
        <v>225.30420000000001</v>
      </c>
      <c r="BZ969">
        <v>159.36439999999999</v>
      </c>
      <c r="CA969">
        <v>141.7259</v>
      </c>
      <c r="CB969">
        <v>92.599410000000006</v>
      </c>
      <c r="CC969">
        <v>17.897819999999999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192.4025</v>
      </c>
      <c r="CQ969">
        <v>439.5582</v>
      </c>
      <c r="CR969">
        <v>432.2303</v>
      </c>
      <c r="CS969">
        <v>432.09629999999999</v>
      </c>
      <c r="CT969">
        <v>425.57389999999998</v>
      </c>
      <c r="CU969">
        <v>420.2953</v>
      </c>
      <c r="CV969">
        <v>345.23329999999999</v>
      </c>
      <c r="CW969">
        <v>230.40020000000001</v>
      </c>
      <c r="CX969">
        <v>163.13650000000001</v>
      </c>
      <c r="CY969">
        <v>168.1267</v>
      </c>
      <c r="CZ969">
        <v>171.11969999999999</v>
      </c>
      <c r="DA969">
        <v>136.33369999999999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322.34660000000002</v>
      </c>
      <c r="DO969">
        <v>448.2713</v>
      </c>
      <c r="DP969">
        <v>440.66</v>
      </c>
      <c r="DQ969">
        <v>441.4837</v>
      </c>
      <c r="DR969">
        <v>434.91199999999998</v>
      </c>
      <c r="DS969">
        <v>429.71420000000001</v>
      </c>
      <c r="DT969">
        <v>350.77600000000001</v>
      </c>
      <c r="DU969">
        <v>235.49619999999999</v>
      </c>
      <c r="DV969">
        <v>166.90860000000001</v>
      </c>
      <c r="DW969">
        <v>194.5275</v>
      </c>
      <c r="DX969">
        <v>249.64</v>
      </c>
      <c r="DY969">
        <v>254.7697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J969">
        <v>0</v>
      </c>
      <c r="EK969">
        <v>0</v>
      </c>
      <c r="EL969">
        <v>509.96539999999999</v>
      </c>
      <c r="EM969">
        <v>460.85149999999999</v>
      </c>
      <c r="EN969">
        <v>452.83120000000002</v>
      </c>
      <c r="EO969">
        <v>455.03750000000002</v>
      </c>
      <c r="EP969">
        <v>448.39490000000001</v>
      </c>
      <c r="EQ969">
        <v>443.31360000000001</v>
      </c>
      <c r="ER969">
        <v>358.77859999999998</v>
      </c>
      <c r="ES969">
        <v>242.85390000000001</v>
      </c>
      <c r="ET969">
        <v>172.35489999999999</v>
      </c>
      <c r="EU969">
        <v>232.64609999999999</v>
      </c>
      <c r="EV969">
        <v>363.01089999999999</v>
      </c>
      <c r="EW969">
        <v>425.77229999999997</v>
      </c>
      <c r="EX969">
        <v>76.178280000000001</v>
      </c>
      <c r="EY969">
        <v>75.457759999999993</v>
      </c>
      <c r="EZ969">
        <v>74.650959999999998</v>
      </c>
      <c r="FA969">
        <v>73.881290000000007</v>
      </c>
      <c r="FB969">
        <v>73.352959999999996</v>
      </c>
      <c r="FC969">
        <v>72.963790000000003</v>
      </c>
      <c r="FD969">
        <v>73.134979999999999</v>
      </c>
      <c r="FE969">
        <v>73.598119999999994</v>
      </c>
      <c r="FF969">
        <v>76.120959999999997</v>
      </c>
      <c r="FG969">
        <v>80.908619999999999</v>
      </c>
      <c r="FH969">
        <v>85.384029999999996</v>
      </c>
      <c r="FI969">
        <v>89.747339999999994</v>
      </c>
      <c r="FJ969">
        <v>93.14555</v>
      </c>
      <c r="FK969">
        <v>95.156229999999994</v>
      </c>
      <c r="FL969">
        <v>96.137339999999995</v>
      </c>
      <c r="FM969">
        <v>97.193510000000003</v>
      </c>
      <c r="FN969">
        <v>97.490930000000006</v>
      </c>
      <c r="FO969">
        <v>96.561369999999997</v>
      </c>
      <c r="FP969">
        <v>95.741420000000005</v>
      </c>
      <c r="FQ969">
        <v>93.018460000000005</v>
      </c>
      <c r="FR969">
        <v>88.945009999999996</v>
      </c>
      <c r="FS969">
        <v>85.361220000000003</v>
      </c>
      <c r="FT969">
        <v>83.029309999999995</v>
      </c>
      <c r="FU969">
        <v>80.091369999999998</v>
      </c>
      <c r="FV969">
        <v>1</v>
      </c>
    </row>
    <row r="970" spans="1:178" x14ac:dyDescent="0.2">
      <c r="A970" t="s">
        <v>216</v>
      </c>
      <c r="B970" t="s">
        <v>231</v>
      </c>
      <c r="C970" t="s">
        <v>243</v>
      </c>
      <c r="D970" t="s">
        <v>41</v>
      </c>
      <c r="E970">
        <v>2015</v>
      </c>
      <c r="F970" t="s">
        <v>227</v>
      </c>
      <c r="G970">
        <v>494</v>
      </c>
      <c r="H970" s="59"/>
      <c r="I970">
        <v>72.748450000000005</v>
      </c>
      <c r="J970">
        <v>528.65430000000003</v>
      </c>
      <c r="K970">
        <v>521.82140000000004</v>
      </c>
      <c r="L970">
        <v>512.68150000000003</v>
      </c>
      <c r="M970">
        <v>512.8451</v>
      </c>
      <c r="N970">
        <v>527.55409999999995</v>
      </c>
      <c r="O970">
        <v>559.2192</v>
      </c>
      <c r="P970">
        <v>604.52530000000002</v>
      </c>
      <c r="Q970">
        <v>620.76020000000005</v>
      </c>
      <c r="R970">
        <v>631.50419999999997</v>
      </c>
      <c r="S970">
        <v>635.59299999999996</v>
      </c>
      <c r="T970">
        <v>636.32169999999996</v>
      </c>
      <c r="U970">
        <v>629.56060000000002</v>
      </c>
      <c r="V970">
        <v>622.7002</v>
      </c>
      <c r="W970">
        <v>617.22090000000003</v>
      </c>
      <c r="X970">
        <v>605.75300000000004</v>
      </c>
      <c r="Y970">
        <v>600.45650000000001</v>
      </c>
      <c r="Z970">
        <v>590.93430000000001</v>
      </c>
      <c r="AA970">
        <v>580.20360000000005</v>
      </c>
      <c r="AB970">
        <v>578.64589999999998</v>
      </c>
      <c r="AC970">
        <v>580.19489999999996</v>
      </c>
      <c r="AD970">
        <v>582.16700000000003</v>
      </c>
      <c r="AE970">
        <v>582.01430000000005</v>
      </c>
      <c r="AF970">
        <v>577.3442</v>
      </c>
      <c r="AG970">
        <v>542.18259999999998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-215.0521</v>
      </c>
      <c r="AU970">
        <v>457.49020000000002</v>
      </c>
      <c r="AV970">
        <v>450.79539999999997</v>
      </c>
      <c r="AW970">
        <v>447.8725</v>
      </c>
      <c r="AX970">
        <v>441.67669999999998</v>
      </c>
      <c r="AY970">
        <v>434.97469999999998</v>
      </c>
      <c r="AZ970">
        <v>366.66030000000001</v>
      </c>
      <c r="BA970">
        <v>243.25120000000001</v>
      </c>
      <c r="BB970">
        <v>71.797619999999995</v>
      </c>
      <c r="BC970">
        <v>-81.150220000000004</v>
      </c>
      <c r="BD970">
        <v>-169.37260000000001</v>
      </c>
      <c r="BE970">
        <v>-355.8091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0</v>
      </c>
      <c r="BQ970">
        <v>0</v>
      </c>
      <c r="BR970">
        <v>41.829070000000002</v>
      </c>
      <c r="BS970">
        <v>474.52719999999999</v>
      </c>
      <c r="BT970">
        <v>467.44580000000002</v>
      </c>
      <c r="BU970">
        <v>465.78969999999998</v>
      </c>
      <c r="BV970">
        <v>459.67540000000002</v>
      </c>
      <c r="BW970">
        <v>452.77710000000002</v>
      </c>
      <c r="BX970">
        <v>376.88310000000001</v>
      </c>
      <c r="BY970">
        <v>253.0052</v>
      </c>
      <c r="BZ970">
        <v>138.8682</v>
      </c>
      <c r="CA970">
        <v>79.249179999999996</v>
      </c>
      <c r="CB970">
        <v>43.213909999999998</v>
      </c>
      <c r="CC970">
        <v>-54.416930000000001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219.74420000000001</v>
      </c>
      <c r="CQ970">
        <v>486.327</v>
      </c>
      <c r="CR970">
        <v>478.9778</v>
      </c>
      <c r="CS970">
        <v>478.19909999999999</v>
      </c>
      <c r="CT970">
        <v>472.14120000000003</v>
      </c>
      <c r="CU970">
        <v>465.10700000000003</v>
      </c>
      <c r="CV970">
        <v>383.96339999999998</v>
      </c>
      <c r="CW970">
        <v>259.76089999999999</v>
      </c>
      <c r="CX970">
        <v>185.3211</v>
      </c>
      <c r="CY970">
        <v>190.34129999999999</v>
      </c>
      <c r="CZ970">
        <v>190.45070000000001</v>
      </c>
      <c r="DA970">
        <v>154.32640000000001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397.65929999999997</v>
      </c>
      <c r="DO970">
        <v>498.12670000000003</v>
      </c>
      <c r="DP970">
        <v>490.50990000000002</v>
      </c>
      <c r="DQ970">
        <v>490.60849999999999</v>
      </c>
      <c r="DR970">
        <v>484.60700000000003</v>
      </c>
      <c r="DS970">
        <v>477.43689999999998</v>
      </c>
      <c r="DT970">
        <v>391.0437</v>
      </c>
      <c r="DU970">
        <v>266.51650000000001</v>
      </c>
      <c r="DV970">
        <v>231.774</v>
      </c>
      <c r="DW970">
        <v>301.43340000000001</v>
      </c>
      <c r="DX970">
        <v>337.68740000000003</v>
      </c>
      <c r="DY970">
        <v>363.06970000000001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J970">
        <v>0</v>
      </c>
      <c r="EK970">
        <v>0</v>
      </c>
      <c r="EL970">
        <v>654.54049999999995</v>
      </c>
      <c r="EM970">
        <v>515.16369999999995</v>
      </c>
      <c r="EN970">
        <v>507.16030000000001</v>
      </c>
      <c r="EO970">
        <v>508.52569999999997</v>
      </c>
      <c r="EP970">
        <v>502.60570000000001</v>
      </c>
      <c r="EQ970">
        <v>495.23930000000001</v>
      </c>
      <c r="ER970">
        <v>401.26650000000001</v>
      </c>
      <c r="ES970">
        <v>276.27050000000003</v>
      </c>
      <c r="ET970">
        <v>298.84460000000001</v>
      </c>
      <c r="EU970">
        <v>461.83280000000002</v>
      </c>
      <c r="EV970">
        <v>550.27390000000003</v>
      </c>
      <c r="EW970">
        <v>664.46190000000001</v>
      </c>
      <c r="EX970">
        <v>79.014780000000002</v>
      </c>
      <c r="EY970">
        <v>77.877650000000003</v>
      </c>
      <c r="EZ970">
        <v>76.995339999999999</v>
      </c>
      <c r="FA970">
        <v>76.519149999999996</v>
      </c>
      <c r="FB970">
        <v>75.873699999999999</v>
      </c>
      <c r="FC970">
        <v>75.731290000000001</v>
      </c>
      <c r="FD970">
        <v>75.574370000000002</v>
      </c>
      <c r="FE970">
        <v>75.522850000000005</v>
      </c>
      <c r="FF970">
        <v>77.465000000000003</v>
      </c>
      <c r="FG970">
        <v>81.335909999999998</v>
      </c>
      <c r="FH970">
        <v>85.784610000000001</v>
      </c>
      <c r="FI970">
        <v>90.423689999999993</v>
      </c>
      <c r="FJ970">
        <v>93.856380000000001</v>
      </c>
      <c r="FK970">
        <v>96.070350000000005</v>
      </c>
      <c r="FL970">
        <v>97.012900000000002</v>
      </c>
      <c r="FM970">
        <v>97.388710000000003</v>
      </c>
      <c r="FN970">
        <v>96.7346</v>
      </c>
      <c r="FO970">
        <v>95.313839999999999</v>
      </c>
      <c r="FP970">
        <v>93.428730000000002</v>
      </c>
      <c r="FQ970">
        <v>90.168949999999995</v>
      </c>
      <c r="FR970">
        <v>86.334299999999999</v>
      </c>
      <c r="FS970">
        <v>83.176699999999997</v>
      </c>
      <c r="FT970">
        <v>80.447959999999995</v>
      </c>
      <c r="FU970">
        <v>78.194659999999999</v>
      </c>
      <c r="FV970">
        <v>1</v>
      </c>
    </row>
    <row r="971" spans="1:178" x14ac:dyDescent="0.2">
      <c r="A971" t="s">
        <v>216</v>
      </c>
      <c r="B971" t="s">
        <v>231</v>
      </c>
      <c r="C971" t="s">
        <v>243</v>
      </c>
      <c r="D971" t="s">
        <v>41</v>
      </c>
      <c r="E971">
        <v>2016</v>
      </c>
      <c r="F971" t="s">
        <v>227</v>
      </c>
      <c r="G971">
        <v>481</v>
      </c>
      <c r="H971" s="59"/>
      <c r="I971">
        <v>70.834010000000006</v>
      </c>
      <c r="J971">
        <v>514.7423</v>
      </c>
      <c r="K971">
        <v>508.08929999999998</v>
      </c>
      <c r="L971">
        <v>499.18990000000002</v>
      </c>
      <c r="M971">
        <v>499.3492</v>
      </c>
      <c r="N971">
        <v>513.67110000000002</v>
      </c>
      <c r="O971">
        <v>544.50300000000004</v>
      </c>
      <c r="P971">
        <v>588.61670000000004</v>
      </c>
      <c r="Q971">
        <v>604.42439999999999</v>
      </c>
      <c r="R971">
        <v>614.88570000000004</v>
      </c>
      <c r="S971">
        <v>618.86680000000001</v>
      </c>
      <c r="T971">
        <v>619.57640000000004</v>
      </c>
      <c r="U971">
        <v>612.9932</v>
      </c>
      <c r="V971">
        <v>606.3134</v>
      </c>
      <c r="W971">
        <v>600.97829999999999</v>
      </c>
      <c r="X971">
        <v>589.81209999999999</v>
      </c>
      <c r="Y971">
        <v>584.65499999999997</v>
      </c>
      <c r="Z971">
        <v>575.38340000000005</v>
      </c>
      <c r="AA971">
        <v>564.93510000000003</v>
      </c>
      <c r="AB971">
        <v>563.41840000000002</v>
      </c>
      <c r="AC971">
        <v>564.92660000000001</v>
      </c>
      <c r="AD971">
        <v>566.84680000000003</v>
      </c>
      <c r="AE971">
        <v>566.69809999999995</v>
      </c>
      <c r="AF971">
        <v>562.15089999999998</v>
      </c>
      <c r="AG971">
        <v>527.91459999999995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-215.07570000000001</v>
      </c>
      <c r="AU971">
        <v>445.07409999999999</v>
      </c>
      <c r="AV971">
        <v>438.56400000000002</v>
      </c>
      <c r="AW971">
        <v>435.69</v>
      </c>
      <c r="AX971">
        <v>429.65550000000002</v>
      </c>
      <c r="AY971">
        <v>423.13409999999999</v>
      </c>
      <c r="AZ971">
        <v>356.78519999999997</v>
      </c>
      <c r="BA971">
        <v>236.63409999999999</v>
      </c>
      <c r="BB971">
        <v>68.424419999999998</v>
      </c>
      <c r="BC971">
        <v>-82.563130000000001</v>
      </c>
      <c r="BD971">
        <v>-169.61840000000001</v>
      </c>
      <c r="BE971">
        <v>-353.11320000000001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0</v>
      </c>
      <c r="BL971">
        <v>0</v>
      </c>
      <c r="BM971">
        <v>0</v>
      </c>
      <c r="BN971">
        <v>0</v>
      </c>
      <c r="BO971">
        <v>0</v>
      </c>
      <c r="BP971">
        <v>0</v>
      </c>
      <c r="BQ971">
        <v>0</v>
      </c>
      <c r="BR971">
        <v>38.402920000000002</v>
      </c>
      <c r="BS971">
        <v>461.8854</v>
      </c>
      <c r="BT971">
        <v>454.9939</v>
      </c>
      <c r="BU971">
        <v>453.36989999999997</v>
      </c>
      <c r="BV971">
        <v>447.41570000000002</v>
      </c>
      <c r="BW971">
        <v>440.70069999999998</v>
      </c>
      <c r="BX971">
        <v>366.87259999999998</v>
      </c>
      <c r="BY971">
        <v>246.25890000000001</v>
      </c>
      <c r="BZ971">
        <v>134.60659999999999</v>
      </c>
      <c r="CA971">
        <v>75.711669999999998</v>
      </c>
      <c r="CB971">
        <v>40.152279999999998</v>
      </c>
      <c r="CC971">
        <v>-55.713200000000001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213.9615</v>
      </c>
      <c r="CQ971">
        <v>473.52890000000002</v>
      </c>
      <c r="CR971">
        <v>466.3732</v>
      </c>
      <c r="CS971">
        <v>465.61489999999998</v>
      </c>
      <c r="CT971">
        <v>459.71640000000002</v>
      </c>
      <c r="CU971">
        <v>452.8673</v>
      </c>
      <c r="CV971">
        <v>373.85910000000001</v>
      </c>
      <c r="CW971">
        <v>252.92500000000001</v>
      </c>
      <c r="CX971">
        <v>180.4442</v>
      </c>
      <c r="CY971">
        <v>185.3323</v>
      </c>
      <c r="CZ971">
        <v>185.43879999999999</v>
      </c>
      <c r="DA971">
        <v>150.26519999999999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389.52</v>
      </c>
      <c r="DO971">
        <v>485.17230000000001</v>
      </c>
      <c r="DP971">
        <v>477.75240000000002</v>
      </c>
      <c r="DQ971">
        <v>477.86</v>
      </c>
      <c r="DR971">
        <v>472.01710000000003</v>
      </c>
      <c r="DS971">
        <v>465.03390000000002</v>
      </c>
      <c r="DT971">
        <v>380.84559999999999</v>
      </c>
      <c r="DU971">
        <v>259.59120000000001</v>
      </c>
      <c r="DV971">
        <v>226.2818</v>
      </c>
      <c r="DW971">
        <v>294.95299999999997</v>
      </c>
      <c r="DX971">
        <v>330.7253</v>
      </c>
      <c r="DY971">
        <v>356.24349999999998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0</v>
      </c>
      <c r="EL971">
        <v>642.99869999999999</v>
      </c>
      <c r="EM971">
        <v>501.98360000000002</v>
      </c>
      <c r="EN971">
        <v>494.1823</v>
      </c>
      <c r="EO971">
        <v>495.53989999999999</v>
      </c>
      <c r="EP971">
        <v>489.7774</v>
      </c>
      <c r="EQ971">
        <v>482.60050000000001</v>
      </c>
      <c r="ER971">
        <v>390.93299999999999</v>
      </c>
      <c r="ES971">
        <v>269.21600000000001</v>
      </c>
      <c r="ET971">
        <v>292.464</v>
      </c>
      <c r="EU971">
        <v>453.2278</v>
      </c>
      <c r="EV971">
        <v>540.49599999999998</v>
      </c>
      <c r="EW971">
        <v>653.64359999999999</v>
      </c>
      <c r="EX971">
        <v>79.014780000000002</v>
      </c>
      <c r="EY971">
        <v>77.877650000000003</v>
      </c>
      <c r="EZ971">
        <v>76.995339999999999</v>
      </c>
      <c r="FA971">
        <v>76.519149999999996</v>
      </c>
      <c r="FB971">
        <v>75.873699999999999</v>
      </c>
      <c r="FC971">
        <v>75.731290000000001</v>
      </c>
      <c r="FD971">
        <v>75.574370000000002</v>
      </c>
      <c r="FE971">
        <v>75.522850000000005</v>
      </c>
      <c r="FF971">
        <v>77.465000000000003</v>
      </c>
      <c r="FG971">
        <v>81.335909999999998</v>
      </c>
      <c r="FH971">
        <v>85.784610000000001</v>
      </c>
      <c r="FI971">
        <v>90.423689999999993</v>
      </c>
      <c r="FJ971">
        <v>93.856380000000001</v>
      </c>
      <c r="FK971">
        <v>96.070350000000005</v>
      </c>
      <c r="FL971">
        <v>97.012900000000002</v>
      </c>
      <c r="FM971">
        <v>97.388710000000003</v>
      </c>
      <c r="FN971">
        <v>96.7346</v>
      </c>
      <c r="FO971">
        <v>95.313839999999999</v>
      </c>
      <c r="FP971">
        <v>93.428730000000002</v>
      </c>
      <c r="FQ971">
        <v>90.168949999999995</v>
      </c>
      <c r="FR971">
        <v>86.334299999999999</v>
      </c>
      <c r="FS971">
        <v>83.176699999999997</v>
      </c>
      <c r="FT971">
        <v>80.447959999999995</v>
      </c>
      <c r="FU971">
        <v>78.194659999999999</v>
      </c>
      <c r="FV971">
        <v>1</v>
      </c>
    </row>
    <row r="972" spans="1:178" x14ac:dyDescent="0.2">
      <c r="A972" t="s">
        <v>216</v>
      </c>
      <c r="B972" t="s">
        <v>231</v>
      </c>
      <c r="C972" t="s">
        <v>243</v>
      </c>
      <c r="D972" t="s">
        <v>41</v>
      </c>
      <c r="E972">
        <v>2017</v>
      </c>
      <c r="F972" t="s">
        <v>227</v>
      </c>
      <c r="G972">
        <v>468</v>
      </c>
      <c r="H972" s="59"/>
      <c r="I972">
        <v>68.919589999999999</v>
      </c>
      <c r="J972">
        <v>500.8304</v>
      </c>
      <c r="K972">
        <v>494.3571</v>
      </c>
      <c r="L972">
        <v>485.69819999999999</v>
      </c>
      <c r="M972">
        <v>485.85320000000002</v>
      </c>
      <c r="N972">
        <v>499.78809999999999</v>
      </c>
      <c r="O972">
        <v>529.7867</v>
      </c>
      <c r="P972">
        <v>572.70809999999994</v>
      </c>
      <c r="Q972">
        <v>588.08860000000004</v>
      </c>
      <c r="R972">
        <v>598.2672</v>
      </c>
      <c r="S972">
        <v>602.14070000000004</v>
      </c>
      <c r="T972">
        <v>602.83109999999999</v>
      </c>
      <c r="U972">
        <v>596.42579999999998</v>
      </c>
      <c r="V972">
        <v>589.92650000000003</v>
      </c>
      <c r="W972">
        <v>584.73569999999995</v>
      </c>
      <c r="X972">
        <v>573.87120000000004</v>
      </c>
      <c r="Y972">
        <v>568.85350000000005</v>
      </c>
      <c r="Z972">
        <v>559.83249999999998</v>
      </c>
      <c r="AA972">
        <v>549.66650000000004</v>
      </c>
      <c r="AB972">
        <v>548.19090000000006</v>
      </c>
      <c r="AC972">
        <v>549.65830000000005</v>
      </c>
      <c r="AD972">
        <v>551.52660000000003</v>
      </c>
      <c r="AE972">
        <v>551.38199999999995</v>
      </c>
      <c r="AF972">
        <v>546.95759999999996</v>
      </c>
      <c r="AG972">
        <v>513.64670000000001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-215.02099999999999</v>
      </c>
      <c r="AU972">
        <v>432.66320000000002</v>
      </c>
      <c r="AV972">
        <v>426.33769999999998</v>
      </c>
      <c r="AW972">
        <v>423.51299999999998</v>
      </c>
      <c r="AX972">
        <v>417.6397</v>
      </c>
      <c r="AY972">
        <v>411.29899999999998</v>
      </c>
      <c r="AZ972">
        <v>346.91320000000002</v>
      </c>
      <c r="BA972">
        <v>230.01990000000001</v>
      </c>
      <c r="BB972">
        <v>65.071719999999999</v>
      </c>
      <c r="BC972">
        <v>-83.927099999999996</v>
      </c>
      <c r="BD972">
        <v>-169.79929999999999</v>
      </c>
      <c r="BE972">
        <v>-350.3254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35.008850000000002</v>
      </c>
      <c r="BS972">
        <v>449.24579999999997</v>
      </c>
      <c r="BT972">
        <v>442.54399999999998</v>
      </c>
      <c r="BU972">
        <v>440.95229999999998</v>
      </c>
      <c r="BV972">
        <v>435.1583</v>
      </c>
      <c r="BW972">
        <v>428.6266</v>
      </c>
      <c r="BX972">
        <v>356.86340000000001</v>
      </c>
      <c r="BY972">
        <v>239.5138</v>
      </c>
      <c r="BZ972">
        <v>130.35339999999999</v>
      </c>
      <c r="CA972">
        <v>72.194209999999998</v>
      </c>
      <c r="CB972">
        <v>37.117220000000003</v>
      </c>
      <c r="CC972">
        <v>-56.971870000000003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208.17869999999999</v>
      </c>
      <c r="CQ972">
        <v>460.73079999999999</v>
      </c>
      <c r="CR972">
        <v>453.76850000000002</v>
      </c>
      <c r="CS972">
        <v>453.03070000000002</v>
      </c>
      <c r="CT972">
        <v>447.29169999999999</v>
      </c>
      <c r="CU972">
        <v>440.6277</v>
      </c>
      <c r="CV972">
        <v>363.75479999999999</v>
      </c>
      <c r="CW972">
        <v>246.08920000000001</v>
      </c>
      <c r="CX972">
        <v>175.56739999999999</v>
      </c>
      <c r="CY972">
        <v>180.32329999999999</v>
      </c>
      <c r="CZ972">
        <v>180.42689999999999</v>
      </c>
      <c r="DA972">
        <v>146.2039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381.34859999999998</v>
      </c>
      <c r="DO972">
        <v>472.21589999999998</v>
      </c>
      <c r="DP972">
        <v>464.99299999999999</v>
      </c>
      <c r="DQ972">
        <v>465.10919999999999</v>
      </c>
      <c r="DR972">
        <v>459.42500000000001</v>
      </c>
      <c r="DS972">
        <v>452.62869999999998</v>
      </c>
      <c r="DT972">
        <v>370.6463</v>
      </c>
      <c r="DU972">
        <v>252.66470000000001</v>
      </c>
      <c r="DV972">
        <v>220.78129999999999</v>
      </c>
      <c r="DW972">
        <v>288.45249999999999</v>
      </c>
      <c r="DX972">
        <v>323.73669999999998</v>
      </c>
      <c r="DY972">
        <v>349.37970000000001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0</v>
      </c>
      <c r="EK972">
        <v>0</v>
      </c>
      <c r="EL972">
        <v>631.37840000000006</v>
      </c>
      <c r="EM972">
        <v>488.79840000000002</v>
      </c>
      <c r="EN972">
        <v>481.19920000000002</v>
      </c>
      <c r="EO972">
        <v>482.54849999999999</v>
      </c>
      <c r="EP972">
        <v>476.9436</v>
      </c>
      <c r="EQ972">
        <v>469.9563</v>
      </c>
      <c r="ER972">
        <v>380.59640000000002</v>
      </c>
      <c r="ES972">
        <v>262.1585</v>
      </c>
      <c r="ET972">
        <v>286.06299999999999</v>
      </c>
      <c r="EU972">
        <v>444.57380000000001</v>
      </c>
      <c r="EV972">
        <v>530.65309999999999</v>
      </c>
      <c r="EW972">
        <v>642.73329999999999</v>
      </c>
      <c r="EX972">
        <v>79.014780000000002</v>
      </c>
      <c r="EY972">
        <v>77.877650000000003</v>
      </c>
      <c r="EZ972">
        <v>76.995339999999999</v>
      </c>
      <c r="FA972">
        <v>76.519149999999996</v>
      </c>
      <c r="FB972">
        <v>75.873699999999999</v>
      </c>
      <c r="FC972">
        <v>75.731290000000001</v>
      </c>
      <c r="FD972">
        <v>75.574370000000002</v>
      </c>
      <c r="FE972">
        <v>75.522850000000005</v>
      </c>
      <c r="FF972">
        <v>77.465000000000003</v>
      </c>
      <c r="FG972">
        <v>81.335909999999998</v>
      </c>
      <c r="FH972">
        <v>85.784610000000001</v>
      </c>
      <c r="FI972">
        <v>90.423689999999993</v>
      </c>
      <c r="FJ972">
        <v>93.856380000000001</v>
      </c>
      <c r="FK972">
        <v>96.070350000000005</v>
      </c>
      <c r="FL972">
        <v>97.012900000000002</v>
      </c>
      <c r="FM972">
        <v>97.388710000000003</v>
      </c>
      <c r="FN972">
        <v>96.7346</v>
      </c>
      <c r="FO972">
        <v>95.313839999999999</v>
      </c>
      <c r="FP972">
        <v>93.428730000000002</v>
      </c>
      <c r="FQ972">
        <v>90.168949999999995</v>
      </c>
      <c r="FR972">
        <v>86.334299999999999</v>
      </c>
      <c r="FS972">
        <v>83.176699999999997</v>
      </c>
      <c r="FT972">
        <v>80.447959999999995</v>
      </c>
      <c r="FU972">
        <v>78.194659999999999</v>
      </c>
      <c r="FV972">
        <v>1</v>
      </c>
    </row>
    <row r="973" spans="1:178" x14ac:dyDescent="0.2">
      <c r="A973" t="s">
        <v>216</v>
      </c>
      <c r="B973" t="s">
        <v>231</v>
      </c>
      <c r="C973" t="s">
        <v>243</v>
      </c>
      <c r="D973" t="s">
        <v>41</v>
      </c>
      <c r="E973" t="s">
        <v>239</v>
      </c>
      <c r="F973" t="s">
        <v>227</v>
      </c>
      <c r="G973">
        <v>455</v>
      </c>
      <c r="H973" s="59"/>
      <c r="I973">
        <v>67.00515</v>
      </c>
      <c r="J973">
        <v>486.91840000000002</v>
      </c>
      <c r="K973">
        <v>480.625</v>
      </c>
      <c r="L973">
        <v>472.20659999999998</v>
      </c>
      <c r="M973">
        <v>472.35730000000001</v>
      </c>
      <c r="N973">
        <v>485.9051</v>
      </c>
      <c r="O973">
        <v>515.07039999999995</v>
      </c>
      <c r="P973">
        <v>556.79960000000005</v>
      </c>
      <c r="Q973">
        <v>571.75279999999998</v>
      </c>
      <c r="R973">
        <v>581.64859999999999</v>
      </c>
      <c r="S973">
        <v>585.41459999999995</v>
      </c>
      <c r="T973">
        <v>586.08579999999995</v>
      </c>
      <c r="U973">
        <v>579.85850000000005</v>
      </c>
      <c r="V973">
        <v>573.53970000000004</v>
      </c>
      <c r="W973">
        <v>568.49300000000005</v>
      </c>
      <c r="X973">
        <v>557.93039999999996</v>
      </c>
      <c r="Y973">
        <v>553.05200000000002</v>
      </c>
      <c r="Z973">
        <v>544.28160000000003</v>
      </c>
      <c r="AA973">
        <v>534.39800000000002</v>
      </c>
      <c r="AB973">
        <v>532.9633</v>
      </c>
      <c r="AC973">
        <v>534.39</v>
      </c>
      <c r="AD973">
        <v>536.20640000000003</v>
      </c>
      <c r="AE973">
        <v>536.06579999999997</v>
      </c>
      <c r="AF973">
        <v>531.76430000000005</v>
      </c>
      <c r="AG973">
        <v>499.37869999999998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-214.8845</v>
      </c>
      <c r="AU973">
        <v>420.2577</v>
      </c>
      <c r="AV973">
        <v>414.11669999999998</v>
      </c>
      <c r="AW973">
        <v>411.34160000000003</v>
      </c>
      <c r="AX973">
        <v>405.62970000000001</v>
      </c>
      <c r="AY973">
        <v>399.46960000000001</v>
      </c>
      <c r="AZ973">
        <v>337.04450000000003</v>
      </c>
      <c r="BA973">
        <v>223.40889999999999</v>
      </c>
      <c r="BB973">
        <v>61.740310000000001</v>
      </c>
      <c r="BC973">
        <v>-85.240099999999998</v>
      </c>
      <c r="BD973">
        <v>-169.9126</v>
      </c>
      <c r="BE973">
        <v>-347.44189999999998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31.64818</v>
      </c>
      <c r="BS973">
        <v>436.60829999999999</v>
      </c>
      <c r="BT973">
        <v>430.09640000000002</v>
      </c>
      <c r="BU973">
        <v>428.53699999999998</v>
      </c>
      <c r="BV973">
        <v>422.9033</v>
      </c>
      <c r="BW973">
        <v>416.5548</v>
      </c>
      <c r="BX973">
        <v>346.85539999999997</v>
      </c>
      <c r="BY973">
        <v>232.77</v>
      </c>
      <c r="BZ973">
        <v>126.10890000000001</v>
      </c>
      <c r="CA973">
        <v>68.697590000000005</v>
      </c>
      <c r="CB973">
        <v>34.109780000000001</v>
      </c>
      <c r="CC973">
        <v>-58.191339999999997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202.39599999999999</v>
      </c>
      <c r="CQ973">
        <v>447.93270000000001</v>
      </c>
      <c r="CR973">
        <v>441.16379999999998</v>
      </c>
      <c r="CS973">
        <v>440.44650000000001</v>
      </c>
      <c r="CT973">
        <v>434.86689999999999</v>
      </c>
      <c r="CU973">
        <v>428.38799999999998</v>
      </c>
      <c r="CV973">
        <v>353.65050000000002</v>
      </c>
      <c r="CW973">
        <v>239.2534</v>
      </c>
      <c r="CX973">
        <v>170.69049999999999</v>
      </c>
      <c r="CY973">
        <v>175.31440000000001</v>
      </c>
      <c r="CZ973">
        <v>175.4151</v>
      </c>
      <c r="DA973">
        <v>142.14269999999999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373.1438</v>
      </c>
      <c r="DO973">
        <v>459.25709999999998</v>
      </c>
      <c r="DP973">
        <v>452.23129999999998</v>
      </c>
      <c r="DQ973">
        <v>452.35599999999999</v>
      </c>
      <c r="DR973">
        <v>446.83049999999997</v>
      </c>
      <c r="DS973">
        <v>440.22120000000001</v>
      </c>
      <c r="DT973">
        <v>360.44560000000001</v>
      </c>
      <c r="DU973">
        <v>245.73689999999999</v>
      </c>
      <c r="DV973">
        <v>215.27199999999999</v>
      </c>
      <c r="DW973">
        <v>281.93110000000001</v>
      </c>
      <c r="DX973">
        <v>316.72039999999998</v>
      </c>
      <c r="DY973">
        <v>342.47680000000003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0</v>
      </c>
      <c r="EK973">
        <v>0</v>
      </c>
      <c r="EL973">
        <v>619.67650000000003</v>
      </c>
      <c r="EM973">
        <v>475.6078</v>
      </c>
      <c r="EN973">
        <v>468.21089999999998</v>
      </c>
      <c r="EO973">
        <v>469.5514</v>
      </c>
      <c r="EP973">
        <v>464.10410000000002</v>
      </c>
      <c r="EQ973">
        <v>457.3064</v>
      </c>
      <c r="ER973">
        <v>370.25659999999999</v>
      </c>
      <c r="ES973">
        <v>255.09800000000001</v>
      </c>
      <c r="ET973">
        <v>279.64069999999998</v>
      </c>
      <c r="EU973">
        <v>435.86880000000002</v>
      </c>
      <c r="EV973">
        <v>520.74270000000001</v>
      </c>
      <c r="EW973">
        <v>631.72739999999999</v>
      </c>
      <c r="EX973">
        <v>79.014780000000002</v>
      </c>
      <c r="EY973">
        <v>77.877650000000003</v>
      </c>
      <c r="EZ973">
        <v>76.995339999999999</v>
      </c>
      <c r="FA973">
        <v>76.519149999999996</v>
      </c>
      <c r="FB973">
        <v>75.873699999999999</v>
      </c>
      <c r="FC973">
        <v>75.731290000000001</v>
      </c>
      <c r="FD973">
        <v>75.574370000000002</v>
      </c>
      <c r="FE973">
        <v>75.522850000000005</v>
      </c>
      <c r="FF973">
        <v>77.465000000000003</v>
      </c>
      <c r="FG973">
        <v>81.335909999999998</v>
      </c>
      <c r="FH973">
        <v>85.784610000000001</v>
      </c>
      <c r="FI973">
        <v>90.423689999999993</v>
      </c>
      <c r="FJ973">
        <v>93.856380000000001</v>
      </c>
      <c r="FK973">
        <v>96.070350000000005</v>
      </c>
      <c r="FL973">
        <v>97.012900000000002</v>
      </c>
      <c r="FM973">
        <v>97.388710000000003</v>
      </c>
      <c r="FN973">
        <v>96.7346</v>
      </c>
      <c r="FO973">
        <v>95.313839999999999</v>
      </c>
      <c r="FP973">
        <v>93.428730000000002</v>
      </c>
      <c r="FQ973">
        <v>90.168949999999995</v>
      </c>
      <c r="FR973">
        <v>86.334299999999999</v>
      </c>
      <c r="FS973">
        <v>83.176699999999997</v>
      </c>
      <c r="FT973">
        <v>80.447959999999995</v>
      </c>
      <c r="FU973">
        <v>78.194659999999999</v>
      </c>
      <c r="FV973">
        <v>1</v>
      </c>
    </row>
    <row r="974" spans="1:178" x14ac:dyDescent="0.2">
      <c r="A974" t="s">
        <v>216</v>
      </c>
      <c r="B974" t="s">
        <v>231</v>
      </c>
      <c r="C974" t="s">
        <v>243</v>
      </c>
      <c r="D974" t="s">
        <v>42</v>
      </c>
      <c r="E974">
        <v>2015</v>
      </c>
      <c r="F974" t="s">
        <v>227</v>
      </c>
      <c r="G974">
        <v>494</v>
      </c>
      <c r="H974" s="59"/>
      <c r="I974">
        <v>72.748450000000005</v>
      </c>
      <c r="J974">
        <v>505.74259999999998</v>
      </c>
      <c r="K974">
        <v>498.28789999999998</v>
      </c>
      <c r="L974">
        <v>490.53469999999999</v>
      </c>
      <c r="M974">
        <v>494.11329999999998</v>
      </c>
      <c r="N974">
        <v>504.7208</v>
      </c>
      <c r="O974">
        <v>533.25990000000002</v>
      </c>
      <c r="P974">
        <v>554.55039999999997</v>
      </c>
      <c r="Q974">
        <v>569.53480000000002</v>
      </c>
      <c r="R974">
        <v>575.88040000000001</v>
      </c>
      <c r="S974">
        <v>578.0729</v>
      </c>
      <c r="T974">
        <v>585.14970000000005</v>
      </c>
      <c r="U974">
        <v>576.83150000000001</v>
      </c>
      <c r="V974">
        <v>570.87400000000002</v>
      </c>
      <c r="W974">
        <v>565.16690000000006</v>
      </c>
      <c r="X974">
        <v>557.07150000000001</v>
      </c>
      <c r="Y974">
        <v>549.65020000000004</v>
      </c>
      <c r="Z974">
        <v>543.53980000000001</v>
      </c>
      <c r="AA974">
        <v>535.16399999999999</v>
      </c>
      <c r="AB974">
        <v>529.90710000000001</v>
      </c>
      <c r="AC974">
        <v>529.54380000000003</v>
      </c>
      <c r="AD974">
        <v>540.30039999999997</v>
      </c>
      <c r="AE974">
        <v>544.11540000000002</v>
      </c>
      <c r="AF974">
        <v>543.16300000000001</v>
      </c>
      <c r="AG974">
        <v>520.01160000000004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93.197620000000001</v>
      </c>
      <c r="AU974">
        <v>425.12279999999998</v>
      </c>
      <c r="AV974">
        <v>422.75349999999997</v>
      </c>
      <c r="AW974">
        <v>421.67239999999998</v>
      </c>
      <c r="AX974">
        <v>418.67610000000002</v>
      </c>
      <c r="AY974">
        <v>413.44099999999997</v>
      </c>
      <c r="AZ974">
        <v>331.0204</v>
      </c>
      <c r="BA974">
        <v>209.3201</v>
      </c>
      <c r="BB974">
        <v>145.81700000000001</v>
      </c>
      <c r="BC974">
        <v>152.38419999999999</v>
      </c>
      <c r="BD974">
        <v>157.4556</v>
      </c>
      <c r="BE974">
        <v>142.76159999999999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143.9716</v>
      </c>
      <c r="BS974">
        <v>431.08539999999999</v>
      </c>
      <c r="BT974">
        <v>428.21499999999997</v>
      </c>
      <c r="BU974">
        <v>427.28</v>
      </c>
      <c r="BV974">
        <v>424.02390000000003</v>
      </c>
      <c r="BW974">
        <v>419.02890000000002</v>
      </c>
      <c r="BX974">
        <v>336.33049999999997</v>
      </c>
      <c r="BY974">
        <v>215.27359999999999</v>
      </c>
      <c r="BZ974">
        <v>150.1088</v>
      </c>
      <c r="CA974">
        <v>157.87209999999999</v>
      </c>
      <c r="CB974">
        <v>164.3732</v>
      </c>
      <c r="CC974">
        <v>147.65870000000001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179.13759999999999</v>
      </c>
      <c r="CQ974">
        <v>435.21510000000001</v>
      </c>
      <c r="CR974">
        <v>431.9975</v>
      </c>
      <c r="CS974">
        <v>431.16379999999998</v>
      </c>
      <c r="CT974">
        <v>427.7278</v>
      </c>
      <c r="CU974">
        <v>422.899</v>
      </c>
      <c r="CV974">
        <v>340.00830000000002</v>
      </c>
      <c r="CW974">
        <v>219.39689999999999</v>
      </c>
      <c r="CX974">
        <v>153.0813</v>
      </c>
      <c r="CY974">
        <v>161.6729</v>
      </c>
      <c r="CZ974">
        <v>169.1643</v>
      </c>
      <c r="DA974">
        <v>151.0504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214.30350000000001</v>
      </c>
      <c r="DO974">
        <v>439.34480000000002</v>
      </c>
      <c r="DP974">
        <v>435.7801</v>
      </c>
      <c r="DQ974">
        <v>435.04750000000001</v>
      </c>
      <c r="DR974">
        <v>431.4316</v>
      </c>
      <c r="DS974">
        <v>426.76909999999998</v>
      </c>
      <c r="DT974">
        <v>343.68599999999998</v>
      </c>
      <c r="DU974">
        <v>223.52029999999999</v>
      </c>
      <c r="DV974">
        <v>156.0538</v>
      </c>
      <c r="DW974">
        <v>165.47380000000001</v>
      </c>
      <c r="DX974">
        <v>173.9554</v>
      </c>
      <c r="DY974">
        <v>154.44220000000001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J974">
        <v>0</v>
      </c>
      <c r="EK974">
        <v>0</v>
      </c>
      <c r="EL974">
        <v>265.07749999999999</v>
      </c>
      <c r="EM974">
        <v>445.30739999999997</v>
      </c>
      <c r="EN974">
        <v>441.24149999999997</v>
      </c>
      <c r="EO974">
        <v>440.6551</v>
      </c>
      <c r="EP974">
        <v>436.77940000000001</v>
      </c>
      <c r="EQ974">
        <v>432.35700000000003</v>
      </c>
      <c r="ER974">
        <v>348.99619999999999</v>
      </c>
      <c r="ES974">
        <v>229.47370000000001</v>
      </c>
      <c r="ET974">
        <v>160.34559999999999</v>
      </c>
      <c r="EU974">
        <v>170.96170000000001</v>
      </c>
      <c r="EV974">
        <v>180.87299999999999</v>
      </c>
      <c r="EW974">
        <v>159.33930000000001</v>
      </c>
      <c r="EX974">
        <v>74.399640000000005</v>
      </c>
      <c r="EY974">
        <v>73.083489999999998</v>
      </c>
      <c r="EZ974">
        <v>72.032889999999995</v>
      </c>
      <c r="FA974">
        <v>70.985950000000003</v>
      </c>
      <c r="FB974">
        <v>69.924520000000001</v>
      </c>
      <c r="FC974">
        <v>69.0899</v>
      </c>
      <c r="FD974">
        <v>68.652900000000002</v>
      </c>
      <c r="FE974">
        <v>68.584230000000005</v>
      </c>
      <c r="FF974">
        <v>69.779750000000007</v>
      </c>
      <c r="FG974">
        <v>73.676640000000006</v>
      </c>
      <c r="FH974">
        <v>78.954729999999998</v>
      </c>
      <c r="FI974">
        <v>84.569760000000002</v>
      </c>
      <c r="FJ974">
        <v>89.393969999999996</v>
      </c>
      <c r="FK974">
        <v>92.123249999999999</v>
      </c>
      <c r="FL974">
        <v>93.001570000000001</v>
      </c>
      <c r="FM974">
        <v>93.51567</v>
      </c>
      <c r="FN974">
        <v>93.026219999999995</v>
      </c>
      <c r="FO974">
        <v>91.461590000000001</v>
      </c>
      <c r="FP974">
        <v>87.832239999999999</v>
      </c>
      <c r="FQ974">
        <v>83.14846</v>
      </c>
      <c r="FR974">
        <v>79.39676</v>
      </c>
      <c r="FS974">
        <v>76.872519999999994</v>
      </c>
      <c r="FT974">
        <v>75.256290000000007</v>
      </c>
      <c r="FU974">
        <v>73.460139999999996</v>
      </c>
      <c r="FV974">
        <v>1</v>
      </c>
    </row>
    <row r="975" spans="1:178" x14ac:dyDescent="0.2">
      <c r="A975" t="s">
        <v>216</v>
      </c>
      <c r="B975" t="s">
        <v>231</v>
      </c>
      <c r="C975" t="s">
        <v>243</v>
      </c>
      <c r="D975" t="s">
        <v>42</v>
      </c>
      <c r="E975">
        <v>2016</v>
      </c>
      <c r="F975" t="s">
        <v>227</v>
      </c>
      <c r="G975">
        <v>481</v>
      </c>
      <c r="H975" s="59"/>
      <c r="I975">
        <v>70.834010000000006</v>
      </c>
      <c r="J975">
        <v>492.43360000000001</v>
      </c>
      <c r="K975">
        <v>485.17509999999999</v>
      </c>
      <c r="L975">
        <v>477.6259</v>
      </c>
      <c r="M975">
        <v>481.1103</v>
      </c>
      <c r="N975">
        <v>491.43869999999998</v>
      </c>
      <c r="O975">
        <v>519.22670000000005</v>
      </c>
      <c r="P975">
        <v>539.95699999999999</v>
      </c>
      <c r="Q975">
        <v>554.5471</v>
      </c>
      <c r="R975">
        <v>560.72569999999996</v>
      </c>
      <c r="S975">
        <v>562.8605</v>
      </c>
      <c r="T975">
        <v>569.75099999999998</v>
      </c>
      <c r="U975">
        <v>561.65170000000001</v>
      </c>
      <c r="V975">
        <v>555.851</v>
      </c>
      <c r="W975">
        <v>550.29409999999996</v>
      </c>
      <c r="X975">
        <v>542.4117</v>
      </c>
      <c r="Y975">
        <v>535.1857</v>
      </c>
      <c r="Z975">
        <v>529.23609999999996</v>
      </c>
      <c r="AA975">
        <v>521.08069999999998</v>
      </c>
      <c r="AB975">
        <v>515.96220000000005</v>
      </c>
      <c r="AC975">
        <v>515.60839999999996</v>
      </c>
      <c r="AD975">
        <v>526.08199999999999</v>
      </c>
      <c r="AE975">
        <v>529.79650000000004</v>
      </c>
      <c r="AF975">
        <v>528.86919999999998</v>
      </c>
      <c r="AG975">
        <v>506.32709999999997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89.621809999999996</v>
      </c>
      <c r="AU975">
        <v>413.80340000000001</v>
      </c>
      <c r="AV975">
        <v>411.50760000000002</v>
      </c>
      <c r="AW975">
        <v>410.45170000000002</v>
      </c>
      <c r="AX975">
        <v>407.54</v>
      </c>
      <c r="AY975">
        <v>402.43740000000003</v>
      </c>
      <c r="AZ975">
        <v>322.1918</v>
      </c>
      <c r="BA975">
        <v>203.68</v>
      </c>
      <c r="BB975">
        <v>141.88480000000001</v>
      </c>
      <c r="BC975">
        <v>148.2527</v>
      </c>
      <c r="BD975">
        <v>153.15899999999999</v>
      </c>
      <c r="BE975">
        <v>138.8963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139.72329999999999</v>
      </c>
      <c r="BS975">
        <v>419.68709999999999</v>
      </c>
      <c r="BT975">
        <v>416.89670000000001</v>
      </c>
      <c r="BU975">
        <v>415.98500000000001</v>
      </c>
      <c r="BV975">
        <v>412.81700000000001</v>
      </c>
      <c r="BW975">
        <v>407.95119999999997</v>
      </c>
      <c r="BX975">
        <v>327.4316</v>
      </c>
      <c r="BY975">
        <v>209.55459999999999</v>
      </c>
      <c r="BZ975">
        <v>146.1198</v>
      </c>
      <c r="CA975">
        <v>153.6678</v>
      </c>
      <c r="CB975">
        <v>159.98500000000001</v>
      </c>
      <c r="CC975">
        <v>143.7286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174.42339999999999</v>
      </c>
      <c r="CQ975">
        <v>423.76209999999998</v>
      </c>
      <c r="CR975">
        <v>420.62920000000003</v>
      </c>
      <c r="CS975">
        <v>419.81729999999999</v>
      </c>
      <c r="CT975">
        <v>416.47179999999997</v>
      </c>
      <c r="CU975">
        <v>411.77010000000001</v>
      </c>
      <c r="CV975">
        <v>331.0607</v>
      </c>
      <c r="CW975">
        <v>213.6233</v>
      </c>
      <c r="CX975">
        <v>149.05289999999999</v>
      </c>
      <c r="CY975">
        <v>157.41839999999999</v>
      </c>
      <c r="CZ975">
        <v>164.71260000000001</v>
      </c>
      <c r="DA975">
        <v>147.0754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209.12360000000001</v>
      </c>
      <c r="DO975">
        <v>427.83710000000002</v>
      </c>
      <c r="DP975">
        <v>424.36160000000001</v>
      </c>
      <c r="DQ975">
        <v>423.6497</v>
      </c>
      <c r="DR975">
        <v>420.1266</v>
      </c>
      <c r="DS975">
        <v>415.589</v>
      </c>
      <c r="DT975">
        <v>334.68970000000002</v>
      </c>
      <c r="DU975">
        <v>217.69200000000001</v>
      </c>
      <c r="DV975">
        <v>151.98599999999999</v>
      </c>
      <c r="DW975">
        <v>161.16890000000001</v>
      </c>
      <c r="DX975">
        <v>169.4402</v>
      </c>
      <c r="DY975">
        <v>150.4222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0</v>
      </c>
      <c r="EK975">
        <v>0</v>
      </c>
      <c r="EL975">
        <v>259.2251</v>
      </c>
      <c r="EM975">
        <v>433.72070000000002</v>
      </c>
      <c r="EN975">
        <v>429.75069999999999</v>
      </c>
      <c r="EO975">
        <v>429.18290000000002</v>
      </c>
      <c r="EP975">
        <v>425.40350000000001</v>
      </c>
      <c r="EQ975">
        <v>421.1028</v>
      </c>
      <c r="ER975">
        <v>339.92950000000002</v>
      </c>
      <c r="ES975">
        <v>223.56659999999999</v>
      </c>
      <c r="ET975">
        <v>156.2209</v>
      </c>
      <c r="EU975">
        <v>166.58410000000001</v>
      </c>
      <c r="EV975">
        <v>176.2662</v>
      </c>
      <c r="EW975">
        <v>155.25450000000001</v>
      </c>
      <c r="EX975">
        <v>74.399640000000005</v>
      </c>
      <c r="EY975">
        <v>73.083489999999998</v>
      </c>
      <c r="EZ975">
        <v>72.032889999999995</v>
      </c>
      <c r="FA975">
        <v>70.985950000000003</v>
      </c>
      <c r="FB975">
        <v>69.924520000000001</v>
      </c>
      <c r="FC975">
        <v>69.0899</v>
      </c>
      <c r="FD975">
        <v>68.652900000000002</v>
      </c>
      <c r="FE975">
        <v>68.584230000000005</v>
      </c>
      <c r="FF975">
        <v>69.779750000000007</v>
      </c>
      <c r="FG975">
        <v>73.676640000000006</v>
      </c>
      <c r="FH975">
        <v>78.954729999999998</v>
      </c>
      <c r="FI975">
        <v>84.569760000000002</v>
      </c>
      <c r="FJ975">
        <v>89.393969999999996</v>
      </c>
      <c r="FK975">
        <v>92.123249999999999</v>
      </c>
      <c r="FL975">
        <v>93.001570000000001</v>
      </c>
      <c r="FM975">
        <v>93.51567</v>
      </c>
      <c r="FN975">
        <v>93.026219999999995</v>
      </c>
      <c r="FO975">
        <v>91.461590000000001</v>
      </c>
      <c r="FP975">
        <v>87.832239999999999</v>
      </c>
      <c r="FQ975">
        <v>83.14846</v>
      </c>
      <c r="FR975">
        <v>79.39676</v>
      </c>
      <c r="FS975">
        <v>76.872519999999994</v>
      </c>
      <c r="FT975">
        <v>75.256290000000007</v>
      </c>
      <c r="FU975">
        <v>73.460139999999996</v>
      </c>
      <c r="FV975">
        <v>1</v>
      </c>
    </row>
    <row r="976" spans="1:178" x14ac:dyDescent="0.2">
      <c r="A976" t="s">
        <v>216</v>
      </c>
      <c r="B976" t="s">
        <v>231</v>
      </c>
      <c r="C976" t="s">
        <v>243</v>
      </c>
      <c r="D976" t="s">
        <v>42</v>
      </c>
      <c r="E976">
        <v>2017</v>
      </c>
      <c r="F976" t="s">
        <v>227</v>
      </c>
      <c r="G976">
        <v>468</v>
      </c>
      <c r="H976" s="59"/>
      <c r="I976">
        <v>68.919589999999999</v>
      </c>
      <c r="J976">
        <v>479.12459999999999</v>
      </c>
      <c r="K976">
        <v>472.06229999999999</v>
      </c>
      <c r="L976">
        <v>464.71710000000002</v>
      </c>
      <c r="M976">
        <v>468.10739999999998</v>
      </c>
      <c r="N976">
        <v>478.15660000000003</v>
      </c>
      <c r="O976">
        <v>505.1936</v>
      </c>
      <c r="P976">
        <v>525.36350000000004</v>
      </c>
      <c r="Q976">
        <v>539.55930000000001</v>
      </c>
      <c r="R976">
        <v>545.57090000000005</v>
      </c>
      <c r="S976">
        <v>547.6481</v>
      </c>
      <c r="T976">
        <v>554.35239999999999</v>
      </c>
      <c r="U976">
        <v>546.47199999999998</v>
      </c>
      <c r="V976">
        <v>540.82809999999995</v>
      </c>
      <c r="W976">
        <v>535.42129999999997</v>
      </c>
      <c r="X976">
        <v>527.75199999999995</v>
      </c>
      <c r="Y976">
        <v>520.72130000000004</v>
      </c>
      <c r="Z976">
        <v>514.93240000000003</v>
      </c>
      <c r="AA976">
        <v>506.9975</v>
      </c>
      <c r="AB976">
        <v>502.01729999999998</v>
      </c>
      <c r="AC976">
        <v>501.673</v>
      </c>
      <c r="AD976">
        <v>511.86360000000002</v>
      </c>
      <c r="AE976">
        <v>515.47770000000003</v>
      </c>
      <c r="AF976">
        <v>514.57539999999995</v>
      </c>
      <c r="AG976">
        <v>492.64260000000002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86.061480000000003</v>
      </c>
      <c r="AU976">
        <v>402.48590000000002</v>
      </c>
      <c r="AV976">
        <v>400.26339999999999</v>
      </c>
      <c r="AW976">
        <v>399.23270000000002</v>
      </c>
      <c r="AX976">
        <v>396.40559999999999</v>
      </c>
      <c r="AY976">
        <v>391.43540000000002</v>
      </c>
      <c r="AZ976">
        <v>313.36489999999998</v>
      </c>
      <c r="BA976">
        <v>198.04169999999999</v>
      </c>
      <c r="BB976">
        <v>137.9539</v>
      </c>
      <c r="BC976">
        <v>144.12280000000001</v>
      </c>
      <c r="BD976">
        <v>148.86449999999999</v>
      </c>
      <c r="BE976">
        <v>135.0326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135.4813</v>
      </c>
      <c r="BS976">
        <v>408.28949999999998</v>
      </c>
      <c r="BT976">
        <v>405.57909999999998</v>
      </c>
      <c r="BU976">
        <v>404.69069999999999</v>
      </c>
      <c r="BV976">
        <v>401.61070000000001</v>
      </c>
      <c r="BW976">
        <v>396.87419999999997</v>
      </c>
      <c r="BX976">
        <v>318.53339999999997</v>
      </c>
      <c r="BY976">
        <v>203.83629999999999</v>
      </c>
      <c r="BZ976">
        <v>142.13120000000001</v>
      </c>
      <c r="CA976">
        <v>149.46430000000001</v>
      </c>
      <c r="CB976">
        <v>155.5976</v>
      </c>
      <c r="CC976">
        <v>139.79910000000001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169.70930000000001</v>
      </c>
      <c r="CQ976">
        <v>412.3091</v>
      </c>
      <c r="CR976">
        <v>409.26080000000002</v>
      </c>
      <c r="CS976">
        <v>408.47089999999997</v>
      </c>
      <c r="CT976">
        <v>405.2158</v>
      </c>
      <c r="CU976">
        <v>400.64109999999999</v>
      </c>
      <c r="CV976">
        <v>322.11309999999997</v>
      </c>
      <c r="CW976">
        <v>207.84970000000001</v>
      </c>
      <c r="CX976">
        <v>145.02440000000001</v>
      </c>
      <c r="CY976">
        <v>153.16380000000001</v>
      </c>
      <c r="CZ976">
        <v>160.26089999999999</v>
      </c>
      <c r="DA976">
        <v>143.10040000000001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203.93729999999999</v>
      </c>
      <c r="DO976">
        <v>416.32859999999999</v>
      </c>
      <c r="DP976">
        <v>412.9425</v>
      </c>
      <c r="DQ976">
        <v>412.25110000000001</v>
      </c>
      <c r="DR976">
        <v>408.82089999999999</v>
      </c>
      <c r="DS976">
        <v>404.40809999999999</v>
      </c>
      <c r="DT976">
        <v>325.69279999999998</v>
      </c>
      <c r="DU976">
        <v>211.8631</v>
      </c>
      <c r="DV976">
        <v>147.91759999999999</v>
      </c>
      <c r="DW976">
        <v>156.86330000000001</v>
      </c>
      <c r="DX976">
        <v>164.92420000000001</v>
      </c>
      <c r="DY976">
        <v>146.40170000000001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0</v>
      </c>
      <c r="EK976">
        <v>0</v>
      </c>
      <c r="EL976">
        <v>253.3571</v>
      </c>
      <c r="EM976">
        <v>422.13220000000001</v>
      </c>
      <c r="EN976">
        <v>418.25819999999999</v>
      </c>
      <c r="EO976">
        <v>417.70909999999998</v>
      </c>
      <c r="EP976">
        <v>414.02600000000001</v>
      </c>
      <c r="EQ976">
        <v>409.84690000000001</v>
      </c>
      <c r="ER976">
        <v>330.86130000000003</v>
      </c>
      <c r="ES976">
        <v>217.65770000000001</v>
      </c>
      <c r="ET976">
        <v>152.0949</v>
      </c>
      <c r="EU976">
        <v>162.20480000000001</v>
      </c>
      <c r="EV976">
        <v>171.65729999999999</v>
      </c>
      <c r="EW976">
        <v>151.16820000000001</v>
      </c>
      <c r="EX976">
        <v>74.399640000000005</v>
      </c>
      <c r="EY976">
        <v>73.083489999999998</v>
      </c>
      <c r="EZ976">
        <v>72.032899999999998</v>
      </c>
      <c r="FA976">
        <v>70.985950000000003</v>
      </c>
      <c r="FB976">
        <v>69.924520000000001</v>
      </c>
      <c r="FC976">
        <v>69.0899</v>
      </c>
      <c r="FD976">
        <v>68.652900000000002</v>
      </c>
      <c r="FE976">
        <v>68.584230000000005</v>
      </c>
      <c r="FF976">
        <v>69.779750000000007</v>
      </c>
      <c r="FG976">
        <v>73.676640000000006</v>
      </c>
      <c r="FH976">
        <v>78.954729999999998</v>
      </c>
      <c r="FI976">
        <v>84.569760000000002</v>
      </c>
      <c r="FJ976">
        <v>89.393969999999996</v>
      </c>
      <c r="FK976">
        <v>92.123249999999999</v>
      </c>
      <c r="FL976">
        <v>93.001570000000001</v>
      </c>
      <c r="FM976">
        <v>93.51567</v>
      </c>
      <c r="FN976">
        <v>93.026219999999995</v>
      </c>
      <c r="FO976">
        <v>91.461590000000001</v>
      </c>
      <c r="FP976">
        <v>87.832239999999999</v>
      </c>
      <c r="FQ976">
        <v>83.14846</v>
      </c>
      <c r="FR976">
        <v>79.39676</v>
      </c>
      <c r="FS976">
        <v>76.872519999999994</v>
      </c>
      <c r="FT976">
        <v>75.256290000000007</v>
      </c>
      <c r="FU976">
        <v>73.460139999999996</v>
      </c>
      <c r="FV976">
        <v>1</v>
      </c>
    </row>
    <row r="977" spans="1:178" x14ac:dyDescent="0.2">
      <c r="A977" t="s">
        <v>216</v>
      </c>
      <c r="B977" t="s">
        <v>231</v>
      </c>
      <c r="C977" t="s">
        <v>243</v>
      </c>
      <c r="D977" t="s">
        <v>42</v>
      </c>
      <c r="E977" t="s">
        <v>239</v>
      </c>
      <c r="F977" t="s">
        <v>227</v>
      </c>
      <c r="G977">
        <v>455</v>
      </c>
      <c r="H977" s="59"/>
      <c r="I977">
        <v>67.00515</v>
      </c>
      <c r="J977">
        <v>465.81560000000002</v>
      </c>
      <c r="K977">
        <v>458.94940000000003</v>
      </c>
      <c r="L977">
        <v>451.80829999999997</v>
      </c>
      <c r="M977">
        <v>455.1044</v>
      </c>
      <c r="N977">
        <v>464.87439999999998</v>
      </c>
      <c r="O977">
        <v>491.16050000000001</v>
      </c>
      <c r="P977">
        <v>510.77010000000001</v>
      </c>
      <c r="Q977">
        <v>524.57150000000001</v>
      </c>
      <c r="R977">
        <v>530.4162</v>
      </c>
      <c r="S977">
        <v>532.43560000000002</v>
      </c>
      <c r="T977">
        <v>538.95370000000003</v>
      </c>
      <c r="U977">
        <v>531.29219999999998</v>
      </c>
      <c r="V977">
        <v>525.80510000000004</v>
      </c>
      <c r="W977">
        <v>520.54849999999999</v>
      </c>
      <c r="X977">
        <v>513.09220000000005</v>
      </c>
      <c r="Y977">
        <v>506.2568</v>
      </c>
      <c r="Z977">
        <v>500.62880000000001</v>
      </c>
      <c r="AA977">
        <v>492.91419999999999</v>
      </c>
      <c r="AB977">
        <v>488.07240000000002</v>
      </c>
      <c r="AC977">
        <v>487.73770000000002</v>
      </c>
      <c r="AD977">
        <v>497.64510000000001</v>
      </c>
      <c r="AE977">
        <v>501.15879999999999</v>
      </c>
      <c r="AF977">
        <v>500.28160000000003</v>
      </c>
      <c r="AG977">
        <v>478.9581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82.517300000000006</v>
      </c>
      <c r="AU977">
        <v>391.1703</v>
      </c>
      <c r="AV977">
        <v>389.02080000000001</v>
      </c>
      <c r="AW977">
        <v>388.01549999999997</v>
      </c>
      <c r="AX977">
        <v>385.27280000000002</v>
      </c>
      <c r="AY977">
        <v>380.43529999999998</v>
      </c>
      <c r="AZ977">
        <v>304.53969999999998</v>
      </c>
      <c r="BA977">
        <v>192.40530000000001</v>
      </c>
      <c r="BB977">
        <v>134.02430000000001</v>
      </c>
      <c r="BC977">
        <v>139.99469999999999</v>
      </c>
      <c r="BD977">
        <v>144.57230000000001</v>
      </c>
      <c r="BE977">
        <v>131.1704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131.24590000000001</v>
      </c>
      <c r="BS977">
        <v>396.89269999999999</v>
      </c>
      <c r="BT977">
        <v>394.26229999999998</v>
      </c>
      <c r="BU977">
        <v>393.3972</v>
      </c>
      <c r="BV977">
        <v>390.4051</v>
      </c>
      <c r="BW977">
        <v>385.798</v>
      </c>
      <c r="BX977">
        <v>309.63589999999999</v>
      </c>
      <c r="BY977">
        <v>198.1189</v>
      </c>
      <c r="BZ977">
        <v>138.14320000000001</v>
      </c>
      <c r="CA977">
        <v>145.26150000000001</v>
      </c>
      <c r="CB977">
        <v>151.21109999999999</v>
      </c>
      <c r="CC977">
        <v>135.87029999999999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164.99510000000001</v>
      </c>
      <c r="CQ977">
        <v>400.85599999999999</v>
      </c>
      <c r="CR977">
        <v>397.89249999999998</v>
      </c>
      <c r="CS977">
        <v>397.12450000000001</v>
      </c>
      <c r="CT977">
        <v>393.95979999999997</v>
      </c>
      <c r="CU977">
        <v>389.51220000000001</v>
      </c>
      <c r="CV977">
        <v>313.16550000000001</v>
      </c>
      <c r="CW977">
        <v>202.0761</v>
      </c>
      <c r="CX977">
        <v>140.99600000000001</v>
      </c>
      <c r="CY977">
        <v>148.9093</v>
      </c>
      <c r="CZ977">
        <v>155.8092</v>
      </c>
      <c r="DA977">
        <v>139.12540000000001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198.74440000000001</v>
      </c>
      <c r="DO977">
        <v>404.8193</v>
      </c>
      <c r="DP977">
        <v>401.52260000000001</v>
      </c>
      <c r="DQ977">
        <v>400.85180000000003</v>
      </c>
      <c r="DR977">
        <v>397.51440000000002</v>
      </c>
      <c r="DS977">
        <v>393.22649999999999</v>
      </c>
      <c r="DT977">
        <v>316.69510000000002</v>
      </c>
      <c r="DU977">
        <v>206.0333</v>
      </c>
      <c r="DV977">
        <v>143.84870000000001</v>
      </c>
      <c r="DW977">
        <v>152.55709999999999</v>
      </c>
      <c r="DX977">
        <v>160.40729999999999</v>
      </c>
      <c r="DY977">
        <v>142.38050000000001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0</v>
      </c>
      <c r="EK977">
        <v>0</v>
      </c>
      <c r="EL977">
        <v>247.47300000000001</v>
      </c>
      <c r="EM977">
        <v>410.54180000000002</v>
      </c>
      <c r="EN977">
        <v>406.76409999999998</v>
      </c>
      <c r="EO977">
        <v>406.23349999999999</v>
      </c>
      <c r="EP977">
        <v>402.64679999999998</v>
      </c>
      <c r="EQ977">
        <v>398.58920000000001</v>
      </c>
      <c r="ER977">
        <v>321.79129999999998</v>
      </c>
      <c r="ES977">
        <v>211.74700000000001</v>
      </c>
      <c r="ET977">
        <v>147.9676</v>
      </c>
      <c r="EU977">
        <v>157.82380000000001</v>
      </c>
      <c r="EV977">
        <v>167.0462</v>
      </c>
      <c r="EW977">
        <v>147.08029999999999</v>
      </c>
      <c r="EX977">
        <v>74.399640000000005</v>
      </c>
      <c r="EY977">
        <v>73.083489999999998</v>
      </c>
      <c r="EZ977">
        <v>72.032889999999995</v>
      </c>
      <c r="FA977">
        <v>70.985950000000003</v>
      </c>
      <c r="FB977">
        <v>69.924520000000001</v>
      </c>
      <c r="FC977">
        <v>69.0899</v>
      </c>
      <c r="FD977">
        <v>68.652900000000002</v>
      </c>
      <c r="FE977">
        <v>68.584230000000005</v>
      </c>
      <c r="FF977">
        <v>69.779750000000007</v>
      </c>
      <c r="FG977">
        <v>73.676640000000006</v>
      </c>
      <c r="FH977">
        <v>78.954729999999998</v>
      </c>
      <c r="FI977">
        <v>84.569760000000002</v>
      </c>
      <c r="FJ977">
        <v>89.393969999999996</v>
      </c>
      <c r="FK977">
        <v>92.123249999999999</v>
      </c>
      <c r="FL977">
        <v>93.001570000000001</v>
      </c>
      <c r="FM977">
        <v>93.51567</v>
      </c>
      <c r="FN977">
        <v>93.026219999999995</v>
      </c>
      <c r="FO977">
        <v>91.461590000000001</v>
      </c>
      <c r="FP977">
        <v>87.832239999999999</v>
      </c>
      <c r="FQ977">
        <v>83.14846</v>
      </c>
      <c r="FR977">
        <v>79.39676</v>
      </c>
      <c r="FS977">
        <v>76.872519999999994</v>
      </c>
      <c r="FT977">
        <v>75.256290000000007</v>
      </c>
      <c r="FU977">
        <v>73.460139999999996</v>
      </c>
      <c r="FV977">
        <v>1</v>
      </c>
    </row>
    <row r="978" spans="1:178" x14ac:dyDescent="0.2">
      <c r="A978" t="s">
        <v>216</v>
      </c>
      <c r="B978" t="s">
        <v>231</v>
      </c>
      <c r="C978" t="s">
        <v>243</v>
      </c>
      <c r="D978" t="s">
        <v>43</v>
      </c>
      <c r="E978">
        <v>2015</v>
      </c>
      <c r="F978" t="s">
        <v>227</v>
      </c>
      <c r="G978">
        <v>487</v>
      </c>
      <c r="H978" s="59"/>
      <c r="I978">
        <v>71.717609999999993</v>
      </c>
      <c r="J978">
        <v>505.82560000000001</v>
      </c>
      <c r="K978">
        <v>499.04379999999998</v>
      </c>
      <c r="L978">
        <v>494.30130000000003</v>
      </c>
      <c r="M978">
        <v>500.0136</v>
      </c>
      <c r="N978">
        <v>520.40570000000002</v>
      </c>
      <c r="O978">
        <v>548.78959999999995</v>
      </c>
      <c r="P978">
        <v>563.46289999999999</v>
      </c>
      <c r="Q978">
        <v>568.31669999999997</v>
      </c>
      <c r="R978">
        <v>567.28340000000003</v>
      </c>
      <c r="S978">
        <v>550.74990000000003</v>
      </c>
      <c r="T978">
        <v>562.63930000000005</v>
      </c>
      <c r="U978">
        <v>583.73770000000002</v>
      </c>
      <c r="V978">
        <v>574.22799999999995</v>
      </c>
      <c r="W978">
        <v>578.73030000000006</v>
      </c>
      <c r="X978">
        <v>560.09979999999996</v>
      </c>
      <c r="Y978">
        <v>560.45719999999994</v>
      </c>
      <c r="Z978">
        <v>550.97990000000004</v>
      </c>
      <c r="AA978">
        <v>550.93290000000002</v>
      </c>
      <c r="AB978">
        <v>542.14390000000003</v>
      </c>
      <c r="AC978">
        <v>534.05340000000001</v>
      </c>
      <c r="AD978">
        <v>541.07860000000005</v>
      </c>
      <c r="AE978">
        <v>534.35450000000003</v>
      </c>
      <c r="AF978">
        <v>522.70299999999997</v>
      </c>
      <c r="AG978">
        <v>512.50930000000005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-46.467590000000001</v>
      </c>
      <c r="AX978">
        <v>423.08409999999998</v>
      </c>
      <c r="AY978">
        <v>425.54520000000002</v>
      </c>
      <c r="AZ978">
        <v>418.6148</v>
      </c>
      <c r="BA978">
        <v>414.33030000000002</v>
      </c>
      <c r="BB978">
        <v>419.42020000000002</v>
      </c>
      <c r="BC978">
        <v>339.56139999999999</v>
      </c>
      <c r="BD978">
        <v>223.4659</v>
      </c>
      <c r="BE978">
        <v>-30.287579999999998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0</v>
      </c>
      <c r="BS978">
        <v>0</v>
      </c>
      <c r="BT978">
        <v>0</v>
      </c>
      <c r="BU978">
        <v>93.233419999999995</v>
      </c>
      <c r="BV978">
        <v>433.09539999999998</v>
      </c>
      <c r="BW978">
        <v>436.14249999999998</v>
      </c>
      <c r="BX978">
        <v>428.07479999999998</v>
      </c>
      <c r="BY978">
        <v>422.34690000000001</v>
      </c>
      <c r="BZ978">
        <v>429.54559999999998</v>
      </c>
      <c r="CA978">
        <v>349.3039</v>
      </c>
      <c r="CB978">
        <v>231.54580000000001</v>
      </c>
      <c r="CC978">
        <v>75.833060000000003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189.98990000000001</v>
      </c>
      <c r="CT978">
        <v>440.02910000000003</v>
      </c>
      <c r="CU978">
        <v>443.48219999999998</v>
      </c>
      <c r="CV978">
        <v>434.6268</v>
      </c>
      <c r="CW978">
        <v>427.89920000000001</v>
      </c>
      <c r="CX978">
        <v>436.55829999999997</v>
      </c>
      <c r="CY978">
        <v>356.05160000000001</v>
      </c>
      <c r="CZ978">
        <v>237.142</v>
      </c>
      <c r="DA978">
        <v>149.33189999999999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286.74639999999999</v>
      </c>
      <c r="DR978">
        <v>446.96289999999999</v>
      </c>
      <c r="DS978">
        <v>450.82190000000003</v>
      </c>
      <c r="DT978">
        <v>441.17880000000002</v>
      </c>
      <c r="DU978">
        <v>433.45150000000001</v>
      </c>
      <c r="DV978">
        <v>443.5711</v>
      </c>
      <c r="DW978">
        <v>362.79919999999998</v>
      </c>
      <c r="DX978">
        <v>242.7381</v>
      </c>
      <c r="DY978">
        <v>222.83070000000001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0</v>
      </c>
      <c r="EK978">
        <v>0</v>
      </c>
      <c r="EL978">
        <v>0</v>
      </c>
      <c r="EM978">
        <v>0</v>
      </c>
      <c r="EN978">
        <v>0</v>
      </c>
      <c r="EO978">
        <v>426.44740000000002</v>
      </c>
      <c r="EP978">
        <v>456.9742</v>
      </c>
      <c r="EQ978">
        <v>461.41930000000002</v>
      </c>
      <c r="ER978">
        <v>450.63889999999998</v>
      </c>
      <c r="ES978">
        <v>441.46809999999999</v>
      </c>
      <c r="ET978">
        <v>453.69650000000001</v>
      </c>
      <c r="EU978">
        <v>372.54169999999999</v>
      </c>
      <c r="EV978">
        <v>250.81800000000001</v>
      </c>
      <c r="EW978">
        <v>328.95139999999998</v>
      </c>
      <c r="EX978">
        <v>70.419809999999998</v>
      </c>
      <c r="EY978">
        <v>68.738879999999995</v>
      </c>
      <c r="EZ978">
        <v>68.056030000000007</v>
      </c>
      <c r="FA978">
        <v>66.840580000000003</v>
      </c>
      <c r="FB978">
        <v>66.050960000000003</v>
      </c>
      <c r="FC978">
        <v>65.116429999999994</v>
      </c>
      <c r="FD978">
        <v>64.954909999999998</v>
      </c>
      <c r="FE978">
        <v>65.206490000000002</v>
      </c>
      <c r="FF978">
        <v>67.252529999999993</v>
      </c>
      <c r="FG978">
        <v>71.918769999999995</v>
      </c>
      <c r="FH978">
        <v>78.028499999999994</v>
      </c>
      <c r="FI978">
        <v>83.238720000000001</v>
      </c>
      <c r="FJ978">
        <v>86.579660000000004</v>
      </c>
      <c r="FK978">
        <v>88.136380000000003</v>
      </c>
      <c r="FL978">
        <v>89.124679999999998</v>
      </c>
      <c r="FM978">
        <v>88.922420000000002</v>
      </c>
      <c r="FN978">
        <v>87.111580000000004</v>
      </c>
      <c r="FO978">
        <v>84.39761</v>
      </c>
      <c r="FP978">
        <v>81.242249999999999</v>
      </c>
      <c r="FQ978">
        <v>78.206599999999995</v>
      </c>
      <c r="FR978">
        <v>75.687079999999995</v>
      </c>
      <c r="FS978">
        <v>73.619770000000003</v>
      </c>
      <c r="FT978">
        <v>71.88991</v>
      </c>
      <c r="FU978">
        <v>70.776589999999999</v>
      </c>
      <c r="FV978">
        <v>1</v>
      </c>
    </row>
    <row r="979" spans="1:178" x14ac:dyDescent="0.2">
      <c r="A979" t="s">
        <v>216</v>
      </c>
      <c r="B979" t="s">
        <v>231</v>
      </c>
      <c r="C979" t="s">
        <v>243</v>
      </c>
      <c r="D979" t="s">
        <v>43</v>
      </c>
      <c r="E979">
        <v>2016</v>
      </c>
      <c r="F979" t="s">
        <v>227</v>
      </c>
      <c r="G979">
        <v>473</v>
      </c>
      <c r="H979" s="59"/>
      <c r="I979">
        <v>69.655910000000006</v>
      </c>
      <c r="J979">
        <v>491.28440000000001</v>
      </c>
      <c r="K979">
        <v>484.69760000000002</v>
      </c>
      <c r="L979">
        <v>480.09140000000002</v>
      </c>
      <c r="M979">
        <v>485.6395</v>
      </c>
      <c r="N979">
        <v>505.44540000000001</v>
      </c>
      <c r="O979">
        <v>533.01319999999998</v>
      </c>
      <c r="P979">
        <v>547.26480000000004</v>
      </c>
      <c r="Q979">
        <v>551.97900000000004</v>
      </c>
      <c r="R979">
        <v>550.97550000000001</v>
      </c>
      <c r="S979">
        <v>534.91729999999995</v>
      </c>
      <c r="T979">
        <v>546.46489999999994</v>
      </c>
      <c r="U979">
        <v>566.95669999999996</v>
      </c>
      <c r="V979">
        <v>557.72040000000004</v>
      </c>
      <c r="W979">
        <v>562.0933</v>
      </c>
      <c r="X979">
        <v>543.99839999999995</v>
      </c>
      <c r="Y979">
        <v>544.34550000000002</v>
      </c>
      <c r="Z979">
        <v>535.14059999999995</v>
      </c>
      <c r="AA979">
        <v>535.09500000000003</v>
      </c>
      <c r="AB979">
        <v>526.55859999999996</v>
      </c>
      <c r="AC979">
        <v>518.70069999999998</v>
      </c>
      <c r="AD979">
        <v>525.52390000000003</v>
      </c>
      <c r="AE979">
        <v>518.9932</v>
      </c>
      <c r="AF979">
        <v>507.67660000000001</v>
      </c>
      <c r="AG979">
        <v>497.77600000000001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-48.505769999999998</v>
      </c>
      <c r="AX979">
        <v>410.67970000000003</v>
      </c>
      <c r="AY979">
        <v>413.05590000000001</v>
      </c>
      <c r="AZ979">
        <v>406.35219999999998</v>
      </c>
      <c r="BA979">
        <v>402.22570000000002</v>
      </c>
      <c r="BB979">
        <v>407.11840000000001</v>
      </c>
      <c r="BC979">
        <v>329.56459999999998</v>
      </c>
      <c r="BD979">
        <v>216.8467</v>
      </c>
      <c r="BE979">
        <v>-31.979880000000001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89.172579999999996</v>
      </c>
      <c r="BV979">
        <v>420.54610000000002</v>
      </c>
      <c r="BW979">
        <v>423.49979999999999</v>
      </c>
      <c r="BX979">
        <v>415.67529999999999</v>
      </c>
      <c r="BY979">
        <v>410.12630000000001</v>
      </c>
      <c r="BZ979">
        <v>417.09719999999999</v>
      </c>
      <c r="CA979">
        <v>339.16609999999997</v>
      </c>
      <c r="CB979">
        <v>224.80959999999999</v>
      </c>
      <c r="CC979">
        <v>72.604299999999995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184.5282</v>
      </c>
      <c r="CT979">
        <v>427.37939999999998</v>
      </c>
      <c r="CU979">
        <v>430.73320000000001</v>
      </c>
      <c r="CV979">
        <v>422.13240000000002</v>
      </c>
      <c r="CW979">
        <v>415.59820000000002</v>
      </c>
      <c r="CX979">
        <v>424.00839999999999</v>
      </c>
      <c r="CY979">
        <v>345.81599999999997</v>
      </c>
      <c r="CZ979">
        <v>230.32480000000001</v>
      </c>
      <c r="DA979">
        <v>145.03899999999999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279.88380000000001</v>
      </c>
      <c r="DR979">
        <v>434.21280000000002</v>
      </c>
      <c r="DS979">
        <v>437.96660000000003</v>
      </c>
      <c r="DT979">
        <v>428.58960000000002</v>
      </c>
      <c r="DU979">
        <v>421.07010000000002</v>
      </c>
      <c r="DV979">
        <v>430.91969999999998</v>
      </c>
      <c r="DW979">
        <v>352.46589999999998</v>
      </c>
      <c r="DX979">
        <v>235.8399</v>
      </c>
      <c r="DY979">
        <v>217.47370000000001</v>
      </c>
      <c r="DZ979">
        <v>0</v>
      </c>
      <c r="EA979">
        <v>0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0</v>
      </c>
      <c r="EK979">
        <v>0</v>
      </c>
      <c r="EL979">
        <v>0</v>
      </c>
      <c r="EM979">
        <v>0</v>
      </c>
      <c r="EN979">
        <v>0</v>
      </c>
      <c r="EO979">
        <v>417.56209999999999</v>
      </c>
      <c r="EP979">
        <v>444.07909999999998</v>
      </c>
      <c r="EQ979">
        <v>448.41059999999999</v>
      </c>
      <c r="ER979">
        <v>437.91269999999997</v>
      </c>
      <c r="ES979">
        <v>428.97070000000002</v>
      </c>
      <c r="ET979">
        <v>440.89839999999998</v>
      </c>
      <c r="EU979">
        <v>362.06740000000002</v>
      </c>
      <c r="EV979">
        <v>243.80279999999999</v>
      </c>
      <c r="EW979">
        <v>322.05790000000002</v>
      </c>
      <c r="EX979">
        <v>70.419809999999998</v>
      </c>
      <c r="EY979">
        <v>68.738879999999995</v>
      </c>
      <c r="EZ979">
        <v>68.056030000000007</v>
      </c>
      <c r="FA979">
        <v>66.840580000000003</v>
      </c>
      <c r="FB979">
        <v>66.050960000000003</v>
      </c>
      <c r="FC979">
        <v>65.116429999999994</v>
      </c>
      <c r="FD979">
        <v>64.954909999999998</v>
      </c>
      <c r="FE979">
        <v>65.206490000000002</v>
      </c>
      <c r="FF979">
        <v>67.252529999999993</v>
      </c>
      <c r="FG979">
        <v>71.918769999999995</v>
      </c>
      <c r="FH979">
        <v>78.028499999999994</v>
      </c>
      <c r="FI979">
        <v>83.238720000000001</v>
      </c>
      <c r="FJ979">
        <v>86.579660000000004</v>
      </c>
      <c r="FK979">
        <v>88.136380000000003</v>
      </c>
      <c r="FL979">
        <v>89.124679999999998</v>
      </c>
      <c r="FM979">
        <v>88.922420000000002</v>
      </c>
      <c r="FN979">
        <v>87.111580000000004</v>
      </c>
      <c r="FO979">
        <v>84.39761</v>
      </c>
      <c r="FP979">
        <v>81.242249999999999</v>
      </c>
      <c r="FQ979">
        <v>78.206599999999995</v>
      </c>
      <c r="FR979">
        <v>75.687079999999995</v>
      </c>
      <c r="FS979">
        <v>73.619770000000003</v>
      </c>
      <c r="FT979">
        <v>71.88991</v>
      </c>
      <c r="FU979">
        <v>70.776589999999999</v>
      </c>
      <c r="FV979">
        <v>1</v>
      </c>
    </row>
    <row r="980" spans="1:178" x14ac:dyDescent="0.2">
      <c r="A980" t="s">
        <v>216</v>
      </c>
      <c r="B980" t="s">
        <v>231</v>
      </c>
      <c r="C980" t="s">
        <v>243</v>
      </c>
      <c r="D980" t="s">
        <v>43</v>
      </c>
      <c r="E980">
        <v>2017</v>
      </c>
      <c r="F980" t="s">
        <v>227</v>
      </c>
      <c r="G980">
        <v>461</v>
      </c>
      <c r="H980" s="59"/>
      <c r="I980">
        <v>67.888729999999995</v>
      </c>
      <c r="J980">
        <v>478.82060000000001</v>
      </c>
      <c r="K980">
        <v>472.4008</v>
      </c>
      <c r="L980">
        <v>467.91149999999999</v>
      </c>
      <c r="M980">
        <v>473.31880000000001</v>
      </c>
      <c r="N980">
        <v>492.6223</v>
      </c>
      <c r="O980">
        <v>519.49069999999995</v>
      </c>
      <c r="P980">
        <v>533.38070000000005</v>
      </c>
      <c r="Q980">
        <v>537.97529999999995</v>
      </c>
      <c r="R980">
        <v>536.99720000000002</v>
      </c>
      <c r="S980">
        <v>521.34640000000002</v>
      </c>
      <c r="T980">
        <v>532.60109999999997</v>
      </c>
      <c r="U980">
        <v>552.57299999999998</v>
      </c>
      <c r="V980">
        <v>543.57100000000003</v>
      </c>
      <c r="W980">
        <v>547.83299999999997</v>
      </c>
      <c r="X980">
        <v>530.19709999999998</v>
      </c>
      <c r="Y980">
        <v>530.53539999999998</v>
      </c>
      <c r="Z980">
        <v>521.56410000000005</v>
      </c>
      <c r="AA980">
        <v>521.51959999999997</v>
      </c>
      <c r="AB980">
        <v>513.19979999999998</v>
      </c>
      <c r="AC980">
        <v>505.54129999999998</v>
      </c>
      <c r="AD980">
        <v>512.19140000000004</v>
      </c>
      <c r="AE980">
        <v>505.8263</v>
      </c>
      <c r="AF980">
        <v>494.79689999999999</v>
      </c>
      <c r="AG980">
        <v>485.1474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-50.212209999999999</v>
      </c>
      <c r="AX980">
        <v>400.05029999999999</v>
      </c>
      <c r="AY980">
        <v>402.35390000000001</v>
      </c>
      <c r="AZ980">
        <v>395.8442</v>
      </c>
      <c r="BA980">
        <v>391.85270000000003</v>
      </c>
      <c r="BB980">
        <v>396.577</v>
      </c>
      <c r="BC980">
        <v>320.99869999999999</v>
      </c>
      <c r="BD980">
        <v>211.1754</v>
      </c>
      <c r="BE980">
        <v>-33.3996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85.708470000000005</v>
      </c>
      <c r="BV980">
        <v>409.79070000000002</v>
      </c>
      <c r="BW980">
        <v>412.66449999999998</v>
      </c>
      <c r="BX980">
        <v>405.04820000000001</v>
      </c>
      <c r="BY980">
        <v>399.6524</v>
      </c>
      <c r="BZ980">
        <v>406.42829999999998</v>
      </c>
      <c r="CA980">
        <v>330.4776</v>
      </c>
      <c r="CB980">
        <v>219.0367</v>
      </c>
      <c r="CC980">
        <v>69.849400000000003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179.8467</v>
      </c>
      <c r="CT980">
        <v>416.53680000000003</v>
      </c>
      <c r="CU980">
        <v>419.80560000000003</v>
      </c>
      <c r="CV980">
        <v>411.42290000000003</v>
      </c>
      <c r="CW980">
        <v>405.05450000000002</v>
      </c>
      <c r="CX980">
        <v>413.25130000000001</v>
      </c>
      <c r="CY980">
        <v>337.04270000000002</v>
      </c>
      <c r="CZ980">
        <v>224.48140000000001</v>
      </c>
      <c r="DA980">
        <v>141.35929999999999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273.98500000000001</v>
      </c>
      <c r="DR980">
        <v>423.28300000000002</v>
      </c>
      <c r="DS980">
        <v>426.94659999999999</v>
      </c>
      <c r="DT980">
        <v>417.79759999999999</v>
      </c>
      <c r="DU980">
        <v>410.45650000000001</v>
      </c>
      <c r="DV980">
        <v>420.07440000000003</v>
      </c>
      <c r="DW980">
        <v>343.60770000000002</v>
      </c>
      <c r="DX980">
        <v>229.92609999999999</v>
      </c>
      <c r="DY980">
        <v>212.86930000000001</v>
      </c>
      <c r="DZ980">
        <v>0</v>
      </c>
      <c r="EA980">
        <v>0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J980">
        <v>0</v>
      </c>
      <c r="EK980">
        <v>0</v>
      </c>
      <c r="EL980">
        <v>0</v>
      </c>
      <c r="EM980">
        <v>0</v>
      </c>
      <c r="EN980">
        <v>0</v>
      </c>
      <c r="EO980">
        <v>409.90559999999999</v>
      </c>
      <c r="EP980">
        <v>433.02330000000001</v>
      </c>
      <c r="EQ980">
        <v>437.25720000000001</v>
      </c>
      <c r="ER980">
        <v>427.00170000000003</v>
      </c>
      <c r="ES980">
        <v>418.25630000000001</v>
      </c>
      <c r="ET980">
        <v>429.92570000000001</v>
      </c>
      <c r="EU980">
        <v>353.08659999999998</v>
      </c>
      <c r="EV980">
        <v>237.78739999999999</v>
      </c>
      <c r="EW980">
        <v>316.11829999999998</v>
      </c>
      <c r="EX980">
        <v>70.419809999999998</v>
      </c>
      <c r="EY980">
        <v>68.738879999999995</v>
      </c>
      <c r="EZ980">
        <v>68.056030000000007</v>
      </c>
      <c r="FA980">
        <v>66.840580000000003</v>
      </c>
      <c r="FB980">
        <v>66.050960000000003</v>
      </c>
      <c r="FC980">
        <v>65.116429999999994</v>
      </c>
      <c r="FD980">
        <v>64.954909999999998</v>
      </c>
      <c r="FE980">
        <v>65.206490000000002</v>
      </c>
      <c r="FF980">
        <v>67.252529999999993</v>
      </c>
      <c r="FG980">
        <v>71.918769999999995</v>
      </c>
      <c r="FH980">
        <v>78.028499999999994</v>
      </c>
      <c r="FI980">
        <v>83.238720000000001</v>
      </c>
      <c r="FJ980">
        <v>86.579660000000004</v>
      </c>
      <c r="FK980">
        <v>88.136380000000003</v>
      </c>
      <c r="FL980">
        <v>89.124679999999998</v>
      </c>
      <c r="FM980">
        <v>88.922420000000002</v>
      </c>
      <c r="FN980">
        <v>87.111580000000004</v>
      </c>
      <c r="FO980">
        <v>84.39761</v>
      </c>
      <c r="FP980">
        <v>81.242249999999999</v>
      </c>
      <c r="FQ980">
        <v>78.206599999999995</v>
      </c>
      <c r="FR980">
        <v>75.687079999999995</v>
      </c>
      <c r="FS980">
        <v>73.619770000000003</v>
      </c>
      <c r="FT980">
        <v>71.88991</v>
      </c>
      <c r="FU980">
        <v>70.776589999999999</v>
      </c>
      <c r="FV980">
        <v>1</v>
      </c>
    </row>
    <row r="981" spans="1:178" x14ac:dyDescent="0.2">
      <c r="A981" t="s">
        <v>216</v>
      </c>
      <c r="B981" t="s">
        <v>231</v>
      </c>
      <c r="C981" t="s">
        <v>243</v>
      </c>
      <c r="D981" t="s">
        <v>43</v>
      </c>
      <c r="E981" t="s">
        <v>239</v>
      </c>
      <c r="F981" t="s">
        <v>227</v>
      </c>
      <c r="G981">
        <v>455</v>
      </c>
      <c r="H981" s="59"/>
      <c r="I981">
        <v>67.00515</v>
      </c>
      <c r="J981">
        <v>472.58859999999999</v>
      </c>
      <c r="K981">
        <v>466.25240000000002</v>
      </c>
      <c r="L981">
        <v>461.82159999999999</v>
      </c>
      <c r="M981">
        <v>467.1585</v>
      </c>
      <c r="N981">
        <v>486.21069999999997</v>
      </c>
      <c r="O981">
        <v>512.72940000000006</v>
      </c>
      <c r="P981">
        <v>526.43870000000004</v>
      </c>
      <c r="Q981">
        <v>530.97339999999997</v>
      </c>
      <c r="R981">
        <v>530.00810000000001</v>
      </c>
      <c r="S981">
        <v>514.56100000000004</v>
      </c>
      <c r="T981">
        <v>525.66930000000002</v>
      </c>
      <c r="U981">
        <v>545.38120000000004</v>
      </c>
      <c r="V981">
        <v>536.49630000000002</v>
      </c>
      <c r="W981">
        <v>540.7029</v>
      </c>
      <c r="X981">
        <v>523.29650000000004</v>
      </c>
      <c r="Y981">
        <v>523.63040000000001</v>
      </c>
      <c r="Z981">
        <v>514.7758</v>
      </c>
      <c r="AA981">
        <v>514.7319</v>
      </c>
      <c r="AB981">
        <v>506.5204</v>
      </c>
      <c r="AC981">
        <v>498.96159999999998</v>
      </c>
      <c r="AD981">
        <v>505.52510000000001</v>
      </c>
      <c r="AE981">
        <v>499.24290000000002</v>
      </c>
      <c r="AF981">
        <v>488.35700000000003</v>
      </c>
      <c r="AG981">
        <v>478.8331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-51.050939999999997</v>
      </c>
      <c r="AX981">
        <v>394.73660000000001</v>
      </c>
      <c r="AY981">
        <v>397.00400000000002</v>
      </c>
      <c r="AZ981">
        <v>390.59109999999998</v>
      </c>
      <c r="BA981">
        <v>386.66699999999997</v>
      </c>
      <c r="BB981">
        <v>391.3073</v>
      </c>
      <c r="BC981">
        <v>316.71679999999998</v>
      </c>
      <c r="BD981">
        <v>208.34059999999999</v>
      </c>
      <c r="BE981">
        <v>-34.098439999999997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0</v>
      </c>
      <c r="BS981">
        <v>0</v>
      </c>
      <c r="BT981">
        <v>0</v>
      </c>
      <c r="BU981">
        <v>83.982330000000005</v>
      </c>
      <c r="BV981">
        <v>404.41340000000002</v>
      </c>
      <c r="BW981">
        <v>407.2473</v>
      </c>
      <c r="BX981">
        <v>399.73509999999999</v>
      </c>
      <c r="BY981">
        <v>394.41579999999999</v>
      </c>
      <c r="BZ981">
        <v>401.09429999999998</v>
      </c>
      <c r="CA981">
        <v>326.13380000000001</v>
      </c>
      <c r="CB981">
        <v>216.1506</v>
      </c>
      <c r="CC981">
        <v>68.476460000000003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177.506</v>
      </c>
      <c r="CT981">
        <v>411.1155</v>
      </c>
      <c r="CU981">
        <v>414.3417</v>
      </c>
      <c r="CV981">
        <v>406.06819999999999</v>
      </c>
      <c r="CW981">
        <v>399.7826</v>
      </c>
      <c r="CX981">
        <v>407.87279999999998</v>
      </c>
      <c r="CY981">
        <v>332.65600000000001</v>
      </c>
      <c r="CZ981">
        <v>221.55969999999999</v>
      </c>
      <c r="DA981">
        <v>139.51949999999999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271.02960000000002</v>
      </c>
      <c r="DR981">
        <v>417.81760000000003</v>
      </c>
      <c r="DS981">
        <v>421.43619999999999</v>
      </c>
      <c r="DT981">
        <v>412.40129999999999</v>
      </c>
      <c r="DU981">
        <v>405.14940000000001</v>
      </c>
      <c r="DV981">
        <v>414.65129999999999</v>
      </c>
      <c r="DW981">
        <v>339.1782</v>
      </c>
      <c r="DX981">
        <v>226.96889999999999</v>
      </c>
      <c r="DY981">
        <v>210.5626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0</v>
      </c>
      <c r="EK981">
        <v>0</v>
      </c>
      <c r="EL981">
        <v>0</v>
      </c>
      <c r="EM981">
        <v>0</v>
      </c>
      <c r="EN981">
        <v>0</v>
      </c>
      <c r="EO981">
        <v>406.06290000000001</v>
      </c>
      <c r="EP981">
        <v>427.49439999999998</v>
      </c>
      <c r="EQ981">
        <v>431.67939999999999</v>
      </c>
      <c r="ER981">
        <v>421.54520000000002</v>
      </c>
      <c r="ES981">
        <v>412.89819999999997</v>
      </c>
      <c r="ET981">
        <v>424.43830000000003</v>
      </c>
      <c r="EU981">
        <v>348.59519999999998</v>
      </c>
      <c r="EV981">
        <v>234.77879999999999</v>
      </c>
      <c r="EW981">
        <v>313.13749999999999</v>
      </c>
      <c r="EX981">
        <v>70.419809999999998</v>
      </c>
      <c r="EY981">
        <v>68.738879999999995</v>
      </c>
      <c r="EZ981">
        <v>68.056030000000007</v>
      </c>
      <c r="FA981">
        <v>66.840580000000003</v>
      </c>
      <c r="FB981">
        <v>66.050960000000003</v>
      </c>
      <c r="FC981">
        <v>65.116429999999994</v>
      </c>
      <c r="FD981">
        <v>64.954909999999998</v>
      </c>
      <c r="FE981">
        <v>65.206490000000002</v>
      </c>
      <c r="FF981">
        <v>67.252529999999993</v>
      </c>
      <c r="FG981">
        <v>71.918769999999995</v>
      </c>
      <c r="FH981">
        <v>78.028499999999994</v>
      </c>
      <c r="FI981">
        <v>83.238720000000001</v>
      </c>
      <c r="FJ981">
        <v>86.579660000000004</v>
      </c>
      <c r="FK981">
        <v>88.136380000000003</v>
      </c>
      <c r="FL981">
        <v>89.124679999999998</v>
      </c>
      <c r="FM981">
        <v>88.922420000000002</v>
      </c>
      <c r="FN981">
        <v>87.111580000000004</v>
      </c>
      <c r="FO981">
        <v>84.39761</v>
      </c>
      <c r="FP981">
        <v>81.242249999999999</v>
      </c>
      <c r="FQ981">
        <v>78.206599999999995</v>
      </c>
      <c r="FR981">
        <v>75.687079999999995</v>
      </c>
      <c r="FS981">
        <v>73.619770000000003</v>
      </c>
      <c r="FT981">
        <v>71.88991</v>
      </c>
      <c r="FU981">
        <v>70.776589999999999</v>
      </c>
      <c r="FV981">
        <v>1</v>
      </c>
    </row>
    <row r="982" spans="1:178" x14ac:dyDescent="0.2">
      <c r="A982" t="s">
        <v>216</v>
      </c>
      <c r="B982" t="s">
        <v>231</v>
      </c>
      <c r="C982" t="s">
        <v>243</v>
      </c>
      <c r="D982" t="s">
        <v>44</v>
      </c>
      <c r="E982">
        <v>2015</v>
      </c>
      <c r="F982" t="s">
        <v>227</v>
      </c>
      <c r="G982">
        <v>481</v>
      </c>
      <c r="H982" s="59"/>
      <c r="I982">
        <v>70.834010000000006</v>
      </c>
      <c r="J982">
        <v>474.48430000000002</v>
      </c>
      <c r="K982">
        <v>471.43279999999999</v>
      </c>
      <c r="L982">
        <v>461.04610000000002</v>
      </c>
      <c r="M982">
        <v>459.04880000000003</v>
      </c>
      <c r="N982">
        <v>488.7645</v>
      </c>
      <c r="O982">
        <v>512.87540000000001</v>
      </c>
      <c r="P982">
        <v>531.43439999999998</v>
      </c>
      <c r="Q982">
        <v>542.80190000000005</v>
      </c>
      <c r="R982">
        <v>544.57510000000002</v>
      </c>
      <c r="S982">
        <v>527.14970000000005</v>
      </c>
      <c r="T982">
        <v>511.19330000000002</v>
      </c>
      <c r="U982">
        <v>501.68310000000002</v>
      </c>
      <c r="V982">
        <v>516.53009999999995</v>
      </c>
      <c r="W982">
        <v>503.904</v>
      </c>
      <c r="X982">
        <v>519.16859999999997</v>
      </c>
      <c r="Y982">
        <v>510.41719999999998</v>
      </c>
      <c r="Z982">
        <v>510.35140000000001</v>
      </c>
      <c r="AA982">
        <v>519.69209999999998</v>
      </c>
      <c r="AB982">
        <v>523.57010000000002</v>
      </c>
      <c r="AC982">
        <v>517.86289999999997</v>
      </c>
      <c r="AD982">
        <v>520.22929999999997</v>
      </c>
      <c r="AE982">
        <v>513.57839999999999</v>
      </c>
      <c r="AF982">
        <v>508.61090000000002</v>
      </c>
      <c r="AG982">
        <v>506.25810000000001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-116.79170000000001</v>
      </c>
      <c r="AX982">
        <v>381.77210000000002</v>
      </c>
      <c r="AY982">
        <v>385.29989999999998</v>
      </c>
      <c r="AZ982">
        <v>389.08179999999999</v>
      </c>
      <c r="BA982">
        <v>386.8252</v>
      </c>
      <c r="BB982">
        <v>389.85910000000001</v>
      </c>
      <c r="BC982">
        <v>327.71800000000002</v>
      </c>
      <c r="BD982">
        <v>225.9744</v>
      </c>
      <c r="BE982">
        <v>-6.6442230000000002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0</v>
      </c>
      <c r="BS982">
        <v>0</v>
      </c>
      <c r="BT982">
        <v>0</v>
      </c>
      <c r="BU982">
        <v>59.119210000000002</v>
      </c>
      <c r="BV982">
        <v>395.97859999999997</v>
      </c>
      <c r="BW982">
        <v>404.0745</v>
      </c>
      <c r="BX982">
        <v>408.13400000000001</v>
      </c>
      <c r="BY982">
        <v>404.31580000000002</v>
      </c>
      <c r="BZ982">
        <v>407.84129999999999</v>
      </c>
      <c r="CA982">
        <v>338.52510000000001</v>
      </c>
      <c r="CB982">
        <v>238.06389999999999</v>
      </c>
      <c r="CC982">
        <v>98.842889999999997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180.9546</v>
      </c>
      <c r="CT982">
        <v>405.81799999999998</v>
      </c>
      <c r="CU982">
        <v>417.07769999999999</v>
      </c>
      <c r="CV982">
        <v>421.3295</v>
      </c>
      <c r="CW982">
        <v>416.42970000000003</v>
      </c>
      <c r="CX982">
        <v>420.29570000000001</v>
      </c>
      <c r="CY982">
        <v>346.01</v>
      </c>
      <c r="CZ982">
        <v>246.43700000000001</v>
      </c>
      <c r="DA982">
        <v>171.90289999999999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302.78989999999999</v>
      </c>
      <c r="DR982">
        <v>415.65730000000002</v>
      </c>
      <c r="DS982">
        <v>430.08100000000002</v>
      </c>
      <c r="DT982">
        <v>434.52499999999998</v>
      </c>
      <c r="DU982">
        <v>428.54349999999999</v>
      </c>
      <c r="DV982">
        <v>432.75009999999997</v>
      </c>
      <c r="DW982">
        <v>353.49489999999997</v>
      </c>
      <c r="DX982">
        <v>254.81020000000001</v>
      </c>
      <c r="DY982">
        <v>244.96299999999999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0</v>
      </c>
      <c r="EJ982">
        <v>0</v>
      </c>
      <c r="EK982">
        <v>0</v>
      </c>
      <c r="EL982">
        <v>0</v>
      </c>
      <c r="EM982">
        <v>0</v>
      </c>
      <c r="EN982">
        <v>0</v>
      </c>
      <c r="EO982">
        <v>478.70089999999999</v>
      </c>
      <c r="EP982">
        <v>429.86380000000003</v>
      </c>
      <c r="EQ982">
        <v>448.85559999999998</v>
      </c>
      <c r="ER982">
        <v>453.57709999999997</v>
      </c>
      <c r="ES982">
        <v>446.03410000000002</v>
      </c>
      <c r="ET982">
        <v>450.73230000000001</v>
      </c>
      <c r="EU982">
        <v>364.30200000000002</v>
      </c>
      <c r="EV982">
        <v>266.8997</v>
      </c>
      <c r="EW982">
        <v>350.45010000000002</v>
      </c>
      <c r="EX982">
        <v>46.488129999999998</v>
      </c>
      <c r="EY982">
        <v>45.846699999999998</v>
      </c>
      <c r="EZ982">
        <v>45.419049999999999</v>
      </c>
      <c r="FA982">
        <v>45.470120000000001</v>
      </c>
      <c r="FB982">
        <v>45.492069999999998</v>
      </c>
      <c r="FC982">
        <v>45.23527</v>
      </c>
      <c r="FD982">
        <v>45.535969999999999</v>
      </c>
      <c r="FE982">
        <v>45.575870000000002</v>
      </c>
      <c r="FF982">
        <v>46.008589999999998</v>
      </c>
      <c r="FG982">
        <v>47.338729999999998</v>
      </c>
      <c r="FH982">
        <v>48.892890000000001</v>
      </c>
      <c r="FI982">
        <v>50.781120000000001</v>
      </c>
      <c r="FJ982">
        <v>52.246319999999997</v>
      </c>
      <c r="FK982">
        <v>52.676670000000001</v>
      </c>
      <c r="FL982">
        <v>52.71163</v>
      </c>
      <c r="FM982">
        <v>52.694189999999999</v>
      </c>
      <c r="FN982">
        <v>52.17427</v>
      </c>
      <c r="FO982">
        <v>51.075679999999998</v>
      </c>
      <c r="FP982">
        <v>49.777290000000001</v>
      </c>
      <c r="FQ982">
        <v>48.612549999999999</v>
      </c>
      <c r="FR982">
        <v>47.519179999999999</v>
      </c>
      <c r="FS982">
        <v>46.935229999999997</v>
      </c>
      <c r="FT982">
        <v>46.661879999999996</v>
      </c>
      <c r="FU982">
        <v>45.996749999999999</v>
      </c>
      <c r="FV982">
        <v>1</v>
      </c>
    </row>
    <row r="983" spans="1:178" x14ac:dyDescent="0.2">
      <c r="A983" t="s">
        <v>216</v>
      </c>
      <c r="B983" t="s">
        <v>231</v>
      </c>
      <c r="C983" t="s">
        <v>243</v>
      </c>
      <c r="D983" t="s">
        <v>44</v>
      </c>
      <c r="E983">
        <v>2016</v>
      </c>
      <c r="F983" t="s">
        <v>227</v>
      </c>
      <c r="G983">
        <v>468</v>
      </c>
      <c r="H983" s="59"/>
      <c r="I983">
        <v>68.919589999999999</v>
      </c>
      <c r="J983">
        <v>461.66039999999998</v>
      </c>
      <c r="K983">
        <v>458.69139999999999</v>
      </c>
      <c r="L983">
        <v>448.58539999999999</v>
      </c>
      <c r="M983">
        <v>446.64210000000003</v>
      </c>
      <c r="N983">
        <v>475.55470000000003</v>
      </c>
      <c r="O983">
        <v>499.01389999999998</v>
      </c>
      <c r="P983">
        <v>517.07140000000004</v>
      </c>
      <c r="Q983">
        <v>528.13160000000005</v>
      </c>
      <c r="R983">
        <v>529.8569</v>
      </c>
      <c r="S983">
        <v>512.90239999999994</v>
      </c>
      <c r="T983">
        <v>497.37729999999999</v>
      </c>
      <c r="U983">
        <v>488.1241</v>
      </c>
      <c r="V983">
        <v>502.56979999999999</v>
      </c>
      <c r="W983">
        <v>490.28500000000003</v>
      </c>
      <c r="X983">
        <v>505.13709999999998</v>
      </c>
      <c r="Y983">
        <v>496.62209999999999</v>
      </c>
      <c r="Z983">
        <v>496.5582</v>
      </c>
      <c r="AA983">
        <v>505.6463</v>
      </c>
      <c r="AB983">
        <v>509.41950000000003</v>
      </c>
      <c r="AC983">
        <v>503.86660000000001</v>
      </c>
      <c r="AD983">
        <v>506.16899999999998</v>
      </c>
      <c r="AE983">
        <v>499.69779999999997</v>
      </c>
      <c r="AF983">
        <v>494.86470000000003</v>
      </c>
      <c r="AG983">
        <v>492.5754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-117.63120000000001</v>
      </c>
      <c r="AX983">
        <v>371.13130000000001</v>
      </c>
      <c r="AY983">
        <v>374.4599</v>
      </c>
      <c r="AZ983">
        <v>378.13330000000002</v>
      </c>
      <c r="BA983">
        <v>375.97309999999999</v>
      </c>
      <c r="BB983">
        <v>378.91379999999998</v>
      </c>
      <c r="BC983">
        <v>318.61529999999999</v>
      </c>
      <c r="BD983">
        <v>219.59229999999999</v>
      </c>
      <c r="BE983">
        <v>-8.8609410000000004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55.886240000000001</v>
      </c>
      <c r="BV983">
        <v>385.14440000000002</v>
      </c>
      <c r="BW983">
        <v>392.97910000000002</v>
      </c>
      <c r="BX983">
        <v>396.92630000000003</v>
      </c>
      <c r="BY983">
        <v>393.22570000000002</v>
      </c>
      <c r="BZ983">
        <v>396.65140000000002</v>
      </c>
      <c r="CA983">
        <v>329.27530000000002</v>
      </c>
      <c r="CB983">
        <v>231.51730000000001</v>
      </c>
      <c r="CC983">
        <v>95.190910000000002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176.06389999999999</v>
      </c>
      <c r="CT983">
        <v>394.84989999999999</v>
      </c>
      <c r="CU983">
        <v>405.80540000000002</v>
      </c>
      <c r="CV983">
        <v>409.94220000000001</v>
      </c>
      <c r="CW983">
        <v>405.1748</v>
      </c>
      <c r="CX983">
        <v>408.93630000000002</v>
      </c>
      <c r="CY983">
        <v>336.65839999999997</v>
      </c>
      <c r="CZ983">
        <v>239.7766</v>
      </c>
      <c r="DA983">
        <v>167.2569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296.24160000000001</v>
      </c>
      <c r="DR983">
        <v>404.55540000000002</v>
      </c>
      <c r="DS983">
        <v>418.63170000000002</v>
      </c>
      <c r="DT983">
        <v>422.95819999999998</v>
      </c>
      <c r="DU983">
        <v>417.12389999999999</v>
      </c>
      <c r="DV983">
        <v>421.22129999999999</v>
      </c>
      <c r="DW983">
        <v>344.04140000000001</v>
      </c>
      <c r="DX983">
        <v>248.03579999999999</v>
      </c>
      <c r="DY983">
        <v>239.3229</v>
      </c>
      <c r="DZ983">
        <v>0</v>
      </c>
      <c r="EA983">
        <v>0</v>
      </c>
      <c r="EB983">
        <v>0</v>
      </c>
      <c r="EC983">
        <v>0</v>
      </c>
      <c r="ED983">
        <v>0</v>
      </c>
      <c r="EE983">
        <v>0</v>
      </c>
      <c r="EF983">
        <v>0</v>
      </c>
      <c r="EG983">
        <v>0</v>
      </c>
      <c r="EH983">
        <v>0</v>
      </c>
      <c r="EI983">
        <v>0</v>
      </c>
      <c r="EJ983">
        <v>0</v>
      </c>
      <c r="EK983">
        <v>0</v>
      </c>
      <c r="EL983">
        <v>0</v>
      </c>
      <c r="EM983">
        <v>0</v>
      </c>
      <c r="EN983">
        <v>0</v>
      </c>
      <c r="EO983">
        <v>469.75900000000001</v>
      </c>
      <c r="EP983">
        <v>418.5686</v>
      </c>
      <c r="EQ983">
        <v>437.1508</v>
      </c>
      <c r="ER983">
        <v>441.75110000000001</v>
      </c>
      <c r="ES983">
        <v>434.37650000000002</v>
      </c>
      <c r="ET983">
        <v>438.9588</v>
      </c>
      <c r="EU983">
        <v>354.70139999999998</v>
      </c>
      <c r="EV983">
        <v>259.96080000000001</v>
      </c>
      <c r="EW983">
        <v>343.37479999999999</v>
      </c>
      <c r="EX983">
        <v>46.488129999999998</v>
      </c>
      <c r="EY983">
        <v>45.846699999999998</v>
      </c>
      <c r="EZ983">
        <v>45.419049999999999</v>
      </c>
      <c r="FA983">
        <v>45.470120000000001</v>
      </c>
      <c r="FB983">
        <v>45.492069999999998</v>
      </c>
      <c r="FC983">
        <v>45.23527</v>
      </c>
      <c r="FD983">
        <v>45.535969999999999</v>
      </c>
      <c r="FE983">
        <v>45.575870000000002</v>
      </c>
      <c r="FF983">
        <v>46.008589999999998</v>
      </c>
      <c r="FG983">
        <v>47.338729999999998</v>
      </c>
      <c r="FH983">
        <v>48.892890000000001</v>
      </c>
      <c r="FI983">
        <v>50.781120000000001</v>
      </c>
      <c r="FJ983">
        <v>52.246319999999997</v>
      </c>
      <c r="FK983">
        <v>52.676670000000001</v>
      </c>
      <c r="FL983">
        <v>52.71163</v>
      </c>
      <c r="FM983">
        <v>52.694189999999999</v>
      </c>
      <c r="FN983">
        <v>52.17427</v>
      </c>
      <c r="FO983">
        <v>51.075679999999998</v>
      </c>
      <c r="FP983">
        <v>49.777290000000001</v>
      </c>
      <c r="FQ983">
        <v>48.612549999999999</v>
      </c>
      <c r="FR983">
        <v>47.519179999999999</v>
      </c>
      <c r="FS983">
        <v>46.935229999999997</v>
      </c>
      <c r="FT983">
        <v>46.661879999999996</v>
      </c>
      <c r="FU983">
        <v>45.996749999999999</v>
      </c>
      <c r="FV983">
        <v>1</v>
      </c>
    </row>
    <row r="984" spans="1:178" x14ac:dyDescent="0.2">
      <c r="A984" t="s">
        <v>216</v>
      </c>
      <c r="B984" t="s">
        <v>231</v>
      </c>
      <c r="C984" t="s">
        <v>243</v>
      </c>
      <c r="D984" t="s">
        <v>44</v>
      </c>
      <c r="E984">
        <v>2017</v>
      </c>
      <c r="F984" t="s">
        <v>227</v>
      </c>
      <c r="G984">
        <v>455</v>
      </c>
      <c r="H984" s="59"/>
      <c r="I984">
        <v>67.00515</v>
      </c>
      <c r="J984">
        <v>448.8365</v>
      </c>
      <c r="K984">
        <v>445.95</v>
      </c>
      <c r="L984">
        <v>436.12470000000002</v>
      </c>
      <c r="M984">
        <v>434.23540000000003</v>
      </c>
      <c r="N984">
        <v>462.34480000000002</v>
      </c>
      <c r="O984">
        <v>485.1524</v>
      </c>
      <c r="P984">
        <v>502.70830000000001</v>
      </c>
      <c r="Q984">
        <v>513.46119999999996</v>
      </c>
      <c r="R984">
        <v>515.1386</v>
      </c>
      <c r="S984">
        <v>498.6551</v>
      </c>
      <c r="T984">
        <v>483.56119999999999</v>
      </c>
      <c r="U984">
        <v>474.56509999999997</v>
      </c>
      <c r="V984">
        <v>488.6096</v>
      </c>
      <c r="W984">
        <v>476.666</v>
      </c>
      <c r="X984">
        <v>491.10550000000001</v>
      </c>
      <c r="Y984">
        <v>482.82709999999997</v>
      </c>
      <c r="Z984">
        <v>482.76490000000001</v>
      </c>
      <c r="AA984">
        <v>491.60059999999999</v>
      </c>
      <c r="AB984">
        <v>495.26900000000001</v>
      </c>
      <c r="AC984">
        <v>489.87029999999999</v>
      </c>
      <c r="AD984">
        <v>492.10879999999997</v>
      </c>
      <c r="AE984">
        <v>485.81740000000002</v>
      </c>
      <c r="AF984">
        <v>481.11849999999998</v>
      </c>
      <c r="AG984">
        <v>478.89280000000002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-118.4141</v>
      </c>
      <c r="AX984">
        <v>360.49489999999997</v>
      </c>
      <c r="AY984">
        <v>363.6259</v>
      </c>
      <c r="AZ984">
        <v>367.1909</v>
      </c>
      <c r="BA984">
        <v>365.12670000000003</v>
      </c>
      <c r="BB984">
        <v>367.9744</v>
      </c>
      <c r="BC984">
        <v>309.51600000000002</v>
      </c>
      <c r="BD984">
        <v>213.21420000000001</v>
      </c>
      <c r="BE984">
        <v>-11.04365</v>
      </c>
      <c r="BF984">
        <v>0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52.676470000000002</v>
      </c>
      <c r="BV984">
        <v>374.31209999999999</v>
      </c>
      <c r="BW984">
        <v>381.8861</v>
      </c>
      <c r="BX984">
        <v>385.721</v>
      </c>
      <c r="BY984">
        <v>382.13799999999998</v>
      </c>
      <c r="BZ984">
        <v>385.46390000000002</v>
      </c>
      <c r="CA984">
        <v>320.02690000000001</v>
      </c>
      <c r="CB984">
        <v>224.97239999999999</v>
      </c>
      <c r="CC984">
        <v>91.552859999999995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0</v>
      </c>
      <c r="CR984">
        <v>0</v>
      </c>
      <c r="CS984">
        <v>171.17320000000001</v>
      </c>
      <c r="CT984">
        <v>383.88189999999997</v>
      </c>
      <c r="CU984">
        <v>394.53300000000002</v>
      </c>
      <c r="CV984">
        <v>398.55489999999998</v>
      </c>
      <c r="CW984">
        <v>393.92</v>
      </c>
      <c r="CX984">
        <v>397.577</v>
      </c>
      <c r="CY984">
        <v>327.30669999999998</v>
      </c>
      <c r="CZ984">
        <v>233.11609999999999</v>
      </c>
      <c r="DA984">
        <v>162.61089999999999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289.67</v>
      </c>
      <c r="DR984">
        <v>393.45159999999998</v>
      </c>
      <c r="DS984">
        <v>407.17989999999998</v>
      </c>
      <c r="DT984">
        <v>411.3888</v>
      </c>
      <c r="DU984">
        <v>405.70190000000002</v>
      </c>
      <c r="DV984">
        <v>409.69009999999997</v>
      </c>
      <c r="DW984">
        <v>334.5865</v>
      </c>
      <c r="DX984">
        <v>241.25980000000001</v>
      </c>
      <c r="DY984">
        <v>233.66890000000001</v>
      </c>
      <c r="DZ984">
        <v>0</v>
      </c>
      <c r="EA984">
        <v>0</v>
      </c>
      <c r="EB984">
        <v>0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0</v>
      </c>
      <c r="EJ984">
        <v>0</v>
      </c>
      <c r="EK984">
        <v>0</v>
      </c>
      <c r="EL984">
        <v>0</v>
      </c>
      <c r="EM984">
        <v>0</v>
      </c>
      <c r="EN984">
        <v>0</v>
      </c>
      <c r="EO984">
        <v>460.76060000000001</v>
      </c>
      <c r="EP984">
        <v>407.2688</v>
      </c>
      <c r="EQ984">
        <v>425.44</v>
      </c>
      <c r="ER984">
        <v>429.91890000000001</v>
      </c>
      <c r="ES984">
        <v>422.71319999999997</v>
      </c>
      <c r="ET984">
        <v>427.17959999999999</v>
      </c>
      <c r="EU984">
        <v>345.09750000000003</v>
      </c>
      <c r="EV984">
        <v>253.0181</v>
      </c>
      <c r="EW984">
        <v>336.2654</v>
      </c>
      <c r="EX984">
        <v>46.488129999999998</v>
      </c>
      <c r="EY984">
        <v>45.846699999999998</v>
      </c>
      <c r="EZ984">
        <v>45.419049999999999</v>
      </c>
      <c r="FA984">
        <v>45.470120000000001</v>
      </c>
      <c r="FB984">
        <v>45.492069999999998</v>
      </c>
      <c r="FC984">
        <v>45.23527</v>
      </c>
      <c r="FD984">
        <v>45.535969999999999</v>
      </c>
      <c r="FE984">
        <v>45.575870000000002</v>
      </c>
      <c r="FF984">
        <v>46.008589999999998</v>
      </c>
      <c r="FG984">
        <v>47.338729999999998</v>
      </c>
      <c r="FH984">
        <v>48.892890000000001</v>
      </c>
      <c r="FI984">
        <v>50.781120000000001</v>
      </c>
      <c r="FJ984">
        <v>52.246319999999997</v>
      </c>
      <c r="FK984">
        <v>52.676670000000001</v>
      </c>
      <c r="FL984">
        <v>52.71163</v>
      </c>
      <c r="FM984">
        <v>52.694189999999999</v>
      </c>
      <c r="FN984">
        <v>52.17427</v>
      </c>
      <c r="FO984">
        <v>51.075679999999998</v>
      </c>
      <c r="FP984">
        <v>49.777290000000001</v>
      </c>
      <c r="FQ984">
        <v>48.612549999999999</v>
      </c>
      <c r="FR984">
        <v>47.519179999999999</v>
      </c>
      <c r="FS984">
        <v>46.935229999999997</v>
      </c>
      <c r="FT984">
        <v>46.661879999999996</v>
      </c>
      <c r="FU984">
        <v>45.996749999999999</v>
      </c>
      <c r="FV984">
        <v>1</v>
      </c>
    </row>
    <row r="985" spans="1:178" x14ac:dyDescent="0.2">
      <c r="A985" t="s">
        <v>216</v>
      </c>
      <c r="B985" t="s">
        <v>231</v>
      </c>
      <c r="C985" t="s">
        <v>243</v>
      </c>
      <c r="D985" t="s">
        <v>44</v>
      </c>
      <c r="E985" t="s">
        <v>239</v>
      </c>
      <c r="F985" t="s">
        <v>227</v>
      </c>
      <c r="G985">
        <v>455</v>
      </c>
      <c r="H985" s="59"/>
      <c r="I985">
        <v>67.00515</v>
      </c>
      <c r="J985">
        <v>448.8365</v>
      </c>
      <c r="K985">
        <v>445.95</v>
      </c>
      <c r="L985">
        <v>436.12470000000002</v>
      </c>
      <c r="M985">
        <v>434.23540000000003</v>
      </c>
      <c r="N985">
        <v>462.34480000000002</v>
      </c>
      <c r="O985">
        <v>485.1524</v>
      </c>
      <c r="P985">
        <v>502.70830000000001</v>
      </c>
      <c r="Q985">
        <v>513.46119999999996</v>
      </c>
      <c r="R985">
        <v>515.1386</v>
      </c>
      <c r="S985">
        <v>498.6551</v>
      </c>
      <c r="T985">
        <v>483.56119999999999</v>
      </c>
      <c r="U985">
        <v>474.56509999999997</v>
      </c>
      <c r="V985">
        <v>488.6096</v>
      </c>
      <c r="W985">
        <v>476.666</v>
      </c>
      <c r="X985">
        <v>491.10550000000001</v>
      </c>
      <c r="Y985">
        <v>482.82709999999997</v>
      </c>
      <c r="Z985">
        <v>482.76490000000001</v>
      </c>
      <c r="AA985">
        <v>491.60059999999999</v>
      </c>
      <c r="AB985">
        <v>495.26900000000001</v>
      </c>
      <c r="AC985">
        <v>489.87029999999999</v>
      </c>
      <c r="AD985">
        <v>492.10879999999997</v>
      </c>
      <c r="AE985">
        <v>485.81740000000002</v>
      </c>
      <c r="AF985">
        <v>481.11849999999998</v>
      </c>
      <c r="AG985">
        <v>478.89280000000002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-118.4141</v>
      </c>
      <c r="AX985">
        <v>360.49489999999997</v>
      </c>
      <c r="AY985">
        <v>363.6259</v>
      </c>
      <c r="AZ985">
        <v>367.1909</v>
      </c>
      <c r="BA985">
        <v>365.12670000000003</v>
      </c>
      <c r="BB985">
        <v>367.9744</v>
      </c>
      <c r="BC985">
        <v>309.51600000000002</v>
      </c>
      <c r="BD985">
        <v>213.21420000000001</v>
      </c>
      <c r="BE985">
        <v>-11.04365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0</v>
      </c>
      <c r="BS985">
        <v>0</v>
      </c>
      <c r="BT985">
        <v>0</v>
      </c>
      <c r="BU985">
        <v>52.676470000000002</v>
      </c>
      <c r="BV985">
        <v>374.31209999999999</v>
      </c>
      <c r="BW985">
        <v>381.8861</v>
      </c>
      <c r="BX985">
        <v>385.721</v>
      </c>
      <c r="BY985">
        <v>382.13799999999998</v>
      </c>
      <c r="BZ985">
        <v>385.46390000000002</v>
      </c>
      <c r="CA985">
        <v>320.02690000000001</v>
      </c>
      <c r="CB985">
        <v>224.97239999999999</v>
      </c>
      <c r="CC985">
        <v>91.552859999999995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171.17320000000001</v>
      </c>
      <c r="CT985">
        <v>383.88189999999997</v>
      </c>
      <c r="CU985">
        <v>394.53300000000002</v>
      </c>
      <c r="CV985">
        <v>398.55489999999998</v>
      </c>
      <c r="CW985">
        <v>393.92</v>
      </c>
      <c r="CX985">
        <v>397.577</v>
      </c>
      <c r="CY985">
        <v>327.30669999999998</v>
      </c>
      <c r="CZ985">
        <v>233.11609999999999</v>
      </c>
      <c r="DA985">
        <v>162.61089999999999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289.67</v>
      </c>
      <c r="DR985">
        <v>393.45159999999998</v>
      </c>
      <c r="DS985">
        <v>407.17989999999998</v>
      </c>
      <c r="DT985">
        <v>411.3888</v>
      </c>
      <c r="DU985">
        <v>405.70190000000002</v>
      </c>
      <c r="DV985">
        <v>409.69009999999997</v>
      </c>
      <c r="DW985">
        <v>334.5865</v>
      </c>
      <c r="DX985">
        <v>241.25980000000001</v>
      </c>
      <c r="DY985">
        <v>233.66890000000001</v>
      </c>
      <c r="DZ985">
        <v>0</v>
      </c>
      <c r="EA985">
        <v>0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0</v>
      </c>
      <c r="EL985">
        <v>0</v>
      </c>
      <c r="EM985">
        <v>0</v>
      </c>
      <c r="EN985">
        <v>0</v>
      </c>
      <c r="EO985">
        <v>460.76060000000001</v>
      </c>
      <c r="EP985">
        <v>407.2688</v>
      </c>
      <c r="EQ985">
        <v>425.44</v>
      </c>
      <c r="ER985">
        <v>429.91890000000001</v>
      </c>
      <c r="ES985">
        <v>422.71319999999997</v>
      </c>
      <c r="ET985">
        <v>427.17959999999999</v>
      </c>
      <c r="EU985">
        <v>345.09750000000003</v>
      </c>
      <c r="EV985">
        <v>253.0181</v>
      </c>
      <c r="EW985">
        <v>336.2654</v>
      </c>
      <c r="EX985">
        <v>46.488129999999998</v>
      </c>
      <c r="EY985">
        <v>45.846699999999998</v>
      </c>
      <c r="EZ985">
        <v>45.419049999999999</v>
      </c>
      <c r="FA985">
        <v>45.470120000000001</v>
      </c>
      <c r="FB985">
        <v>45.492069999999998</v>
      </c>
      <c r="FC985">
        <v>45.23527</v>
      </c>
      <c r="FD985">
        <v>45.535969999999999</v>
      </c>
      <c r="FE985">
        <v>45.575870000000002</v>
      </c>
      <c r="FF985">
        <v>46.008589999999998</v>
      </c>
      <c r="FG985">
        <v>47.338729999999998</v>
      </c>
      <c r="FH985">
        <v>48.892890000000001</v>
      </c>
      <c r="FI985">
        <v>50.781120000000001</v>
      </c>
      <c r="FJ985">
        <v>52.246319999999997</v>
      </c>
      <c r="FK985">
        <v>52.676670000000001</v>
      </c>
      <c r="FL985">
        <v>52.71163</v>
      </c>
      <c r="FM985">
        <v>52.694189999999999</v>
      </c>
      <c r="FN985">
        <v>52.17427</v>
      </c>
      <c r="FO985">
        <v>51.075679999999998</v>
      </c>
      <c r="FP985">
        <v>49.777290000000001</v>
      </c>
      <c r="FQ985">
        <v>48.612549999999999</v>
      </c>
      <c r="FR985">
        <v>47.519179999999999</v>
      </c>
      <c r="FS985">
        <v>46.935229999999997</v>
      </c>
      <c r="FT985">
        <v>46.661879999999996</v>
      </c>
      <c r="FU985">
        <v>45.996749999999999</v>
      </c>
      <c r="FV985">
        <v>1</v>
      </c>
    </row>
    <row r="986" spans="1:178" x14ac:dyDescent="0.2">
      <c r="A986" t="s">
        <v>216</v>
      </c>
      <c r="B986" t="s">
        <v>231</v>
      </c>
      <c r="C986" t="s">
        <v>243</v>
      </c>
      <c r="D986" t="s">
        <v>10</v>
      </c>
      <c r="E986">
        <v>2015</v>
      </c>
      <c r="F986" t="s">
        <v>227</v>
      </c>
      <c r="G986">
        <v>494</v>
      </c>
      <c r="H986" s="59"/>
      <c r="I986">
        <v>72.748450000000005</v>
      </c>
      <c r="J986">
        <v>518.68979999999999</v>
      </c>
      <c r="K986">
        <v>511.73329999999999</v>
      </c>
      <c r="L986">
        <v>504.26940000000002</v>
      </c>
      <c r="M986">
        <v>510.23439999999999</v>
      </c>
      <c r="N986">
        <v>525.69910000000004</v>
      </c>
      <c r="O986">
        <v>554.09299999999996</v>
      </c>
      <c r="P986">
        <v>599.17229999999995</v>
      </c>
      <c r="Q986">
        <v>613.09739999999999</v>
      </c>
      <c r="R986">
        <v>623.10299999999995</v>
      </c>
      <c r="S986">
        <v>626.11990000000003</v>
      </c>
      <c r="T986">
        <v>626.85450000000003</v>
      </c>
      <c r="U986">
        <v>620.56849999999997</v>
      </c>
      <c r="V986">
        <v>613.32979999999998</v>
      </c>
      <c r="W986">
        <v>608.35699999999997</v>
      </c>
      <c r="X986">
        <v>596.43870000000004</v>
      </c>
      <c r="Y986">
        <v>591.22</v>
      </c>
      <c r="Z986">
        <v>581.34289999999999</v>
      </c>
      <c r="AA986">
        <v>571.59299999999996</v>
      </c>
      <c r="AB986">
        <v>569.95259999999996</v>
      </c>
      <c r="AC986">
        <v>570.83810000000005</v>
      </c>
      <c r="AD986">
        <v>572.86019999999996</v>
      </c>
      <c r="AE986">
        <v>572.7722</v>
      </c>
      <c r="AF986">
        <v>568.03139999999996</v>
      </c>
      <c r="AG986">
        <v>532.72829999999999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-132.4282</v>
      </c>
      <c r="AU986">
        <v>455.81259999999997</v>
      </c>
      <c r="AV986">
        <v>448.53190000000001</v>
      </c>
      <c r="AW986">
        <v>445.84530000000001</v>
      </c>
      <c r="AX986">
        <v>439.27319999999997</v>
      </c>
      <c r="AY986">
        <v>433.01440000000002</v>
      </c>
      <c r="AZ986">
        <v>361.93770000000001</v>
      </c>
      <c r="BA986">
        <v>239.07329999999999</v>
      </c>
      <c r="BB986">
        <v>88.510019999999997</v>
      </c>
      <c r="BC986">
        <v>-65.29571</v>
      </c>
      <c r="BD986">
        <v>-202.88800000000001</v>
      </c>
      <c r="BE986">
        <v>-344.09710000000001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70.054280000000006</v>
      </c>
      <c r="BS986">
        <v>469.39170000000001</v>
      </c>
      <c r="BT986">
        <v>461.7072</v>
      </c>
      <c r="BU986">
        <v>460.28660000000002</v>
      </c>
      <c r="BV986">
        <v>453.72640000000001</v>
      </c>
      <c r="BW986">
        <v>447.3802</v>
      </c>
      <c r="BX986">
        <v>370.5548</v>
      </c>
      <c r="BY986">
        <v>247.0026</v>
      </c>
      <c r="BZ986">
        <v>142.91929999999999</v>
      </c>
      <c r="CA986">
        <v>83.090260000000001</v>
      </c>
      <c r="CB986">
        <v>27.242550000000001</v>
      </c>
      <c r="CC986">
        <v>-52.447769999999998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210.29310000000001</v>
      </c>
      <c r="CQ986">
        <v>478.79660000000001</v>
      </c>
      <c r="CR986">
        <v>470.83240000000001</v>
      </c>
      <c r="CS986">
        <v>470.2885</v>
      </c>
      <c r="CT986">
        <v>463.73669999999998</v>
      </c>
      <c r="CU986">
        <v>457.32990000000001</v>
      </c>
      <c r="CV986">
        <v>376.52300000000002</v>
      </c>
      <c r="CW986">
        <v>252.49440000000001</v>
      </c>
      <c r="CX986">
        <v>180.60310000000001</v>
      </c>
      <c r="CY986">
        <v>185.86189999999999</v>
      </c>
      <c r="CZ986">
        <v>186.6302</v>
      </c>
      <c r="DA986">
        <v>149.54769999999999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350.53179999999998</v>
      </c>
      <c r="DO986">
        <v>488.20139999999998</v>
      </c>
      <c r="DP986">
        <v>479.95749999999998</v>
      </c>
      <c r="DQ986">
        <v>480.29050000000001</v>
      </c>
      <c r="DR986">
        <v>473.74689999999998</v>
      </c>
      <c r="DS986">
        <v>467.27949999999998</v>
      </c>
      <c r="DT986">
        <v>382.49119999999999</v>
      </c>
      <c r="DU986">
        <v>257.9862</v>
      </c>
      <c r="DV986">
        <v>218.2868</v>
      </c>
      <c r="DW986">
        <v>288.6336</v>
      </c>
      <c r="DX986">
        <v>346.0179</v>
      </c>
      <c r="DY986">
        <v>351.54320000000001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0</v>
      </c>
      <c r="EJ986">
        <v>0</v>
      </c>
      <c r="EK986">
        <v>0</v>
      </c>
      <c r="EL986">
        <v>553.01430000000005</v>
      </c>
      <c r="EM986">
        <v>501.78050000000002</v>
      </c>
      <c r="EN986">
        <v>493.13279999999997</v>
      </c>
      <c r="EO986">
        <v>494.73180000000002</v>
      </c>
      <c r="EP986">
        <v>488.2002</v>
      </c>
      <c r="EQ986">
        <v>481.64530000000002</v>
      </c>
      <c r="ER986">
        <v>391.10840000000002</v>
      </c>
      <c r="ES986">
        <v>265.91550000000001</v>
      </c>
      <c r="ET986">
        <v>272.6961</v>
      </c>
      <c r="EU986">
        <v>437.01960000000003</v>
      </c>
      <c r="EV986">
        <v>576.14850000000001</v>
      </c>
      <c r="EW986">
        <v>643.19259999999997</v>
      </c>
      <c r="EX986">
        <v>75.381810000000002</v>
      </c>
      <c r="EY986">
        <v>74.221329999999995</v>
      </c>
      <c r="EZ986">
        <v>73.217730000000003</v>
      </c>
      <c r="FA986">
        <v>72.424959999999999</v>
      </c>
      <c r="FB986">
        <v>71.683369999999996</v>
      </c>
      <c r="FC986">
        <v>71.222949999999997</v>
      </c>
      <c r="FD986">
        <v>71.173990000000003</v>
      </c>
      <c r="FE986">
        <v>71.686610000000002</v>
      </c>
      <c r="FF986">
        <v>74.297280000000001</v>
      </c>
      <c r="FG986">
        <v>78.732380000000006</v>
      </c>
      <c r="FH986">
        <v>83.519390000000001</v>
      </c>
      <c r="FI986">
        <v>87.933199999999999</v>
      </c>
      <c r="FJ986">
        <v>90.974230000000006</v>
      </c>
      <c r="FK986">
        <v>92.795159999999996</v>
      </c>
      <c r="FL986">
        <v>93.928179999999998</v>
      </c>
      <c r="FM986">
        <v>94.543180000000007</v>
      </c>
      <c r="FN986">
        <v>94.441919999999996</v>
      </c>
      <c r="FO986">
        <v>93.421350000000004</v>
      </c>
      <c r="FP986">
        <v>91.995009999999994</v>
      </c>
      <c r="FQ986">
        <v>89.209059999999994</v>
      </c>
      <c r="FR986">
        <v>85.293520000000001</v>
      </c>
      <c r="FS986">
        <v>81.78349</v>
      </c>
      <c r="FT986">
        <v>79.395049999999998</v>
      </c>
      <c r="FU986">
        <v>77.023859999999999</v>
      </c>
      <c r="FV986">
        <v>1</v>
      </c>
    </row>
    <row r="987" spans="1:178" x14ac:dyDescent="0.2">
      <c r="A987" t="s">
        <v>216</v>
      </c>
      <c r="B987" t="s">
        <v>231</v>
      </c>
      <c r="C987" t="s">
        <v>243</v>
      </c>
      <c r="D987" t="s">
        <v>10</v>
      </c>
      <c r="E987">
        <v>2016</v>
      </c>
      <c r="F987" t="s">
        <v>227</v>
      </c>
      <c r="G987">
        <v>481</v>
      </c>
      <c r="H987" s="59"/>
      <c r="I987">
        <v>70.834010000000006</v>
      </c>
      <c r="J987">
        <v>505.0401</v>
      </c>
      <c r="K987">
        <v>498.26670000000001</v>
      </c>
      <c r="L987">
        <v>490.99919999999997</v>
      </c>
      <c r="M987">
        <v>496.80720000000002</v>
      </c>
      <c r="N987">
        <v>511.86489999999998</v>
      </c>
      <c r="O987">
        <v>539.51160000000004</v>
      </c>
      <c r="P987">
        <v>583.40459999999996</v>
      </c>
      <c r="Q987">
        <v>596.96320000000003</v>
      </c>
      <c r="R987">
        <v>606.70550000000003</v>
      </c>
      <c r="S987">
        <v>609.6431</v>
      </c>
      <c r="T987">
        <v>610.35829999999999</v>
      </c>
      <c r="U987">
        <v>604.23779999999999</v>
      </c>
      <c r="V987">
        <v>597.18949999999995</v>
      </c>
      <c r="W987">
        <v>592.34770000000003</v>
      </c>
      <c r="X987">
        <v>580.74289999999996</v>
      </c>
      <c r="Y987">
        <v>575.66160000000002</v>
      </c>
      <c r="Z987">
        <v>566.0444</v>
      </c>
      <c r="AA987">
        <v>556.55110000000002</v>
      </c>
      <c r="AB987">
        <v>554.9538</v>
      </c>
      <c r="AC987">
        <v>555.81600000000003</v>
      </c>
      <c r="AD987">
        <v>557.78489999999999</v>
      </c>
      <c r="AE987">
        <v>557.69929999999999</v>
      </c>
      <c r="AF987">
        <v>553.08330000000001</v>
      </c>
      <c r="AG987">
        <v>518.70910000000003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-133.42269999999999</v>
      </c>
      <c r="AU987">
        <v>443.51710000000003</v>
      </c>
      <c r="AV987">
        <v>436.43700000000001</v>
      </c>
      <c r="AW987">
        <v>433.79309999999998</v>
      </c>
      <c r="AX987">
        <v>427.39359999999999</v>
      </c>
      <c r="AY987">
        <v>421.30149999999998</v>
      </c>
      <c r="AZ987">
        <v>352.22239999999999</v>
      </c>
      <c r="BA987">
        <v>232.60650000000001</v>
      </c>
      <c r="BB987">
        <v>84.977130000000002</v>
      </c>
      <c r="BC987">
        <v>-66.860060000000004</v>
      </c>
      <c r="BD987">
        <v>-202.63980000000001</v>
      </c>
      <c r="BE987">
        <v>-341.49400000000003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0</v>
      </c>
      <c r="BP987">
        <v>0</v>
      </c>
      <c r="BQ987">
        <v>0</v>
      </c>
      <c r="BR987">
        <v>66.377809999999997</v>
      </c>
      <c r="BS987">
        <v>456.91640000000001</v>
      </c>
      <c r="BT987">
        <v>449.43770000000001</v>
      </c>
      <c r="BU987">
        <v>448.04309999999998</v>
      </c>
      <c r="BV987">
        <v>441.65539999999999</v>
      </c>
      <c r="BW987">
        <v>435.47699999999998</v>
      </c>
      <c r="BX987">
        <v>360.72539999999998</v>
      </c>
      <c r="BY987">
        <v>240.4307</v>
      </c>
      <c r="BZ987">
        <v>138.66579999999999</v>
      </c>
      <c r="CA987">
        <v>79.560429999999997</v>
      </c>
      <c r="CB987">
        <v>24.442440000000001</v>
      </c>
      <c r="CC987">
        <v>-53.70767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204.75899999999999</v>
      </c>
      <c r="CQ987">
        <v>466.19670000000002</v>
      </c>
      <c r="CR987">
        <v>458.44200000000001</v>
      </c>
      <c r="CS987">
        <v>457.91250000000002</v>
      </c>
      <c r="CT987">
        <v>451.53309999999999</v>
      </c>
      <c r="CU987">
        <v>445.29489999999998</v>
      </c>
      <c r="CV987">
        <v>366.61450000000002</v>
      </c>
      <c r="CW987">
        <v>245.84979999999999</v>
      </c>
      <c r="CX987">
        <v>175.85040000000001</v>
      </c>
      <c r="CY987">
        <v>180.9708</v>
      </c>
      <c r="CZ987">
        <v>181.71889999999999</v>
      </c>
      <c r="DA987">
        <v>145.6122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343.14030000000002</v>
      </c>
      <c r="DO987">
        <v>475.4769</v>
      </c>
      <c r="DP987">
        <v>467.44630000000001</v>
      </c>
      <c r="DQ987">
        <v>467.78199999999998</v>
      </c>
      <c r="DR987">
        <v>461.41079999999999</v>
      </c>
      <c r="DS987">
        <v>455.11279999999999</v>
      </c>
      <c r="DT987">
        <v>372.50369999999998</v>
      </c>
      <c r="DU987">
        <v>251.2689</v>
      </c>
      <c r="DV987">
        <v>213.03489999999999</v>
      </c>
      <c r="DW987">
        <v>282.38119999999998</v>
      </c>
      <c r="DX987">
        <v>338.99540000000002</v>
      </c>
      <c r="DY987">
        <v>344.93209999999999</v>
      </c>
      <c r="DZ987">
        <v>0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J987">
        <v>0</v>
      </c>
      <c r="EK987">
        <v>0</v>
      </c>
      <c r="EL987">
        <v>542.94079999999997</v>
      </c>
      <c r="EM987">
        <v>488.87619999999998</v>
      </c>
      <c r="EN987">
        <v>480.44709999999998</v>
      </c>
      <c r="EO987">
        <v>482.03199999999998</v>
      </c>
      <c r="EP987">
        <v>475.67250000000001</v>
      </c>
      <c r="EQ987">
        <v>469.28820000000002</v>
      </c>
      <c r="ER987">
        <v>381.00670000000002</v>
      </c>
      <c r="ES987">
        <v>259.09309999999999</v>
      </c>
      <c r="ET987">
        <v>266.72359999999998</v>
      </c>
      <c r="EU987">
        <v>428.80169999999998</v>
      </c>
      <c r="EV987">
        <v>566.07770000000005</v>
      </c>
      <c r="EW987">
        <v>632.71839999999997</v>
      </c>
      <c r="EX987">
        <v>75.381810000000002</v>
      </c>
      <c r="EY987">
        <v>74.221329999999995</v>
      </c>
      <c r="EZ987">
        <v>73.217730000000003</v>
      </c>
      <c r="FA987">
        <v>72.424959999999999</v>
      </c>
      <c r="FB987">
        <v>71.683369999999996</v>
      </c>
      <c r="FC987">
        <v>71.222949999999997</v>
      </c>
      <c r="FD987">
        <v>71.173990000000003</v>
      </c>
      <c r="FE987">
        <v>71.686610000000002</v>
      </c>
      <c r="FF987">
        <v>74.297280000000001</v>
      </c>
      <c r="FG987">
        <v>78.732380000000006</v>
      </c>
      <c r="FH987">
        <v>83.519390000000001</v>
      </c>
      <c r="FI987">
        <v>87.933199999999999</v>
      </c>
      <c r="FJ987">
        <v>90.974230000000006</v>
      </c>
      <c r="FK987">
        <v>92.795159999999996</v>
      </c>
      <c r="FL987">
        <v>93.928179999999998</v>
      </c>
      <c r="FM987">
        <v>94.543180000000007</v>
      </c>
      <c r="FN987">
        <v>94.441919999999996</v>
      </c>
      <c r="FO987">
        <v>93.421350000000004</v>
      </c>
      <c r="FP987">
        <v>91.995009999999994</v>
      </c>
      <c r="FQ987">
        <v>89.209059999999994</v>
      </c>
      <c r="FR987">
        <v>85.293520000000001</v>
      </c>
      <c r="FS987">
        <v>81.78349</v>
      </c>
      <c r="FT987">
        <v>79.395049999999998</v>
      </c>
      <c r="FU987">
        <v>77.023859999999999</v>
      </c>
      <c r="FV987">
        <v>1</v>
      </c>
    </row>
    <row r="988" spans="1:178" x14ac:dyDescent="0.2">
      <c r="A988" t="s">
        <v>216</v>
      </c>
      <c r="B988" t="s">
        <v>231</v>
      </c>
      <c r="C988" t="s">
        <v>243</v>
      </c>
      <c r="D988" t="s">
        <v>10</v>
      </c>
      <c r="E988">
        <v>2017</v>
      </c>
      <c r="F988" t="s">
        <v>227</v>
      </c>
      <c r="G988">
        <v>468</v>
      </c>
      <c r="H988" s="59"/>
      <c r="I988">
        <v>68.919589999999999</v>
      </c>
      <c r="J988">
        <v>491.3904</v>
      </c>
      <c r="K988">
        <v>484.8</v>
      </c>
      <c r="L988">
        <v>477.72890000000001</v>
      </c>
      <c r="M988">
        <v>483.38</v>
      </c>
      <c r="N988">
        <v>498.03070000000002</v>
      </c>
      <c r="O988">
        <v>524.93020000000001</v>
      </c>
      <c r="P988">
        <v>567.63689999999997</v>
      </c>
      <c r="Q988">
        <v>580.82899999999995</v>
      </c>
      <c r="R988">
        <v>590.30809999999997</v>
      </c>
      <c r="S988">
        <v>593.1662</v>
      </c>
      <c r="T988">
        <v>593.86220000000003</v>
      </c>
      <c r="U988">
        <v>587.90700000000004</v>
      </c>
      <c r="V988">
        <v>581.04930000000002</v>
      </c>
      <c r="W988">
        <v>576.3383</v>
      </c>
      <c r="X988">
        <v>565.04719999999998</v>
      </c>
      <c r="Y988">
        <v>560.10320000000002</v>
      </c>
      <c r="Z988">
        <v>550.74590000000001</v>
      </c>
      <c r="AA988">
        <v>541.50919999999996</v>
      </c>
      <c r="AB988">
        <v>539.95510000000002</v>
      </c>
      <c r="AC988">
        <v>540.79390000000001</v>
      </c>
      <c r="AD988">
        <v>542.7097</v>
      </c>
      <c r="AE988">
        <v>542.62630000000001</v>
      </c>
      <c r="AF988">
        <v>538.13509999999997</v>
      </c>
      <c r="AG988">
        <v>504.68990000000002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-134.3554</v>
      </c>
      <c r="AU988">
        <v>431.22579999999999</v>
      </c>
      <c r="AV988">
        <v>424.346</v>
      </c>
      <c r="AW988">
        <v>421.74520000000001</v>
      </c>
      <c r="AX988">
        <v>415.51839999999999</v>
      </c>
      <c r="AY988">
        <v>409.59300000000002</v>
      </c>
      <c r="AZ988">
        <v>342.50970000000001</v>
      </c>
      <c r="BA988">
        <v>226.1421</v>
      </c>
      <c r="BB988">
        <v>81.460840000000005</v>
      </c>
      <c r="BC988">
        <v>-68.379180000000005</v>
      </c>
      <c r="BD988">
        <v>-202.32159999999999</v>
      </c>
      <c r="BE988">
        <v>-338.80189999999999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62.726619999999997</v>
      </c>
      <c r="BS988">
        <v>444.4427</v>
      </c>
      <c r="BT988">
        <v>437.16989999999998</v>
      </c>
      <c r="BU988">
        <v>435.80130000000003</v>
      </c>
      <c r="BV988">
        <v>429.58620000000002</v>
      </c>
      <c r="BW988">
        <v>423.57560000000001</v>
      </c>
      <c r="BX988">
        <v>350.89699999999999</v>
      </c>
      <c r="BY988">
        <v>233.85990000000001</v>
      </c>
      <c r="BZ988">
        <v>134.41900000000001</v>
      </c>
      <c r="CA988">
        <v>76.049109999999999</v>
      </c>
      <c r="CB988">
        <v>21.671009999999999</v>
      </c>
      <c r="CC988">
        <v>-54.931199999999997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199.22499999999999</v>
      </c>
      <c r="CQ988">
        <v>453.5967</v>
      </c>
      <c r="CR988">
        <v>446.05169999999998</v>
      </c>
      <c r="CS988">
        <v>445.53649999999999</v>
      </c>
      <c r="CT988">
        <v>439.3295</v>
      </c>
      <c r="CU988">
        <v>433.25990000000002</v>
      </c>
      <c r="CV988">
        <v>356.70600000000002</v>
      </c>
      <c r="CW988">
        <v>239.20519999999999</v>
      </c>
      <c r="CX988">
        <v>171.0976</v>
      </c>
      <c r="CY988">
        <v>176.0797</v>
      </c>
      <c r="CZ988">
        <v>176.80760000000001</v>
      </c>
      <c r="DA988">
        <v>141.67679999999999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335.72340000000003</v>
      </c>
      <c r="DO988">
        <v>462.75080000000003</v>
      </c>
      <c r="DP988">
        <v>454.93349999999998</v>
      </c>
      <c r="DQ988">
        <v>455.27170000000001</v>
      </c>
      <c r="DR988">
        <v>449.07279999999997</v>
      </c>
      <c r="DS988">
        <v>442.94420000000002</v>
      </c>
      <c r="DT988">
        <v>362.51499999999999</v>
      </c>
      <c r="DU988">
        <v>244.5506</v>
      </c>
      <c r="DV988">
        <v>207.77629999999999</v>
      </c>
      <c r="DW988">
        <v>276.1103</v>
      </c>
      <c r="DX988">
        <v>331.94420000000002</v>
      </c>
      <c r="DY988">
        <v>338.28469999999999</v>
      </c>
      <c r="DZ988">
        <v>0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0</v>
      </c>
      <c r="EJ988">
        <v>0</v>
      </c>
      <c r="EK988">
        <v>0</v>
      </c>
      <c r="EL988">
        <v>532.80539999999996</v>
      </c>
      <c r="EM988">
        <v>475.96769999999998</v>
      </c>
      <c r="EN988">
        <v>467.75740000000002</v>
      </c>
      <c r="EO988">
        <v>469.32780000000002</v>
      </c>
      <c r="EP988">
        <v>463.14049999999997</v>
      </c>
      <c r="EQ988">
        <v>456.92680000000001</v>
      </c>
      <c r="ER988">
        <v>370.90230000000003</v>
      </c>
      <c r="ES988">
        <v>252.26840000000001</v>
      </c>
      <c r="ET988">
        <v>260.73439999999999</v>
      </c>
      <c r="EU988">
        <v>420.53859999999997</v>
      </c>
      <c r="EV988">
        <v>555.93679999999995</v>
      </c>
      <c r="EW988">
        <v>622.15539999999999</v>
      </c>
      <c r="EX988">
        <v>75.381810000000002</v>
      </c>
      <c r="EY988">
        <v>74.221329999999995</v>
      </c>
      <c r="EZ988">
        <v>73.217730000000003</v>
      </c>
      <c r="FA988">
        <v>72.424959999999999</v>
      </c>
      <c r="FB988">
        <v>71.683369999999996</v>
      </c>
      <c r="FC988">
        <v>71.222949999999997</v>
      </c>
      <c r="FD988">
        <v>71.173990000000003</v>
      </c>
      <c r="FE988">
        <v>71.686610000000002</v>
      </c>
      <c r="FF988">
        <v>74.297280000000001</v>
      </c>
      <c r="FG988">
        <v>78.732380000000006</v>
      </c>
      <c r="FH988">
        <v>83.519390000000001</v>
      </c>
      <c r="FI988">
        <v>87.933199999999999</v>
      </c>
      <c r="FJ988">
        <v>90.974230000000006</v>
      </c>
      <c r="FK988">
        <v>92.795159999999996</v>
      </c>
      <c r="FL988">
        <v>93.928179999999998</v>
      </c>
      <c r="FM988">
        <v>94.543180000000007</v>
      </c>
      <c r="FN988">
        <v>94.441919999999996</v>
      </c>
      <c r="FO988">
        <v>93.421350000000004</v>
      </c>
      <c r="FP988">
        <v>91.995009999999994</v>
      </c>
      <c r="FQ988">
        <v>89.209059999999994</v>
      </c>
      <c r="FR988">
        <v>85.293520000000001</v>
      </c>
      <c r="FS988">
        <v>81.78349</v>
      </c>
      <c r="FT988">
        <v>79.395049999999998</v>
      </c>
      <c r="FU988">
        <v>77.023859999999999</v>
      </c>
      <c r="FV988">
        <v>1</v>
      </c>
    </row>
    <row r="989" spans="1:178" x14ac:dyDescent="0.2">
      <c r="A989" t="s">
        <v>216</v>
      </c>
      <c r="B989" t="s">
        <v>231</v>
      </c>
      <c r="C989" t="s">
        <v>243</v>
      </c>
      <c r="D989" t="s">
        <v>10</v>
      </c>
      <c r="E989" t="s">
        <v>239</v>
      </c>
      <c r="F989" t="s">
        <v>227</v>
      </c>
      <c r="G989">
        <v>455</v>
      </c>
      <c r="H989" s="59"/>
      <c r="I989">
        <v>67.00515</v>
      </c>
      <c r="J989">
        <v>477.74059999999997</v>
      </c>
      <c r="K989">
        <v>471.33330000000001</v>
      </c>
      <c r="L989">
        <v>464.45870000000002</v>
      </c>
      <c r="M989">
        <v>469.95280000000002</v>
      </c>
      <c r="N989">
        <v>484.19650000000001</v>
      </c>
      <c r="O989">
        <v>510.34879999999998</v>
      </c>
      <c r="P989">
        <v>551.86919999999998</v>
      </c>
      <c r="Q989">
        <v>564.69489999999996</v>
      </c>
      <c r="R989">
        <v>573.91060000000004</v>
      </c>
      <c r="S989">
        <v>576.68939999999998</v>
      </c>
      <c r="T989">
        <v>577.36599999999999</v>
      </c>
      <c r="U989">
        <v>571.57629999999995</v>
      </c>
      <c r="V989">
        <v>564.90899999999999</v>
      </c>
      <c r="W989">
        <v>560.32889999999998</v>
      </c>
      <c r="X989">
        <v>549.35140000000001</v>
      </c>
      <c r="Y989">
        <v>544.54480000000001</v>
      </c>
      <c r="Z989">
        <v>535.44740000000002</v>
      </c>
      <c r="AA989">
        <v>526.46720000000005</v>
      </c>
      <c r="AB989">
        <v>524.95630000000006</v>
      </c>
      <c r="AC989">
        <v>525.77189999999996</v>
      </c>
      <c r="AD989">
        <v>527.63440000000003</v>
      </c>
      <c r="AE989">
        <v>527.55330000000004</v>
      </c>
      <c r="AF989">
        <v>523.18679999999995</v>
      </c>
      <c r="AG989">
        <v>490.67079999999999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-135.22380000000001</v>
      </c>
      <c r="AU989">
        <v>418.93880000000001</v>
      </c>
      <c r="AV989">
        <v>412.2593</v>
      </c>
      <c r="AW989">
        <v>409.702</v>
      </c>
      <c r="AX989">
        <v>403.64789999999999</v>
      </c>
      <c r="AY989">
        <v>397.88900000000001</v>
      </c>
      <c r="AZ989">
        <v>332.79969999999997</v>
      </c>
      <c r="BA989">
        <v>219.68020000000001</v>
      </c>
      <c r="BB989">
        <v>77.961860000000001</v>
      </c>
      <c r="BC989">
        <v>-69.851100000000002</v>
      </c>
      <c r="BD989">
        <v>-201.93010000000001</v>
      </c>
      <c r="BE989">
        <v>-336.017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0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59.101730000000003</v>
      </c>
      <c r="BS989">
        <v>431.97089999999997</v>
      </c>
      <c r="BT989">
        <v>424.90379999999999</v>
      </c>
      <c r="BU989">
        <v>423.56150000000002</v>
      </c>
      <c r="BV989">
        <v>417.51889999999997</v>
      </c>
      <c r="BW989">
        <v>411.67599999999999</v>
      </c>
      <c r="BX989">
        <v>341.06970000000001</v>
      </c>
      <c r="BY989">
        <v>227.2901</v>
      </c>
      <c r="BZ989">
        <v>130.17930000000001</v>
      </c>
      <c r="CA989">
        <v>72.557109999999994</v>
      </c>
      <c r="CB989">
        <v>18.929549999999999</v>
      </c>
      <c r="CC989">
        <v>-56.116759999999999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193.691</v>
      </c>
      <c r="CQ989">
        <v>440.99680000000001</v>
      </c>
      <c r="CR989">
        <v>433.66140000000001</v>
      </c>
      <c r="CS989">
        <v>433.16050000000001</v>
      </c>
      <c r="CT989">
        <v>427.1259</v>
      </c>
      <c r="CU989">
        <v>421.22489999999999</v>
      </c>
      <c r="CV989">
        <v>346.79750000000001</v>
      </c>
      <c r="CW989">
        <v>232.56059999999999</v>
      </c>
      <c r="CX989">
        <v>166.3449</v>
      </c>
      <c r="CY989">
        <v>171.18860000000001</v>
      </c>
      <c r="CZ989">
        <v>171.8963</v>
      </c>
      <c r="DA989">
        <v>137.7413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328.28019999999998</v>
      </c>
      <c r="DO989">
        <v>450.02280000000002</v>
      </c>
      <c r="DP989">
        <v>442.41890000000001</v>
      </c>
      <c r="DQ989">
        <v>442.7595</v>
      </c>
      <c r="DR989">
        <v>436.73289999999997</v>
      </c>
      <c r="DS989">
        <v>430.77370000000002</v>
      </c>
      <c r="DT989">
        <v>352.52530000000002</v>
      </c>
      <c r="DU989">
        <v>237.8312</v>
      </c>
      <c r="DV989">
        <v>202.51060000000001</v>
      </c>
      <c r="DW989">
        <v>269.82010000000002</v>
      </c>
      <c r="DX989">
        <v>324.863</v>
      </c>
      <c r="DY989">
        <v>331.5994</v>
      </c>
      <c r="DZ989">
        <v>0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0</v>
      </c>
      <c r="EJ989">
        <v>0</v>
      </c>
      <c r="EK989">
        <v>0</v>
      </c>
      <c r="EL989">
        <v>522.60569999999996</v>
      </c>
      <c r="EM989">
        <v>463.05489999999998</v>
      </c>
      <c r="EN989">
        <v>455.0634</v>
      </c>
      <c r="EO989">
        <v>456.61900000000003</v>
      </c>
      <c r="EP989">
        <v>450.60390000000001</v>
      </c>
      <c r="EQ989">
        <v>444.56079999999997</v>
      </c>
      <c r="ER989">
        <v>360.7953</v>
      </c>
      <c r="ES989">
        <v>245.44110000000001</v>
      </c>
      <c r="ET989">
        <v>254.72800000000001</v>
      </c>
      <c r="EU989">
        <v>412.22829999999999</v>
      </c>
      <c r="EV989">
        <v>545.72270000000003</v>
      </c>
      <c r="EW989">
        <v>611.49959999999999</v>
      </c>
      <c r="EX989">
        <v>75.381810000000002</v>
      </c>
      <c r="EY989">
        <v>74.221329999999995</v>
      </c>
      <c r="EZ989">
        <v>73.217730000000003</v>
      </c>
      <c r="FA989">
        <v>72.424959999999999</v>
      </c>
      <c r="FB989">
        <v>71.683369999999996</v>
      </c>
      <c r="FC989">
        <v>71.222949999999997</v>
      </c>
      <c r="FD989">
        <v>71.173990000000003</v>
      </c>
      <c r="FE989">
        <v>71.686610000000002</v>
      </c>
      <c r="FF989">
        <v>74.297280000000001</v>
      </c>
      <c r="FG989">
        <v>78.732380000000006</v>
      </c>
      <c r="FH989">
        <v>83.519390000000001</v>
      </c>
      <c r="FI989">
        <v>87.933199999999999</v>
      </c>
      <c r="FJ989">
        <v>90.974230000000006</v>
      </c>
      <c r="FK989">
        <v>92.795159999999996</v>
      </c>
      <c r="FL989">
        <v>93.928179999999998</v>
      </c>
      <c r="FM989">
        <v>94.543180000000007</v>
      </c>
      <c r="FN989">
        <v>94.441919999999996</v>
      </c>
      <c r="FO989">
        <v>93.421350000000004</v>
      </c>
      <c r="FP989">
        <v>91.995009999999994</v>
      </c>
      <c r="FQ989">
        <v>89.209059999999994</v>
      </c>
      <c r="FR989">
        <v>85.293520000000001</v>
      </c>
      <c r="FS989">
        <v>81.78349</v>
      </c>
      <c r="FT989">
        <v>79.395049999999998</v>
      </c>
      <c r="FU989">
        <v>77.023859999999999</v>
      </c>
      <c r="FV989">
        <v>1</v>
      </c>
    </row>
    <row r="990" spans="1:178" x14ac:dyDescent="0.2">
      <c r="A990" t="s">
        <v>216</v>
      </c>
      <c r="B990" t="s">
        <v>231</v>
      </c>
      <c r="C990" t="s">
        <v>243</v>
      </c>
      <c r="D990" t="s">
        <v>33</v>
      </c>
      <c r="E990">
        <v>2015</v>
      </c>
      <c r="F990" t="s">
        <v>228</v>
      </c>
      <c r="G990">
        <v>494</v>
      </c>
      <c r="H990" s="59"/>
      <c r="I990">
        <v>72.748450000000005</v>
      </c>
      <c r="J990">
        <v>531.6635</v>
      </c>
      <c r="K990">
        <v>527.95899999999995</v>
      </c>
      <c r="L990">
        <v>516.37360000000001</v>
      </c>
      <c r="M990">
        <v>518.12929999999994</v>
      </c>
      <c r="N990">
        <v>540.6481</v>
      </c>
      <c r="O990">
        <v>567.15840000000003</v>
      </c>
      <c r="P990">
        <v>585.01900000000001</v>
      </c>
      <c r="Q990">
        <v>596.17489999999998</v>
      </c>
      <c r="R990">
        <v>596.57429999999999</v>
      </c>
      <c r="S990">
        <v>584.226</v>
      </c>
      <c r="T990">
        <v>581.55989999999997</v>
      </c>
      <c r="U990">
        <v>580.93320000000006</v>
      </c>
      <c r="V990">
        <v>575.72239999999999</v>
      </c>
      <c r="W990">
        <v>568.19539999999995</v>
      </c>
      <c r="X990">
        <v>571.02020000000005</v>
      </c>
      <c r="Y990">
        <v>562.58929999999998</v>
      </c>
      <c r="Z990">
        <v>562.62929999999994</v>
      </c>
      <c r="AA990">
        <v>568.37339999999995</v>
      </c>
      <c r="AB990">
        <v>565.25599999999997</v>
      </c>
      <c r="AC990">
        <v>567.79070000000002</v>
      </c>
      <c r="AD990">
        <v>564.81500000000005</v>
      </c>
      <c r="AE990">
        <v>564.82820000000004</v>
      </c>
      <c r="AF990">
        <v>558.61329999999998</v>
      </c>
      <c r="AG990">
        <v>553.8981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-74.322779999999995</v>
      </c>
      <c r="AX990">
        <v>432.74270000000001</v>
      </c>
      <c r="AY990">
        <v>434.983</v>
      </c>
      <c r="AZ990">
        <v>431.53809999999999</v>
      </c>
      <c r="BA990">
        <v>434.93470000000002</v>
      </c>
      <c r="BB990">
        <v>435.58640000000003</v>
      </c>
      <c r="BC990">
        <v>368.80270000000002</v>
      </c>
      <c r="BD990">
        <v>253.62360000000001</v>
      </c>
      <c r="BE990">
        <v>-0.469138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0</v>
      </c>
      <c r="BS990">
        <v>0</v>
      </c>
      <c r="BT990">
        <v>0</v>
      </c>
      <c r="BU990">
        <v>86.438450000000003</v>
      </c>
      <c r="BV990">
        <v>446.83909999999997</v>
      </c>
      <c r="BW990">
        <v>452.26310000000001</v>
      </c>
      <c r="BX990">
        <v>449.35340000000002</v>
      </c>
      <c r="BY990">
        <v>452.58850000000001</v>
      </c>
      <c r="BZ990">
        <v>451.97050000000002</v>
      </c>
      <c r="CA990">
        <v>379.51229999999998</v>
      </c>
      <c r="CB990">
        <v>265.29820000000001</v>
      </c>
      <c r="CC990">
        <v>106.40430000000001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197.78120000000001</v>
      </c>
      <c r="CT990">
        <v>456.60210000000001</v>
      </c>
      <c r="CU990">
        <v>464.2312</v>
      </c>
      <c r="CV990">
        <v>461.69229999999999</v>
      </c>
      <c r="CW990">
        <v>464.81540000000001</v>
      </c>
      <c r="CX990">
        <v>463.31799999999998</v>
      </c>
      <c r="CY990">
        <v>386.92970000000003</v>
      </c>
      <c r="CZ990">
        <v>273.38400000000001</v>
      </c>
      <c r="DA990">
        <v>180.4246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309.12389999999999</v>
      </c>
      <c r="DR990">
        <v>466.36520000000002</v>
      </c>
      <c r="DS990">
        <v>476.19940000000003</v>
      </c>
      <c r="DT990">
        <v>474.03120000000001</v>
      </c>
      <c r="DU990">
        <v>477.04230000000001</v>
      </c>
      <c r="DV990">
        <v>474.66559999999998</v>
      </c>
      <c r="DW990">
        <v>394.34699999999998</v>
      </c>
      <c r="DX990">
        <v>281.46980000000002</v>
      </c>
      <c r="DY990">
        <v>254.44479999999999</v>
      </c>
      <c r="DZ990">
        <v>0</v>
      </c>
      <c r="EA990">
        <v>0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0</v>
      </c>
      <c r="EL990">
        <v>0</v>
      </c>
      <c r="EM990">
        <v>0</v>
      </c>
      <c r="EN990">
        <v>0</v>
      </c>
      <c r="EO990">
        <v>469.8852</v>
      </c>
      <c r="EP990">
        <v>480.4615</v>
      </c>
      <c r="EQ990">
        <v>493.4794</v>
      </c>
      <c r="ER990">
        <v>491.84649999999999</v>
      </c>
      <c r="ES990">
        <v>494.6961</v>
      </c>
      <c r="ET990">
        <v>491.04969999999997</v>
      </c>
      <c r="EU990">
        <v>405.0566</v>
      </c>
      <c r="EV990">
        <v>293.14440000000002</v>
      </c>
      <c r="EW990">
        <v>361.31830000000002</v>
      </c>
      <c r="EX990">
        <v>52.923209999999997</v>
      </c>
      <c r="EY990">
        <v>52.437489999999997</v>
      </c>
      <c r="EZ990">
        <v>51.909649999999999</v>
      </c>
      <c r="FA990">
        <v>51.33052</v>
      </c>
      <c r="FB990">
        <v>51.114530000000002</v>
      </c>
      <c r="FC990">
        <v>50.749000000000002</v>
      </c>
      <c r="FD990">
        <v>50.993259999999999</v>
      </c>
      <c r="FE990">
        <v>50.993160000000003</v>
      </c>
      <c r="FF990">
        <v>51.191429999999997</v>
      </c>
      <c r="FG990">
        <v>52.552210000000002</v>
      </c>
      <c r="FH990">
        <v>54.282449999999997</v>
      </c>
      <c r="FI990">
        <v>55.92456</v>
      </c>
      <c r="FJ990">
        <v>56.958199999999998</v>
      </c>
      <c r="FK990">
        <v>57.9831</v>
      </c>
      <c r="FL990">
        <v>58.51699</v>
      </c>
      <c r="FM990">
        <v>58.559089999999998</v>
      </c>
      <c r="FN990">
        <v>58.209020000000002</v>
      </c>
      <c r="FO990">
        <v>57.418520000000001</v>
      </c>
      <c r="FP990">
        <v>56.03886</v>
      </c>
      <c r="FQ990">
        <v>54.728610000000003</v>
      </c>
      <c r="FR990">
        <v>54.226959999999998</v>
      </c>
      <c r="FS990">
        <v>54.006369999999997</v>
      </c>
      <c r="FT990">
        <v>53.774659999999997</v>
      </c>
      <c r="FU990">
        <v>53.08916</v>
      </c>
      <c r="FV990">
        <v>1</v>
      </c>
    </row>
    <row r="991" spans="1:178" x14ac:dyDescent="0.2">
      <c r="A991" t="s">
        <v>216</v>
      </c>
      <c r="B991" t="s">
        <v>231</v>
      </c>
      <c r="C991" t="s">
        <v>243</v>
      </c>
      <c r="D991" t="s">
        <v>33</v>
      </c>
      <c r="E991">
        <v>2016</v>
      </c>
      <c r="F991" t="s">
        <v>228</v>
      </c>
      <c r="G991">
        <v>481</v>
      </c>
      <c r="H991" s="59"/>
      <c r="I991">
        <v>70.834010000000006</v>
      </c>
      <c r="J991">
        <v>517.67240000000004</v>
      </c>
      <c r="K991">
        <v>514.06529999999998</v>
      </c>
      <c r="L991">
        <v>502.78480000000002</v>
      </c>
      <c r="M991">
        <v>504.49439999999998</v>
      </c>
      <c r="N991">
        <v>526.42049999999995</v>
      </c>
      <c r="O991">
        <v>552.23329999999999</v>
      </c>
      <c r="P991">
        <v>569.62379999999996</v>
      </c>
      <c r="Q991">
        <v>580.48599999999999</v>
      </c>
      <c r="R991">
        <v>580.87509999999997</v>
      </c>
      <c r="S991">
        <v>568.85170000000005</v>
      </c>
      <c r="T991">
        <v>566.25570000000005</v>
      </c>
      <c r="U991">
        <v>565.6454</v>
      </c>
      <c r="V991">
        <v>560.57180000000005</v>
      </c>
      <c r="W991">
        <v>553.24289999999996</v>
      </c>
      <c r="X991">
        <v>555.99329999999998</v>
      </c>
      <c r="Y991">
        <v>547.78430000000003</v>
      </c>
      <c r="Z991">
        <v>547.82320000000004</v>
      </c>
      <c r="AA991">
        <v>553.41610000000003</v>
      </c>
      <c r="AB991">
        <v>550.3809</v>
      </c>
      <c r="AC991">
        <v>552.84889999999996</v>
      </c>
      <c r="AD991">
        <v>549.95150000000001</v>
      </c>
      <c r="AE991">
        <v>549.96439999999996</v>
      </c>
      <c r="AF991">
        <v>543.91300000000001</v>
      </c>
      <c r="AG991">
        <v>539.32180000000005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-75.923360000000002</v>
      </c>
      <c r="AX991">
        <v>421.04289999999997</v>
      </c>
      <c r="AY991">
        <v>423.15379999999999</v>
      </c>
      <c r="AZ991">
        <v>419.78769999999997</v>
      </c>
      <c r="BA991">
        <v>423.0985</v>
      </c>
      <c r="BB991">
        <v>423.7611</v>
      </c>
      <c r="BC991">
        <v>358.86040000000003</v>
      </c>
      <c r="BD991">
        <v>246.691</v>
      </c>
      <c r="BE991">
        <v>-2.8210890000000002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82.708479999999994</v>
      </c>
      <c r="BV991">
        <v>434.95249999999999</v>
      </c>
      <c r="BW991">
        <v>440.20499999999998</v>
      </c>
      <c r="BX991">
        <v>437.36709999999999</v>
      </c>
      <c r="BY991">
        <v>440.51839999999999</v>
      </c>
      <c r="BZ991">
        <v>439.9282</v>
      </c>
      <c r="CA991">
        <v>369.42809999999997</v>
      </c>
      <c r="CB991">
        <v>258.21100000000001</v>
      </c>
      <c r="CC991">
        <v>102.63679999999999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192.57640000000001</v>
      </c>
      <c r="CT991">
        <v>444.58629999999999</v>
      </c>
      <c r="CU991">
        <v>452.01459999999997</v>
      </c>
      <c r="CV991">
        <v>449.54250000000002</v>
      </c>
      <c r="CW991">
        <v>452.58339999999998</v>
      </c>
      <c r="CX991">
        <v>451.12549999999999</v>
      </c>
      <c r="CY991">
        <v>376.7473</v>
      </c>
      <c r="CZ991">
        <v>266.18970000000002</v>
      </c>
      <c r="DA991">
        <v>175.67660000000001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302.4443</v>
      </c>
      <c r="DR991">
        <v>454.22</v>
      </c>
      <c r="DS991">
        <v>463.82420000000002</v>
      </c>
      <c r="DT991">
        <v>461.71789999999999</v>
      </c>
      <c r="DU991">
        <v>464.64839999999998</v>
      </c>
      <c r="DV991">
        <v>462.3227</v>
      </c>
      <c r="DW991">
        <v>384.06639999999999</v>
      </c>
      <c r="DX991">
        <v>274.16840000000002</v>
      </c>
      <c r="DY991">
        <v>248.71639999999999</v>
      </c>
      <c r="DZ991">
        <v>0</v>
      </c>
      <c r="EA991">
        <v>0</v>
      </c>
      <c r="EB991">
        <v>0</v>
      </c>
      <c r="EC991">
        <v>0</v>
      </c>
      <c r="ED991">
        <v>0</v>
      </c>
      <c r="EE991">
        <v>0</v>
      </c>
      <c r="EF991">
        <v>0</v>
      </c>
      <c r="EG991">
        <v>0</v>
      </c>
      <c r="EH991">
        <v>0</v>
      </c>
      <c r="EI991">
        <v>0</v>
      </c>
      <c r="EJ991">
        <v>0</v>
      </c>
      <c r="EK991">
        <v>0</v>
      </c>
      <c r="EL991">
        <v>0</v>
      </c>
      <c r="EM991">
        <v>0</v>
      </c>
      <c r="EN991">
        <v>0</v>
      </c>
      <c r="EO991">
        <v>461.07619999999997</v>
      </c>
      <c r="EP991">
        <v>468.12959999999998</v>
      </c>
      <c r="EQ991">
        <v>480.87540000000001</v>
      </c>
      <c r="ER991">
        <v>479.29730000000001</v>
      </c>
      <c r="ES991">
        <v>482.06830000000002</v>
      </c>
      <c r="ET991">
        <v>478.4898</v>
      </c>
      <c r="EU991">
        <v>394.63409999999999</v>
      </c>
      <c r="EV991">
        <v>285.6884</v>
      </c>
      <c r="EW991">
        <v>354.17419999999998</v>
      </c>
      <c r="EX991">
        <v>52.923209999999997</v>
      </c>
      <c r="EY991">
        <v>52.437489999999997</v>
      </c>
      <c r="EZ991">
        <v>51.909649999999999</v>
      </c>
      <c r="FA991">
        <v>51.33052</v>
      </c>
      <c r="FB991">
        <v>51.114530000000002</v>
      </c>
      <c r="FC991">
        <v>50.749000000000002</v>
      </c>
      <c r="FD991">
        <v>50.993259999999999</v>
      </c>
      <c r="FE991">
        <v>50.993160000000003</v>
      </c>
      <c r="FF991">
        <v>51.191429999999997</v>
      </c>
      <c r="FG991">
        <v>52.552210000000002</v>
      </c>
      <c r="FH991">
        <v>54.282449999999997</v>
      </c>
      <c r="FI991">
        <v>55.92456</v>
      </c>
      <c r="FJ991">
        <v>56.958199999999998</v>
      </c>
      <c r="FK991">
        <v>57.9831</v>
      </c>
      <c r="FL991">
        <v>58.51699</v>
      </c>
      <c r="FM991">
        <v>58.559089999999998</v>
      </c>
      <c r="FN991">
        <v>58.209020000000002</v>
      </c>
      <c r="FO991">
        <v>57.418520000000001</v>
      </c>
      <c r="FP991">
        <v>56.03886</v>
      </c>
      <c r="FQ991">
        <v>54.728610000000003</v>
      </c>
      <c r="FR991">
        <v>54.226959999999998</v>
      </c>
      <c r="FS991">
        <v>54.006369999999997</v>
      </c>
      <c r="FT991">
        <v>53.774659999999997</v>
      </c>
      <c r="FU991">
        <v>53.08916</v>
      </c>
      <c r="FV991">
        <v>1</v>
      </c>
    </row>
    <row r="992" spans="1:178" x14ac:dyDescent="0.2">
      <c r="A992" t="s">
        <v>216</v>
      </c>
      <c r="B992" t="s">
        <v>231</v>
      </c>
      <c r="C992" t="s">
        <v>243</v>
      </c>
      <c r="D992" t="s">
        <v>33</v>
      </c>
      <c r="E992">
        <v>2017</v>
      </c>
      <c r="F992" t="s">
        <v>228</v>
      </c>
      <c r="G992">
        <v>468</v>
      </c>
      <c r="H992" s="59"/>
      <c r="I992">
        <v>68.919589999999999</v>
      </c>
      <c r="J992">
        <v>503.68119999999999</v>
      </c>
      <c r="K992">
        <v>500.17169999999999</v>
      </c>
      <c r="L992">
        <v>489.19600000000003</v>
      </c>
      <c r="M992">
        <v>490.85939999999999</v>
      </c>
      <c r="N992">
        <v>512.19290000000001</v>
      </c>
      <c r="O992">
        <v>537.30799999999999</v>
      </c>
      <c r="P992">
        <v>554.22860000000003</v>
      </c>
      <c r="Q992">
        <v>564.79719999999998</v>
      </c>
      <c r="R992">
        <v>565.17570000000001</v>
      </c>
      <c r="S992">
        <v>553.47730000000001</v>
      </c>
      <c r="T992">
        <v>550.95150000000001</v>
      </c>
      <c r="U992">
        <v>550.35770000000002</v>
      </c>
      <c r="V992">
        <v>545.4212</v>
      </c>
      <c r="W992">
        <v>538.29039999999998</v>
      </c>
      <c r="X992">
        <v>540.9665</v>
      </c>
      <c r="Y992">
        <v>532.97929999999997</v>
      </c>
      <c r="Z992">
        <v>533.0172</v>
      </c>
      <c r="AA992">
        <v>538.45889999999997</v>
      </c>
      <c r="AB992">
        <v>535.50570000000005</v>
      </c>
      <c r="AC992">
        <v>537.90700000000004</v>
      </c>
      <c r="AD992">
        <v>535.08789999999999</v>
      </c>
      <c r="AE992">
        <v>535.10050000000001</v>
      </c>
      <c r="AF992">
        <v>529.21259999999995</v>
      </c>
      <c r="AG992">
        <v>524.74549999999999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-77.474909999999994</v>
      </c>
      <c r="AX992">
        <v>409.34739999999999</v>
      </c>
      <c r="AY992">
        <v>411.32990000000001</v>
      </c>
      <c r="AZ992">
        <v>408.0428</v>
      </c>
      <c r="BA992">
        <v>411.26769999999999</v>
      </c>
      <c r="BB992">
        <v>411.9409</v>
      </c>
      <c r="BC992">
        <v>348.92149999999998</v>
      </c>
      <c r="BD992">
        <v>239.762</v>
      </c>
      <c r="BE992">
        <v>-5.1404620000000003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0</v>
      </c>
      <c r="BQ992">
        <v>0</v>
      </c>
      <c r="BR992">
        <v>0</v>
      </c>
      <c r="BS992">
        <v>0</v>
      </c>
      <c r="BT992">
        <v>0</v>
      </c>
      <c r="BU992">
        <v>78.998589999999993</v>
      </c>
      <c r="BV992">
        <v>423.0677</v>
      </c>
      <c r="BW992">
        <v>428.14909999999998</v>
      </c>
      <c r="BX992">
        <v>425.38290000000001</v>
      </c>
      <c r="BY992">
        <v>428.45060000000001</v>
      </c>
      <c r="BZ992">
        <v>427.88799999999998</v>
      </c>
      <c r="CA992">
        <v>359.34539999999998</v>
      </c>
      <c r="CB992">
        <v>251.12520000000001</v>
      </c>
      <c r="CC992">
        <v>98.882530000000003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187.3717</v>
      </c>
      <c r="CT992">
        <v>432.57040000000001</v>
      </c>
      <c r="CU992">
        <v>439.798</v>
      </c>
      <c r="CV992">
        <v>437.39269999999999</v>
      </c>
      <c r="CW992">
        <v>440.35140000000001</v>
      </c>
      <c r="CX992">
        <v>438.93290000000002</v>
      </c>
      <c r="CY992">
        <v>366.56490000000002</v>
      </c>
      <c r="CZ992">
        <v>258.99540000000002</v>
      </c>
      <c r="DA992">
        <v>170.92850000000001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295.74470000000002</v>
      </c>
      <c r="DR992">
        <v>442.07310000000001</v>
      </c>
      <c r="DS992">
        <v>451.44690000000003</v>
      </c>
      <c r="DT992">
        <v>449.40249999999997</v>
      </c>
      <c r="DU992">
        <v>452.25220000000002</v>
      </c>
      <c r="DV992">
        <v>449.9778</v>
      </c>
      <c r="DW992">
        <v>373.78449999999998</v>
      </c>
      <c r="DX992">
        <v>266.8655</v>
      </c>
      <c r="DY992">
        <v>242.97450000000001</v>
      </c>
      <c r="DZ992">
        <v>0</v>
      </c>
      <c r="EA992">
        <v>0</v>
      </c>
      <c r="EB992">
        <v>0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0</v>
      </c>
      <c r="EJ992">
        <v>0</v>
      </c>
      <c r="EK992">
        <v>0</v>
      </c>
      <c r="EL992">
        <v>0</v>
      </c>
      <c r="EM992">
        <v>0</v>
      </c>
      <c r="EN992">
        <v>0</v>
      </c>
      <c r="EO992">
        <v>452.21820000000002</v>
      </c>
      <c r="EP992">
        <v>455.79340000000002</v>
      </c>
      <c r="EQ992">
        <v>468.26609999999999</v>
      </c>
      <c r="ER992">
        <v>466.74259999999998</v>
      </c>
      <c r="ES992">
        <v>469.43509999999998</v>
      </c>
      <c r="ET992">
        <v>465.92489999999998</v>
      </c>
      <c r="EU992">
        <v>384.20839999999998</v>
      </c>
      <c r="EV992">
        <v>278.2287</v>
      </c>
      <c r="EW992">
        <v>346.99759999999998</v>
      </c>
      <c r="EX992">
        <v>52.923209999999997</v>
      </c>
      <c r="EY992">
        <v>52.437489999999997</v>
      </c>
      <c r="EZ992">
        <v>51.909649999999999</v>
      </c>
      <c r="FA992">
        <v>51.33052</v>
      </c>
      <c r="FB992">
        <v>51.114530000000002</v>
      </c>
      <c r="FC992">
        <v>50.749000000000002</v>
      </c>
      <c r="FD992">
        <v>50.993259999999999</v>
      </c>
      <c r="FE992">
        <v>50.993160000000003</v>
      </c>
      <c r="FF992">
        <v>51.191429999999997</v>
      </c>
      <c r="FG992">
        <v>52.552210000000002</v>
      </c>
      <c r="FH992">
        <v>54.282449999999997</v>
      </c>
      <c r="FI992">
        <v>55.92456</v>
      </c>
      <c r="FJ992">
        <v>56.958199999999998</v>
      </c>
      <c r="FK992">
        <v>57.9831</v>
      </c>
      <c r="FL992">
        <v>58.51699</v>
      </c>
      <c r="FM992">
        <v>58.559089999999998</v>
      </c>
      <c r="FN992">
        <v>58.209020000000002</v>
      </c>
      <c r="FO992">
        <v>57.418520000000001</v>
      </c>
      <c r="FP992">
        <v>56.03886</v>
      </c>
      <c r="FQ992">
        <v>54.728610000000003</v>
      </c>
      <c r="FR992">
        <v>54.226959999999998</v>
      </c>
      <c r="FS992">
        <v>54.006369999999997</v>
      </c>
      <c r="FT992">
        <v>53.774659999999997</v>
      </c>
      <c r="FU992">
        <v>53.08916</v>
      </c>
      <c r="FV992">
        <v>1</v>
      </c>
    </row>
    <row r="993" spans="1:178" x14ac:dyDescent="0.2">
      <c r="A993" t="s">
        <v>216</v>
      </c>
      <c r="B993" t="s">
        <v>231</v>
      </c>
      <c r="C993" t="s">
        <v>243</v>
      </c>
      <c r="D993" t="s">
        <v>33</v>
      </c>
      <c r="E993" t="s">
        <v>239</v>
      </c>
      <c r="F993" t="s">
        <v>228</v>
      </c>
      <c r="G993">
        <v>455</v>
      </c>
      <c r="H993" s="59"/>
      <c r="I993">
        <v>67.00515</v>
      </c>
      <c r="J993">
        <v>489.69009999999997</v>
      </c>
      <c r="K993">
        <v>486.27800000000002</v>
      </c>
      <c r="L993">
        <v>475.60730000000001</v>
      </c>
      <c r="M993">
        <v>477.2244</v>
      </c>
      <c r="N993">
        <v>497.96530000000001</v>
      </c>
      <c r="O993">
        <v>522.38279999999997</v>
      </c>
      <c r="P993">
        <v>538.83330000000001</v>
      </c>
      <c r="Q993">
        <v>549.10839999999996</v>
      </c>
      <c r="R993">
        <v>549.47640000000001</v>
      </c>
      <c r="S993">
        <v>538.10289999999998</v>
      </c>
      <c r="T993">
        <v>535.64729999999997</v>
      </c>
      <c r="U993">
        <v>535.07000000000005</v>
      </c>
      <c r="V993">
        <v>530.27059999999994</v>
      </c>
      <c r="W993">
        <v>523.33789999999999</v>
      </c>
      <c r="X993">
        <v>525.93960000000004</v>
      </c>
      <c r="Y993">
        <v>518.17430000000002</v>
      </c>
      <c r="Z993">
        <v>518.21109999999999</v>
      </c>
      <c r="AA993">
        <v>523.5018</v>
      </c>
      <c r="AB993">
        <v>520.63059999999996</v>
      </c>
      <c r="AC993">
        <v>522.96510000000001</v>
      </c>
      <c r="AD993">
        <v>520.22439999999995</v>
      </c>
      <c r="AE993">
        <v>520.23659999999995</v>
      </c>
      <c r="AF993">
        <v>514.51229999999998</v>
      </c>
      <c r="AG993">
        <v>510.16930000000002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-78.97533</v>
      </c>
      <c r="AX993">
        <v>397.65640000000002</v>
      </c>
      <c r="AY993">
        <v>399.51150000000001</v>
      </c>
      <c r="AZ993">
        <v>396.30340000000001</v>
      </c>
      <c r="BA993">
        <v>399.4425</v>
      </c>
      <c r="BB993">
        <v>400.12580000000003</v>
      </c>
      <c r="BC993">
        <v>338.98590000000002</v>
      </c>
      <c r="BD993">
        <v>232.83670000000001</v>
      </c>
      <c r="BE993">
        <v>-7.4258480000000002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75.309610000000006</v>
      </c>
      <c r="BV993">
        <v>411.1848</v>
      </c>
      <c r="BW993">
        <v>416.09539999999998</v>
      </c>
      <c r="BX993">
        <v>413.40109999999999</v>
      </c>
      <c r="BY993">
        <v>416.38510000000002</v>
      </c>
      <c r="BZ993">
        <v>415.84989999999999</v>
      </c>
      <c r="CA993">
        <v>349.26400000000001</v>
      </c>
      <c r="CB993">
        <v>244.041</v>
      </c>
      <c r="CC993">
        <v>95.142200000000003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182.1669</v>
      </c>
      <c r="CT993">
        <v>420.55459999999999</v>
      </c>
      <c r="CU993">
        <v>427.58139999999997</v>
      </c>
      <c r="CV993">
        <v>425.24290000000002</v>
      </c>
      <c r="CW993">
        <v>428.11939999999998</v>
      </c>
      <c r="CX993">
        <v>426.74029999999999</v>
      </c>
      <c r="CY993">
        <v>356.38260000000002</v>
      </c>
      <c r="CZ993">
        <v>251.80109999999999</v>
      </c>
      <c r="DA993">
        <v>166.18049999999999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289.02420000000001</v>
      </c>
      <c r="DR993">
        <v>429.92430000000002</v>
      </c>
      <c r="DS993">
        <v>439.06740000000002</v>
      </c>
      <c r="DT993">
        <v>437.0847</v>
      </c>
      <c r="DU993">
        <v>439.85379999999998</v>
      </c>
      <c r="DV993">
        <v>437.63069999999999</v>
      </c>
      <c r="DW993">
        <v>363.50119999999998</v>
      </c>
      <c r="DX993">
        <v>259.56110000000001</v>
      </c>
      <c r="DY993">
        <v>237.21879999999999</v>
      </c>
      <c r="DZ993">
        <v>0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0</v>
      </c>
      <c r="EK993">
        <v>0</v>
      </c>
      <c r="EL993">
        <v>0</v>
      </c>
      <c r="EM993">
        <v>0</v>
      </c>
      <c r="EN993">
        <v>0</v>
      </c>
      <c r="EO993">
        <v>443.3091</v>
      </c>
      <c r="EP993">
        <v>443.45280000000002</v>
      </c>
      <c r="EQ993">
        <v>455.65129999999999</v>
      </c>
      <c r="ER993">
        <v>454.1823</v>
      </c>
      <c r="ES993">
        <v>456.79640000000001</v>
      </c>
      <c r="ET993">
        <v>453.35480000000001</v>
      </c>
      <c r="EU993">
        <v>373.77929999999998</v>
      </c>
      <c r="EV993">
        <v>270.7654</v>
      </c>
      <c r="EW993">
        <v>339.7869</v>
      </c>
      <c r="EX993">
        <v>52.923209999999997</v>
      </c>
      <c r="EY993">
        <v>52.437489999999997</v>
      </c>
      <c r="EZ993">
        <v>51.909649999999999</v>
      </c>
      <c r="FA993">
        <v>51.33052</v>
      </c>
      <c r="FB993">
        <v>51.114530000000002</v>
      </c>
      <c r="FC993">
        <v>50.749000000000002</v>
      </c>
      <c r="FD993">
        <v>50.993259999999999</v>
      </c>
      <c r="FE993">
        <v>50.993160000000003</v>
      </c>
      <c r="FF993">
        <v>51.191429999999997</v>
      </c>
      <c r="FG993">
        <v>52.552210000000002</v>
      </c>
      <c r="FH993">
        <v>54.282449999999997</v>
      </c>
      <c r="FI993">
        <v>55.92456</v>
      </c>
      <c r="FJ993">
        <v>56.958199999999998</v>
      </c>
      <c r="FK993">
        <v>57.9831</v>
      </c>
      <c r="FL993">
        <v>58.51699</v>
      </c>
      <c r="FM993">
        <v>58.559089999999998</v>
      </c>
      <c r="FN993">
        <v>58.209020000000002</v>
      </c>
      <c r="FO993">
        <v>57.418520000000001</v>
      </c>
      <c r="FP993">
        <v>56.03886</v>
      </c>
      <c r="FQ993">
        <v>54.728610000000003</v>
      </c>
      <c r="FR993">
        <v>54.226959999999998</v>
      </c>
      <c r="FS993">
        <v>54.006369999999997</v>
      </c>
      <c r="FT993">
        <v>53.774659999999997</v>
      </c>
      <c r="FU993">
        <v>53.08916</v>
      </c>
      <c r="FV993">
        <v>1</v>
      </c>
    </row>
    <row r="994" spans="1:178" x14ac:dyDescent="0.2">
      <c r="A994" t="s">
        <v>216</v>
      </c>
      <c r="B994" t="s">
        <v>231</v>
      </c>
      <c r="C994" t="s">
        <v>243</v>
      </c>
      <c r="D994" t="s">
        <v>34</v>
      </c>
      <c r="E994">
        <v>2015</v>
      </c>
      <c r="F994" t="s">
        <v>228</v>
      </c>
      <c r="G994">
        <v>494</v>
      </c>
      <c r="H994" s="59"/>
      <c r="I994">
        <v>72.748450000000005</v>
      </c>
      <c r="J994">
        <v>523.83479999999997</v>
      </c>
      <c r="K994">
        <v>515.09889999999996</v>
      </c>
      <c r="L994">
        <v>507.54140000000001</v>
      </c>
      <c r="M994">
        <v>509.34480000000002</v>
      </c>
      <c r="N994">
        <v>528.78549999999996</v>
      </c>
      <c r="O994">
        <v>552.80600000000004</v>
      </c>
      <c r="P994">
        <v>569.49469999999997</v>
      </c>
      <c r="Q994">
        <v>577.92930000000001</v>
      </c>
      <c r="R994">
        <v>574.03779999999995</v>
      </c>
      <c r="S994">
        <v>573.05020000000002</v>
      </c>
      <c r="T994">
        <v>581.82600000000002</v>
      </c>
      <c r="U994">
        <v>573.02869999999996</v>
      </c>
      <c r="V994">
        <v>565.52380000000005</v>
      </c>
      <c r="W994">
        <v>556.71939999999995</v>
      </c>
      <c r="X994">
        <v>555.33309999999994</v>
      </c>
      <c r="Y994">
        <v>548.21640000000002</v>
      </c>
      <c r="Z994">
        <v>546.91470000000004</v>
      </c>
      <c r="AA994">
        <v>545.66999999999996</v>
      </c>
      <c r="AB994">
        <v>551.38580000000002</v>
      </c>
      <c r="AC994">
        <v>549.83969999999999</v>
      </c>
      <c r="AD994">
        <v>547.327</v>
      </c>
      <c r="AE994">
        <v>542.51329999999996</v>
      </c>
      <c r="AF994">
        <v>536.01610000000005</v>
      </c>
      <c r="AG994">
        <v>528.68489999999997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94.123660000000001</v>
      </c>
      <c r="AX994">
        <v>427.45609999999999</v>
      </c>
      <c r="AY994">
        <v>426.74579999999997</v>
      </c>
      <c r="AZ994">
        <v>429.52109999999999</v>
      </c>
      <c r="BA994">
        <v>428.20620000000002</v>
      </c>
      <c r="BB994">
        <v>427.80889999999999</v>
      </c>
      <c r="BC994">
        <v>355.16800000000001</v>
      </c>
      <c r="BD994">
        <v>237.6104</v>
      </c>
      <c r="BE994">
        <v>-28.687840000000001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143.70099999999999</v>
      </c>
      <c r="BV994">
        <v>435.0059</v>
      </c>
      <c r="BW994">
        <v>435.32709999999997</v>
      </c>
      <c r="BX994">
        <v>440.06509999999997</v>
      </c>
      <c r="BY994">
        <v>439.17110000000002</v>
      </c>
      <c r="BZ994">
        <v>438.42020000000002</v>
      </c>
      <c r="CA994">
        <v>362.4366</v>
      </c>
      <c r="CB994">
        <v>246.09010000000001</v>
      </c>
      <c r="CC994">
        <v>78.187870000000004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178.03809999999999</v>
      </c>
      <c r="CT994">
        <v>440.23489999999998</v>
      </c>
      <c r="CU994">
        <v>441.2704</v>
      </c>
      <c r="CV994">
        <v>447.36790000000002</v>
      </c>
      <c r="CW994">
        <v>446.76530000000002</v>
      </c>
      <c r="CX994">
        <v>445.76949999999999</v>
      </c>
      <c r="CY994">
        <v>367.47089999999997</v>
      </c>
      <c r="CZ994">
        <v>251.9631</v>
      </c>
      <c r="DA994">
        <v>152.2097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212.37520000000001</v>
      </c>
      <c r="DR994">
        <v>445.46390000000002</v>
      </c>
      <c r="DS994">
        <v>447.21379999999999</v>
      </c>
      <c r="DT994">
        <v>454.67059999999998</v>
      </c>
      <c r="DU994">
        <v>454.3596</v>
      </c>
      <c r="DV994">
        <v>453.1189</v>
      </c>
      <c r="DW994">
        <v>372.5052</v>
      </c>
      <c r="DX994">
        <v>257.83609999999999</v>
      </c>
      <c r="DY994">
        <v>226.23150000000001</v>
      </c>
      <c r="DZ994">
        <v>0</v>
      </c>
      <c r="EA994">
        <v>0</v>
      </c>
      <c r="EB994">
        <v>0</v>
      </c>
      <c r="EC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0</v>
      </c>
      <c r="EJ994">
        <v>0</v>
      </c>
      <c r="EK994">
        <v>0</v>
      </c>
      <c r="EL994">
        <v>0</v>
      </c>
      <c r="EM994">
        <v>0</v>
      </c>
      <c r="EN994">
        <v>0</v>
      </c>
      <c r="EO994">
        <v>261.95249999999999</v>
      </c>
      <c r="EP994">
        <v>453.0138</v>
      </c>
      <c r="EQ994">
        <v>455.79500000000002</v>
      </c>
      <c r="ER994">
        <v>465.21460000000002</v>
      </c>
      <c r="ES994">
        <v>465.32440000000003</v>
      </c>
      <c r="ET994">
        <v>463.73020000000002</v>
      </c>
      <c r="EU994">
        <v>379.77379999999999</v>
      </c>
      <c r="EV994">
        <v>266.31580000000002</v>
      </c>
      <c r="EW994">
        <v>333.10719999999998</v>
      </c>
      <c r="EX994">
        <v>52.698810000000002</v>
      </c>
      <c r="EY994">
        <v>52.336669999999998</v>
      </c>
      <c r="EZ994">
        <v>52.10492</v>
      </c>
      <c r="FA994">
        <v>51.688070000000003</v>
      </c>
      <c r="FB994">
        <v>51.052869999999999</v>
      </c>
      <c r="FC994">
        <v>50.946480000000001</v>
      </c>
      <c r="FD994">
        <v>50.625599999999999</v>
      </c>
      <c r="FE994">
        <v>50.923400000000001</v>
      </c>
      <c r="FF994">
        <v>52.185650000000003</v>
      </c>
      <c r="FG994">
        <v>55.460160000000002</v>
      </c>
      <c r="FH994">
        <v>59.12988</v>
      </c>
      <c r="FI994">
        <v>62.205500000000001</v>
      </c>
      <c r="FJ994">
        <v>63.633180000000003</v>
      </c>
      <c r="FK994">
        <v>64.214200000000005</v>
      </c>
      <c r="FL994">
        <v>64.513239999999996</v>
      </c>
      <c r="FM994">
        <v>64.210830000000001</v>
      </c>
      <c r="FN994">
        <v>64.067850000000007</v>
      </c>
      <c r="FO994">
        <v>63.299309999999998</v>
      </c>
      <c r="FP994">
        <v>61.377229999999997</v>
      </c>
      <c r="FQ994">
        <v>59.4559</v>
      </c>
      <c r="FR994">
        <v>58.255209999999998</v>
      </c>
      <c r="FS994">
        <v>57.327100000000002</v>
      </c>
      <c r="FT994">
        <v>56.567630000000001</v>
      </c>
      <c r="FU994">
        <v>55.384779999999999</v>
      </c>
      <c r="FV994">
        <v>1</v>
      </c>
    </row>
    <row r="995" spans="1:178" x14ac:dyDescent="0.2">
      <c r="A995" t="s">
        <v>216</v>
      </c>
      <c r="B995" t="s">
        <v>231</v>
      </c>
      <c r="C995" t="s">
        <v>243</v>
      </c>
      <c r="D995" t="s">
        <v>34</v>
      </c>
      <c r="E995">
        <v>2016</v>
      </c>
      <c r="F995" t="s">
        <v>228</v>
      </c>
      <c r="G995">
        <v>481</v>
      </c>
      <c r="H995" s="59"/>
      <c r="I995">
        <v>70.834010000000006</v>
      </c>
      <c r="J995">
        <v>510.0496</v>
      </c>
      <c r="K995">
        <v>501.5437</v>
      </c>
      <c r="L995">
        <v>494.185</v>
      </c>
      <c r="M995">
        <v>495.94099999999997</v>
      </c>
      <c r="N995">
        <v>514.87009999999998</v>
      </c>
      <c r="O995">
        <v>538.25850000000003</v>
      </c>
      <c r="P995">
        <v>554.50800000000004</v>
      </c>
      <c r="Q995">
        <v>562.72059999999999</v>
      </c>
      <c r="R995">
        <v>558.93150000000003</v>
      </c>
      <c r="S995">
        <v>557.96990000000005</v>
      </c>
      <c r="T995">
        <v>566.51480000000004</v>
      </c>
      <c r="U995">
        <v>557.94899999999996</v>
      </c>
      <c r="V995">
        <v>550.64160000000004</v>
      </c>
      <c r="W995">
        <v>542.06889999999999</v>
      </c>
      <c r="X995">
        <v>540.71910000000003</v>
      </c>
      <c r="Y995">
        <v>533.78959999999995</v>
      </c>
      <c r="Z995">
        <v>532.5222</v>
      </c>
      <c r="AA995">
        <v>531.31029999999998</v>
      </c>
      <c r="AB995">
        <v>536.87559999999996</v>
      </c>
      <c r="AC995">
        <v>535.37019999999995</v>
      </c>
      <c r="AD995">
        <v>532.92359999999996</v>
      </c>
      <c r="AE995">
        <v>528.23659999999995</v>
      </c>
      <c r="AF995">
        <v>521.91039999999998</v>
      </c>
      <c r="AG995">
        <v>514.77210000000002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90.549940000000007</v>
      </c>
      <c r="AX995">
        <v>416.0403</v>
      </c>
      <c r="AY995">
        <v>415.32580000000002</v>
      </c>
      <c r="AZ995">
        <v>417.98469999999998</v>
      </c>
      <c r="BA995">
        <v>416.69510000000002</v>
      </c>
      <c r="BB995">
        <v>416.31599999999997</v>
      </c>
      <c r="BC995">
        <v>345.66059999999999</v>
      </c>
      <c r="BD995">
        <v>231.16990000000001</v>
      </c>
      <c r="BE995">
        <v>-30.297239999999999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139.47059999999999</v>
      </c>
      <c r="BV995">
        <v>423.49009999999998</v>
      </c>
      <c r="BW995">
        <v>423.79340000000002</v>
      </c>
      <c r="BX995">
        <v>428.38900000000001</v>
      </c>
      <c r="BY995">
        <v>427.5147</v>
      </c>
      <c r="BZ995">
        <v>426.78680000000003</v>
      </c>
      <c r="CA995">
        <v>352.83300000000003</v>
      </c>
      <c r="CB995">
        <v>239.53729999999999</v>
      </c>
      <c r="CC995">
        <v>75.16283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173.35290000000001</v>
      </c>
      <c r="CT995">
        <v>428.64980000000003</v>
      </c>
      <c r="CU995">
        <v>429.65800000000002</v>
      </c>
      <c r="CV995">
        <v>435.59500000000003</v>
      </c>
      <c r="CW995">
        <v>435.00830000000002</v>
      </c>
      <c r="CX995">
        <v>434.03879999999998</v>
      </c>
      <c r="CY995">
        <v>357.80059999999997</v>
      </c>
      <c r="CZ995">
        <v>245.33250000000001</v>
      </c>
      <c r="DA995">
        <v>148.20419999999999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207.23519999999999</v>
      </c>
      <c r="DR995">
        <v>433.80950000000001</v>
      </c>
      <c r="DS995">
        <v>435.52260000000001</v>
      </c>
      <c r="DT995">
        <v>442.80099999999999</v>
      </c>
      <c r="DU995">
        <v>442.50200000000001</v>
      </c>
      <c r="DV995">
        <v>441.29070000000002</v>
      </c>
      <c r="DW995">
        <v>362.76819999999998</v>
      </c>
      <c r="DX995">
        <v>251.1277</v>
      </c>
      <c r="DY995">
        <v>221.24549999999999</v>
      </c>
      <c r="DZ995">
        <v>0</v>
      </c>
      <c r="EA995">
        <v>0</v>
      </c>
      <c r="EB995">
        <v>0</v>
      </c>
      <c r="EC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0</v>
      </c>
      <c r="EJ995">
        <v>0</v>
      </c>
      <c r="EK995">
        <v>0</v>
      </c>
      <c r="EL995">
        <v>0</v>
      </c>
      <c r="EM995">
        <v>0</v>
      </c>
      <c r="EN995">
        <v>0</v>
      </c>
      <c r="EO995">
        <v>256.1558</v>
      </c>
      <c r="EP995">
        <v>441.25940000000003</v>
      </c>
      <c r="EQ995">
        <v>443.99020000000002</v>
      </c>
      <c r="ER995">
        <v>453.20530000000002</v>
      </c>
      <c r="ES995">
        <v>453.32159999999999</v>
      </c>
      <c r="ET995">
        <v>451.76150000000001</v>
      </c>
      <c r="EU995">
        <v>369.94060000000002</v>
      </c>
      <c r="EV995">
        <v>259.49509999999998</v>
      </c>
      <c r="EW995">
        <v>326.7056</v>
      </c>
      <c r="EX995">
        <v>52.698810000000002</v>
      </c>
      <c r="EY995">
        <v>52.336669999999998</v>
      </c>
      <c r="EZ995">
        <v>52.10492</v>
      </c>
      <c r="FA995">
        <v>51.688070000000003</v>
      </c>
      <c r="FB995">
        <v>51.052869999999999</v>
      </c>
      <c r="FC995">
        <v>50.946480000000001</v>
      </c>
      <c r="FD995">
        <v>50.625599999999999</v>
      </c>
      <c r="FE995">
        <v>50.923400000000001</v>
      </c>
      <c r="FF995">
        <v>52.185650000000003</v>
      </c>
      <c r="FG995">
        <v>55.460160000000002</v>
      </c>
      <c r="FH995">
        <v>59.12988</v>
      </c>
      <c r="FI995">
        <v>62.205489999999998</v>
      </c>
      <c r="FJ995">
        <v>63.633180000000003</v>
      </c>
      <c r="FK995">
        <v>64.214200000000005</v>
      </c>
      <c r="FL995">
        <v>64.513239999999996</v>
      </c>
      <c r="FM995">
        <v>64.210830000000001</v>
      </c>
      <c r="FN995">
        <v>64.067850000000007</v>
      </c>
      <c r="FO995">
        <v>63.299320000000002</v>
      </c>
      <c r="FP995">
        <v>61.377220000000001</v>
      </c>
      <c r="FQ995">
        <v>59.4559</v>
      </c>
      <c r="FR995">
        <v>58.255209999999998</v>
      </c>
      <c r="FS995">
        <v>57.327100000000002</v>
      </c>
      <c r="FT995">
        <v>56.567630000000001</v>
      </c>
      <c r="FU995">
        <v>55.384779999999999</v>
      </c>
      <c r="FV995">
        <v>1</v>
      </c>
    </row>
    <row r="996" spans="1:178" x14ac:dyDescent="0.2">
      <c r="A996" t="s">
        <v>216</v>
      </c>
      <c r="B996" t="s">
        <v>231</v>
      </c>
      <c r="C996" t="s">
        <v>243</v>
      </c>
      <c r="D996" t="s">
        <v>34</v>
      </c>
      <c r="E996">
        <v>2017</v>
      </c>
      <c r="F996" t="s">
        <v>228</v>
      </c>
      <c r="G996">
        <v>468</v>
      </c>
      <c r="H996" s="59"/>
      <c r="I996">
        <v>68.919589999999999</v>
      </c>
      <c r="J996">
        <v>496.2645</v>
      </c>
      <c r="K996">
        <v>487.98849999999999</v>
      </c>
      <c r="L996">
        <v>480.82870000000003</v>
      </c>
      <c r="M996">
        <v>482.53710000000001</v>
      </c>
      <c r="N996">
        <v>500.95460000000003</v>
      </c>
      <c r="O996">
        <v>523.71100000000001</v>
      </c>
      <c r="P996">
        <v>539.52120000000002</v>
      </c>
      <c r="Q996">
        <v>547.51189999999997</v>
      </c>
      <c r="R996">
        <v>543.82529999999997</v>
      </c>
      <c r="S996">
        <v>542.88959999999997</v>
      </c>
      <c r="T996">
        <v>551.20360000000005</v>
      </c>
      <c r="U996">
        <v>542.86929999999995</v>
      </c>
      <c r="V996">
        <v>535.75940000000003</v>
      </c>
      <c r="W996">
        <v>527.41840000000002</v>
      </c>
      <c r="X996">
        <v>526.10509999999999</v>
      </c>
      <c r="Y996">
        <v>519.36289999999997</v>
      </c>
      <c r="Z996">
        <v>518.12980000000005</v>
      </c>
      <c r="AA996">
        <v>516.95060000000001</v>
      </c>
      <c r="AB996">
        <v>522.3655</v>
      </c>
      <c r="AC996">
        <v>520.9008</v>
      </c>
      <c r="AD996">
        <v>518.52030000000002</v>
      </c>
      <c r="AE996">
        <v>513.96</v>
      </c>
      <c r="AF996">
        <v>507.80470000000003</v>
      </c>
      <c r="AG996">
        <v>500.85930000000002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86.991349999999997</v>
      </c>
      <c r="AX996">
        <v>404.62670000000003</v>
      </c>
      <c r="AY996">
        <v>403.90839999999997</v>
      </c>
      <c r="AZ996">
        <v>406.45150000000001</v>
      </c>
      <c r="BA996">
        <v>405.18720000000002</v>
      </c>
      <c r="BB996">
        <v>404.82639999999998</v>
      </c>
      <c r="BC996">
        <v>336.15550000000002</v>
      </c>
      <c r="BD996">
        <v>224.7319</v>
      </c>
      <c r="BE996">
        <v>-31.87406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135.24639999999999</v>
      </c>
      <c r="BV996">
        <v>411.9751</v>
      </c>
      <c r="BW996">
        <v>412.26080000000002</v>
      </c>
      <c r="BX996">
        <v>416.71420000000001</v>
      </c>
      <c r="BY996">
        <v>415.8596</v>
      </c>
      <c r="BZ996">
        <v>415.15469999999999</v>
      </c>
      <c r="CA996">
        <v>343.2303</v>
      </c>
      <c r="CB996">
        <v>232.9855</v>
      </c>
      <c r="CC996">
        <v>72.151120000000006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168.6677</v>
      </c>
      <c r="CT996">
        <v>417.06470000000002</v>
      </c>
      <c r="CU996">
        <v>418.04570000000001</v>
      </c>
      <c r="CV996">
        <v>423.82220000000001</v>
      </c>
      <c r="CW996">
        <v>423.25130000000001</v>
      </c>
      <c r="CX996">
        <v>422.30799999999999</v>
      </c>
      <c r="CY996">
        <v>348.13029999999998</v>
      </c>
      <c r="CZ996">
        <v>238.70189999999999</v>
      </c>
      <c r="DA996">
        <v>144.1986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202.0889</v>
      </c>
      <c r="DR996">
        <v>422.1542</v>
      </c>
      <c r="DS996">
        <v>423.83049999999997</v>
      </c>
      <c r="DT996">
        <v>430.93009999999998</v>
      </c>
      <c r="DU996">
        <v>430.64299999999997</v>
      </c>
      <c r="DV996">
        <v>429.46129999999999</v>
      </c>
      <c r="DW996">
        <v>353.03030000000001</v>
      </c>
      <c r="DX996">
        <v>244.41829999999999</v>
      </c>
      <c r="DY996">
        <v>216.24619999999999</v>
      </c>
      <c r="DZ996">
        <v>0</v>
      </c>
      <c r="EA996">
        <v>0</v>
      </c>
      <c r="EB996">
        <v>0</v>
      </c>
      <c r="EC996">
        <v>0</v>
      </c>
      <c r="ED996">
        <v>0</v>
      </c>
      <c r="EE996">
        <v>0</v>
      </c>
      <c r="EF996">
        <v>0</v>
      </c>
      <c r="EG996">
        <v>0</v>
      </c>
      <c r="EH996">
        <v>0</v>
      </c>
      <c r="EI996">
        <v>0</v>
      </c>
      <c r="EJ996">
        <v>0</v>
      </c>
      <c r="EK996">
        <v>0</v>
      </c>
      <c r="EL996">
        <v>0</v>
      </c>
      <c r="EM996">
        <v>0</v>
      </c>
      <c r="EN996">
        <v>0</v>
      </c>
      <c r="EO996">
        <v>250.34399999999999</v>
      </c>
      <c r="EP996">
        <v>429.5027</v>
      </c>
      <c r="EQ996">
        <v>432.18290000000002</v>
      </c>
      <c r="ER996">
        <v>441.19290000000001</v>
      </c>
      <c r="ES996">
        <v>441.31549999999999</v>
      </c>
      <c r="ET996">
        <v>439.78960000000001</v>
      </c>
      <c r="EU996">
        <v>360.10509999999999</v>
      </c>
      <c r="EV996">
        <v>252.67179999999999</v>
      </c>
      <c r="EW996">
        <v>320.2713</v>
      </c>
      <c r="EX996">
        <v>52.698810000000002</v>
      </c>
      <c r="EY996">
        <v>52.336669999999998</v>
      </c>
      <c r="EZ996">
        <v>52.10492</v>
      </c>
      <c r="FA996">
        <v>51.688070000000003</v>
      </c>
      <c r="FB996">
        <v>51.052869999999999</v>
      </c>
      <c r="FC996">
        <v>50.946480000000001</v>
      </c>
      <c r="FD996">
        <v>50.625599999999999</v>
      </c>
      <c r="FE996">
        <v>50.923400000000001</v>
      </c>
      <c r="FF996">
        <v>52.185650000000003</v>
      </c>
      <c r="FG996">
        <v>55.460160000000002</v>
      </c>
      <c r="FH996">
        <v>59.12988</v>
      </c>
      <c r="FI996">
        <v>62.205500000000001</v>
      </c>
      <c r="FJ996">
        <v>63.633180000000003</v>
      </c>
      <c r="FK996">
        <v>64.214200000000005</v>
      </c>
      <c r="FL996">
        <v>64.513239999999996</v>
      </c>
      <c r="FM996">
        <v>64.210830000000001</v>
      </c>
      <c r="FN996">
        <v>64.067850000000007</v>
      </c>
      <c r="FO996">
        <v>63.299309999999998</v>
      </c>
      <c r="FP996">
        <v>61.377220000000001</v>
      </c>
      <c r="FQ996">
        <v>59.4559</v>
      </c>
      <c r="FR996">
        <v>58.255209999999998</v>
      </c>
      <c r="FS996">
        <v>57.327100000000002</v>
      </c>
      <c r="FT996">
        <v>56.567630000000001</v>
      </c>
      <c r="FU996">
        <v>55.384779999999999</v>
      </c>
      <c r="FV996">
        <v>1</v>
      </c>
    </row>
    <row r="997" spans="1:178" x14ac:dyDescent="0.2">
      <c r="A997" t="s">
        <v>216</v>
      </c>
      <c r="B997" t="s">
        <v>231</v>
      </c>
      <c r="C997" t="s">
        <v>243</v>
      </c>
      <c r="D997" t="s">
        <v>34</v>
      </c>
      <c r="E997" t="s">
        <v>239</v>
      </c>
      <c r="F997" t="s">
        <v>228</v>
      </c>
      <c r="G997">
        <v>455</v>
      </c>
      <c r="H997" s="59"/>
      <c r="I997">
        <v>67.00515</v>
      </c>
      <c r="J997">
        <v>482.4794</v>
      </c>
      <c r="K997">
        <v>474.4332</v>
      </c>
      <c r="L997">
        <v>467.47230000000002</v>
      </c>
      <c r="M997">
        <v>469.13330000000002</v>
      </c>
      <c r="N997">
        <v>487.03919999999999</v>
      </c>
      <c r="O997">
        <v>509.1635</v>
      </c>
      <c r="P997">
        <v>524.53449999999998</v>
      </c>
      <c r="Q997">
        <v>532.30319999999995</v>
      </c>
      <c r="R997">
        <v>528.71900000000005</v>
      </c>
      <c r="S997">
        <v>527.80939999999998</v>
      </c>
      <c r="T997">
        <v>535.89229999999998</v>
      </c>
      <c r="U997">
        <v>527.78959999999995</v>
      </c>
      <c r="V997">
        <v>520.87720000000002</v>
      </c>
      <c r="W997">
        <v>512.76790000000005</v>
      </c>
      <c r="X997">
        <v>511.49110000000002</v>
      </c>
      <c r="Y997">
        <v>504.93610000000001</v>
      </c>
      <c r="Z997">
        <v>503.73719999999997</v>
      </c>
      <c r="AA997">
        <v>502.5908</v>
      </c>
      <c r="AB997">
        <v>507.8553</v>
      </c>
      <c r="AC997">
        <v>506.43130000000002</v>
      </c>
      <c r="AD997">
        <v>504.11689999999999</v>
      </c>
      <c r="AE997">
        <v>499.68329999999997</v>
      </c>
      <c r="AF997">
        <v>493.69900000000001</v>
      </c>
      <c r="AG997">
        <v>486.94659999999999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83.448520000000002</v>
      </c>
      <c r="AX997">
        <v>393.21550000000002</v>
      </c>
      <c r="AY997">
        <v>392.49380000000002</v>
      </c>
      <c r="AZ997">
        <v>394.92160000000001</v>
      </c>
      <c r="BA997">
        <v>393.68290000000002</v>
      </c>
      <c r="BB997">
        <v>393.34010000000001</v>
      </c>
      <c r="BC997">
        <v>326.65269999999998</v>
      </c>
      <c r="BD997">
        <v>218.29669999999999</v>
      </c>
      <c r="BE997">
        <v>-33.416879999999999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0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0</v>
      </c>
      <c r="BS997">
        <v>0</v>
      </c>
      <c r="BT997">
        <v>0</v>
      </c>
      <c r="BU997">
        <v>131.02860000000001</v>
      </c>
      <c r="BV997">
        <v>400.46120000000002</v>
      </c>
      <c r="BW997">
        <v>400.72930000000002</v>
      </c>
      <c r="BX997">
        <v>405.04079999999999</v>
      </c>
      <c r="BY997">
        <v>404.20609999999999</v>
      </c>
      <c r="BZ997">
        <v>403.52390000000003</v>
      </c>
      <c r="CA997">
        <v>333.62860000000001</v>
      </c>
      <c r="CB997">
        <v>226.4348</v>
      </c>
      <c r="CC997">
        <v>69.153319999999994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0</v>
      </c>
      <c r="CR997">
        <v>0</v>
      </c>
      <c r="CS997">
        <v>163.98249999999999</v>
      </c>
      <c r="CT997">
        <v>405.47949999999997</v>
      </c>
      <c r="CU997">
        <v>406.43329999999997</v>
      </c>
      <c r="CV997">
        <v>412.04930000000002</v>
      </c>
      <c r="CW997">
        <v>411.49439999999998</v>
      </c>
      <c r="CX997">
        <v>410.5772</v>
      </c>
      <c r="CY997">
        <v>338.46010000000001</v>
      </c>
      <c r="CZ997">
        <v>232.07130000000001</v>
      </c>
      <c r="DA997">
        <v>140.19309999999999</v>
      </c>
      <c r="DB997">
        <v>0</v>
      </c>
      <c r="DC997">
        <v>0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196.93629999999999</v>
      </c>
      <c r="DR997">
        <v>410.49790000000002</v>
      </c>
      <c r="DS997">
        <v>412.13720000000001</v>
      </c>
      <c r="DT997">
        <v>419.05790000000002</v>
      </c>
      <c r="DU997">
        <v>418.78269999999998</v>
      </c>
      <c r="DV997">
        <v>417.63049999999998</v>
      </c>
      <c r="DW997">
        <v>343.29149999999998</v>
      </c>
      <c r="DX997">
        <v>237.70769999999999</v>
      </c>
      <c r="DY997">
        <v>211.2329</v>
      </c>
      <c r="DZ997">
        <v>0</v>
      </c>
      <c r="EA997">
        <v>0</v>
      </c>
      <c r="EB997">
        <v>0</v>
      </c>
      <c r="EC997">
        <v>0</v>
      </c>
      <c r="ED997">
        <v>0</v>
      </c>
      <c r="EE997">
        <v>0</v>
      </c>
      <c r="EF997">
        <v>0</v>
      </c>
      <c r="EG997">
        <v>0</v>
      </c>
      <c r="EH997">
        <v>0</v>
      </c>
      <c r="EI997">
        <v>0</v>
      </c>
      <c r="EJ997">
        <v>0</v>
      </c>
      <c r="EK997">
        <v>0</v>
      </c>
      <c r="EL997">
        <v>0</v>
      </c>
      <c r="EM997">
        <v>0</v>
      </c>
      <c r="EN997">
        <v>0</v>
      </c>
      <c r="EO997">
        <v>244.5164</v>
      </c>
      <c r="EP997">
        <v>417.74360000000001</v>
      </c>
      <c r="EQ997">
        <v>420.37270000000001</v>
      </c>
      <c r="ER997">
        <v>429.1771</v>
      </c>
      <c r="ES997">
        <v>429.30579999999998</v>
      </c>
      <c r="ET997">
        <v>427.8143</v>
      </c>
      <c r="EU997">
        <v>350.26740000000001</v>
      </c>
      <c r="EV997">
        <v>245.8458</v>
      </c>
      <c r="EW997">
        <v>313.80309999999997</v>
      </c>
      <c r="EX997">
        <v>52.698810000000002</v>
      </c>
      <c r="EY997">
        <v>52.336669999999998</v>
      </c>
      <c r="EZ997">
        <v>52.10492</v>
      </c>
      <c r="FA997">
        <v>51.688070000000003</v>
      </c>
      <c r="FB997">
        <v>51.052869999999999</v>
      </c>
      <c r="FC997">
        <v>50.946480000000001</v>
      </c>
      <c r="FD997">
        <v>50.625599999999999</v>
      </c>
      <c r="FE997">
        <v>50.923400000000001</v>
      </c>
      <c r="FF997">
        <v>52.185650000000003</v>
      </c>
      <c r="FG997">
        <v>55.460160000000002</v>
      </c>
      <c r="FH997">
        <v>59.12988</v>
      </c>
      <c r="FI997">
        <v>62.205489999999998</v>
      </c>
      <c r="FJ997">
        <v>63.633180000000003</v>
      </c>
      <c r="FK997">
        <v>64.214200000000005</v>
      </c>
      <c r="FL997">
        <v>64.513239999999996</v>
      </c>
      <c r="FM997">
        <v>64.210830000000001</v>
      </c>
      <c r="FN997">
        <v>64.067850000000007</v>
      </c>
      <c r="FO997">
        <v>63.299309999999998</v>
      </c>
      <c r="FP997">
        <v>61.377220000000001</v>
      </c>
      <c r="FQ997">
        <v>59.4559</v>
      </c>
      <c r="FR997">
        <v>58.255209999999998</v>
      </c>
      <c r="FS997">
        <v>57.327100000000002</v>
      </c>
      <c r="FT997">
        <v>56.567630000000001</v>
      </c>
      <c r="FU997">
        <v>55.384779999999999</v>
      </c>
      <c r="FV997">
        <v>1</v>
      </c>
    </row>
    <row r="998" spans="1:178" x14ac:dyDescent="0.2">
      <c r="A998" t="s">
        <v>216</v>
      </c>
      <c r="B998" t="s">
        <v>231</v>
      </c>
      <c r="C998" t="s">
        <v>243</v>
      </c>
      <c r="D998" t="s">
        <v>35</v>
      </c>
      <c r="E998">
        <v>2015</v>
      </c>
      <c r="F998" t="s">
        <v>228</v>
      </c>
      <c r="G998">
        <v>494</v>
      </c>
      <c r="H998" s="59"/>
      <c r="I998">
        <v>72.748450000000005</v>
      </c>
      <c r="J998">
        <v>555.31949999999995</v>
      </c>
      <c r="K998">
        <v>547.22329999999999</v>
      </c>
      <c r="L998">
        <v>543.59429999999998</v>
      </c>
      <c r="M998">
        <v>543.47170000000006</v>
      </c>
      <c r="N998">
        <v>561.89359999999999</v>
      </c>
      <c r="O998">
        <v>584.7364</v>
      </c>
      <c r="P998">
        <v>599.56269999999995</v>
      </c>
      <c r="Q998">
        <v>602.27110000000005</v>
      </c>
      <c r="R998">
        <v>603.90830000000005</v>
      </c>
      <c r="S998">
        <v>593.8682</v>
      </c>
      <c r="T998">
        <v>590.40729999999996</v>
      </c>
      <c r="U998">
        <v>603.14779999999996</v>
      </c>
      <c r="V998">
        <v>598.45609999999999</v>
      </c>
      <c r="W998">
        <v>595.05889999999999</v>
      </c>
      <c r="X998">
        <v>594.11850000000004</v>
      </c>
      <c r="Y998">
        <v>585.66650000000004</v>
      </c>
      <c r="Z998">
        <v>583.40560000000005</v>
      </c>
      <c r="AA998">
        <v>576.89469999999994</v>
      </c>
      <c r="AB998">
        <v>578.21849999999995</v>
      </c>
      <c r="AC998">
        <v>579.96469999999999</v>
      </c>
      <c r="AD998">
        <v>584.93439999999998</v>
      </c>
      <c r="AE998">
        <v>573.0761</v>
      </c>
      <c r="AF998">
        <v>564.8981</v>
      </c>
      <c r="AG998">
        <v>558.41909999999996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-75.421949999999995</v>
      </c>
      <c r="AX998">
        <v>450.60640000000001</v>
      </c>
      <c r="AY998">
        <v>445.77190000000002</v>
      </c>
      <c r="AZ998">
        <v>444.9581</v>
      </c>
      <c r="BA998">
        <v>446.77080000000001</v>
      </c>
      <c r="BB998">
        <v>450.52300000000002</v>
      </c>
      <c r="BC998">
        <v>362.65600000000001</v>
      </c>
      <c r="BD998">
        <v>256.39949999999999</v>
      </c>
      <c r="BE998">
        <v>1.9650000000000001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92.609179999999995</v>
      </c>
      <c r="BV998">
        <v>464.6909</v>
      </c>
      <c r="BW998">
        <v>460.27749999999997</v>
      </c>
      <c r="BX998">
        <v>460.97089999999997</v>
      </c>
      <c r="BY998">
        <v>462.9461</v>
      </c>
      <c r="BZ998">
        <v>468.18599999999998</v>
      </c>
      <c r="CA998">
        <v>379.37220000000002</v>
      </c>
      <c r="CB998">
        <v>269.46089999999998</v>
      </c>
      <c r="CC998">
        <v>108.8733</v>
      </c>
      <c r="CD998">
        <v>0</v>
      </c>
      <c r="CE998">
        <v>0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208.98699999999999</v>
      </c>
      <c r="CT998">
        <v>474.44580000000002</v>
      </c>
      <c r="CU998">
        <v>470.32400000000001</v>
      </c>
      <c r="CV998">
        <v>472.06119999999999</v>
      </c>
      <c r="CW998">
        <v>474.14909999999998</v>
      </c>
      <c r="CX998">
        <v>480.4194</v>
      </c>
      <c r="CY998">
        <v>390.94979999999998</v>
      </c>
      <c r="CZ998">
        <v>278.50709999999998</v>
      </c>
      <c r="DA998">
        <v>182.91759999999999</v>
      </c>
      <c r="DB998">
        <v>0</v>
      </c>
      <c r="DC998">
        <v>0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325.36489999999998</v>
      </c>
      <c r="DR998">
        <v>484.20060000000001</v>
      </c>
      <c r="DS998">
        <v>480.37049999999999</v>
      </c>
      <c r="DT998">
        <v>483.15159999999997</v>
      </c>
      <c r="DU998">
        <v>485.35199999999998</v>
      </c>
      <c r="DV998">
        <v>492.65280000000001</v>
      </c>
      <c r="DW998">
        <v>402.5274</v>
      </c>
      <c r="DX998">
        <v>287.55329999999998</v>
      </c>
      <c r="DY998">
        <v>256.96199999999999</v>
      </c>
      <c r="DZ998">
        <v>0</v>
      </c>
      <c r="EA998">
        <v>0</v>
      </c>
      <c r="EB998">
        <v>0</v>
      </c>
      <c r="EC998">
        <v>0</v>
      </c>
      <c r="ED998">
        <v>0</v>
      </c>
      <c r="EE998">
        <v>0</v>
      </c>
      <c r="EF998">
        <v>0</v>
      </c>
      <c r="EG998">
        <v>0</v>
      </c>
      <c r="EH998">
        <v>0</v>
      </c>
      <c r="EI998">
        <v>0</v>
      </c>
      <c r="EJ998">
        <v>0</v>
      </c>
      <c r="EK998">
        <v>0</v>
      </c>
      <c r="EL998">
        <v>0</v>
      </c>
      <c r="EM998">
        <v>0</v>
      </c>
      <c r="EN998">
        <v>0</v>
      </c>
      <c r="EO998">
        <v>493.39600000000002</v>
      </c>
      <c r="EP998">
        <v>498.2851</v>
      </c>
      <c r="EQ998">
        <v>494.87619999999998</v>
      </c>
      <c r="ER998">
        <v>499.1644</v>
      </c>
      <c r="ES998">
        <v>501.52730000000003</v>
      </c>
      <c r="ET998">
        <v>510.31580000000002</v>
      </c>
      <c r="EU998">
        <v>419.24369999999999</v>
      </c>
      <c r="EV998">
        <v>300.61470000000003</v>
      </c>
      <c r="EW998">
        <v>363.87029999999999</v>
      </c>
      <c r="EX998">
        <v>53.332479999999997</v>
      </c>
      <c r="EY998">
        <v>52.344299999999997</v>
      </c>
      <c r="EZ998">
        <v>51.852229999999999</v>
      </c>
      <c r="FA998">
        <v>51.549109999999999</v>
      </c>
      <c r="FB998">
        <v>51.094619999999999</v>
      </c>
      <c r="FC998">
        <v>50.737789999999997</v>
      </c>
      <c r="FD998">
        <v>50.528030000000001</v>
      </c>
      <c r="FE998">
        <v>50.818080000000002</v>
      </c>
      <c r="FF998">
        <v>52.464019999999998</v>
      </c>
      <c r="FG998">
        <v>54.631950000000003</v>
      </c>
      <c r="FH998">
        <v>57.6235</v>
      </c>
      <c r="FI998">
        <v>60.500839999999997</v>
      </c>
      <c r="FJ998">
        <v>63.003360000000001</v>
      </c>
      <c r="FK998">
        <v>65.039479999999998</v>
      </c>
      <c r="FL998">
        <v>66.158969999999997</v>
      </c>
      <c r="FM998">
        <v>66.504199999999997</v>
      </c>
      <c r="FN998">
        <v>66.252669999999995</v>
      </c>
      <c r="FO998">
        <v>65.167190000000005</v>
      </c>
      <c r="FP998">
        <v>62.698430000000002</v>
      </c>
      <c r="FQ998">
        <v>59.499589999999998</v>
      </c>
      <c r="FR998">
        <v>57.72072</v>
      </c>
      <c r="FS998">
        <v>56.318710000000003</v>
      </c>
      <c r="FT998">
        <v>55.265689999999999</v>
      </c>
      <c r="FU998">
        <v>53.832549999999998</v>
      </c>
      <c r="FV998">
        <v>1</v>
      </c>
    </row>
    <row r="999" spans="1:178" x14ac:dyDescent="0.2">
      <c r="A999" t="s">
        <v>216</v>
      </c>
      <c r="B999" t="s">
        <v>231</v>
      </c>
      <c r="C999" t="s">
        <v>243</v>
      </c>
      <c r="D999" t="s">
        <v>35</v>
      </c>
      <c r="E999">
        <v>2016</v>
      </c>
      <c r="F999" t="s">
        <v>228</v>
      </c>
      <c r="G999">
        <v>481</v>
      </c>
      <c r="H999" s="59"/>
      <c r="I999">
        <v>70.834010000000006</v>
      </c>
      <c r="J999">
        <v>540.70590000000004</v>
      </c>
      <c r="K999">
        <v>532.82259999999997</v>
      </c>
      <c r="L999">
        <v>529.28920000000005</v>
      </c>
      <c r="M999">
        <v>529.16980000000001</v>
      </c>
      <c r="N999">
        <v>547.1069</v>
      </c>
      <c r="O999">
        <v>569.34860000000003</v>
      </c>
      <c r="P999">
        <v>583.78470000000004</v>
      </c>
      <c r="Q999">
        <v>586.42190000000005</v>
      </c>
      <c r="R999">
        <v>588.01610000000005</v>
      </c>
      <c r="S999">
        <v>578.24009999999998</v>
      </c>
      <c r="T999">
        <v>574.87030000000004</v>
      </c>
      <c r="U999">
        <v>587.27549999999997</v>
      </c>
      <c r="V999">
        <v>582.70719999999994</v>
      </c>
      <c r="W999">
        <v>579.39940000000001</v>
      </c>
      <c r="X999">
        <v>578.48379999999997</v>
      </c>
      <c r="Y999">
        <v>570.25429999999994</v>
      </c>
      <c r="Z999">
        <v>568.05290000000002</v>
      </c>
      <c r="AA999">
        <v>561.7133</v>
      </c>
      <c r="AB999">
        <v>563.00220000000002</v>
      </c>
      <c r="AC999">
        <v>564.70249999999999</v>
      </c>
      <c r="AD999">
        <v>569.54139999999995</v>
      </c>
      <c r="AE999">
        <v>557.99519999999995</v>
      </c>
      <c r="AF999">
        <v>550.03229999999996</v>
      </c>
      <c r="AG999">
        <v>543.72379999999998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-77.154439999999994</v>
      </c>
      <c r="AX999">
        <v>438.43680000000001</v>
      </c>
      <c r="AY999">
        <v>433.7201</v>
      </c>
      <c r="AZ999">
        <v>432.89449999999999</v>
      </c>
      <c r="BA999">
        <v>434.65589999999997</v>
      </c>
      <c r="BB999">
        <v>438.27640000000002</v>
      </c>
      <c r="BC999">
        <v>352.74259999999998</v>
      </c>
      <c r="BD999">
        <v>249.36320000000001</v>
      </c>
      <c r="BE999">
        <v>-0.45182080000000002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0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0</v>
      </c>
      <c r="BS999">
        <v>0</v>
      </c>
      <c r="BT999">
        <v>0</v>
      </c>
      <c r="BU999">
        <v>88.651020000000003</v>
      </c>
      <c r="BV999">
        <v>452.3347</v>
      </c>
      <c r="BW999">
        <v>448.03359999999998</v>
      </c>
      <c r="BX999">
        <v>448.69510000000002</v>
      </c>
      <c r="BY999">
        <v>450.61689999999999</v>
      </c>
      <c r="BZ999">
        <v>455.7054</v>
      </c>
      <c r="CA999">
        <v>369.23739999999998</v>
      </c>
      <c r="CB999">
        <v>262.2516</v>
      </c>
      <c r="CC999">
        <v>105.04040000000001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0</v>
      </c>
      <c r="CR999">
        <v>0</v>
      </c>
      <c r="CS999">
        <v>203.48740000000001</v>
      </c>
      <c r="CT999">
        <v>461.96039999999999</v>
      </c>
      <c r="CU999">
        <v>457.94709999999998</v>
      </c>
      <c r="CV999">
        <v>459.6386</v>
      </c>
      <c r="CW999">
        <v>461.67149999999998</v>
      </c>
      <c r="CX999">
        <v>467.77679999999998</v>
      </c>
      <c r="CY999">
        <v>380.6617</v>
      </c>
      <c r="CZ999">
        <v>271.178</v>
      </c>
      <c r="DA999">
        <v>178.10400000000001</v>
      </c>
      <c r="DB999">
        <v>0</v>
      </c>
      <c r="DC999">
        <v>0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318.32369999999997</v>
      </c>
      <c r="DR999">
        <v>471.58600000000001</v>
      </c>
      <c r="DS999">
        <v>467.8605</v>
      </c>
      <c r="DT999">
        <v>470.58210000000003</v>
      </c>
      <c r="DU999">
        <v>472.726</v>
      </c>
      <c r="DV999">
        <v>479.84809999999999</v>
      </c>
      <c r="DW999">
        <v>392.08589999999998</v>
      </c>
      <c r="DX999">
        <v>280.1044</v>
      </c>
      <c r="DY999">
        <v>251.16759999999999</v>
      </c>
      <c r="DZ999">
        <v>0</v>
      </c>
      <c r="EA999">
        <v>0</v>
      </c>
      <c r="EB999">
        <v>0</v>
      </c>
      <c r="EC999">
        <v>0</v>
      </c>
      <c r="ED999">
        <v>0</v>
      </c>
      <c r="EE999">
        <v>0</v>
      </c>
      <c r="EF999">
        <v>0</v>
      </c>
      <c r="EG999">
        <v>0</v>
      </c>
      <c r="EH999">
        <v>0</v>
      </c>
      <c r="EI999">
        <v>0</v>
      </c>
      <c r="EJ999">
        <v>0</v>
      </c>
      <c r="EK999">
        <v>0</v>
      </c>
      <c r="EL999">
        <v>0</v>
      </c>
      <c r="EM999">
        <v>0</v>
      </c>
      <c r="EN999">
        <v>0</v>
      </c>
      <c r="EO999">
        <v>484.12920000000003</v>
      </c>
      <c r="EP999">
        <v>485.48390000000001</v>
      </c>
      <c r="EQ999">
        <v>482.17399999999998</v>
      </c>
      <c r="ER999">
        <v>486.3827</v>
      </c>
      <c r="ES999">
        <v>488.68709999999999</v>
      </c>
      <c r="ET999">
        <v>497.27719999999999</v>
      </c>
      <c r="EU999">
        <v>408.58080000000001</v>
      </c>
      <c r="EV999">
        <v>292.99270000000001</v>
      </c>
      <c r="EW999">
        <v>356.65980000000002</v>
      </c>
      <c r="EX999">
        <v>53.332479999999997</v>
      </c>
      <c r="EY999">
        <v>52.344299999999997</v>
      </c>
      <c r="EZ999">
        <v>51.852229999999999</v>
      </c>
      <c r="FA999">
        <v>51.549109999999999</v>
      </c>
      <c r="FB999">
        <v>51.094619999999999</v>
      </c>
      <c r="FC999">
        <v>50.737789999999997</v>
      </c>
      <c r="FD999">
        <v>50.528030000000001</v>
      </c>
      <c r="FE999">
        <v>50.818080000000002</v>
      </c>
      <c r="FF999">
        <v>52.464019999999998</v>
      </c>
      <c r="FG999">
        <v>54.631950000000003</v>
      </c>
      <c r="FH999">
        <v>57.623510000000003</v>
      </c>
      <c r="FI999">
        <v>60.500839999999997</v>
      </c>
      <c r="FJ999">
        <v>63.003360000000001</v>
      </c>
      <c r="FK999">
        <v>65.039479999999998</v>
      </c>
      <c r="FL999">
        <v>66.158969999999997</v>
      </c>
      <c r="FM999">
        <v>66.504199999999997</v>
      </c>
      <c r="FN999">
        <v>66.252669999999995</v>
      </c>
      <c r="FO999">
        <v>65.167190000000005</v>
      </c>
      <c r="FP999">
        <v>62.698430000000002</v>
      </c>
      <c r="FQ999">
        <v>59.499600000000001</v>
      </c>
      <c r="FR999">
        <v>57.720709999999997</v>
      </c>
      <c r="FS999">
        <v>56.318710000000003</v>
      </c>
      <c r="FT999">
        <v>55.265689999999999</v>
      </c>
      <c r="FU999">
        <v>53.832549999999998</v>
      </c>
      <c r="FV999">
        <v>1</v>
      </c>
    </row>
    <row r="1000" spans="1:178" x14ac:dyDescent="0.2">
      <c r="A1000" t="s">
        <v>216</v>
      </c>
      <c r="B1000" t="s">
        <v>231</v>
      </c>
      <c r="C1000" t="s">
        <v>243</v>
      </c>
      <c r="D1000" t="s">
        <v>35</v>
      </c>
      <c r="E1000">
        <v>2017</v>
      </c>
      <c r="F1000" t="s">
        <v>228</v>
      </c>
      <c r="G1000">
        <v>468</v>
      </c>
      <c r="H1000" s="59"/>
      <c r="I1000">
        <v>68.919589999999999</v>
      </c>
      <c r="J1000">
        <v>526.09220000000005</v>
      </c>
      <c r="K1000">
        <v>518.42200000000003</v>
      </c>
      <c r="L1000">
        <v>514.98410000000001</v>
      </c>
      <c r="M1000">
        <v>514.86789999999996</v>
      </c>
      <c r="N1000">
        <v>532.32029999999997</v>
      </c>
      <c r="O1000">
        <v>553.96079999999995</v>
      </c>
      <c r="P1000">
        <v>568.0068</v>
      </c>
      <c r="Q1000">
        <v>570.57259999999997</v>
      </c>
      <c r="R1000">
        <v>572.12369999999999</v>
      </c>
      <c r="S1000">
        <v>562.61189999999999</v>
      </c>
      <c r="T1000">
        <v>559.33330000000001</v>
      </c>
      <c r="U1000">
        <v>571.40319999999997</v>
      </c>
      <c r="V1000">
        <v>566.95839999999998</v>
      </c>
      <c r="W1000">
        <v>563.74</v>
      </c>
      <c r="X1000">
        <v>562.84910000000002</v>
      </c>
      <c r="Y1000">
        <v>554.84199999999998</v>
      </c>
      <c r="Z1000">
        <v>552.70010000000002</v>
      </c>
      <c r="AA1000">
        <v>546.53179999999998</v>
      </c>
      <c r="AB1000">
        <v>547.78589999999997</v>
      </c>
      <c r="AC1000">
        <v>549.44029999999998</v>
      </c>
      <c r="AD1000">
        <v>554.14840000000004</v>
      </c>
      <c r="AE1000">
        <v>542.91420000000005</v>
      </c>
      <c r="AF1000">
        <v>535.16660000000002</v>
      </c>
      <c r="AG1000">
        <v>529.02859999999998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-78.835660000000004</v>
      </c>
      <c r="AX1000">
        <v>426.2715</v>
      </c>
      <c r="AY1000">
        <v>421.6728</v>
      </c>
      <c r="AZ1000">
        <v>420.83569999999997</v>
      </c>
      <c r="BA1000">
        <v>422.54590000000002</v>
      </c>
      <c r="BB1000">
        <v>426.0351</v>
      </c>
      <c r="BC1000">
        <v>342.83429999999998</v>
      </c>
      <c r="BD1000">
        <v>242.33090000000001</v>
      </c>
      <c r="BE1000">
        <v>-2.8359700000000001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84.713840000000005</v>
      </c>
      <c r="BV1000">
        <v>439.9803</v>
      </c>
      <c r="BW1000">
        <v>435.79149999999998</v>
      </c>
      <c r="BX1000">
        <v>436.42129999999997</v>
      </c>
      <c r="BY1000">
        <v>438.28969999999998</v>
      </c>
      <c r="BZ1000">
        <v>443.22710000000001</v>
      </c>
      <c r="CA1000">
        <v>359.10469999999998</v>
      </c>
      <c r="CB1000">
        <v>255.04390000000001</v>
      </c>
      <c r="CC1000">
        <v>101.2209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197.98769999999999</v>
      </c>
      <c r="CT1000">
        <v>449.47489999999999</v>
      </c>
      <c r="CU1000">
        <v>445.57010000000002</v>
      </c>
      <c r="CV1000">
        <v>447.21589999999998</v>
      </c>
      <c r="CW1000">
        <v>449.19389999999999</v>
      </c>
      <c r="CX1000">
        <v>455.13420000000002</v>
      </c>
      <c r="CY1000">
        <v>370.37349999999998</v>
      </c>
      <c r="CZ1000">
        <v>263.84879999999998</v>
      </c>
      <c r="DA1000">
        <v>173.29040000000001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311.26159999999999</v>
      </c>
      <c r="DR1000">
        <v>458.96960000000001</v>
      </c>
      <c r="DS1000">
        <v>455.34870000000001</v>
      </c>
      <c r="DT1000">
        <v>458.01049999999998</v>
      </c>
      <c r="DU1000">
        <v>460.09800000000001</v>
      </c>
      <c r="DV1000">
        <v>467.04129999999998</v>
      </c>
      <c r="DW1000">
        <v>381.64240000000001</v>
      </c>
      <c r="DX1000">
        <v>272.65379999999999</v>
      </c>
      <c r="DY1000">
        <v>245.35990000000001</v>
      </c>
      <c r="DZ1000">
        <v>0</v>
      </c>
      <c r="EA1000">
        <v>0</v>
      </c>
      <c r="EB1000">
        <v>0</v>
      </c>
      <c r="EC1000">
        <v>0</v>
      </c>
      <c r="ED1000">
        <v>0</v>
      </c>
      <c r="EE1000">
        <v>0</v>
      </c>
      <c r="EF1000">
        <v>0</v>
      </c>
      <c r="EG1000">
        <v>0</v>
      </c>
      <c r="EH1000">
        <v>0</v>
      </c>
      <c r="EI1000">
        <v>0</v>
      </c>
      <c r="EJ1000">
        <v>0</v>
      </c>
      <c r="EK1000">
        <v>0</v>
      </c>
      <c r="EL1000">
        <v>0</v>
      </c>
      <c r="EM1000">
        <v>0</v>
      </c>
      <c r="EN1000">
        <v>0</v>
      </c>
      <c r="EO1000">
        <v>474.81110000000001</v>
      </c>
      <c r="EP1000">
        <v>472.67840000000001</v>
      </c>
      <c r="EQ1000">
        <v>469.4674</v>
      </c>
      <c r="ER1000">
        <v>473.59620000000001</v>
      </c>
      <c r="ES1000">
        <v>475.84190000000001</v>
      </c>
      <c r="ET1000">
        <v>484.23320000000001</v>
      </c>
      <c r="EU1000">
        <v>397.9128</v>
      </c>
      <c r="EV1000">
        <v>285.36680000000001</v>
      </c>
      <c r="EW1000">
        <v>349.41669999999999</v>
      </c>
      <c r="EX1000">
        <v>53.332479999999997</v>
      </c>
      <c r="EY1000">
        <v>52.344299999999997</v>
      </c>
      <c r="EZ1000">
        <v>51.852229999999999</v>
      </c>
      <c r="FA1000">
        <v>51.549109999999999</v>
      </c>
      <c r="FB1000">
        <v>51.094619999999999</v>
      </c>
      <c r="FC1000">
        <v>50.737789999999997</v>
      </c>
      <c r="FD1000">
        <v>50.528030000000001</v>
      </c>
      <c r="FE1000">
        <v>50.818080000000002</v>
      </c>
      <c r="FF1000">
        <v>52.464019999999998</v>
      </c>
      <c r="FG1000">
        <v>54.631950000000003</v>
      </c>
      <c r="FH1000">
        <v>57.6235</v>
      </c>
      <c r="FI1000">
        <v>60.500839999999997</v>
      </c>
      <c r="FJ1000">
        <v>63.003360000000001</v>
      </c>
      <c r="FK1000">
        <v>65.039479999999998</v>
      </c>
      <c r="FL1000">
        <v>66.158969999999997</v>
      </c>
      <c r="FM1000">
        <v>66.504199999999997</v>
      </c>
      <c r="FN1000">
        <v>66.252669999999995</v>
      </c>
      <c r="FO1000">
        <v>65.167190000000005</v>
      </c>
      <c r="FP1000">
        <v>62.698430000000002</v>
      </c>
      <c r="FQ1000">
        <v>59.499589999999998</v>
      </c>
      <c r="FR1000">
        <v>57.720709999999997</v>
      </c>
      <c r="FS1000">
        <v>56.318710000000003</v>
      </c>
      <c r="FT1000">
        <v>55.265689999999999</v>
      </c>
      <c r="FU1000">
        <v>53.832549999999998</v>
      </c>
      <c r="FV1000">
        <v>1</v>
      </c>
    </row>
    <row r="1001" spans="1:178" x14ac:dyDescent="0.2">
      <c r="A1001" t="s">
        <v>216</v>
      </c>
      <c r="B1001" t="s">
        <v>231</v>
      </c>
      <c r="C1001" t="s">
        <v>243</v>
      </c>
      <c r="D1001" t="s">
        <v>35</v>
      </c>
      <c r="E1001" t="s">
        <v>239</v>
      </c>
      <c r="F1001" t="s">
        <v>228</v>
      </c>
      <c r="G1001">
        <v>455</v>
      </c>
      <c r="H1001" s="59"/>
      <c r="I1001">
        <v>67.00515</v>
      </c>
      <c r="J1001">
        <v>511.4785</v>
      </c>
      <c r="K1001">
        <v>504.02140000000003</v>
      </c>
      <c r="L1001">
        <v>500.67899999999997</v>
      </c>
      <c r="M1001">
        <v>500.56599999999997</v>
      </c>
      <c r="N1001">
        <v>517.53359999999998</v>
      </c>
      <c r="O1001">
        <v>538.57299999999998</v>
      </c>
      <c r="P1001">
        <v>552.22879999999998</v>
      </c>
      <c r="Q1001">
        <v>554.72339999999997</v>
      </c>
      <c r="R1001">
        <v>556.23140000000001</v>
      </c>
      <c r="S1001">
        <v>546.98379999999997</v>
      </c>
      <c r="T1001">
        <v>543.7962</v>
      </c>
      <c r="U1001">
        <v>555.53089999999997</v>
      </c>
      <c r="V1001">
        <v>551.20950000000005</v>
      </c>
      <c r="W1001">
        <v>548.0806</v>
      </c>
      <c r="X1001">
        <v>547.21439999999996</v>
      </c>
      <c r="Y1001">
        <v>539.42970000000003</v>
      </c>
      <c r="Z1001">
        <v>537.34730000000002</v>
      </c>
      <c r="AA1001">
        <v>531.35040000000004</v>
      </c>
      <c r="AB1001">
        <v>532.56960000000004</v>
      </c>
      <c r="AC1001">
        <v>534.178</v>
      </c>
      <c r="AD1001">
        <v>538.75540000000001</v>
      </c>
      <c r="AE1001">
        <v>527.83330000000001</v>
      </c>
      <c r="AF1001">
        <v>520.30089999999996</v>
      </c>
      <c r="AG1001">
        <v>514.33339999999998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-80.463470000000001</v>
      </c>
      <c r="AX1001">
        <v>414.11059999999998</v>
      </c>
      <c r="AY1001">
        <v>409.63010000000003</v>
      </c>
      <c r="AZ1001">
        <v>408.78199999999998</v>
      </c>
      <c r="BA1001">
        <v>410.44099999999997</v>
      </c>
      <c r="BB1001">
        <v>413.79950000000002</v>
      </c>
      <c r="BC1001">
        <v>332.93130000000002</v>
      </c>
      <c r="BD1001">
        <v>235.30269999999999</v>
      </c>
      <c r="BE1001">
        <v>-5.1861870000000003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0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0</v>
      </c>
      <c r="BS1001">
        <v>0</v>
      </c>
      <c r="BT1001">
        <v>0</v>
      </c>
      <c r="BU1001">
        <v>80.798519999999996</v>
      </c>
      <c r="BV1001">
        <v>427.6277</v>
      </c>
      <c r="BW1001">
        <v>423.55130000000003</v>
      </c>
      <c r="BX1001">
        <v>424.14960000000002</v>
      </c>
      <c r="BY1001">
        <v>425.96460000000002</v>
      </c>
      <c r="BZ1001">
        <v>430.75099999999998</v>
      </c>
      <c r="CA1001">
        <v>348.9742</v>
      </c>
      <c r="CB1001">
        <v>247.83789999999999</v>
      </c>
      <c r="CC1001">
        <v>97.415289999999999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192.4881</v>
      </c>
      <c r="CT1001">
        <v>436.98950000000002</v>
      </c>
      <c r="CU1001">
        <v>433.19310000000002</v>
      </c>
      <c r="CV1001">
        <v>434.79320000000001</v>
      </c>
      <c r="CW1001">
        <v>436.71629999999999</v>
      </c>
      <c r="CX1001">
        <v>442.49160000000001</v>
      </c>
      <c r="CY1001">
        <v>360.08539999999999</v>
      </c>
      <c r="CZ1001">
        <v>256.5197</v>
      </c>
      <c r="DA1001">
        <v>168.4768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304.17759999999998</v>
      </c>
      <c r="DR1001">
        <v>446.35140000000001</v>
      </c>
      <c r="DS1001">
        <v>442.83499999999998</v>
      </c>
      <c r="DT1001">
        <v>445.43689999999998</v>
      </c>
      <c r="DU1001">
        <v>447.46789999999999</v>
      </c>
      <c r="DV1001">
        <v>454.2321</v>
      </c>
      <c r="DW1001">
        <v>371.19659999999999</v>
      </c>
      <c r="DX1001">
        <v>265.20150000000001</v>
      </c>
      <c r="DY1001">
        <v>239.53819999999999</v>
      </c>
      <c r="DZ1001">
        <v>0</v>
      </c>
      <c r="EA1001">
        <v>0</v>
      </c>
      <c r="EB1001">
        <v>0</v>
      </c>
      <c r="EC1001">
        <v>0</v>
      </c>
      <c r="ED1001">
        <v>0</v>
      </c>
      <c r="EE1001">
        <v>0</v>
      </c>
      <c r="EF1001">
        <v>0</v>
      </c>
      <c r="EG1001">
        <v>0</v>
      </c>
      <c r="EH1001">
        <v>0</v>
      </c>
      <c r="EI1001">
        <v>0</v>
      </c>
      <c r="EJ1001">
        <v>0</v>
      </c>
      <c r="EK1001">
        <v>0</v>
      </c>
      <c r="EL1001">
        <v>0</v>
      </c>
      <c r="EM1001">
        <v>0</v>
      </c>
      <c r="EN1001">
        <v>0</v>
      </c>
      <c r="EO1001">
        <v>465.43959999999998</v>
      </c>
      <c r="EP1001">
        <v>459.86849999999998</v>
      </c>
      <c r="EQ1001">
        <v>456.75619999999998</v>
      </c>
      <c r="ER1001">
        <v>460.80450000000002</v>
      </c>
      <c r="ES1001">
        <v>462.99160000000001</v>
      </c>
      <c r="ET1001">
        <v>471.18360000000001</v>
      </c>
      <c r="EU1001">
        <v>387.23939999999999</v>
      </c>
      <c r="EV1001">
        <v>277.73669999999998</v>
      </c>
      <c r="EW1001">
        <v>342.1397</v>
      </c>
      <c r="EX1001">
        <v>53.332479999999997</v>
      </c>
      <c r="EY1001">
        <v>52.344299999999997</v>
      </c>
      <c r="EZ1001">
        <v>51.852229999999999</v>
      </c>
      <c r="FA1001">
        <v>51.549109999999999</v>
      </c>
      <c r="FB1001">
        <v>51.094619999999999</v>
      </c>
      <c r="FC1001">
        <v>50.737789999999997</v>
      </c>
      <c r="FD1001">
        <v>50.528030000000001</v>
      </c>
      <c r="FE1001">
        <v>50.818080000000002</v>
      </c>
      <c r="FF1001">
        <v>52.464019999999998</v>
      </c>
      <c r="FG1001">
        <v>54.631950000000003</v>
      </c>
      <c r="FH1001">
        <v>57.6235</v>
      </c>
      <c r="FI1001">
        <v>60.500839999999997</v>
      </c>
      <c r="FJ1001">
        <v>63.003360000000001</v>
      </c>
      <c r="FK1001">
        <v>65.039479999999998</v>
      </c>
      <c r="FL1001">
        <v>66.158969999999997</v>
      </c>
      <c r="FM1001">
        <v>66.504199999999997</v>
      </c>
      <c r="FN1001">
        <v>66.252669999999995</v>
      </c>
      <c r="FO1001">
        <v>65.167190000000005</v>
      </c>
      <c r="FP1001">
        <v>62.698430000000002</v>
      </c>
      <c r="FQ1001">
        <v>59.499589999999998</v>
      </c>
      <c r="FR1001">
        <v>57.720709999999997</v>
      </c>
      <c r="FS1001">
        <v>56.318710000000003</v>
      </c>
      <c r="FT1001">
        <v>55.265689999999999</v>
      </c>
      <c r="FU1001">
        <v>53.832549999999998</v>
      </c>
      <c r="FV1001">
        <v>1</v>
      </c>
    </row>
    <row r="1002" spans="1:178" x14ac:dyDescent="0.2">
      <c r="A1002" t="s">
        <v>216</v>
      </c>
      <c r="B1002" t="s">
        <v>231</v>
      </c>
      <c r="C1002" t="s">
        <v>243</v>
      </c>
      <c r="D1002" t="s">
        <v>36</v>
      </c>
      <c r="E1002">
        <v>2015</v>
      </c>
      <c r="F1002" t="s">
        <v>228</v>
      </c>
      <c r="G1002">
        <v>494</v>
      </c>
      <c r="H1002" s="59"/>
      <c r="I1002">
        <v>72.748450000000005</v>
      </c>
      <c r="J1002">
        <v>531.78859999999997</v>
      </c>
      <c r="K1002">
        <v>522.90269999999998</v>
      </c>
      <c r="L1002">
        <v>517.73649999999998</v>
      </c>
      <c r="M1002">
        <v>523.81119999999999</v>
      </c>
      <c r="N1002">
        <v>543.43420000000003</v>
      </c>
      <c r="O1002">
        <v>574.38490000000002</v>
      </c>
      <c r="P1002">
        <v>596.27290000000005</v>
      </c>
      <c r="Q1002">
        <v>594.20799999999997</v>
      </c>
      <c r="R1002">
        <v>579.0154</v>
      </c>
      <c r="S1002">
        <v>557.85389999999995</v>
      </c>
      <c r="T1002">
        <v>569.71699999999998</v>
      </c>
      <c r="U1002">
        <v>591.77179999999998</v>
      </c>
      <c r="V1002">
        <v>590.90750000000003</v>
      </c>
      <c r="W1002">
        <v>599.72559999999999</v>
      </c>
      <c r="X1002">
        <v>584.04390000000001</v>
      </c>
      <c r="Y1002">
        <v>585.01980000000003</v>
      </c>
      <c r="Z1002">
        <v>573.38959999999997</v>
      </c>
      <c r="AA1002">
        <v>568.3537</v>
      </c>
      <c r="AB1002">
        <v>556.09910000000002</v>
      </c>
      <c r="AC1002">
        <v>541.52170000000001</v>
      </c>
      <c r="AD1002">
        <v>553.50099999999998</v>
      </c>
      <c r="AE1002">
        <v>550.53049999999996</v>
      </c>
      <c r="AF1002">
        <v>544.55679999999995</v>
      </c>
      <c r="AG1002">
        <v>540.31150000000002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-25.87988</v>
      </c>
      <c r="AU1002">
        <v>454.07139999999998</v>
      </c>
      <c r="AV1002">
        <v>445.83319999999998</v>
      </c>
      <c r="AW1002">
        <v>450.42290000000003</v>
      </c>
      <c r="AX1002">
        <v>444.54660000000001</v>
      </c>
      <c r="AY1002">
        <v>441.69299999999998</v>
      </c>
      <c r="AZ1002">
        <v>347.5265</v>
      </c>
      <c r="BA1002">
        <v>221.62739999999999</v>
      </c>
      <c r="BB1002">
        <v>-848.55709999999999</v>
      </c>
      <c r="BC1002">
        <v>-762.00019999999995</v>
      </c>
      <c r="BD1002">
        <v>-613.61699999999996</v>
      </c>
      <c r="BE1002">
        <v>-622.34439999999995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0</v>
      </c>
      <c r="BL1002">
        <v>0</v>
      </c>
      <c r="BM1002">
        <v>0</v>
      </c>
      <c r="BN1002">
        <v>0</v>
      </c>
      <c r="BO1002">
        <v>0</v>
      </c>
      <c r="BP1002">
        <v>0</v>
      </c>
      <c r="BQ1002">
        <v>0</v>
      </c>
      <c r="BR1002">
        <v>106.68129999999999</v>
      </c>
      <c r="BS1002">
        <v>466.50749999999999</v>
      </c>
      <c r="BT1002">
        <v>456.78919999999999</v>
      </c>
      <c r="BU1002">
        <v>462.86169999999998</v>
      </c>
      <c r="BV1002">
        <v>455.55189999999999</v>
      </c>
      <c r="BW1002">
        <v>452.75979999999998</v>
      </c>
      <c r="BX1002">
        <v>359.2955</v>
      </c>
      <c r="BY1002">
        <v>231.58179999999999</v>
      </c>
      <c r="BZ1002">
        <v>-253.5204</v>
      </c>
      <c r="CA1002">
        <v>-216.81299999999999</v>
      </c>
      <c r="CB1002">
        <v>-154.02670000000001</v>
      </c>
      <c r="CC1002">
        <v>-157.47309999999999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198.49279999999999</v>
      </c>
      <c r="CQ1002">
        <v>475.12060000000002</v>
      </c>
      <c r="CR1002">
        <v>464.37740000000002</v>
      </c>
      <c r="CS1002">
        <v>471.47669999999999</v>
      </c>
      <c r="CT1002">
        <v>463.17410000000001</v>
      </c>
      <c r="CU1002">
        <v>460.4246</v>
      </c>
      <c r="CV1002">
        <v>367.44670000000002</v>
      </c>
      <c r="CW1002">
        <v>238.47620000000001</v>
      </c>
      <c r="CX1002">
        <v>158.6001</v>
      </c>
      <c r="CY1002">
        <v>160.78200000000001</v>
      </c>
      <c r="CZ1002">
        <v>164.2841</v>
      </c>
      <c r="DA1002">
        <v>164.49529999999999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290.30419999999998</v>
      </c>
      <c r="DO1002">
        <v>483.73379999999997</v>
      </c>
      <c r="DP1002">
        <v>471.96550000000002</v>
      </c>
      <c r="DQ1002">
        <v>480.09179999999998</v>
      </c>
      <c r="DR1002">
        <v>470.79629999999997</v>
      </c>
      <c r="DS1002">
        <v>468.08940000000001</v>
      </c>
      <c r="DT1002">
        <v>375.59789999999998</v>
      </c>
      <c r="DU1002">
        <v>245.3706</v>
      </c>
      <c r="DV1002">
        <v>570.72059999999999</v>
      </c>
      <c r="DW1002">
        <v>538.37699999999995</v>
      </c>
      <c r="DX1002">
        <v>482.5949</v>
      </c>
      <c r="DY1002">
        <v>486.46370000000002</v>
      </c>
      <c r="DZ1002">
        <v>0</v>
      </c>
      <c r="EA1002">
        <v>0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J1002">
        <v>0</v>
      </c>
      <c r="EK1002">
        <v>0</v>
      </c>
      <c r="EL1002">
        <v>422.86540000000002</v>
      </c>
      <c r="EM1002">
        <v>496.16989999999998</v>
      </c>
      <c r="EN1002">
        <v>482.92160000000001</v>
      </c>
      <c r="EO1002">
        <v>492.53050000000002</v>
      </c>
      <c r="EP1002">
        <v>481.80160000000001</v>
      </c>
      <c r="EQ1002">
        <v>479.15609999999998</v>
      </c>
      <c r="ER1002">
        <v>387.36689999999999</v>
      </c>
      <c r="ES1002">
        <v>255.32499999999999</v>
      </c>
      <c r="ET1002">
        <v>1165.7570000000001</v>
      </c>
      <c r="EU1002">
        <v>1083.5640000000001</v>
      </c>
      <c r="EV1002">
        <v>942.18520000000001</v>
      </c>
      <c r="EW1002">
        <v>951.33500000000004</v>
      </c>
      <c r="EX1002">
        <v>62.511969999999998</v>
      </c>
      <c r="EY1002">
        <v>61.458869999999997</v>
      </c>
      <c r="EZ1002">
        <v>60.660200000000003</v>
      </c>
      <c r="FA1002">
        <v>60.103360000000002</v>
      </c>
      <c r="FB1002">
        <v>59.238720000000001</v>
      </c>
      <c r="FC1002">
        <v>58.618310000000001</v>
      </c>
      <c r="FD1002">
        <v>58.006210000000003</v>
      </c>
      <c r="FE1002">
        <v>58.005099999999999</v>
      </c>
      <c r="FF1002">
        <v>60.015540000000001</v>
      </c>
      <c r="FG1002">
        <v>63.81315</v>
      </c>
      <c r="FH1002">
        <v>68.425259999999994</v>
      </c>
      <c r="FI1002">
        <v>73.421819999999997</v>
      </c>
      <c r="FJ1002">
        <v>77.367940000000004</v>
      </c>
      <c r="FK1002">
        <v>80.132429999999999</v>
      </c>
      <c r="FL1002">
        <v>81.498660000000001</v>
      </c>
      <c r="FM1002">
        <v>82.498890000000003</v>
      </c>
      <c r="FN1002">
        <v>82.102810000000005</v>
      </c>
      <c r="FO1002">
        <v>81.622579999999999</v>
      </c>
      <c r="FP1002">
        <v>79.533550000000005</v>
      </c>
      <c r="FQ1002">
        <v>76.311170000000004</v>
      </c>
      <c r="FR1002">
        <v>72.18535</v>
      </c>
      <c r="FS1002">
        <v>69.516270000000006</v>
      </c>
      <c r="FT1002">
        <v>67.511349999999993</v>
      </c>
      <c r="FU1002">
        <v>65.857889999999998</v>
      </c>
      <c r="FV1002">
        <v>1</v>
      </c>
    </row>
    <row r="1003" spans="1:178" x14ac:dyDescent="0.2">
      <c r="A1003" t="s">
        <v>216</v>
      </c>
      <c r="B1003" t="s">
        <v>231</v>
      </c>
      <c r="C1003" t="s">
        <v>243</v>
      </c>
      <c r="D1003" t="s">
        <v>36</v>
      </c>
      <c r="E1003">
        <v>2016</v>
      </c>
      <c r="F1003" t="s">
        <v>228</v>
      </c>
      <c r="G1003">
        <v>481</v>
      </c>
      <c r="H1003" s="59"/>
      <c r="I1003">
        <v>70.834010000000006</v>
      </c>
      <c r="J1003">
        <v>517.79420000000005</v>
      </c>
      <c r="K1003">
        <v>509.14210000000003</v>
      </c>
      <c r="L1003">
        <v>504.11189999999999</v>
      </c>
      <c r="M1003">
        <v>510.02659999999997</v>
      </c>
      <c r="N1003">
        <v>529.13329999999996</v>
      </c>
      <c r="O1003">
        <v>559.26949999999999</v>
      </c>
      <c r="P1003">
        <v>580.58150000000001</v>
      </c>
      <c r="Q1003">
        <v>578.57100000000003</v>
      </c>
      <c r="R1003">
        <v>563.77809999999999</v>
      </c>
      <c r="S1003">
        <v>543.17349999999999</v>
      </c>
      <c r="T1003">
        <v>554.72450000000003</v>
      </c>
      <c r="U1003">
        <v>576.19889999999998</v>
      </c>
      <c r="V1003">
        <v>575.35730000000001</v>
      </c>
      <c r="W1003">
        <v>583.9434</v>
      </c>
      <c r="X1003">
        <v>568.67430000000002</v>
      </c>
      <c r="Y1003">
        <v>569.62459999999999</v>
      </c>
      <c r="Z1003">
        <v>558.30050000000006</v>
      </c>
      <c r="AA1003">
        <v>553.39700000000005</v>
      </c>
      <c r="AB1003">
        <v>541.46489999999994</v>
      </c>
      <c r="AC1003">
        <v>527.27110000000005</v>
      </c>
      <c r="AD1003">
        <v>538.93520000000001</v>
      </c>
      <c r="AE1003">
        <v>536.04280000000006</v>
      </c>
      <c r="AF1003">
        <v>530.22630000000004</v>
      </c>
      <c r="AG1003">
        <v>526.09280000000001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-28.131409999999999</v>
      </c>
      <c r="AU1003">
        <v>441.84699999999998</v>
      </c>
      <c r="AV1003">
        <v>433.85829999999999</v>
      </c>
      <c r="AW1003">
        <v>438.29450000000003</v>
      </c>
      <c r="AX1003">
        <v>432.60449999999997</v>
      </c>
      <c r="AY1003">
        <v>429.82470000000001</v>
      </c>
      <c r="AZ1003">
        <v>338.1207</v>
      </c>
      <c r="BA1003">
        <v>215.57490000000001</v>
      </c>
      <c r="BB1003">
        <v>-839.39030000000002</v>
      </c>
      <c r="BC1003">
        <v>-754.00850000000003</v>
      </c>
      <c r="BD1003">
        <v>-607.63649999999996</v>
      </c>
      <c r="BE1003">
        <v>-616.25109999999995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0</v>
      </c>
      <c r="BL1003">
        <v>0</v>
      </c>
      <c r="BM1003">
        <v>0</v>
      </c>
      <c r="BN1003">
        <v>0</v>
      </c>
      <c r="BO1003">
        <v>0</v>
      </c>
      <c r="BP1003">
        <v>0</v>
      </c>
      <c r="BQ1003">
        <v>0</v>
      </c>
      <c r="BR1003">
        <v>102.6739</v>
      </c>
      <c r="BS1003">
        <v>454.11840000000001</v>
      </c>
      <c r="BT1003">
        <v>444.66930000000002</v>
      </c>
      <c r="BU1003">
        <v>450.56849999999997</v>
      </c>
      <c r="BV1003">
        <v>443.464</v>
      </c>
      <c r="BW1003">
        <v>440.7448</v>
      </c>
      <c r="BX1003">
        <v>349.73379999999997</v>
      </c>
      <c r="BY1003">
        <v>225.39750000000001</v>
      </c>
      <c r="BZ1003">
        <v>-252.2353</v>
      </c>
      <c r="CA1003">
        <v>-216.04259999999999</v>
      </c>
      <c r="CB1003">
        <v>-154.13380000000001</v>
      </c>
      <c r="CC1003">
        <v>-157.53729999999999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193.26929999999999</v>
      </c>
      <c r="CQ1003">
        <v>462.61750000000001</v>
      </c>
      <c r="CR1003">
        <v>452.15690000000001</v>
      </c>
      <c r="CS1003">
        <v>459.06939999999997</v>
      </c>
      <c r="CT1003">
        <v>450.9853</v>
      </c>
      <c r="CU1003">
        <v>448.30810000000002</v>
      </c>
      <c r="CV1003">
        <v>357.77699999999999</v>
      </c>
      <c r="CW1003">
        <v>232.20050000000001</v>
      </c>
      <c r="CX1003">
        <v>154.4264</v>
      </c>
      <c r="CY1003">
        <v>156.55090000000001</v>
      </c>
      <c r="CZ1003">
        <v>159.96080000000001</v>
      </c>
      <c r="DA1003">
        <v>160.16650000000001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283.8646</v>
      </c>
      <c r="DO1003">
        <v>471.11649999999997</v>
      </c>
      <c r="DP1003">
        <v>459.64460000000003</v>
      </c>
      <c r="DQ1003">
        <v>467.57040000000001</v>
      </c>
      <c r="DR1003">
        <v>458.50659999999999</v>
      </c>
      <c r="DS1003">
        <v>455.87139999999999</v>
      </c>
      <c r="DT1003">
        <v>365.82029999999997</v>
      </c>
      <c r="DU1003">
        <v>239.00360000000001</v>
      </c>
      <c r="DV1003">
        <v>561.08820000000003</v>
      </c>
      <c r="DW1003">
        <v>529.14430000000004</v>
      </c>
      <c r="DX1003">
        <v>474.05540000000002</v>
      </c>
      <c r="DY1003">
        <v>477.87029999999999</v>
      </c>
      <c r="DZ1003">
        <v>0</v>
      </c>
      <c r="EA1003">
        <v>0</v>
      </c>
      <c r="EB1003">
        <v>0</v>
      </c>
      <c r="EC1003">
        <v>0</v>
      </c>
      <c r="ED1003">
        <v>0</v>
      </c>
      <c r="EE1003">
        <v>0</v>
      </c>
      <c r="EF1003">
        <v>0</v>
      </c>
      <c r="EG1003">
        <v>0</v>
      </c>
      <c r="EH1003">
        <v>0</v>
      </c>
      <c r="EI1003">
        <v>0</v>
      </c>
      <c r="EJ1003">
        <v>0</v>
      </c>
      <c r="EK1003">
        <v>0</v>
      </c>
      <c r="EL1003">
        <v>414.67</v>
      </c>
      <c r="EM1003">
        <v>483.3879</v>
      </c>
      <c r="EN1003">
        <v>470.45549999999997</v>
      </c>
      <c r="EO1003">
        <v>479.84440000000001</v>
      </c>
      <c r="EP1003">
        <v>469.36610000000002</v>
      </c>
      <c r="EQ1003">
        <v>466.79149999999998</v>
      </c>
      <c r="ER1003">
        <v>377.43340000000001</v>
      </c>
      <c r="ES1003">
        <v>248.8262</v>
      </c>
      <c r="ET1003">
        <v>1148.2429999999999</v>
      </c>
      <c r="EU1003">
        <v>1067.1099999999999</v>
      </c>
      <c r="EV1003">
        <v>927.55809999999997</v>
      </c>
      <c r="EW1003">
        <v>936.58399999999995</v>
      </c>
      <c r="EX1003">
        <v>62.511969999999998</v>
      </c>
      <c r="EY1003">
        <v>61.458869999999997</v>
      </c>
      <c r="EZ1003">
        <v>60.660209999999999</v>
      </c>
      <c r="FA1003">
        <v>60.103360000000002</v>
      </c>
      <c r="FB1003">
        <v>59.238720000000001</v>
      </c>
      <c r="FC1003">
        <v>58.618310000000001</v>
      </c>
      <c r="FD1003">
        <v>58.006210000000003</v>
      </c>
      <c r="FE1003">
        <v>58.005099999999999</v>
      </c>
      <c r="FF1003">
        <v>60.015540000000001</v>
      </c>
      <c r="FG1003">
        <v>63.81315</v>
      </c>
      <c r="FH1003">
        <v>68.425259999999994</v>
      </c>
      <c r="FI1003">
        <v>73.421819999999997</v>
      </c>
      <c r="FJ1003">
        <v>77.367940000000004</v>
      </c>
      <c r="FK1003">
        <v>80.132429999999999</v>
      </c>
      <c r="FL1003">
        <v>81.498660000000001</v>
      </c>
      <c r="FM1003">
        <v>82.498890000000003</v>
      </c>
      <c r="FN1003">
        <v>82.102810000000005</v>
      </c>
      <c r="FO1003">
        <v>81.622579999999999</v>
      </c>
      <c r="FP1003">
        <v>79.533550000000005</v>
      </c>
      <c r="FQ1003">
        <v>76.311170000000004</v>
      </c>
      <c r="FR1003">
        <v>72.18535</v>
      </c>
      <c r="FS1003">
        <v>69.516270000000006</v>
      </c>
      <c r="FT1003">
        <v>67.511349999999993</v>
      </c>
      <c r="FU1003">
        <v>65.857889999999998</v>
      </c>
      <c r="FV1003">
        <v>1</v>
      </c>
    </row>
    <row r="1004" spans="1:178" x14ac:dyDescent="0.2">
      <c r="A1004" t="s">
        <v>216</v>
      </c>
      <c r="B1004" t="s">
        <v>231</v>
      </c>
      <c r="C1004" t="s">
        <v>243</v>
      </c>
      <c r="D1004" t="s">
        <v>36</v>
      </c>
      <c r="E1004">
        <v>2017</v>
      </c>
      <c r="F1004" t="s">
        <v>228</v>
      </c>
      <c r="G1004">
        <v>468</v>
      </c>
      <c r="H1004" s="59"/>
      <c r="I1004">
        <v>68.919589999999999</v>
      </c>
      <c r="J1004">
        <v>503.79969999999997</v>
      </c>
      <c r="K1004">
        <v>495.38150000000002</v>
      </c>
      <c r="L1004">
        <v>490.48719999999997</v>
      </c>
      <c r="M1004">
        <v>496.24220000000003</v>
      </c>
      <c r="N1004">
        <v>514.83240000000001</v>
      </c>
      <c r="O1004">
        <v>544.15419999999995</v>
      </c>
      <c r="P1004">
        <v>564.89009999999996</v>
      </c>
      <c r="Q1004">
        <v>562.93389999999999</v>
      </c>
      <c r="R1004">
        <v>548.54089999999997</v>
      </c>
      <c r="S1004">
        <v>528.4932</v>
      </c>
      <c r="T1004">
        <v>539.7319</v>
      </c>
      <c r="U1004">
        <v>560.6259</v>
      </c>
      <c r="V1004">
        <v>559.80709999999999</v>
      </c>
      <c r="W1004">
        <v>568.16110000000003</v>
      </c>
      <c r="X1004">
        <v>553.30470000000003</v>
      </c>
      <c r="Y1004">
        <v>554.22929999999997</v>
      </c>
      <c r="Z1004">
        <v>543.21119999999996</v>
      </c>
      <c r="AA1004">
        <v>538.44029999999998</v>
      </c>
      <c r="AB1004">
        <v>526.83069999999998</v>
      </c>
      <c r="AC1004">
        <v>513.02059999999994</v>
      </c>
      <c r="AD1004">
        <v>524.36940000000004</v>
      </c>
      <c r="AE1004">
        <v>521.55520000000001</v>
      </c>
      <c r="AF1004">
        <v>515.89589999999998</v>
      </c>
      <c r="AG1004">
        <v>511.8741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-30.342510000000001</v>
      </c>
      <c r="AU1004">
        <v>429.62650000000002</v>
      </c>
      <c r="AV1004">
        <v>421.88690000000003</v>
      </c>
      <c r="AW1004">
        <v>426.16989999999998</v>
      </c>
      <c r="AX1004">
        <v>420.66579999999999</v>
      </c>
      <c r="AY1004">
        <v>417.9597</v>
      </c>
      <c r="AZ1004">
        <v>328.71850000000001</v>
      </c>
      <c r="BA1004">
        <v>209.52539999999999</v>
      </c>
      <c r="BB1004">
        <v>-830.0421</v>
      </c>
      <c r="BC1004">
        <v>-745.85050000000001</v>
      </c>
      <c r="BD1004">
        <v>-601.51570000000004</v>
      </c>
      <c r="BE1004">
        <v>-610.01589999999999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0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0</v>
      </c>
      <c r="BR1004">
        <v>98.683059999999998</v>
      </c>
      <c r="BS1004">
        <v>441.73079999999999</v>
      </c>
      <c r="BT1004">
        <v>432.55070000000001</v>
      </c>
      <c r="BU1004">
        <v>438.27690000000001</v>
      </c>
      <c r="BV1004">
        <v>431.37759999999997</v>
      </c>
      <c r="BW1004">
        <v>428.73129999999998</v>
      </c>
      <c r="BX1004">
        <v>340.17360000000002</v>
      </c>
      <c r="BY1004">
        <v>219.21430000000001</v>
      </c>
      <c r="BZ1004">
        <v>-250.876</v>
      </c>
      <c r="CA1004">
        <v>-215.20419999999999</v>
      </c>
      <c r="CB1004">
        <v>-154.18340000000001</v>
      </c>
      <c r="CC1004">
        <v>-157.54339999999999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188.04580000000001</v>
      </c>
      <c r="CQ1004">
        <v>450.11430000000001</v>
      </c>
      <c r="CR1004">
        <v>439.93650000000002</v>
      </c>
      <c r="CS1004">
        <v>446.66219999999998</v>
      </c>
      <c r="CT1004">
        <v>438.79649999999998</v>
      </c>
      <c r="CU1004">
        <v>436.19170000000003</v>
      </c>
      <c r="CV1004">
        <v>348.10739999999998</v>
      </c>
      <c r="CW1004">
        <v>225.92490000000001</v>
      </c>
      <c r="CX1004">
        <v>150.2527</v>
      </c>
      <c r="CY1004">
        <v>152.31970000000001</v>
      </c>
      <c r="CZ1004">
        <v>155.63759999999999</v>
      </c>
      <c r="DA1004">
        <v>155.83770000000001</v>
      </c>
      <c r="DB1004">
        <v>0</v>
      </c>
      <c r="DC1004">
        <v>0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277.4085</v>
      </c>
      <c r="DO1004">
        <v>458.49770000000001</v>
      </c>
      <c r="DP1004">
        <v>447.32220000000001</v>
      </c>
      <c r="DQ1004">
        <v>455.04750000000001</v>
      </c>
      <c r="DR1004">
        <v>446.21550000000002</v>
      </c>
      <c r="DS1004">
        <v>443.65199999999999</v>
      </c>
      <c r="DT1004">
        <v>356.0412</v>
      </c>
      <c r="DU1004">
        <v>232.6354</v>
      </c>
      <c r="DV1004">
        <v>551.38139999999999</v>
      </c>
      <c r="DW1004">
        <v>519.84379999999999</v>
      </c>
      <c r="DX1004">
        <v>465.45859999999999</v>
      </c>
      <c r="DY1004">
        <v>469.21870000000001</v>
      </c>
      <c r="DZ1004">
        <v>0</v>
      </c>
      <c r="EA1004">
        <v>0</v>
      </c>
      <c r="EB1004">
        <v>0</v>
      </c>
      <c r="EC1004">
        <v>0</v>
      </c>
      <c r="ED1004">
        <v>0</v>
      </c>
      <c r="EE1004">
        <v>0</v>
      </c>
      <c r="EF1004">
        <v>0</v>
      </c>
      <c r="EG1004">
        <v>0</v>
      </c>
      <c r="EH1004">
        <v>0</v>
      </c>
      <c r="EI1004">
        <v>0</v>
      </c>
      <c r="EJ1004">
        <v>0</v>
      </c>
      <c r="EK1004">
        <v>0</v>
      </c>
      <c r="EL1004">
        <v>406.4341</v>
      </c>
      <c r="EM1004">
        <v>470.60210000000001</v>
      </c>
      <c r="EN1004">
        <v>457.98610000000002</v>
      </c>
      <c r="EO1004">
        <v>467.15449999999998</v>
      </c>
      <c r="EP1004">
        <v>456.92720000000003</v>
      </c>
      <c r="EQ1004">
        <v>454.42360000000002</v>
      </c>
      <c r="ER1004">
        <v>367.49630000000002</v>
      </c>
      <c r="ES1004">
        <v>242.32429999999999</v>
      </c>
      <c r="ET1004">
        <v>1130.547</v>
      </c>
      <c r="EU1004">
        <v>1050.49</v>
      </c>
      <c r="EV1004">
        <v>912.79089999999997</v>
      </c>
      <c r="EW1004">
        <v>921.69119999999998</v>
      </c>
      <c r="EX1004">
        <v>62.511969999999998</v>
      </c>
      <c r="EY1004">
        <v>61.458869999999997</v>
      </c>
      <c r="EZ1004">
        <v>60.660200000000003</v>
      </c>
      <c r="FA1004">
        <v>60.103360000000002</v>
      </c>
      <c r="FB1004">
        <v>59.238720000000001</v>
      </c>
      <c r="FC1004">
        <v>58.618310000000001</v>
      </c>
      <c r="FD1004">
        <v>58.0062</v>
      </c>
      <c r="FE1004">
        <v>58.005099999999999</v>
      </c>
      <c r="FF1004">
        <v>60.015540000000001</v>
      </c>
      <c r="FG1004">
        <v>63.813160000000003</v>
      </c>
      <c r="FH1004">
        <v>68.425259999999994</v>
      </c>
      <c r="FI1004">
        <v>73.421819999999997</v>
      </c>
      <c r="FJ1004">
        <v>77.367940000000004</v>
      </c>
      <c r="FK1004">
        <v>80.132429999999999</v>
      </c>
      <c r="FL1004">
        <v>81.498660000000001</v>
      </c>
      <c r="FM1004">
        <v>82.498890000000003</v>
      </c>
      <c r="FN1004">
        <v>82.102810000000005</v>
      </c>
      <c r="FO1004">
        <v>81.622579999999999</v>
      </c>
      <c r="FP1004">
        <v>79.533550000000005</v>
      </c>
      <c r="FQ1004">
        <v>76.311170000000004</v>
      </c>
      <c r="FR1004">
        <v>72.18535</v>
      </c>
      <c r="FS1004">
        <v>69.516270000000006</v>
      </c>
      <c r="FT1004">
        <v>67.511349999999993</v>
      </c>
      <c r="FU1004">
        <v>65.857889999999998</v>
      </c>
      <c r="FV1004">
        <v>1</v>
      </c>
    </row>
    <row r="1005" spans="1:178" x14ac:dyDescent="0.2">
      <c r="A1005" t="s">
        <v>216</v>
      </c>
      <c r="B1005" t="s">
        <v>231</v>
      </c>
      <c r="C1005" t="s">
        <v>243</v>
      </c>
      <c r="D1005" t="s">
        <v>36</v>
      </c>
      <c r="E1005" t="s">
        <v>239</v>
      </c>
      <c r="F1005" t="s">
        <v>228</v>
      </c>
      <c r="G1005">
        <v>455</v>
      </c>
      <c r="H1005" s="59"/>
      <c r="I1005">
        <v>67.00515</v>
      </c>
      <c r="J1005">
        <v>489.80529999999999</v>
      </c>
      <c r="K1005">
        <v>481.62090000000001</v>
      </c>
      <c r="L1005">
        <v>476.86259999999999</v>
      </c>
      <c r="M1005">
        <v>482.45760000000001</v>
      </c>
      <c r="N1005">
        <v>500.53149999999999</v>
      </c>
      <c r="O1005">
        <v>529.03880000000004</v>
      </c>
      <c r="P1005">
        <v>549.19880000000001</v>
      </c>
      <c r="Q1005">
        <v>547.29690000000005</v>
      </c>
      <c r="R1005">
        <v>533.30359999999996</v>
      </c>
      <c r="S1005">
        <v>513.81280000000004</v>
      </c>
      <c r="T1005">
        <v>524.73940000000005</v>
      </c>
      <c r="U1005">
        <v>545.053</v>
      </c>
      <c r="V1005">
        <v>544.25689999999997</v>
      </c>
      <c r="W1005">
        <v>552.37879999999996</v>
      </c>
      <c r="X1005">
        <v>537.93510000000003</v>
      </c>
      <c r="Y1005">
        <v>538.83399999999995</v>
      </c>
      <c r="Z1005">
        <v>528.12210000000005</v>
      </c>
      <c r="AA1005">
        <v>523.48360000000002</v>
      </c>
      <c r="AB1005">
        <v>512.19650000000001</v>
      </c>
      <c r="AC1005">
        <v>498.77</v>
      </c>
      <c r="AD1005">
        <v>509.80360000000002</v>
      </c>
      <c r="AE1005">
        <v>507.06760000000003</v>
      </c>
      <c r="AF1005">
        <v>501.56549999999999</v>
      </c>
      <c r="AG1005">
        <v>497.65539999999999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-32.511470000000003</v>
      </c>
      <c r="AU1005">
        <v>417.40989999999999</v>
      </c>
      <c r="AV1005">
        <v>409.91890000000001</v>
      </c>
      <c r="AW1005">
        <v>414.04919999999998</v>
      </c>
      <c r="AX1005">
        <v>408.73059999999998</v>
      </c>
      <c r="AY1005">
        <v>406.09829999999999</v>
      </c>
      <c r="AZ1005">
        <v>319.32</v>
      </c>
      <c r="BA1005">
        <v>203.47909999999999</v>
      </c>
      <c r="BB1005">
        <v>-820.50469999999996</v>
      </c>
      <c r="BC1005">
        <v>-737.51909999999998</v>
      </c>
      <c r="BD1005">
        <v>-595.24900000000002</v>
      </c>
      <c r="BE1005">
        <v>-603.63300000000004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0</v>
      </c>
      <c r="BL1005">
        <v>0</v>
      </c>
      <c r="BM1005">
        <v>0</v>
      </c>
      <c r="BN1005">
        <v>0</v>
      </c>
      <c r="BO1005">
        <v>0</v>
      </c>
      <c r="BP1005">
        <v>0</v>
      </c>
      <c r="BQ1005">
        <v>0</v>
      </c>
      <c r="BR1005">
        <v>94.709460000000007</v>
      </c>
      <c r="BS1005">
        <v>429.3449</v>
      </c>
      <c r="BT1005">
        <v>420.43360000000001</v>
      </c>
      <c r="BU1005">
        <v>425.98689999999999</v>
      </c>
      <c r="BV1005">
        <v>419.29259999999999</v>
      </c>
      <c r="BW1005">
        <v>416.7192</v>
      </c>
      <c r="BX1005">
        <v>330.61489999999998</v>
      </c>
      <c r="BY1005">
        <v>213.0325</v>
      </c>
      <c r="BZ1005">
        <v>-249.4392</v>
      </c>
      <c r="CA1005">
        <v>-214.29490000000001</v>
      </c>
      <c r="CB1005">
        <v>-154.17330000000001</v>
      </c>
      <c r="CC1005">
        <v>-157.48910000000001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182.82230000000001</v>
      </c>
      <c r="CQ1005">
        <v>437.61110000000002</v>
      </c>
      <c r="CR1005">
        <v>427.71600000000001</v>
      </c>
      <c r="CS1005">
        <v>434.25490000000002</v>
      </c>
      <c r="CT1005">
        <v>426.60770000000002</v>
      </c>
      <c r="CU1005">
        <v>424.07530000000003</v>
      </c>
      <c r="CV1005">
        <v>338.43770000000001</v>
      </c>
      <c r="CW1005">
        <v>219.64920000000001</v>
      </c>
      <c r="CX1005">
        <v>146.07900000000001</v>
      </c>
      <c r="CY1005">
        <v>148.08869999999999</v>
      </c>
      <c r="CZ1005">
        <v>151.3143</v>
      </c>
      <c r="DA1005">
        <v>151.50890000000001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270.93509999999998</v>
      </c>
      <c r="DO1005">
        <v>445.87729999999999</v>
      </c>
      <c r="DP1005">
        <v>434.9984</v>
      </c>
      <c r="DQ1005">
        <v>442.52289999999999</v>
      </c>
      <c r="DR1005">
        <v>433.92290000000003</v>
      </c>
      <c r="DS1005">
        <v>431.43130000000002</v>
      </c>
      <c r="DT1005">
        <v>346.26060000000001</v>
      </c>
      <c r="DU1005">
        <v>226.26580000000001</v>
      </c>
      <c r="DV1005">
        <v>541.59730000000002</v>
      </c>
      <c r="DW1005">
        <v>510.47219999999999</v>
      </c>
      <c r="DX1005">
        <v>456.80189999999999</v>
      </c>
      <c r="DY1005">
        <v>460.5068</v>
      </c>
      <c r="DZ1005">
        <v>0</v>
      </c>
      <c r="EA1005">
        <v>0</v>
      </c>
      <c r="EB1005">
        <v>0</v>
      </c>
      <c r="EC1005">
        <v>0</v>
      </c>
      <c r="ED1005">
        <v>0</v>
      </c>
      <c r="EE1005">
        <v>0</v>
      </c>
      <c r="EF1005">
        <v>0</v>
      </c>
      <c r="EG1005">
        <v>0</v>
      </c>
      <c r="EH1005">
        <v>0</v>
      </c>
      <c r="EI1005">
        <v>0</v>
      </c>
      <c r="EJ1005">
        <v>0</v>
      </c>
      <c r="EK1005">
        <v>0</v>
      </c>
      <c r="EL1005">
        <v>398.15600000000001</v>
      </c>
      <c r="EM1005">
        <v>457.81229999999999</v>
      </c>
      <c r="EN1005">
        <v>445.51319999999998</v>
      </c>
      <c r="EO1005">
        <v>454.4606</v>
      </c>
      <c r="EP1005">
        <v>444.48480000000001</v>
      </c>
      <c r="EQ1005">
        <v>442.05220000000003</v>
      </c>
      <c r="ER1005">
        <v>357.55549999999999</v>
      </c>
      <c r="ES1005">
        <v>235.8192</v>
      </c>
      <c r="ET1005">
        <v>1112.663</v>
      </c>
      <c r="EU1005">
        <v>1033.6959999999999</v>
      </c>
      <c r="EV1005">
        <v>897.87760000000003</v>
      </c>
      <c r="EW1005">
        <v>906.65070000000003</v>
      </c>
      <c r="EX1005">
        <v>62.511969999999998</v>
      </c>
      <c r="EY1005">
        <v>61.458869999999997</v>
      </c>
      <c r="EZ1005">
        <v>60.660200000000003</v>
      </c>
      <c r="FA1005">
        <v>60.103360000000002</v>
      </c>
      <c r="FB1005">
        <v>59.238720000000001</v>
      </c>
      <c r="FC1005">
        <v>58.618310000000001</v>
      </c>
      <c r="FD1005">
        <v>58.0062</v>
      </c>
      <c r="FE1005">
        <v>58.005099999999999</v>
      </c>
      <c r="FF1005">
        <v>60.015540000000001</v>
      </c>
      <c r="FG1005">
        <v>63.81315</v>
      </c>
      <c r="FH1005">
        <v>68.425259999999994</v>
      </c>
      <c r="FI1005">
        <v>73.421819999999997</v>
      </c>
      <c r="FJ1005">
        <v>77.367940000000004</v>
      </c>
      <c r="FK1005">
        <v>80.132429999999999</v>
      </c>
      <c r="FL1005">
        <v>81.498660000000001</v>
      </c>
      <c r="FM1005">
        <v>82.498890000000003</v>
      </c>
      <c r="FN1005">
        <v>82.102810000000005</v>
      </c>
      <c r="FO1005">
        <v>81.622579999999999</v>
      </c>
      <c r="FP1005">
        <v>79.533550000000005</v>
      </c>
      <c r="FQ1005">
        <v>76.311170000000004</v>
      </c>
      <c r="FR1005">
        <v>72.18535</v>
      </c>
      <c r="FS1005">
        <v>69.516270000000006</v>
      </c>
      <c r="FT1005">
        <v>67.511349999999993</v>
      </c>
      <c r="FU1005">
        <v>65.857889999999998</v>
      </c>
      <c r="FV1005">
        <v>1</v>
      </c>
    </row>
    <row r="1006" spans="1:178" x14ac:dyDescent="0.2">
      <c r="A1006" t="s">
        <v>216</v>
      </c>
      <c r="B1006" t="s">
        <v>231</v>
      </c>
      <c r="C1006" t="s">
        <v>243</v>
      </c>
      <c r="D1006" t="s">
        <v>37</v>
      </c>
      <c r="E1006">
        <v>2015</v>
      </c>
      <c r="F1006" t="s">
        <v>228</v>
      </c>
      <c r="G1006">
        <v>494</v>
      </c>
      <c r="H1006" s="59"/>
      <c r="I1006">
        <v>72.748450000000005</v>
      </c>
      <c r="J1006">
        <v>542.09500000000003</v>
      </c>
      <c r="K1006">
        <v>534.7183</v>
      </c>
      <c r="L1006">
        <v>530.00250000000005</v>
      </c>
      <c r="M1006">
        <v>536.19889999999998</v>
      </c>
      <c r="N1006">
        <v>546.78049999999996</v>
      </c>
      <c r="O1006">
        <v>577.37009999999998</v>
      </c>
      <c r="P1006">
        <v>599.62879999999996</v>
      </c>
      <c r="Q1006">
        <v>611.101</v>
      </c>
      <c r="R1006">
        <v>617.27030000000002</v>
      </c>
      <c r="S1006">
        <v>617.40329999999994</v>
      </c>
      <c r="T1006">
        <v>626.11149999999998</v>
      </c>
      <c r="U1006">
        <v>615.85080000000005</v>
      </c>
      <c r="V1006">
        <v>608.35320000000002</v>
      </c>
      <c r="W1006">
        <v>603.34680000000003</v>
      </c>
      <c r="X1006">
        <v>594.5376</v>
      </c>
      <c r="Y1006">
        <v>586.14080000000001</v>
      </c>
      <c r="Z1006">
        <v>579.82460000000003</v>
      </c>
      <c r="AA1006">
        <v>571.54600000000005</v>
      </c>
      <c r="AB1006">
        <v>565.79190000000006</v>
      </c>
      <c r="AC1006">
        <v>566.01599999999996</v>
      </c>
      <c r="AD1006">
        <v>577.8596</v>
      </c>
      <c r="AE1006">
        <v>581.81849999999997</v>
      </c>
      <c r="AF1006">
        <v>578.50980000000004</v>
      </c>
      <c r="AG1006">
        <v>558.22130000000004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9.6308290000000003</v>
      </c>
      <c r="AU1006">
        <v>459.65289999999999</v>
      </c>
      <c r="AV1006">
        <v>455.81869999999998</v>
      </c>
      <c r="AW1006">
        <v>453.54919999999998</v>
      </c>
      <c r="AX1006">
        <v>449.85840000000002</v>
      </c>
      <c r="AY1006">
        <v>444.51560000000001</v>
      </c>
      <c r="AZ1006">
        <v>358.73180000000002</v>
      </c>
      <c r="BA1006">
        <v>243.81729999999999</v>
      </c>
      <c r="BB1006">
        <v>-386.7586</v>
      </c>
      <c r="BC1006">
        <v>-546.81899999999996</v>
      </c>
      <c r="BD1006">
        <v>-629.68349999999998</v>
      </c>
      <c r="BE1006">
        <v>-680.94039999999995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0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124.0376</v>
      </c>
      <c r="BS1006">
        <v>468.88060000000002</v>
      </c>
      <c r="BT1006">
        <v>464.8356</v>
      </c>
      <c r="BU1006">
        <v>462.74470000000002</v>
      </c>
      <c r="BV1006">
        <v>458.99020000000002</v>
      </c>
      <c r="BW1006">
        <v>453.6825</v>
      </c>
      <c r="BX1006">
        <v>367.48649999999998</v>
      </c>
      <c r="BY1006">
        <v>251.5787</v>
      </c>
      <c r="BZ1006">
        <v>-50.630780000000001</v>
      </c>
      <c r="CA1006">
        <v>-111.05719999999999</v>
      </c>
      <c r="CB1006">
        <v>-142.05330000000001</v>
      </c>
      <c r="CC1006">
        <v>-172.16669999999999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203.27539999999999</v>
      </c>
      <c r="CQ1006">
        <v>475.27159999999998</v>
      </c>
      <c r="CR1006">
        <v>471.08069999999998</v>
      </c>
      <c r="CS1006">
        <v>469.11340000000001</v>
      </c>
      <c r="CT1006">
        <v>465.31479999999999</v>
      </c>
      <c r="CU1006">
        <v>460.03149999999999</v>
      </c>
      <c r="CV1006">
        <v>373.55</v>
      </c>
      <c r="CW1006">
        <v>256.95420000000001</v>
      </c>
      <c r="CX1006">
        <v>182.1703</v>
      </c>
      <c r="CY1006">
        <v>190.7501</v>
      </c>
      <c r="CZ1006">
        <v>195.67779999999999</v>
      </c>
      <c r="DA1006">
        <v>180.20840000000001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282.51319999999998</v>
      </c>
      <c r="DO1006">
        <v>481.66269999999997</v>
      </c>
      <c r="DP1006">
        <v>477.32569999999998</v>
      </c>
      <c r="DQ1006">
        <v>475.4821</v>
      </c>
      <c r="DR1006">
        <v>471.6395</v>
      </c>
      <c r="DS1006">
        <v>466.38040000000001</v>
      </c>
      <c r="DT1006">
        <v>379.61360000000002</v>
      </c>
      <c r="DU1006">
        <v>262.3297</v>
      </c>
      <c r="DV1006">
        <v>414.97140000000002</v>
      </c>
      <c r="DW1006">
        <v>492.55739999999997</v>
      </c>
      <c r="DX1006">
        <v>533.40899999999999</v>
      </c>
      <c r="DY1006">
        <v>532.58349999999996</v>
      </c>
      <c r="DZ1006">
        <v>0</v>
      </c>
      <c r="EA1006">
        <v>0</v>
      </c>
      <c r="EB1006">
        <v>0</v>
      </c>
      <c r="EC1006">
        <v>0</v>
      </c>
      <c r="ED1006">
        <v>0</v>
      </c>
      <c r="EE1006">
        <v>0</v>
      </c>
      <c r="EF1006">
        <v>0</v>
      </c>
      <c r="EG1006">
        <v>0</v>
      </c>
      <c r="EH1006">
        <v>0</v>
      </c>
      <c r="EI1006">
        <v>0</v>
      </c>
      <c r="EJ1006">
        <v>0</v>
      </c>
      <c r="EK1006">
        <v>0</v>
      </c>
      <c r="EL1006">
        <v>396.92</v>
      </c>
      <c r="EM1006">
        <v>490.89030000000002</v>
      </c>
      <c r="EN1006">
        <v>486.3426</v>
      </c>
      <c r="EO1006">
        <v>484.67759999999998</v>
      </c>
      <c r="EP1006">
        <v>480.7713</v>
      </c>
      <c r="EQ1006">
        <v>475.54739999999998</v>
      </c>
      <c r="ER1006">
        <v>388.36829999999998</v>
      </c>
      <c r="ES1006">
        <v>270.09109999999998</v>
      </c>
      <c r="ET1006">
        <v>751.0992</v>
      </c>
      <c r="EU1006">
        <v>928.31920000000002</v>
      </c>
      <c r="EV1006">
        <v>1021.039</v>
      </c>
      <c r="EW1006">
        <v>1041.357</v>
      </c>
      <c r="EX1006">
        <v>64.946060000000003</v>
      </c>
      <c r="EY1006">
        <v>64.049189999999996</v>
      </c>
      <c r="EZ1006">
        <v>63.109229999999997</v>
      </c>
      <c r="FA1006">
        <v>62.271940000000001</v>
      </c>
      <c r="FB1006">
        <v>61.57056</v>
      </c>
      <c r="FC1006">
        <v>60.726329999999997</v>
      </c>
      <c r="FD1006">
        <v>60.376460000000002</v>
      </c>
      <c r="FE1006">
        <v>60.676720000000003</v>
      </c>
      <c r="FF1006">
        <v>62.940829999999998</v>
      </c>
      <c r="FG1006">
        <v>66.318520000000007</v>
      </c>
      <c r="FH1006">
        <v>70.435280000000006</v>
      </c>
      <c r="FI1006">
        <v>74.706699999999998</v>
      </c>
      <c r="FJ1006">
        <v>78.624489999999994</v>
      </c>
      <c r="FK1006">
        <v>81.341890000000006</v>
      </c>
      <c r="FL1006">
        <v>83.262870000000007</v>
      </c>
      <c r="FM1006">
        <v>84.145589999999999</v>
      </c>
      <c r="FN1006">
        <v>84.194959999999995</v>
      </c>
      <c r="FO1006">
        <v>83.114140000000006</v>
      </c>
      <c r="FP1006">
        <v>80.886369999999999</v>
      </c>
      <c r="FQ1006">
        <v>78.110060000000004</v>
      </c>
      <c r="FR1006">
        <v>74.077839999999995</v>
      </c>
      <c r="FS1006">
        <v>70.981229999999996</v>
      </c>
      <c r="FT1006">
        <v>69.269940000000005</v>
      </c>
      <c r="FU1006">
        <v>67.566670000000002</v>
      </c>
      <c r="FV1006">
        <v>1</v>
      </c>
    </row>
    <row r="1007" spans="1:178" x14ac:dyDescent="0.2">
      <c r="A1007" t="s">
        <v>216</v>
      </c>
      <c r="B1007" t="s">
        <v>231</v>
      </c>
      <c r="C1007" t="s">
        <v>243</v>
      </c>
      <c r="D1007" t="s">
        <v>37</v>
      </c>
      <c r="E1007">
        <v>2016</v>
      </c>
      <c r="F1007" t="s">
        <v>228</v>
      </c>
      <c r="G1007">
        <v>481</v>
      </c>
      <c r="H1007" s="59"/>
      <c r="I1007">
        <v>70.834010000000006</v>
      </c>
      <c r="J1007">
        <v>527.82929999999999</v>
      </c>
      <c r="K1007">
        <v>520.64679999999998</v>
      </c>
      <c r="L1007">
        <v>516.05510000000004</v>
      </c>
      <c r="M1007">
        <v>522.08839999999998</v>
      </c>
      <c r="N1007">
        <v>532.39149999999995</v>
      </c>
      <c r="O1007">
        <v>562.17619999999999</v>
      </c>
      <c r="P1007">
        <v>583.84910000000002</v>
      </c>
      <c r="Q1007">
        <v>595.01940000000002</v>
      </c>
      <c r="R1007">
        <v>601.02639999999997</v>
      </c>
      <c r="S1007">
        <v>601.1558</v>
      </c>
      <c r="T1007">
        <v>609.63490000000002</v>
      </c>
      <c r="U1007">
        <v>599.64419999999996</v>
      </c>
      <c r="V1007">
        <v>592.34389999999996</v>
      </c>
      <c r="W1007">
        <v>587.4692</v>
      </c>
      <c r="X1007">
        <v>578.89189999999996</v>
      </c>
      <c r="Y1007">
        <v>570.71609999999998</v>
      </c>
      <c r="Z1007">
        <v>564.56600000000003</v>
      </c>
      <c r="AA1007">
        <v>556.50530000000003</v>
      </c>
      <c r="AB1007">
        <v>550.90269999999998</v>
      </c>
      <c r="AC1007">
        <v>551.12080000000003</v>
      </c>
      <c r="AD1007">
        <v>562.65279999999996</v>
      </c>
      <c r="AE1007">
        <v>566.50739999999996</v>
      </c>
      <c r="AF1007">
        <v>563.28589999999997</v>
      </c>
      <c r="AG1007">
        <v>543.53129999999999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6.8464210000000003</v>
      </c>
      <c r="AU1007">
        <v>447.35270000000003</v>
      </c>
      <c r="AV1007">
        <v>443.62400000000002</v>
      </c>
      <c r="AW1007">
        <v>441.41019999999997</v>
      </c>
      <c r="AX1007">
        <v>437.81810000000002</v>
      </c>
      <c r="AY1007">
        <v>432.61500000000001</v>
      </c>
      <c r="AZ1007">
        <v>349.09780000000001</v>
      </c>
      <c r="BA1007">
        <v>237.2294</v>
      </c>
      <c r="BB1007">
        <v>-384.01679999999999</v>
      </c>
      <c r="BC1007">
        <v>-542.06920000000002</v>
      </c>
      <c r="BD1007">
        <v>-623.90049999999997</v>
      </c>
      <c r="BE1007">
        <v>-674.27620000000002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0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119.73779999999999</v>
      </c>
      <c r="BS1007">
        <v>456.4581</v>
      </c>
      <c r="BT1007">
        <v>452.5215</v>
      </c>
      <c r="BU1007">
        <v>450.48390000000001</v>
      </c>
      <c r="BV1007">
        <v>446.82889999999998</v>
      </c>
      <c r="BW1007">
        <v>441.66050000000001</v>
      </c>
      <c r="BX1007">
        <v>357.73660000000001</v>
      </c>
      <c r="BY1007">
        <v>244.8879</v>
      </c>
      <c r="BZ1007">
        <v>-52.341140000000003</v>
      </c>
      <c r="CA1007">
        <v>-112.0793</v>
      </c>
      <c r="CB1007">
        <v>-142.72929999999999</v>
      </c>
      <c r="CC1007">
        <v>-172.24160000000001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197.92599999999999</v>
      </c>
      <c r="CQ1007">
        <v>462.7645</v>
      </c>
      <c r="CR1007">
        <v>458.68380000000002</v>
      </c>
      <c r="CS1007">
        <v>456.76830000000001</v>
      </c>
      <c r="CT1007">
        <v>453.06970000000001</v>
      </c>
      <c r="CU1007">
        <v>447.92540000000002</v>
      </c>
      <c r="CV1007">
        <v>363.71980000000002</v>
      </c>
      <c r="CW1007">
        <v>250.19220000000001</v>
      </c>
      <c r="CX1007">
        <v>177.37639999999999</v>
      </c>
      <c r="CY1007">
        <v>185.7303</v>
      </c>
      <c r="CZ1007">
        <v>190.5284</v>
      </c>
      <c r="DA1007">
        <v>175.46610000000001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276.11430000000001</v>
      </c>
      <c r="DO1007">
        <v>469.07089999999999</v>
      </c>
      <c r="DP1007">
        <v>464.84620000000001</v>
      </c>
      <c r="DQ1007">
        <v>463.05270000000002</v>
      </c>
      <c r="DR1007">
        <v>459.31060000000002</v>
      </c>
      <c r="DS1007">
        <v>454.19029999999998</v>
      </c>
      <c r="DT1007">
        <v>369.70299999999997</v>
      </c>
      <c r="DU1007">
        <v>255.4966</v>
      </c>
      <c r="DV1007">
        <v>407.09390000000002</v>
      </c>
      <c r="DW1007">
        <v>483.54</v>
      </c>
      <c r="DX1007">
        <v>523.78610000000003</v>
      </c>
      <c r="DY1007">
        <v>523.17370000000005</v>
      </c>
      <c r="DZ1007">
        <v>0</v>
      </c>
      <c r="EA1007">
        <v>0</v>
      </c>
      <c r="EB1007">
        <v>0</v>
      </c>
      <c r="EC1007">
        <v>0</v>
      </c>
      <c r="ED1007">
        <v>0</v>
      </c>
      <c r="EE1007">
        <v>0</v>
      </c>
      <c r="EF1007">
        <v>0</v>
      </c>
      <c r="EG1007">
        <v>0</v>
      </c>
      <c r="EH1007">
        <v>0</v>
      </c>
      <c r="EI1007">
        <v>0</v>
      </c>
      <c r="EJ1007">
        <v>0</v>
      </c>
      <c r="EK1007">
        <v>0</v>
      </c>
      <c r="EL1007">
        <v>389.00560000000002</v>
      </c>
      <c r="EM1007">
        <v>478.17630000000003</v>
      </c>
      <c r="EN1007">
        <v>473.74360000000001</v>
      </c>
      <c r="EO1007">
        <v>472.12639999999999</v>
      </c>
      <c r="EP1007">
        <v>468.32139999999998</v>
      </c>
      <c r="EQ1007">
        <v>463.23570000000001</v>
      </c>
      <c r="ER1007">
        <v>378.34179999999998</v>
      </c>
      <c r="ES1007">
        <v>263.1551</v>
      </c>
      <c r="ET1007">
        <v>738.76949999999999</v>
      </c>
      <c r="EU1007">
        <v>913.52980000000002</v>
      </c>
      <c r="EV1007">
        <v>1004.957</v>
      </c>
      <c r="EW1007">
        <v>1025.2080000000001</v>
      </c>
      <c r="EX1007">
        <v>64.946060000000003</v>
      </c>
      <c r="EY1007">
        <v>64.049189999999996</v>
      </c>
      <c r="EZ1007">
        <v>63.109229999999997</v>
      </c>
      <c r="FA1007">
        <v>62.271940000000001</v>
      </c>
      <c r="FB1007">
        <v>61.57056</v>
      </c>
      <c r="FC1007">
        <v>60.726320000000001</v>
      </c>
      <c r="FD1007">
        <v>60.376449999999998</v>
      </c>
      <c r="FE1007">
        <v>60.67671</v>
      </c>
      <c r="FF1007">
        <v>62.940829999999998</v>
      </c>
      <c r="FG1007">
        <v>66.318520000000007</v>
      </c>
      <c r="FH1007">
        <v>70.435280000000006</v>
      </c>
      <c r="FI1007">
        <v>74.706699999999998</v>
      </c>
      <c r="FJ1007">
        <v>78.624489999999994</v>
      </c>
      <c r="FK1007">
        <v>81.341890000000006</v>
      </c>
      <c r="FL1007">
        <v>83.262870000000007</v>
      </c>
      <c r="FM1007">
        <v>84.145589999999999</v>
      </c>
      <c r="FN1007">
        <v>84.194959999999995</v>
      </c>
      <c r="FO1007">
        <v>83.114140000000006</v>
      </c>
      <c r="FP1007">
        <v>80.886369999999999</v>
      </c>
      <c r="FQ1007">
        <v>78.110060000000004</v>
      </c>
      <c r="FR1007">
        <v>74.077839999999995</v>
      </c>
      <c r="FS1007">
        <v>70.981229999999996</v>
      </c>
      <c r="FT1007">
        <v>69.269940000000005</v>
      </c>
      <c r="FU1007">
        <v>67.566670000000002</v>
      </c>
      <c r="FV1007">
        <v>1</v>
      </c>
    </row>
    <row r="1008" spans="1:178" x14ac:dyDescent="0.2">
      <c r="A1008" t="s">
        <v>216</v>
      </c>
      <c r="B1008" t="s">
        <v>231</v>
      </c>
      <c r="C1008" t="s">
        <v>243</v>
      </c>
      <c r="D1008" t="s">
        <v>37</v>
      </c>
      <c r="E1008">
        <v>2017</v>
      </c>
      <c r="F1008" t="s">
        <v>228</v>
      </c>
      <c r="G1008">
        <v>468</v>
      </c>
      <c r="H1008" s="59"/>
      <c r="I1008">
        <v>68.919589999999999</v>
      </c>
      <c r="J1008">
        <v>513.56370000000004</v>
      </c>
      <c r="K1008">
        <v>506.57530000000003</v>
      </c>
      <c r="L1008">
        <v>502.10759999999999</v>
      </c>
      <c r="M1008">
        <v>507.97789999999998</v>
      </c>
      <c r="N1008">
        <v>518.00260000000003</v>
      </c>
      <c r="O1008">
        <v>546.98220000000003</v>
      </c>
      <c r="P1008">
        <v>568.06949999999995</v>
      </c>
      <c r="Q1008">
        <v>578.93780000000004</v>
      </c>
      <c r="R1008">
        <v>584.78240000000005</v>
      </c>
      <c r="S1008">
        <v>584.90830000000005</v>
      </c>
      <c r="T1008">
        <v>593.15830000000005</v>
      </c>
      <c r="U1008">
        <v>583.43759999999997</v>
      </c>
      <c r="V1008">
        <v>576.33460000000002</v>
      </c>
      <c r="W1008">
        <v>571.59169999999995</v>
      </c>
      <c r="X1008">
        <v>563.24620000000004</v>
      </c>
      <c r="Y1008">
        <v>555.29129999999998</v>
      </c>
      <c r="Z1008">
        <v>549.3075</v>
      </c>
      <c r="AA1008">
        <v>541.46460000000002</v>
      </c>
      <c r="AB1008">
        <v>536.01340000000005</v>
      </c>
      <c r="AC1008">
        <v>536.22569999999996</v>
      </c>
      <c r="AD1008">
        <v>547.44590000000005</v>
      </c>
      <c r="AE1008">
        <v>551.19650000000001</v>
      </c>
      <c r="AF1008">
        <v>548.06200000000001</v>
      </c>
      <c r="AG1008">
        <v>528.84119999999996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4.0968980000000004</v>
      </c>
      <c r="AU1008">
        <v>435.05520000000001</v>
      </c>
      <c r="AV1008">
        <v>431.43200000000002</v>
      </c>
      <c r="AW1008">
        <v>429.27409999999998</v>
      </c>
      <c r="AX1008">
        <v>425.78050000000002</v>
      </c>
      <c r="AY1008">
        <v>420.71719999999999</v>
      </c>
      <c r="AZ1008">
        <v>339.4665</v>
      </c>
      <c r="BA1008">
        <v>230.6438</v>
      </c>
      <c r="BB1008">
        <v>-381.17230000000001</v>
      </c>
      <c r="BC1008">
        <v>-537.18650000000002</v>
      </c>
      <c r="BD1008">
        <v>-617.96870000000001</v>
      </c>
      <c r="BE1008">
        <v>-667.45690000000002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0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115.45229999999999</v>
      </c>
      <c r="BS1008">
        <v>444.0367</v>
      </c>
      <c r="BT1008">
        <v>440.20839999999998</v>
      </c>
      <c r="BU1008">
        <v>438.22430000000003</v>
      </c>
      <c r="BV1008">
        <v>434.6687</v>
      </c>
      <c r="BW1008">
        <v>429.63959999999997</v>
      </c>
      <c r="BX1008">
        <v>347.98770000000002</v>
      </c>
      <c r="BY1008">
        <v>238.19820000000001</v>
      </c>
      <c r="BZ1008">
        <v>-54.009529999999998</v>
      </c>
      <c r="CA1008">
        <v>-113.0471</v>
      </c>
      <c r="CB1008">
        <v>-143.3443</v>
      </c>
      <c r="CC1008">
        <v>-172.25299999999999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192.57669999999999</v>
      </c>
      <c r="CQ1008">
        <v>450.25729999999999</v>
      </c>
      <c r="CR1008">
        <v>446.28699999999998</v>
      </c>
      <c r="CS1008">
        <v>444.42320000000001</v>
      </c>
      <c r="CT1008">
        <v>440.82459999999998</v>
      </c>
      <c r="CU1008">
        <v>435.8193</v>
      </c>
      <c r="CV1008">
        <v>353.8895</v>
      </c>
      <c r="CW1008">
        <v>243.43029999999999</v>
      </c>
      <c r="CX1008">
        <v>172.58240000000001</v>
      </c>
      <c r="CY1008">
        <v>180.7106</v>
      </c>
      <c r="CZ1008">
        <v>185.37899999999999</v>
      </c>
      <c r="DA1008">
        <v>170.72370000000001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269.7011</v>
      </c>
      <c r="DO1008">
        <v>456.47789999999998</v>
      </c>
      <c r="DP1008">
        <v>452.3655</v>
      </c>
      <c r="DQ1008">
        <v>450.62209999999999</v>
      </c>
      <c r="DR1008">
        <v>446.98059999999998</v>
      </c>
      <c r="DS1008">
        <v>441.99889999999999</v>
      </c>
      <c r="DT1008">
        <v>359.79129999999998</v>
      </c>
      <c r="DU1008">
        <v>248.66239999999999</v>
      </c>
      <c r="DV1008">
        <v>399.17430000000002</v>
      </c>
      <c r="DW1008">
        <v>474.4683</v>
      </c>
      <c r="DX1008">
        <v>514.10239999999999</v>
      </c>
      <c r="DY1008">
        <v>513.70039999999995</v>
      </c>
      <c r="DZ1008">
        <v>0</v>
      </c>
      <c r="EA1008">
        <v>0</v>
      </c>
      <c r="EB1008">
        <v>0</v>
      </c>
      <c r="EC1008">
        <v>0</v>
      </c>
      <c r="ED1008">
        <v>0</v>
      </c>
      <c r="EE1008">
        <v>0</v>
      </c>
      <c r="EF1008">
        <v>0</v>
      </c>
      <c r="EG1008">
        <v>0</v>
      </c>
      <c r="EH1008">
        <v>0</v>
      </c>
      <c r="EI1008">
        <v>0</v>
      </c>
      <c r="EJ1008">
        <v>0</v>
      </c>
      <c r="EK1008">
        <v>0</v>
      </c>
      <c r="EL1008">
        <v>381.05650000000003</v>
      </c>
      <c r="EM1008">
        <v>465.45940000000002</v>
      </c>
      <c r="EN1008">
        <v>461.14190000000002</v>
      </c>
      <c r="EO1008">
        <v>459.57229999999998</v>
      </c>
      <c r="EP1008">
        <v>455.86880000000002</v>
      </c>
      <c r="EQ1008">
        <v>450.92129999999997</v>
      </c>
      <c r="ER1008">
        <v>368.31259999999997</v>
      </c>
      <c r="ES1008">
        <v>256.21679999999998</v>
      </c>
      <c r="ET1008">
        <v>726.33720000000005</v>
      </c>
      <c r="EU1008">
        <v>898.60770000000002</v>
      </c>
      <c r="EV1008">
        <v>988.72670000000005</v>
      </c>
      <c r="EW1008">
        <v>1008.904</v>
      </c>
      <c r="EX1008">
        <v>64.946060000000003</v>
      </c>
      <c r="EY1008">
        <v>64.049189999999996</v>
      </c>
      <c r="EZ1008">
        <v>63.109229999999997</v>
      </c>
      <c r="FA1008">
        <v>62.271940000000001</v>
      </c>
      <c r="FB1008">
        <v>61.570569999999996</v>
      </c>
      <c r="FC1008">
        <v>60.726329999999997</v>
      </c>
      <c r="FD1008">
        <v>60.376449999999998</v>
      </c>
      <c r="FE1008">
        <v>60.67671</v>
      </c>
      <c r="FF1008">
        <v>62.940829999999998</v>
      </c>
      <c r="FG1008">
        <v>66.318520000000007</v>
      </c>
      <c r="FH1008">
        <v>70.435280000000006</v>
      </c>
      <c r="FI1008">
        <v>74.706699999999998</v>
      </c>
      <c r="FJ1008">
        <v>78.624489999999994</v>
      </c>
      <c r="FK1008">
        <v>81.341890000000006</v>
      </c>
      <c r="FL1008">
        <v>83.262870000000007</v>
      </c>
      <c r="FM1008">
        <v>84.145589999999999</v>
      </c>
      <c r="FN1008">
        <v>84.194959999999995</v>
      </c>
      <c r="FO1008">
        <v>83.114140000000006</v>
      </c>
      <c r="FP1008">
        <v>80.886369999999999</v>
      </c>
      <c r="FQ1008">
        <v>78.110060000000004</v>
      </c>
      <c r="FR1008">
        <v>74.077839999999995</v>
      </c>
      <c r="FS1008">
        <v>70.981229999999996</v>
      </c>
      <c r="FT1008">
        <v>69.269940000000005</v>
      </c>
      <c r="FU1008">
        <v>67.566670000000002</v>
      </c>
      <c r="FV1008">
        <v>1</v>
      </c>
    </row>
    <row r="1009" spans="1:178" x14ac:dyDescent="0.2">
      <c r="A1009" t="s">
        <v>216</v>
      </c>
      <c r="B1009" t="s">
        <v>231</v>
      </c>
      <c r="C1009" t="s">
        <v>243</v>
      </c>
      <c r="D1009" t="s">
        <v>37</v>
      </c>
      <c r="E1009" t="s">
        <v>239</v>
      </c>
      <c r="F1009" t="s">
        <v>228</v>
      </c>
      <c r="G1009">
        <v>455</v>
      </c>
      <c r="H1009" s="59"/>
      <c r="I1009">
        <v>67.00515</v>
      </c>
      <c r="J1009">
        <v>499.29809999999998</v>
      </c>
      <c r="K1009">
        <v>492.50369999999998</v>
      </c>
      <c r="L1009">
        <v>488.16019999999997</v>
      </c>
      <c r="M1009">
        <v>493.86739999999998</v>
      </c>
      <c r="N1009">
        <v>503.61360000000002</v>
      </c>
      <c r="O1009">
        <v>531.78830000000005</v>
      </c>
      <c r="P1009">
        <v>552.28970000000004</v>
      </c>
      <c r="Q1009">
        <v>562.85619999999994</v>
      </c>
      <c r="R1009">
        <v>568.5385</v>
      </c>
      <c r="S1009">
        <v>568.66089999999997</v>
      </c>
      <c r="T1009">
        <v>576.6816</v>
      </c>
      <c r="U1009">
        <v>567.23099999999999</v>
      </c>
      <c r="V1009">
        <v>560.32529999999997</v>
      </c>
      <c r="W1009">
        <v>555.71420000000001</v>
      </c>
      <c r="X1009">
        <v>547.60050000000001</v>
      </c>
      <c r="Y1009">
        <v>539.86649999999997</v>
      </c>
      <c r="Z1009">
        <v>534.04899999999998</v>
      </c>
      <c r="AA1009">
        <v>526.42399999999998</v>
      </c>
      <c r="AB1009">
        <v>521.1241</v>
      </c>
      <c r="AC1009">
        <v>521.33050000000003</v>
      </c>
      <c r="AD1009">
        <v>532.23910000000001</v>
      </c>
      <c r="AE1009">
        <v>535.8854</v>
      </c>
      <c r="AF1009">
        <v>532.83799999999997</v>
      </c>
      <c r="AG1009">
        <v>514.15120000000002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1.3837520000000001</v>
      </c>
      <c r="AU1009">
        <v>422.76069999999999</v>
      </c>
      <c r="AV1009">
        <v>419.24290000000002</v>
      </c>
      <c r="AW1009">
        <v>417.14089999999999</v>
      </c>
      <c r="AX1009">
        <v>413.7457</v>
      </c>
      <c r="AY1009">
        <v>408.82240000000002</v>
      </c>
      <c r="AZ1009">
        <v>329.83800000000002</v>
      </c>
      <c r="BA1009">
        <v>224.0607</v>
      </c>
      <c r="BB1009">
        <v>-378.22109999999998</v>
      </c>
      <c r="BC1009">
        <v>-532.16510000000005</v>
      </c>
      <c r="BD1009">
        <v>-611.88189999999997</v>
      </c>
      <c r="BE1009">
        <v>-660.47580000000005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0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111.1816</v>
      </c>
      <c r="BS1009">
        <v>431.61660000000001</v>
      </c>
      <c r="BT1009">
        <v>427.89659999999998</v>
      </c>
      <c r="BU1009">
        <v>425.96589999999998</v>
      </c>
      <c r="BV1009">
        <v>422.50959999999998</v>
      </c>
      <c r="BW1009">
        <v>417.62</v>
      </c>
      <c r="BX1009">
        <v>338.24</v>
      </c>
      <c r="BY1009">
        <v>231.5094</v>
      </c>
      <c r="BZ1009">
        <v>-55.634219999999999</v>
      </c>
      <c r="CA1009">
        <v>-113.9581</v>
      </c>
      <c r="CB1009">
        <v>-143.89599999999999</v>
      </c>
      <c r="CC1009">
        <v>-172.19820000000001</v>
      </c>
      <c r="CD1009">
        <v>0</v>
      </c>
      <c r="CE1009">
        <v>0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187.22730000000001</v>
      </c>
      <c r="CQ1009">
        <v>437.75020000000001</v>
      </c>
      <c r="CR1009">
        <v>433.89010000000002</v>
      </c>
      <c r="CS1009">
        <v>432.07810000000001</v>
      </c>
      <c r="CT1009">
        <v>428.5795</v>
      </c>
      <c r="CU1009">
        <v>423.71319999999997</v>
      </c>
      <c r="CV1009">
        <v>344.05930000000001</v>
      </c>
      <c r="CW1009">
        <v>236.66829999999999</v>
      </c>
      <c r="CX1009">
        <v>167.7885</v>
      </c>
      <c r="CY1009">
        <v>175.6909</v>
      </c>
      <c r="CZ1009">
        <v>180.2296</v>
      </c>
      <c r="DA1009">
        <v>165.98140000000001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263.27300000000002</v>
      </c>
      <c r="DO1009">
        <v>443.88380000000001</v>
      </c>
      <c r="DP1009">
        <v>439.8836</v>
      </c>
      <c r="DQ1009">
        <v>438.19029999999998</v>
      </c>
      <c r="DR1009">
        <v>434.64929999999998</v>
      </c>
      <c r="DS1009">
        <v>429.8064</v>
      </c>
      <c r="DT1009">
        <v>349.87849999999997</v>
      </c>
      <c r="DU1009">
        <v>241.82730000000001</v>
      </c>
      <c r="DV1009">
        <v>391.21109999999999</v>
      </c>
      <c r="DW1009">
        <v>465.33980000000003</v>
      </c>
      <c r="DX1009">
        <v>504.35520000000002</v>
      </c>
      <c r="DY1009">
        <v>504.161</v>
      </c>
      <c r="DZ1009">
        <v>0</v>
      </c>
      <c r="EA1009">
        <v>0</v>
      </c>
      <c r="EB1009">
        <v>0</v>
      </c>
      <c r="EC1009">
        <v>0</v>
      </c>
      <c r="ED1009">
        <v>0</v>
      </c>
      <c r="EE1009">
        <v>0</v>
      </c>
      <c r="EF1009">
        <v>0</v>
      </c>
      <c r="EG1009">
        <v>0</v>
      </c>
      <c r="EH1009">
        <v>0</v>
      </c>
      <c r="EI1009">
        <v>0</v>
      </c>
      <c r="EJ1009">
        <v>0</v>
      </c>
      <c r="EK1009">
        <v>0</v>
      </c>
      <c r="EL1009">
        <v>373.07089999999999</v>
      </c>
      <c r="EM1009">
        <v>452.73970000000003</v>
      </c>
      <c r="EN1009">
        <v>448.53719999999998</v>
      </c>
      <c r="EO1009">
        <v>447.0154</v>
      </c>
      <c r="EP1009">
        <v>443.41320000000002</v>
      </c>
      <c r="EQ1009">
        <v>438.60399999999998</v>
      </c>
      <c r="ER1009">
        <v>358.28059999999999</v>
      </c>
      <c r="ES1009">
        <v>249.27600000000001</v>
      </c>
      <c r="ET1009">
        <v>713.798</v>
      </c>
      <c r="EU1009">
        <v>883.54690000000005</v>
      </c>
      <c r="EV1009">
        <v>972.34109999999998</v>
      </c>
      <c r="EW1009">
        <v>992.43859999999995</v>
      </c>
      <c r="EX1009">
        <v>64.946060000000003</v>
      </c>
      <c r="EY1009">
        <v>64.049189999999996</v>
      </c>
      <c r="EZ1009">
        <v>63.109229999999997</v>
      </c>
      <c r="FA1009">
        <v>62.271940000000001</v>
      </c>
      <c r="FB1009">
        <v>61.570569999999996</v>
      </c>
      <c r="FC1009">
        <v>60.726329999999997</v>
      </c>
      <c r="FD1009">
        <v>60.376460000000002</v>
      </c>
      <c r="FE1009">
        <v>60.67671</v>
      </c>
      <c r="FF1009">
        <v>62.940829999999998</v>
      </c>
      <c r="FG1009">
        <v>66.318520000000007</v>
      </c>
      <c r="FH1009">
        <v>70.435280000000006</v>
      </c>
      <c r="FI1009">
        <v>74.706699999999998</v>
      </c>
      <c r="FJ1009">
        <v>78.624489999999994</v>
      </c>
      <c r="FK1009">
        <v>81.341890000000006</v>
      </c>
      <c r="FL1009">
        <v>83.262870000000007</v>
      </c>
      <c r="FM1009">
        <v>84.145589999999999</v>
      </c>
      <c r="FN1009">
        <v>84.194959999999995</v>
      </c>
      <c r="FO1009">
        <v>83.114140000000006</v>
      </c>
      <c r="FP1009">
        <v>80.886369999999999</v>
      </c>
      <c r="FQ1009">
        <v>78.110060000000004</v>
      </c>
      <c r="FR1009">
        <v>74.077839999999995</v>
      </c>
      <c r="FS1009">
        <v>70.981229999999996</v>
      </c>
      <c r="FT1009">
        <v>69.269940000000005</v>
      </c>
      <c r="FU1009">
        <v>67.566670000000002</v>
      </c>
      <c r="FV1009">
        <v>1</v>
      </c>
    </row>
    <row r="1010" spans="1:178" x14ac:dyDescent="0.2">
      <c r="A1010" t="s">
        <v>216</v>
      </c>
      <c r="B1010" t="s">
        <v>231</v>
      </c>
      <c r="C1010" t="s">
        <v>243</v>
      </c>
      <c r="D1010" t="s">
        <v>38</v>
      </c>
      <c r="E1010">
        <v>2015</v>
      </c>
      <c r="F1010" t="s">
        <v>228</v>
      </c>
      <c r="G1010">
        <v>494</v>
      </c>
      <c r="H1010" s="59"/>
      <c r="I1010">
        <v>72.748450000000005</v>
      </c>
      <c r="J1010">
        <v>511.9051</v>
      </c>
      <c r="K1010">
        <v>505.84859999999998</v>
      </c>
      <c r="L1010">
        <v>502.24439999999998</v>
      </c>
      <c r="M1010">
        <v>506.27030000000002</v>
      </c>
      <c r="N1010">
        <v>522.24739999999997</v>
      </c>
      <c r="O1010">
        <v>557.13220000000001</v>
      </c>
      <c r="P1010">
        <v>603.91549999999995</v>
      </c>
      <c r="Q1010">
        <v>611.45540000000005</v>
      </c>
      <c r="R1010">
        <v>620.27859999999998</v>
      </c>
      <c r="S1010">
        <v>621.04849999999999</v>
      </c>
      <c r="T1010">
        <v>624.15549999999996</v>
      </c>
      <c r="U1010">
        <v>616.36710000000005</v>
      </c>
      <c r="V1010">
        <v>608.30909999999994</v>
      </c>
      <c r="W1010">
        <v>605.2944</v>
      </c>
      <c r="X1010">
        <v>593.88760000000002</v>
      </c>
      <c r="Y1010">
        <v>587.52589999999998</v>
      </c>
      <c r="Z1010">
        <v>579.22619999999995</v>
      </c>
      <c r="AA1010">
        <v>569.82399999999996</v>
      </c>
      <c r="AB1010">
        <v>568.90589999999997</v>
      </c>
      <c r="AC1010">
        <v>570.97469999999998</v>
      </c>
      <c r="AD1010">
        <v>574.44590000000005</v>
      </c>
      <c r="AE1010">
        <v>573.57230000000004</v>
      </c>
      <c r="AF1010">
        <v>562.31389999999999</v>
      </c>
      <c r="AG1010">
        <v>531.33579999999995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-188.76439999999999</v>
      </c>
      <c r="AU1010">
        <v>451.23719999999997</v>
      </c>
      <c r="AV1010">
        <v>444.3972</v>
      </c>
      <c r="AW1010">
        <v>441.21269999999998</v>
      </c>
      <c r="AX1010">
        <v>435.40870000000001</v>
      </c>
      <c r="AY1010">
        <v>429.68220000000002</v>
      </c>
      <c r="AZ1010">
        <v>358.8809</v>
      </c>
      <c r="BA1010">
        <v>247.02619999999999</v>
      </c>
      <c r="BB1010">
        <v>-321.21010000000001</v>
      </c>
      <c r="BC1010">
        <v>-481.86509999999998</v>
      </c>
      <c r="BD1010">
        <v>-591.39329999999995</v>
      </c>
      <c r="BE1010">
        <v>-733.02949999999998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50.38691</v>
      </c>
      <c r="BS1010">
        <v>467.51900000000001</v>
      </c>
      <c r="BT1010">
        <v>460.21879999999999</v>
      </c>
      <c r="BU1010">
        <v>457.78620000000001</v>
      </c>
      <c r="BV1010">
        <v>452.46519999999998</v>
      </c>
      <c r="BW1010">
        <v>446.22809999999998</v>
      </c>
      <c r="BX1010">
        <v>369.46210000000002</v>
      </c>
      <c r="BY1010">
        <v>257.0668</v>
      </c>
      <c r="BZ1010">
        <v>-18.92191</v>
      </c>
      <c r="CA1010">
        <v>-82.352029999999999</v>
      </c>
      <c r="CB1010">
        <v>-130.48589999999999</v>
      </c>
      <c r="CC1010">
        <v>-207.48269999999999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216.0224</v>
      </c>
      <c r="CQ1010">
        <v>478.79579999999999</v>
      </c>
      <c r="CR1010">
        <v>471.17680000000001</v>
      </c>
      <c r="CS1010">
        <v>469.26499999999999</v>
      </c>
      <c r="CT1010">
        <v>464.27850000000001</v>
      </c>
      <c r="CU1010">
        <v>457.68770000000001</v>
      </c>
      <c r="CV1010">
        <v>376.79059999999998</v>
      </c>
      <c r="CW1010">
        <v>264.02080000000001</v>
      </c>
      <c r="CX1010">
        <v>190.44200000000001</v>
      </c>
      <c r="CY1010">
        <v>194.34950000000001</v>
      </c>
      <c r="CZ1010">
        <v>188.7372</v>
      </c>
      <c r="DA1010">
        <v>156.5095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381.65789999999998</v>
      </c>
      <c r="DO1010">
        <v>490.07249999999999</v>
      </c>
      <c r="DP1010">
        <v>482.13479999999998</v>
      </c>
      <c r="DQ1010">
        <v>480.74369999999999</v>
      </c>
      <c r="DR1010">
        <v>476.09179999999998</v>
      </c>
      <c r="DS1010">
        <v>469.1474</v>
      </c>
      <c r="DT1010">
        <v>384.11919999999998</v>
      </c>
      <c r="DU1010">
        <v>270.97489999999999</v>
      </c>
      <c r="DV1010">
        <v>399.80579999999998</v>
      </c>
      <c r="DW1010">
        <v>471.05110000000002</v>
      </c>
      <c r="DX1010">
        <v>507.96030000000002</v>
      </c>
      <c r="DY1010">
        <v>520.50160000000005</v>
      </c>
      <c r="DZ1010">
        <v>0</v>
      </c>
      <c r="EA1010">
        <v>0</v>
      </c>
      <c r="EB1010">
        <v>0</v>
      </c>
      <c r="EC1010">
        <v>0</v>
      </c>
      <c r="ED1010">
        <v>0</v>
      </c>
      <c r="EE1010">
        <v>0</v>
      </c>
      <c r="EF1010">
        <v>0</v>
      </c>
      <c r="EG1010">
        <v>0</v>
      </c>
      <c r="EH1010">
        <v>0</v>
      </c>
      <c r="EI1010">
        <v>0</v>
      </c>
      <c r="EJ1010">
        <v>0</v>
      </c>
      <c r="EK1010">
        <v>0</v>
      </c>
      <c r="EL1010">
        <v>620.80920000000003</v>
      </c>
      <c r="EM1010">
        <v>506.35430000000002</v>
      </c>
      <c r="EN1010">
        <v>497.95639999999997</v>
      </c>
      <c r="EO1010">
        <v>497.31720000000001</v>
      </c>
      <c r="EP1010">
        <v>493.14830000000001</v>
      </c>
      <c r="EQ1010">
        <v>485.69330000000002</v>
      </c>
      <c r="ER1010">
        <v>394.7004</v>
      </c>
      <c r="ES1010">
        <v>281.0154</v>
      </c>
      <c r="ET1010">
        <v>702.09410000000003</v>
      </c>
      <c r="EU1010">
        <v>870.5643</v>
      </c>
      <c r="EV1010">
        <v>968.86770000000001</v>
      </c>
      <c r="EW1010">
        <v>1046.048</v>
      </c>
      <c r="EX1010">
        <v>67.707560000000001</v>
      </c>
      <c r="EY1010">
        <v>66.576160000000002</v>
      </c>
      <c r="EZ1010">
        <v>65.572249999999997</v>
      </c>
      <c r="FA1010">
        <v>64.725309999999993</v>
      </c>
      <c r="FB1010">
        <v>63.99888</v>
      </c>
      <c r="FC1010">
        <v>63.508870000000002</v>
      </c>
      <c r="FD1010">
        <v>63.072609999999997</v>
      </c>
      <c r="FE1010">
        <v>63.672499999999999</v>
      </c>
      <c r="FF1010">
        <v>66.325559999999996</v>
      </c>
      <c r="FG1010">
        <v>70.336110000000005</v>
      </c>
      <c r="FH1010">
        <v>74.1584</v>
      </c>
      <c r="FI1010">
        <v>77.85472</v>
      </c>
      <c r="FJ1010">
        <v>80.415869999999998</v>
      </c>
      <c r="FK1010">
        <v>82.807649999999995</v>
      </c>
      <c r="FL1010">
        <v>84.27</v>
      </c>
      <c r="FM1010">
        <v>85.239980000000003</v>
      </c>
      <c r="FN1010">
        <v>85.77731</v>
      </c>
      <c r="FO1010">
        <v>85.421819999999997</v>
      </c>
      <c r="FP1010">
        <v>83.817760000000007</v>
      </c>
      <c r="FQ1010">
        <v>81.041560000000004</v>
      </c>
      <c r="FR1010">
        <v>77.589200000000005</v>
      </c>
      <c r="FS1010">
        <v>73.881339999999994</v>
      </c>
      <c r="FT1010">
        <v>71.428920000000005</v>
      </c>
      <c r="FU1010">
        <v>69.594710000000006</v>
      </c>
      <c r="FV1010">
        <v>1</v>
      </c>
    </row>
    <row r="1011" spans="1:178" x14ac:dyDescent="0.2">
      <c r="A1011" t="s">
        <v>216</v>
      </c>
      <c r="B1011" t="s">
        <v>231</v>
      </c>
      <c r="C1011" t="s">
        <v>243</v>
      </c>
      <c r="D1011" t="s">
        <v>38</v>
      </c>
      <c r="E1011">
        <v>2016</v>
      </c>
      <c r="F1011" t="s">
        <v>228</v>
      </c>
      <c r="G1011">
        <v>481</v>
      </c>
      <c r="H1011" s="59"/>
      <c r="I1011">
        <v>70.834010000000006</v>
      </c>
      <c r="J1011">
        <v>498.43389999999999</v>
      </c>
      <c r="K1011">
        <v>492.53680000000003</v>
      </c>
      <c r="L1011">
        <v>489.0274</v>
      </c>
      <c r="M1011">
        <v>492.94740000000002</v>
      </c>
      <c r="N1011">
        <v>508.50400000000002</v>
      </c>
      <c r="O1011">
        <v>542.47080000000005</v>
      </c>
      <c r="P1011">
        <v>588.02300000000002</v>
      </c>
      <c r="Q1011">
        <v>595.36450000000002</v>
      </c>
      <c r="R1011">
        <v>603.95550000000003</v>
      </c>
      <c r="S1011">
        <v>604.70510000000002</v>
      </c>
      <c r="T1011">
        <v>607.73030000000006</v>
      </c>
      <c r="U1011">
        <v>600.14689999999996</v>
      </c>
      <c r="V1011">
        <v>592.30100000000004</v>
      </c>
      <c r="W1011">
        <v>589.36559999999997</v>
      </c>
      <c r="X1011">
        <v>578.25890000000004</v>
      </c>
      <c r="Y1011">
        <v>572.06470000000002</v>
      </c>
      <c r="Z1011">
        <v>563.98339999999996</v>
      </c>
      <c r="AA1011">
        <v>554.82860000000005</v>
      </c>
      <c r="AB1011">
        <v>553.93460000000005</v>
      </c>
      <c r="AC1011">
        <v>555.94910000000004</v>
      </c>
      <c r="AD1011">
        <v>559.32889999999998</v>
      </c>
      <c r="AE1011">
        <v>558.47829999999999</v>
      </c>
      <c r="AF1011">
        <v>547.51620000000003</v>
      </c>
      <c r="AG1011">
        <v>517.35320000000002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-189.08760000000001</v>
      </c>
      <c r="AU1011">
        <v>439.00229999999999</v>
      </c>
      <c r="AV1011">
        <v>432.35250000000002</v>
      </c>
      <c r="AW1011">
        <v>429.23520000000002</v>
      </c>
      <c r="AX1011">
        <v>423.57319999999999</v>
      </c>
      <c r="AY1011">
        <v>418.00869999999998</v>
      </c>
      <c r="AZ1011">
        <v>349.20249999999999</v>
      </c>
      <c r="BA1011">
        <v>240.30340000000001</v>
      </c>
      <c r="BB1011">
        <v>-319.44459999999998</v>
      </c>
      <c r="BC1011">
        <v>-478.02269999999999</v>
      </c>
      <c r="BD1011">
        <v>-586.02679999999998</v>
      </c>
      <c r="BE1011">
        <v>-725.36569999999995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0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46.896050000000002</v>
      </c>
      <c r="BS1011">
        <v>455.06849999999997</v>
      </c>
      <c r="BT1011">
        <v>447.96449999999999</v>
      </c>
      <c r="BU1011">
        <v>445.58920000000001</v>
      </c>
      <c r="BV1011">
        <v>440.40379999999999</v>
      </c>
      <c r="BW1011">
        <v>434.33539999999999</v>
      </c>
      <c r="BX1011">
        <v>359.64359999999999</v>
      </c>
      <c r="BY1011">
        <v>250.21100000000001</v>
      </c>
      <c r="BZ1011">
        <v>-21.160399999999999</v>
      </c>
      <c r="CA1011">
        <v>-83.801389999999998</v>
      </c>
      <c r="CB1011">
        <v>-131.2244</v>
      </c>
      <c r="CC1011">
        <v>-206.7801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210.33760000000001</v>
      </c>
      <c r="CQ1011">
        <v>466.19589999999999</v>
      </c>
      <c r="CR1011">
        <v>458.7774</v>
      </c>
      <c r="CS1011">
        <v>456.91590000000002</v>
      </c>
      <c r="CT1011">
        <v>452.06060000000002</v>
      </c>
      <c r="CU1011">
        <v>445.64330000000001</v>
      </c>
      <c r="CV1011">
        <v>366.87509999999997</v>
      </c>
      <c r="CW1011">
        <v>257.0729</v>
      </c>
      <c r="CX1011">
        <v>185.43029999999999</v>
      </c>
      <c r="CY1011">
        <v>189.23509999999999</v>
      </c>
      <c r="CZ1011">
        <v>183.7704</v>
      </c>
      <c r="DA1011">
        <v>152.39080000000001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373.77910000000003</v>
      </c>
      <c r="DO1011">
        <v>477.32319999999999</v>
      </c>
      <c r="DP1011">
        <v>469.59030000000001</v>
      </c>
      <c r="DQ1011">
        <v>468.24259999999998</v>
      </c>
      <c r="DR1011">
        <v>463.7174</v>
      </c>
      <c r="DS1011">
        <v>456.9511</v>
      </c>
      <c r="DT1011">
        <v>374.10660000000001</v>
      </c>
      <c r="DU1011">
        <v>263.9348</v>
      </c>
      <c r="DV1011">
        <v>392.02109999999999</v>
      </c>
      <c r="DW1011">
        <v>462.2715</v>
      </c>
      <c r="DX1011">
        <v>498.76519999999999</v>
      </c>
      <c r="DY1011">
        <v>511.5616</v>
      </c>
      <c r="DZ1011">
        <v>0</v>
      </c>
      <c r="EA1011">
        <v>0</v>
      </c>
      <c r="EB1011">
        <v>0</v>
      </c>
      <c r="EC1011">
        <v>0</v>
      </c>
      <c r="ED1011">
        <v>0</v>
      </c>
      <c r="EE1011">
        <v>0</v>
      </c>
      <c r="EF1011">
        <v>0</v>
      </c>
      <c r="EG1011">
        <v>0</v>
      </c>
      <c r="EH1011">
        <v>0</v>
      </c>
      <c r="EI1011">
        <v>0</v>
      </c>
      <c r="EJ1011">
        <v>0</v>
      </c>
      <c r="EK1011">
        <v>0</v>
      </c>
      <c r="EL1011">
        <v>609.76279999999997</v>
      </c>
      <c r="EM1011">
        <v>493.38940000000002</v>
      </c>
      <c r="EN1011">
        <v>485.20229999999998</v>
      </c>
      <c r="EO1011">
        <v>484.59660000000002</v>
      </c>
      <c r="EP1011">
        <v>480.548</v>
      </c>
      <c r="EQ1011">
        <v>473.27789999999999</v>
      </c>
      <c r="ER1011">
        <v>384.54770000000002</v>
      </c>
      <c r="ES1011">
        <v>273.8424</v>
      </c>
      <c r="ET1011">
        <v>690.30529999999999</v>
      </c>
      <c r="EU1011">
        <v>856.49289999999996</v>
      </c>
      <c r="EV1011">
        <v>953.56759999999997</v>
      </c>
      <c r="EW1011">
        <v>1030.1469999999999</v>
      </c>
      <c r="EX1011">
        <v>67.707560000000001</v>
      </c>
      <c r="EY1011">
        <v>66.576160000000002</v>
      </c>
      <c r="EZ1011">
        <v>65.572249999999997</v>
      </c>
      <c r="FA1011">
        <v>64.725309999999993</v>
      </c>
      <c r="FB1011">
        <v>63.998869999999997</v>
      </c>
      <c r="FC1011">
        <v>63.508870000000002</v>
      </c>
      <c r="FD1011">
        <v>63.072609999999997</v>
      </c>
      <c r="FE1011">
        <v>63.672499999999999</v>
      </c>
      <c r="FF1011">
        <v>66.325559999999996</v>
      </c>
      <c r="FG1011">
        <v>70.336110000000005</v>
      </c>
      <c r="FH1011">
        <v>74.1584</v>
      </c>
      <c r="FI1011">
        <v>77.85472</v>
      </c>
      <c r="FJ1011">
        <v>80.415869999999998</v>
      </c>
      <c r="FK1011">
        <v>82.807649999999995</v>
      </c>
      <c r="FL1011">
        <v>84.27</v>
      </c>
      <c r="FM1011">
        <v>85.239980000000003</v>
      </c>
      <c r="FN1011">
        <v>85.77731</v>
      </c>
      <c r="FO1011">
        <v>85.421819999999997</v>
      </c>
      <c r="FP1011">
        <v>83.817760000000007</v>
      </c>
      <c r="FQ1011">
        <v>81.041560000000004</v>
      </c>
      <c r="FR1011">
        <v>77.589200000000005</v>
      </c>
      <c r="FS1011">
        <v>73.881339999999994</v>
      </c>
      <c r="FT1011">
        <v>71.428920000000005</v>
      </c>
      <c r="FU1011">
        <v>69.594710000000006</v>
      </c>
      <c r="FV1011">
        <v>1</v>
      </c>
    </row>
    <row r="1012" spans="1:178" x14ac:dyDescent="0.2">
      <c r="A1012" t="s">
        <v>216</v>
      </c>
      <c r="B1012" t="s">
        <v>231</v>
      </c>
      <c r="C1012" t="s">
        <v>243</v>
      </c>
      <c r="D1012" t="s">
        <v>38</v>
      </c>
      <c r="E1012">
        <v>2017</v>
      </c>
      <c r="F1012" t="s">
        <v>228</v>
      </c>
      <c r="G1012">
        <v>468</v>
      </c>
      <c r="H1012" s="59"/>
      <c r="I1012">
        <v>68.919589999999999</v>
      </c>
      <c r="J1012">
        <v>484.96269999999998</v>
      </c>
      <c r="K1012">
        <v>479.22500000000002</v>
      </c>
      <c r="L1012">
        <v>475.81049999999999</v>
      </c>
      <c r="M1012">
        <v>479.62450000000001</v>
      </c>
      <c r="N1012">
        <v>494.76069999999999</v>
      </c>
      <c r="O1012">
        <v>527.80939999999998</v>
      </c>
      <c r="P1012">
        <v>572.13049999999998</v>
      </c>
      <c r="Q1012">
        <v>579.27359999999999</v>
      </c>
      <c r="R1012">
        <v>587.63239999999996</v>
      </c>
      <c r="S1012">
        <v>588.36170000000004</v>
      </c>
      <c r="T1012">
        <v>591.30520000000001</v>
      </c>
      <c r="U1012">
        <v>583.92669999999998</v>
      </c>
      <c r="V1012">
        <v>576.29280000000006</v>
      </c>
      <c r="W1012">
        <v>573.43679999999995</v>
      </c>
      <c r="X1012">
        <v>562.63030000000003</v>
      </c>
      <c r="Y1012">
        <v>556.60350000000005</v>
      </c>
      <c r="Z1012">
        <v>548.74069999999995</v>
      </c>
      <c r="AA1012">
        <v>539.83330000000001</v>
      </c>
      <c r="AB1012">
        <v>538.96339999999998</v>
      </c>
      <c r="AC1012">
        <v>540.92349999999999</v>
      </c>
      <c r="AD1012">
        <v>544.21190000000001</v>
      </c>
      <c r="AE1012">
        <v>543.38430000000005</v>
      </c>
      <c r="AF1012">
        <v>532.71839999999997</v>
      </c>
      <c r="AG1012">
        <v>503.3707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-189.33779999999999</v>
      </c>
      <c r="AU1012">
        <v>426.77249999999998</v>
      </c>
      <c r="AV1012">
        <v>420.31270000000001</v>
      </c>
      <c r="AW1012">
        <v>417.26280000000003</v>
      </c>
      <c r="AX1012">
        <v>411.74299999999999</v>
      </c>
      <c r="AY1012">
        <v>406.34030000000001</v>
      </c>
      <c r="AZ1012">
        <v>339.52749999999997</v>
      </c>
      <c r="BA1012">
        <v>233.58369999999999</v>
      </c>
      <c r="BB1012">
        <v>-317.58690000000001</v>
      </c>
      <c r="BC1012">
        <v>-474.05840000000001</v>
      </c>
      <c r="BD1012">
        <v>-580.51969999999994</v>
      </c>
      <c r="BE1012">
        <v>-717.54160000000002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43.435040000000001</v>
      </c>
      <c r="BS1012">
        <v>442.62</v>
      </c>
      <c r="BT1012">
        <v>435.71230000000003</v>
      </c>
      <c r="BU1012">
        <v>433.39420000000001</v>
      </c>
      <c r="BV1012">
        <v>428.34460000000001</v>
      </c>
      <c r="BW1012">
        <v>422.44490000000002</v>
      </c>
      <c r="BX1012">
        <v>349.82650000000001</v>
      </c>
      <c r="BY1012">
        <v>243.35640000000001</v>
      </c>
      <c r="BZ1012">
        <v>-23.361129999999999</v>
      </c>
      <c r="CA1012">
        <v>-85.200900000000004</v>
      </c>
      <c r="CB1012">
        <v>-131.90530000000001</v>
      </c>
      <c r="CC1012">
        <v>-206.01179999999999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204.65280000000001</v>
      </c>
      <c r="CQ1012">
        <v>453.596</v>
      </c>
      <c r="CR1012">
        <v>446.37799999999999</v>
      </c>
      <c r="CS1012">
        <v>444.5668</v>
      </c>
      <c r="CT1012">
        <v>439.84280000000001</v>
      </c>
      <c r="CU1012">
        <v>433.59890000000001</v>
      </c>
      <c r="CV1012">
        <v>356.95960000000002</v>
      </c>
      <c r="CW1012">
        <v>250.125</v>
      </c>
      <c r="CX1012">
        <v>180.4187</v>
      </c>
      <c r="CY1012">
        <v>184.1206</v>
      </c>
      <c r="CZ1012">
        <v>178.80359999999999</v>
      </c>
      <c r="DA1012">
        <v>148.27209999999999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365.87049999999999</v>
      </c>
      <c r="DO1012">
        <v>464.57190000000003</v>
      </c>
      <c r="DP1012">
        <v>457.04379999999998</v>
      </c>
      <c r="DQ1012">
        <v>455.73939999999999</v>
      </c>
      <c r="DR1012">
        <v>451.34100000000001</v>
      </c>
      <c r="DS1012">
        <v>444.75290000000001</v>
      </c>
      <c r="DT1012">
        <v>364.09269999999998</v>
      </c>
      <c r="DU1012">
        <v>256.89359999999999</v>
      </c>
      <c r="DV1012">
        <v>384.1986</v>
      </c>
      <c r="DW1012">
        <v>453.44209999999998</v>
      </c>
      <c r="DX1012">
        <v>489.51260000000002</v>
      </c>
      <c r="DY1012">
        <v>502.55610000000001</v>
      </c>
      <c r="DZ1012">
        <v>0</v>
      </c>
      <c r="EA1012">
        <v>0</v>
      </c>
      <c r="EB1012">
        <v>0</v>
      </c>
      <c r="EC1012">
        <v>0</v>
      </c>
      <c r="ED1012">
        <v>0</v>
      </c>
      <c r="EE1012">
        <v>0</v>
      </c>
      <c r="EF1012">
        <v>0</v>
      </c>
      <c r="EG1012">
        <v>0</v>
      </c>
      <c r="EH1012">
        <v>0</v>
      </c>
      <c r="EI1012">
        <v>0</v>
      </c>
      <c r="EJ1012">
        <v>0</v>
      </c>
      <c r="EK1012">
        <v>0</v>
      </c>
      <c r="EL1012">
        <v>598.64340000000004</v>
      </c>
      <c r="EM1012">
        <v>480.41950000000003</v>
      </c>
      <c r="EN1012">
        <v>472.4434</v>
      </c>
      <c r="EO1012">
        <v>471.87090000000001</v>
      </c>
      <c r="EP1012">
        <v>467.94260000000003</v>
      </c>
      <c r="EQ1012">
        <v>460.85750000000002</v>
      </c>
      <c r="ER1012">
        <v>374.39170000000001</v>
      </c>
      <c r="ES1012">
        <v>266.66629999999998</v>
      </c>
      <c r="ET1012">
        <v>678.42430000000002</v>
      </c>
      <c r="EU1012">
        <v>842.29970000000003</v>
      </c>
      <c r="EV1012">
        <v>938.12699999999995</v>
      </c>
      <c r="EW1012">
        <v>1014.086</v>
      </c>
      <c r="EX1012">
        <v>67.707560000000001</v>
      </c>
      <c r="EY1012">
        <v>66.576160000000002</v>
      </c>
      <c r="EZ1012">
        <v>65.572249999999997</v>
      </c>
      <c r="FA1012">
        <v>64.725309999999993</v>
      </c>
      <c r="FB1012">
        <v>63.998869999999997</v>
      </c>
      <c r="FC1012">
        <v>63.508870000000002</v>
      </c>
      <c r="FD1012">
        <v>63.072609999999997</v>
      </c>
      <c r="FE1012">
        <v>63.672499999999999</v>
      </c>
      <c r="FF1012">
        <v>66.325559999999996</v>
      </c>
      <c r="FG1012">
        <v>70.336110000000005</v>
      </c>
      <c r="FH1012">
        <v>74.1584</v>
      </c>
      <c r="FI1012">
        <v>77.85472</v>
      </c>
      <c r="FJ1012">
        <v>80.415869999999998</v>
      </c>
      <c r="FK1012">
        <v>82.807649999999995</v>
      </c>
      <c r="FL1012">
        <v>84.27</v>
      </c>
      <c r="FM1012">
        <v>85.239980000000003</v>
      </c>
      <c r="FN1012">
        <v>85.77731</v>
      </c>
      <c r="FO1012">
        <v>85.421819999999997</v>
      </c>
      <c r="FP1012">
        <v>83.817760000000007</v>
      </c>
      <c r="FQ1012">
        <v>81.041560000000004</v>
      </c>
      <c r="FR1012">
        <v>77.589200000000005</v>
      </c>
      <c r="FS1012">
        <v>73.881339999999994</v>
      </c>
      <c r="FT1012">
        <v>71.428920000000005</v>
      </c>
      <c r="FU1012">
        <v>69.594710000000006</v>
      </c>
      <c r="FV1012">
        <v>1</v>
      </c>
    </row>
    <row r="1013" spans="1:178" x14ac:dyDescent="0.2">
      <c r="A1013" t="s">
        <v>216</v>
      </c>
      <c r="B1013" t="s">
        <v>231</v>
      </c>
      <c r="C1013" t="s">
        <v>243</v>
      </c>
      <c r="D1013" t="s">
        <v>38</v>
      </c>
      <c r="E1013" t="s">
        <v>239</v>
      </c>
      <c r="F1013" t="s">
        <v>228</v>
      </c>
      <c r="G1013">
        <v>455</v>
      </c>
      <c r="H1013" s="59"/>
      <c r="I1013">
        <v>67.00515</v>
      </c>
      <c r="J1013">
        <v>471.49149999999997</v>
      </c>
      <c r="K1013">
        <v>465.91320000000002</v>
      </c>
      <c r="L1013">
        <v>462.59350000000001</v>
      </c>
      <c r="M1013">
        <v>466.30160000000001</v>
      </c>
      <c r="N1013">
        <v>481.01729999999998</v>
      </c>
      <c r="O1013">
        <v>513.1481</v>
      </c>
      <c r="P1013">
        <v>556.23800000000006</v>
      </c>
      <c r="Q1013">
        <v>563.18269999999995</v>
      </c>
      <c r="R1013">
        <v>571.30930000000001</v>
      </c>
      <c r="S1013">
        <v>572.01829999999995</v>
      </c>
      <c r="T1013">
        <v>574.88009999999997</v>
      </c>
      <c r="U1013">
        <v>567.70650000000001</v>
      </c>
      <c r="V1013">
        <v>560.28470000000004</v>
      </c>
      <c r="W1013">
        <v>557.50800000000004</v>
      </c>
      <c r="X1013">
        <v>547.00170000000003</v>
      </c>
      <c r="Y1013">
        <v>541.14229999999998</v>
      </c>
      <c r="Z1013">
        <v>533.49789999999996</v>
      </c>
      <c r="AA1013">
        <v>524.83789999999999</v>
      </c>
      <c r="AB1013">
        <v>523.99220000000003</v>
      </c>
      <c r="AC1013">
        <v>525.89779999999996</v>
      </c>
      <c r="AD1013">
        <v>529.09490000000005</v>
      </c>
      <c r="AE1013">
        <v>528.2903</v>
      </c>
      <c r="AF1013">
        <v>517.92070000000001</v>
      </c>
      <c r="AG1013">
        <v>489.38819999999998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-189.5119</v>
      </c>
      <c r="AU1013">
        <v>414.5478</v>
      </c>
      <c r="AV1013">
        <v>408.27789999999999</v>
      </c>
      <c r="AW1013">
        <v>405.29559999999998</v>
      </c>
      <c r="AX1013">
        <v>399.91820000000001</v>
      </c>
      <c r="AY1013">
        <v>394.6771</v>
      </c>
      <c r="AZ1013">
        <v>329.85570000000001</v>
      </c>
      <c r="BA1013">
        <v>226.86709999999999</v>
      </c>
      <c r="BB1013">
        <v>-315.63310000000001</v>
      </c>
      <c r="BC1013">
        <v>-469.96710000000002</v>
      </c>
      <c r="BD1013">
        <v>-574.86599999999999</v>
      </c>
      <c r="BE1013">
        <v>-709.55039999999997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0</v>
      </c>
      <c r="BR1013">
        <v>40.005159999999997</v>
      </c>
      <c r="BS1013">
        <v>430.17360000000002</v>
      </c>
      <c r="BT1013">
        <v>423.46210000000002</v>
      </c>
      <c r="BU1013">
        <v>421.20139999999998</v>
      </c>
      <c r="BV1013">
        <v>416.28750000000002</v>
      </c>
      <c r="BW1013">
        <v>410.55650000000003</v>
      </c>
      <c r="BX1013">
        <v>340.01069999999999</v>
      </c>
      <c r="BY1013">
        <v>236.50319999999999</v>
      </c>
      <c r="BZ1013">
        <v>-25.522559999999999</v>
      </c>
      <c r="CA1013">
        <v>-86.548460000000006</v>
      </c>
      <c r="CB1013">
        <v>-132.52629999999999</v>
      </c>
      <c r="CC1013">
        <v>-205.17519999999999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198.96799999999999</v>
      </c>
      <c r="CQ1013">
        <v>440.99610000000001</v>
      </c>
      <c r="CR1013">
        <v>433.97859999999997</v>
      </c>
      <c r="CS1013">
        <v>432.21769999999998</v>
      </c>
      <c r="CT1013">
        <v>427.62490000000003</v>
      </c>
      <c r="CU1013">
        <v>421.55450000000002</v>
      </c>
      <c r="CV1013">
        <v>347.04399999999998</v>
      </c>
      <c r="CW1013">
        <v>243.1771</v>
      </c>
      <c r="CX1013">
        <v>175.40710000000001</v>
      </c>
      <c r="CY1013">
        <v>179.0061</v>
      </c>
      <c r="CZ1013">
        <v>173.83690000000001</v>
      </c>
      <c r="DA1013">
        <v>144.1534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357.93079999999998</v>
      </c>
      <c r="DO1013">
        <v>451.81849999999997</v>
      </c>
      <c r="DP1013">
        <v>444.49520000000001</v>
      </c>
      <c r="DQ1013">
        <v>443.23410000000001</v>
      </c>
      <c r="DR1013">
        <v>438.96230000000003</v>
      </c>
      <c r="DS1013">
        <v>432.55250000000001</v>
      </c>
      <c r="DT1013">
        <v>354.07740000000001</v>
      </c>
      <c r="DU1013">
        <v>249.851</v>
      </c>
      <c r="DV1013">
        <v>376.33670000000001</v>
      </c>
      <c r="DW1013">
        <v>444.56079999999997</v>
      </c>
      <c r="DX1013">
        <v>480.2</v>
      </c>
      <c r="DY1013">
        <v>493.4821</v>
      </c>
      <c r="DZ1013">
        <v>0</v>
      </c>
      <c r="EA1013">
        <v>0</v>
      </c>
      <c r="EB1013">
        <v>0</v>
      </c>
      <c r="EC1013">
        <v>0</v>
      </c>
      <c r="ED1013">
        <v>0</v>
      </c>
      <c r="EE1013">
        <v>0</v>
      </c>
      <c r="EF1013">
        <v>0</v>
      </c>
      <c r="EG1013">
        <v>0</v>
      </c>
      <c r="EH1013">
        <v>0</v>
      </c>
      <c r="EI1013">
        <v>0</v>
      </c>
      <c r="EJ1013">
        <v>0</v>
      </c>
      <c r="EK1013">
        <v>0</v>
      </c>
      <c r="EL1013">
        <v>587.4479</v>
      </c>
      <c r="EM1013">
        <v>467.44439999999997</v>
      </c>
      <c r="EN1013">
        <v>459.67939999999999</v>
      </c>
      <c r="EO1013">
        <v>459.13990000000001</v>
      </c>
      <c r="EP1013">
        <v>455.33170000000001</v>
      </c>
      <c r="EQ1013">
        <v>448.43180000000001</v>
      </c>
      <c r="ER1013">
        <v>364.23230000000001</v>
      </c>
      <c r="ES1013">
        <v>259.48700000000002</v>
      </c>
      <c r="ET1013">
        <v>666.44719999999995</v>
      </c>
      <c r="EU1013">
        <v>827.97940000000006</v>
      </c>
      <c r="EV1013">
        <v>922.53970000000004</v>
      </c>
      <c r="EW1013">
        <v>997.85720000000003</v>
      </c>
      <c r="EX1013">
        <v>67.707560000000001</v>
      </c>
      <c r="EY1013">
        <v>66.576160000000002</v>
      </c>
      <c r="EZ1013">
        <v>65.572249999999997</v>
      </c>
      <c r="FA1013">
        <v>64.725309999999993</v>
      </c>
      <c r="FB1013">
        <v>63.998869999999997</v>
      </c>
      <c r="FC1013">
        <v>63.508870000000002</v>
      </c>
      <c r="FD1013">
        <v>63.072609999999997</v>
      </c>
      <c r="FE1013">
        <v>63.672490000000003</v>
      </c>
      <c r="FF1013">
        <v>66.325559999999996</v>
      </c>
      <c r="FG1013">
        <v>70.336110000000005</v>
      </c>
      <c r="FH1013">
        <v>74.1584</v>
      </c>
      <c r="FI1013">
        <v>77.85472</v>
      </c>
      <c r="FJ1013">
        <v>80.415869999999998</v>
      </c>
      <c r="FK1013">
        <v>82.807649999999995</v>
      </c>
      <c r="FL1013">
        <v>84.27</v>
      </c>
      <c r="FM1013">
        <v>85.239980000000003</v>
      </c>
      <c r="FN1013">
        <v>85.77731</v>
      </c>
      <c r="FO1013">
        <v>85.421819999999997</v>
      </c>
      <c r="FP1013">
        <v>83.817760000000007</v>
      </c>
      <c r="FQ1013">
        <v>81.041560000000004</v>
      </c>
      <c r="FR1013">
        <v>77.589200000000005</v>
      </c>
      <c r="FS1013">
        <v>73.881339999999994</v>
      </c>
      <c r="FT1013">
        <v>71.428920000000005</v>
      </c>
      <c r="FU1013">
        <v>69.594710000000006</v>
      </c>
      <c r="FV1013">
        <v>1</v>
      </c>
    </row>
    <row r="1014" spans="1:178" x14ac:dyDescent="0.2">
      <c r="A1014" t="s">
        <v>216</v>
      </c>
      <c r="B1014" t="s">
        <v>231</v>
      </c>
      <c r="C1014" t="s">
        <v>243</v>
      </c>
      <c r="D1014" t="s">
        <v>39</v>
      </c>
      <c r="E1014">
        <v>2015</v>
      </c>
      <c r="F1014" t="s">
        <v>228</v>
      </c>
      <c r="G1014">
        <v>494</v>
      </c>
      <c r="H1014" s="59"/>
      <c r="I1014">
        <v>72.748450000000005</v>
      </c>
      <c r="J1014">
        <v>517.52750000000003</v>
      </c>
      <c r="K1014">
        <v>511.30759999999998</v>
      </c>
      <c r="L1014">
        <v>506.91489999999999</v>
      </c>
      <c r="M1014">
        <v>509.81549999999999</v>
      </c>
      <c r="N1014">
        <v>525.41390000000001</v>
      </c>
      <c r="O1014">
        <v>559.42970000000003</v>
      </c>
      <c r="P1014">
        <v>605.00969999999995</v>
      </c>
      <c r="Q1014">
        <v>615.48850000000004</v>
      </c>
      <c r="R1014">
        <v>624.58669999999995</v>
      </c>
      <c r="S1014">
        <v>626.02369999999996</v>
      </c>
      <c r="T1014">
        <v>627.39970000000005</v>
      </c>
      <c r="U1014">
        <v>620.94200000000001</v>
      </c>
      <c r="V1014">
        <v>613.07270000000005</v>
      </c>
      <c r="W1014">
        <v>609.50829999999996</v>
      </c>
      <c r="X1014">
        <v>597.3107</v>
      </c>
      <c r="Y1014">
        <v>592.27710000000002</v>
      </c>
      <c r="Z1014">
        <v>582.80849999999998</v>
      </c>
      <c r="AA1014">
        <v>574.10829999999999</v>
      </c>
      <c r="AB1014">
        <v>572.27239999999995</v>
      </c>
      <c r="AC1014">
        <v>572.90520000000004</v>
      </c>
      <c r="AD1014">
        <v>575.32180000000005</v>
      </c>
      <c r="AE1014">
        <v>576.19629999999995</v>
      </c>
      <c r="AF1014">
        <v>568.42930000000001</v>
      </c>
      <c r="AG1014">
        <v>534.279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-181.9973</v>
      </c>
      <c r="AU1014">
        <v>454.33510000000001</v>
      </c>
      <c r="AV1014">
        <v>446.91050000000001</v>
      </c>
      <c r="AW1014">
        <v>444.37479999999999</v>
      </c>
      <c r="AX1014">
        <v>438.12450000000001</v>
      </c>
      <c r="AY1014">
        <v>432.76850000000002</v>
      </c>
      <c r="AZ1014">
        <v>361.21570000000003</v>
      </c>
      <c r="BA1014">
        <v>240.83609999999999</v>
      </c>
      <c r="BB1014">
        <v>-44.544159999999998</v>
      </c>
      <c r="BC1014">
        <v>-201.09809999999999</v>
      </c>
      <c r="BD1014">
        <v>-347.47039999999998</v>
      </c>
      <c r="BE1014">
        <v>-489.76560000000001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0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51.407339999999998</v>
      </c>
      <c r="BS1014">
        <v>469.93979999999999</v>
      </c>
      <c r="BT1014">
        <v>461.88760000000002</v>
      </c>
      <c r="BU1014">
        <v>460.59640000000002</v>
      </c>
      <c r="BV1014">
        <v>454.46539999999999</v>
      </c>
      <c r="BW1014">
        <v>448.92750000000001</v>
      </c>
      <c r="BX1014">
        <v>371.07400000000001</v>
      </c>
      <c r="BY1014">
        <v>250.40020000000001</v>
      </c>
      <c r="BZ1014">
        <v>90.004409999999993</v>
      </c>
      <c r="CA1014">
        <v>29.095970000000001</v>
      </c>
      <c r="CB1014">
        <v>-31.69679</v>
      </c>
      <c r="CC1014">
        <v>-110.7496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213.06270000000001</v>
      </c>
      <c r="CQ1014">
        <v>480.74759999999998</v>
      </c>
      <c r="CR1014">
        <v>472.26069999999999</v>
      </c>
      <c r="CS1014">
        <v>471.83150000000001</v>
      </c>
      <c r="CT1014">
        <v>465.78309999999999</v>
      </c>
      <c r="CU1014">
        <v>460.1191</v>
      </c>
      <c r="CV1014">
        <v>377.90179999999998</v>
      </c>
      <c r="CW1014">
        <v>257.02420000000001</v>
      </c>
      <c r="CX1014">
        <v>183.19229999999999</v>
      </c>
      <c r="CY1014">
        <v>188.52760000000001</v>
      </c>
      <c r="CZ1014">
        <v>187.00710000000001</v>
      </c>
      <c r="DA1014">
        <v>151.75569999999999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374.71800000000002</v>
      </c>
      <c r="DO1014">
        <v>491.55529999999999</v>
      </c>
      <c r="DP1014">
        <v>482.63369999999998</v>
      </c>
      <c r="DQ1014">
        <v>483.06659999999999</v>
      </c>
      <c r="DR1014">
        <v>477.10070000000002</v>
      </c>
      <c r="DS1014">
        <v>471.31079999999997</v>
      </c>
      <c r="DT1014">
        <v>384.7296</v>
      </c>
      <c r="DU1014">
        <v>263.64819999999997</v>
      </c>
      <c r="DV1014">
        <v>276.38029999999998</v>
      </c>
      <c r="DW1014">
        <v>347.95929999999998</v>
      </c>
      <c r="DX1014">
        <v>405.71089999999998</v>
      </c>
      <c r="DY1014">
        <v>414.26100000000002</v>
      </c>
      <c r="DZ1014">
        <v>0</v>
      </c>
      <c r="EA1014">
        <v>0</v>
      </c>
      <c r="EB1014">
        <v>0</v>
      </c>
      <c r="EC1014">
        <v>0</v>
      </c>
      <c r="ED1014">
        <v>0</v>
      </c>
      <c r="EE1014">
        <v>0</v>
      </c>
      <c r="EF1014">
        <v>0</v>
      </c>
      <c r="EG1014">
        <v>0</v>
      </c>
      <c r="EH1014">
        <v>0</v>
      </c>
      <c r="EI1014">
        <v>0</v>
      </c>
      <c r="EJ1014">
        <v>0</v>
      </c>
      <c r="EK1014">
        <v>0</v>
      </c>
      <c r="EL1014">
        <v>608.12270000000001</v>
      </c>
      <c r="EM1014">
        <v>507.16</v>
      </c>
      <c r="EN1014">
        <v>497.61079999999998</v>
      </c>
      <c r="EO1014">
        <v>499.28829999999999</v>
      </c>
      <c r="EP1014">
        <v>493.44159999999999</v>
      </c>
      <c r="EQ1014">
        <v>487.46969999999999</v>
      </c>
      <c r="ER1014">
        <v>394.58800000000002</v>
      </c>
      <c r="ES1014">
        <v>273.21230000000003</v>
      </c>
      <c r="ET1014">
        <v>410.92880000000002</v>
      </c>
      <c r="EU1014">
        <v>578.15329999999994</v>
      </c>
      <c r="EV1014">
        <v>721.4846</v>
      </c>
      <c r="EW1014">
        <v>793.27700000000004</v>
      </c>
      <c r="EX1014">
        <v>69.567250000000001</v>
      </c>
      <c r="EY1014">
        <v>68.817179999999993</v>
      </c>
      <c r="EZ1014">
        <v>68.105189999999993</v>
      </c>
      <c r="FA1014">
        <v>67.452579999999998</v>
      </c>
      <c r="FB1014">
        <v>66.95993</v>
      </c>
      <c r="FC1014">
        <v>66.622579999999999</v>
      </c>
      <c r="FD1014">
        <v>66.653049999999993</v>
      </c>
      <c r="FE1014">
        <v>67.046289999999999</v>
      </c>
      <c r="FF1014">
        <v>69.155969999999996</v>
      </c>
      <c r="FG1014">
        <v>72.968429999999998</v>
      </c>
      <c r="FH1014">
        <v>78.168409999999994</v>
      </c>
      <c r="FI1014">
        <v>81.901349999999994</v>
      </c>
      <c r="FJ1014">
        <v>85.115750000000006</v>
      </c>
      <c r="FK1014">
        <v>87.675319999999999</v>
      </c>
      <c r="FL1014">
        <v>89.624930000000006</v>
      </c>
      <c r="FM1014">
        <v>90.087389999999999</v>
      </c>
      <c r="FN1014">
        <v>90.210880000000003</v>
      </c>
      <c r="FO1014">
        <v>89.212869999999995</v>
      </c>
      <c r="FP1014">
        <v>87.672070000000005</v>
      </c>
      <c r="FQ1014">
        <v>85.284469999999999</v>
      </c>
      <c r="FR1014">
        <v>81.557050000000004</v>
      </c>
      <c r="FS1014">
        <v>77.534800000000004</v>
      </c>
      <c r="FT1014">
        <v>75.042109999999994</v>
      </c>
      <c r="FU1014">
        <v>73.140420000000006</v>
      </c>
      <c r="FV1014">
        <v>1</v>
      </c>
    </row>
    <row r="1015" spans="1:178" x14ac:dyDescent="0.2">
      <c r="A1015" t="s">
        <v>216</v>
      </c>
      <c r="B1015" t="s">
        <v>231</v>
      </c>
      <c r="C1015" t="s">
        <v>243</v>
      </c>
      <c r="D1015" t="s">
        <v>39</v>
      </c>
      <c r="E1015">
        <v>2016</v>
      </c>
      <c r="F1015" t="s">
        <v>228</v>
      </c>
      <c r="G1015">
        <v>481</v>
      </c>
      <c r="H1015" s="59"/>
      <c r="I1015">
        <v>70.834010000000006</v>
      </c>
      <c r="J1015">
        <v>503.9083</v>
      </c>
      <c r="K1015">
        <v>497.85210000000001</v>
      </c>
      <c r="L1015">
        <v>493.57510000000002</v>
      </c>
      <c r="M1015">
        <v>496.39929999999998</v>
      </c>
      <c r="N1015">
        <v>511.5872</v>
      </c>
      <c r="O1015">
        <v>544.7079</v>
      </c>
      <c r="P1015">
        <v>589.08839999999998</v>
      </c>
      <c r="Q1015">
        <v>599.29139999999995</v>
      </c>
      <c r="R1015">
        <v>608.15020000000004</v>
      </c>
      <c r="S1015">
        <v>609.54939999999999</v>
      </c>
      <c r="T1015">
        <v>610.88919999999996</v>
      </c>
      <c r="U1015">
        <v>604.60140000000001</v>
      </c>
      <c r="V1015">
        <v>596.93920000000003</v>
      </c>
      <c r="W1015">
        <v>593.46860000000004</v>
      </c>
      <c r="X1015">
        <v>581.59199999999998</v>
      </c>
      <c r="Y1015">
        <v>576.69090000000006</v>
      </c>
      <c r="Z1015">
        <v>567.47140000000002</v>
      </c>
      <c r="AA1015">
        <v>559.00019999999995</v>
      </c>
      <c r="AB1015">
        <v>557.21259999999995</v>
      </c>
      <c r="AC1015">
        <v>557.82870000000003</v>
      </c>
      <c r="AD1015">
        <v>560.18179999999995</v>
      </c>
      <c r="AE1015">
        <v>561.03330000000005</v>
      </c>
      <c r="AF1015">
        <v>553.47059999999999</v>
      </c>
      <c r="AG1015">
        <v>520.21910000000003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-182.37139999999999</v>
      </c>
      <c r="AU1015">
        <v>442.03370000000001</v>
      </c>
      <c r="AV1015">
        <v>434.8184</v>
      </c>
      <c r="AW1015">
        <v>432.3218</v>
      </c>
      <c r="AX1015">
        <v>426.23340000000002</v>
      </c>
      <c r="AY1015">
        <v>421.0224</v>
      </c>
      <c r="AZ1015">
        <v>351.49189999999999</v>
      </c>
      <c r="BA1015">
        <v>234.2867</v>
      </c>
      <c r="BB1015">
        <v>-46.348520000000001</v>
      </c>
      <c r="BC1015">
        <v>-200.89850000000001</v>
      </c>
      <c r="BD1015">
        <v>-345.31220000000002</v>
      </c>
      <c r="BE1015">
        <v>-485.26179999999999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0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47.941670000000002</v>
      </c>
      <c r="BS1015">
        <v>457.43169999999998</v>
      </c>
      <c r="BT1015">
        <v>449.59710000000001</v>
      </c>
      <c r="BU1015">
        <v>448.32859999999999</v>
      </c>
      <c r="BV1015">
        <v>442.3578</v>
      </c>
      <c r="BW1015">
        <v>436.96730000000002</v>
      </c>
      <c r="BX1015">
        <v>361.21960000000001</v>
      </c>
      <c r="BY1015">
        <v>243.72409999999999</v>
      </c>
      <c r="BZ1015">
        <v>86.417879999999997</v>
      </c>
      <c r="CA1015">
        <v>26.246490000000001</v>
      </c>
      <c r="CB1015">
        <v>-33.721159999999998</v>
      </c>
      <c r="CC1015">
        <v>-111.26609999999999</v>
      </c>
      <c r="CD1015">
        <v>0</v>
      </c>
      <c r="CE1015">
        <v>0</v>
      </c>
      <c r="CF1015">
        <v>0</v>
      </c>
      <c r="CG1015">
        <v>0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0</v>
      </c>
      <c r="CN1015">
        <v>0</v>
      </c>
      <c r="CO1015">
        <v>0</v>
      </c>
      <c r="CP1015">
        <v>207.45580000000001</v>
      </c>
      <c r="CQ1015">
        <v>468.09629999999999</v>
      </c>
      <c r="CR1015">
        <v>459.83280000000002</v>
      </c>
      <c r="CS1015">
        <v>459.41489999999999</v>
      </c>
      <c r="CT1015">
        <v>453.5256</v>
      </c>
      <c r="CU1015">
        <v>448.01069999999999</v>
      </c>
      <c r="CV1015">
        <v>367.95699999999999</v>
      </c>
      <c r="CW1015">
        <v>250.2604</v>
      </c>
      <c r="CX1015">
        <v>178.3715</v>
      </c>
      <c r="CY1015">
        <v>183.56639999999999</v>
      </c>
      <c r="CZ1015">
        <v>182.08580000000001</v>
      </c>
      <c r="DA1015">
        <v>147.76220000000001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366.9699</v>
      </c>
      <c r="DO1015">
        <v>478.76089999999999</v>
      </c>
      <c r="DP1015">
        <v>470.06849999999997</v>
      </c>
      <c r="DQ1015">
        <v>470.50119999999998</v>
      </c>
      <c r="DR1015">
        <v>464.6934</v>
      </c>
      <c r="DS1015">
        <v>459.05410000000001</v>
      </c>
      <c r="DT1015">
        <v>374.69439999999997</v>
      </c>
      <c r="DU1015">
        <v>256.79669999999999</v>
      </c>
      <c r="DV1015">
        <v>270.32510000000002</v>
      </c>
      <c r="DW1015">
        <v>340.88630000000001</v>
      </c>
      <c r="DX1015">
        <v>397.89280000000002</v>
      </c>
      <c r="DY1015">
        <v>406.79039999999998</v>
      </c>
      <c r="DZ1015">
        <v>0</v>
      </c>
      <c r="EA1015">
        <v>0</v>
      </c>
      <c r="EB1015">
        <v>0</v>
      </c>
      <c r="EC1015">
        <v>0</v>
      </c>
      <c r="ED1015">
        <v>0</v>
      </c>
      <c r="EE1015">
        <v>0</v>
      </c>
      <c r="EF1015">
        <v>0</v>
      </c>
      <c r="EG1015">
        <v>0</v>
      </c>
      <c r="EH1015">
        <v>0</v>
      </c>
      <c r="EI1015">
        <v>0</v>
      </c>
      <c r="EJ1015">
        <v>0</v>
      </c>
      <c r="EK1015">
        <v>0</v>
      </c>
      <c r="EL1015">
        <v>597.28300000000002</v>
      </c>
      <c r="EM1015">
        <v>494.15890000000002</v>
      </c>
      <c r="EN1015">
        <v>484.84719999999999</v>
      </c>
      <c r="EO1015">
        <v>486.50790000000001</v>
      </c>
      <c r="EP1015">
        <v>480.81779999999998</v>
      </c>
      <c r="EQ1015">
        <v>474.9991</v>
      </c>
      <c r="ER1015">
        <v>384.4221</v>
      </c>
      <c r="ES1015">
        <v>266.23410000000001</v>
      </c>
      <c r="ET1015">
        <v>403.0915</v>
      </c>
      <c r="EU1015">
        <v>568.03129999999999</v>
      </c>
      <c r="EV1015">
        <v>709.48379999999997</v>
      </c>
      <c r="EW1015">
        <v>780.78610000000003</v>
      </c>
      <c r="EX1015">
        <v>69.567250000000001</v>
      </c>
      <c r="EY1015">
        <v>68.817179999999993</v>
      </c>
      <c r="EZ1015">
        <v>68.105189999999993</v>
      </c>
      <c r="FA1015">
        <v>67.452579999999998</v>
      </c>
      <c r="FB1015">
        <v>66.95993</v>
      </c>
      <c r="FC1015">
        <v>66.622579999999999</v>
      </c>
      <c r="FD1015">
        <v>66.653049999999993</v>
      </c>
      <c r="FE1015">
        <v>67.046289999999999</v>
      </c>
      <c r="FF1015">
        <v>69.155969999999996</v>
      </c>
      <c r="FG1015">
        <v>72.968429999999998</v>
      </c>
      <c r="FH1015">
        <v>78.168409999999994</v>
      </c>
      <c r="FI1015">
        <v>81.901349999999994</v>
      </c>
      <c r="FJ1015">
        <v>85.115750000000006</v>
      </c>
      <c r="FK1015">
        <v>87.675319999999999</v>
      </c>
      <c r="FL1015">
        <v>89.624930000000006</v>
      </c>
      <c r="FM1015">
        <v>90.087389999999999</v>
      </c>
      <c r="FN1015">
        <v>90.210880000000003</v>
      </c>
      <c r="FO1015">
        <v>89.212869999999995</v>
      </c>
      <c r="FP1015">
        <v>87.672070000000005</v>
      </c>
      <c r="FQ1015">
        <v>85.284469999999999</v>
      </c>
      <c r="FR1015">
        <v>81.557050000000004</v>
      </c>
      <c r="FS1015">
        <v>77.534800000000004</v>
      </c>
      <c r="FT1015">
        <v>75.042109999999994</v>
      </c>
      <c r="FU1015">
        <v>73.140420000000006</v>
      </c>
      <c r="FV1015">
        <v>1</v>
      </c>
    </row>
    <row r="1016" spans="1:178" x14ac:dyDescent="0.2">
      <c r="A1016" t="s">
        <v>216</v>
      </c>
      <c r="B1016" t="s">
        <v>231</v>
      </c>
      <c r="C1016" t="s">
        <v>243</v>
      </c>
      <c r="D1016" t="s">
        <v>39</v>
      </c>
      <c r="E1016">
        <v>2017</v>
      </c>
      <c r="F1016" t="s">
        <v>228</v>
      </c>
      <c r="G1016">
        <v>468</v>
      </c>
      <c r="H1016" s="59"/>
      <c r="I1016">
        <v>68.919589999999999</v>
      </c>
      <c r="J1016">
        <v>490.28919999999999</v>
      </c>
      <c r="K1016">
        <v>484.39670000000001</v>
      </c>
      <c r="L1016">
        <v>480.23520000000002</v>
      </c>
      <c r="M1016">
        <v>482.98309999999998</v>
      </c>
      <c r="N1016">
        <v>497.76060000000001</v>
      </c>
      <c r="O1016">
        <v>529.98609999999996</v>
      </c>
      <c r="P1016">
        <v>573.1671</v>
      </c>
      <c r="Q1016">
        <v>583.09439999999995</v>
      </c>
      <c r="R1016">
        <v>591.71370000000002</v>
      </c>
      <c r="S1016">
        <v>593.07510000000002</v>
      </c>
      <c r="T1016">
        <v>594.37869999999998</v>
      </c>
      <c r="U1016">
        <v>588.26089999999999</v>
      </c>
      <c r="V1016">
        <v>580.8057</v>
      </c>
      <c r="W1016">
        <v>577.42899999999997</v>
      </c>
      <c r="X1016">
        <v>565.87339999999995</v>
      </c>
      <c r="Y1016">
        <v>561.1046</v>
      </c>
      <c r="Z1016">
        <v>552.13430000000005</v>
      </c>
      <c r="AA1016">
        <v>543.8922</v>
      </c>
      <c r="AB1016">
        <v>542.15279999999996</v>
      </c>
      <c r="AC1016">
        <v>542.75229999999999</v>
      </c>
      <c r="AD1016">
        <v>545.04169999999999</v>
      </c>
      <c r="AE1016">
        <v>545.87019999999995</v>
      </c>
      <c r="AF1016">
        <v>538.51199999999994</v>
      </c>
      <c r="AG1016">
        <v>506.15910000000002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-182.67429999999999</v>
      </c>
      <c r="AU1016">
        <v>429.7371</v>
      </c>
      <c r="AV1016">
        <v>422.73079999999999</v>
      </c>
      <c r="AW1016">
        <v>420.27379999999999</v>
      </c>
      <c r="AX1016">
        <v>414.34730000000002</v>
      </c>
      <c r="AY1016">
        <v>409.28120000000001</v>
      </c>
      <c r="AZ1016">
        <v>341.77120000000002</v>
      </c>
      <c r="BA1016">
        <v>227.74029999999999</v>
      </c>
      <c r="BB1016">
        <v>-48.111800000000002</v>
      </c>
      <c r="BC1016">
        <v>-200.62860000000001</v>
      </c>
      <c r="BD1016">
        <v>-343.05759999999998</v>
      </c>
      <c r="BE1016">
        <v>-480.64240000000001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0</v>
      </c>
      <c r="BL1016">
        <v>0</v>
      </c>
      <c r="BM1016">
        <v>0</v>
      </c>
      <c r="BN1016">
        <v>0</v>
      </c>
      <c r="BO1016">
        <v>0</v>
      </c>
      <c r="BP1016">
        <v>0</v>
      </c>
      <c r="BQ1016">
        <v>0</v>
      </c>
      <c r="BR1016">
        <v>44.505099999999999</v>
      </c>
      <c r="BS1016">
        <v>444.9255</v>
      </c>
      <c r="BT1016">
        <v>437.30840000000001</v>
      </c>
      <c r="BU1016">
        <v>436.06279999999998</v>
      </c>
      <c r="BV1016">
        <v>430.25229999999999</v>
      </c>
      <c r="BW1016">
        <v>425.00920000000002</v>
      </c>
      <c r="BX1016">
        <v>351.36649999999997</v>
      </c>
      <c r="BY1016">
        <v>237.04920000000001</v>
      </c>
      <c r="BZ1016">
        <v>82.848159999999993</v>
      </c>
      <c r="CA1016">
        <v>23.42576</v>
      </c>
      <c r="CB1016">
        <v>-35.706099999999999</v>
      </c>
      <c r="CC1016">
        <v>-111.7353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201.84889999999999</v>
      </c>
      <c r="CQ1016">
        <v>455.44499999999999</v>
      </c>
      <c r="CR1016">
        <v>447.40480000000002</v>
      </c>
      <c r="CS1016">
        <v>446.99829999999997</v>
      </c>
      <c r="CT1016">
        <v>441.26819999999998</v>
      </c>
      <c r="CU1016">
        <v>435.90230000000003</v>
      </c>
      <c r="CV1016">
        <v>358.01229999999998</v>
      </c>
      <c r="CW1016">
        <v>243.4966</v>
      </c>
      <c r="CX1016">
        <v>173.5506</v>
      </c>
      <c r="CY1016">
        <v>178.60509999999999</v>
      </c>
      <c r="CZ1016">
        <v>177.16460000000001</v>
      </c>
      <c r="DA1016">
        <v>143.76859999999999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359.1927</v>
      </c>
      <c r="DO1016">
        <v>465.96449999999999</v>
      </c>
      <c r="DP1016">
        <v>457.50130000000001</v>
      </c>
      <c r="DQ1016">
        <v>457.93369999999999</v>
      </c>
      <c r="DR1016">
        <v>452.28399999999999</v>
      </c>
      <c r="DS1016">
        <v>446.7955</v>
      </c>
      <c r="DT1016">
        <v>364.65800000000002</v>
      </c>
      <c r="DU1016">
        <v>249.94399999999999</v>
      </c>
      <c r="DV1016">
        <v>264.25310000000002</v>
      </c>
      <c r="DW1016">
        <v>333.78449999999998</v>
      </c>
      <c r="DX1016">
        <v>390.03530000000001</v>
      </c>
      <c r="DY1016">
        <v>399.27249999999998</v>
      </c>
      <c r="DZ1016">
        <v>0</v>
      </c>
      <c r="EA1016">
        <v>0</v>
      </c>
      <c r="EB1016">
        <v>0</v>
      </c>
      <c r="EC1016">
        <v>0</v>
      </c>
      <c r="ED1016">
        <v>0</v>
      </c>
      <c r="EE1016">
        <v>0</v>
      </c>
      <c r="EF1016">
        <v>0</v>
      </c>
      <c r="EG1016">
        <v>0</v>
      </c>
      <c r="EH1016">
        <v>0</v>
      </c>
      <c r="EI1016">
        <v>0</v>
      </c>
      <c r="EJ1016">
        <v>0</v>
      </c>
      <c r="EK1016">
        <v>0</v>
      </c>
      <c r="EL1016">
        <v>586.37210000000005</v>
      </c>
      <c r="EM1016">
        <v>481.15300000000002</v>
      </c>
      <c r="EN1016">
        <v>472.07889999999998</v>
      </c>
      <c r="EO1016">
        <v>473.72269999999997</v>
      </c>
      <c r="EP1016">
        <v>468.18900000000002</v>
      </c>
      <c r="EQ1016">
        <v>462.52350000000001</v>
      </c>
      <c r="ER1016">
        <v>374.2534</v>
      </c>
      <c r="ES1016">
        <v>259.25290000000001</v>
      </c>
      <c r="ET1016">
        <v>395.21300000000002</v>
      </c>
      <c r="EU1016">
        <v>557.83889999999997</v>
      </c>
      <c r="EV1016">
        <v>697.38679999999999</v>
      </c>
      <c r="EW1016">
        <v>768.17960000000005</v>
      </c>
      <c r="EX1016">
        <v>69.567250000000001</v>
      </c>
      <c r="EY1016">
        <v>68.817179999999993</v>
      </c>
      <c r="EZ1016">
        <v>68.105189999999993</v>
      </c>
      <c r="FA1016">
        <v>67.452579999999998</v>
      </c>
      <c r="FB1016">
        <v>66.95993</v>
      </c>
      <c r="FC1016">
        <v>66.622579999999999</v>
      </c>
      <c r="FD1016">
        <v>66.653049999999993</v>
      </c>
      <c r="FE1016">
        <v>67.046289999999999</v>
      </c>
      <c r="FF1016">
        <v>69.155969999999996</v>
      </c>
      <c r="FG1016">
        <v>72.968429999999998</v>
      </c>
      <c r="FH1016">
        <v>78.168409999999994</v>
      </c>
      <c r="FI1016">
        <v>81.901349999999994</v>
      </c>
      <c r="FJ1016">
        <v>85.115750000000006</v>
      </c>
      <c r="FK1016">
        <v>87.675319999999999</v>
      </c>
      <c r="FL1016">
        <v>89.624930000000006</v>
      </c>
      <c r="FM1016">
        <v>90.087389999999999</v>
      </c>
      <c r="FN1016">
        <v>90.210880000000003</v>
      </c>
      <c r="FO1016">
        <v>89.212869999999995</v>
      </c>
      <c r="FP1016">
        <v>87.672070000000005</v>
      </c>
      <c r="FQ1016">
        <v>85.284469999999999</v>
      </c>
      <c r="FR1016">
        <v>81.557050000000004</v>
      </c>
      <c r="FS1016">
        <v>77.534800000000004</v>
      </c>
      <c r="FT1016">
        <v>75.042109999999994</v>
      </c>
      <c r="FU1016">
        <v>73.140429999999995</v>
      </c>
      <c r="FV1016">
        <v>1</v>
      </c>
    </row>
    <row r="1017" spans="1:178" x14ac:dyDescent="0.2">
      <c r="A1017" t="s">
        <v>216</v>
      </c>
      <c r="B1017" t="s">
        <v>231</v>
      </c>
      <c r="C1017" t="s">
        <v>243</v>
      </c>
      <c r="D1017" t="s">
        <v>39</v>
      </c>
      <c r="E1017" t="s">
        <v>239</v>
      </c>
      <c r="F1017" t="s">
        <v>228</v>
      </c>
      <c r="G1017">
        <v>455</v>
      </c>
      <c r="H1017" s="59"/>
      <c r="I1017">
        <v>67.00515</v>
      </c>
      <c r="J1017">
        <v>476.67</v>
      </c>
      <c r="K1017">
        <v>470.94119999999998</v>
      </c>
      <c r="L1017">
        <v>466.8954</v>
      </c>
      <c r="M1017">
        <v>469.56689999999998</v>
      </c>
      <c r="N1017">
        <v>483.93389999999999</v>
      </c>
      <c r="O1017">
        <v>515.26430000000005</v>
      </c>
      <c r="P1017">
        <v>557.24580000000003</v>
      </c>
      <c r="Q1017">
        <v>566.89729999999997</v>
      </c>
      <c r="R1017">
        <v>575.27719999999999</v>
      </c>
      <c r="S1017">
        <v>576.60080000000005</v>
      </c>
      <c r="T1017">
        <v>577.8682</v>
      </c>
      <c r="U1017">
        <v>571.9203</v>
      </c>
      <c r="V1017">
        <v>564.67219999999998</v>
      </c>
      <c r="W1017">
        <v>561.38919999999996</v>
      </c>
      <c r="X1017">
        <v>550.15470000000005</v>
      </c>
      <c r="Y1017">
        <v>545.51840000000004</v>
      </c>
      <c r="Z1017">
        <v>536.79719999999998</v>
      </c>
      <c r="AA1017">
        <v>528.78399999999999</v>
      </c>
      <c r="AB1017">
        <v>527.09299999999996</v>
      </c>
      <c r="AC1017">
        <v>527.67579999999998</v>
      </c>
      <c r="AD1017">
        <v>529.90170000000001</v>
      </c>
      <c r="AE1017">
        <v>530.70719999999994</v>
      </c>
      <c r="AF1017">
        <v>523.55330000000004</v>
      </c>
      <c r="AG1017">
        <v>492.09910000000002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-182.90299999999999</v>
      </c>
      <c r="AU1017">
        <v>417.44540000000001</v>
      </c>
      <c r="AV1017">
        <v>410.64800000000002</v>
      </c>
      <c r="AW1017">
        <v>408.23099999999999</v>
      </c>
      <c r="AX1017">
        <v>402.46640000000002</v>
      </c>
      <c r="AY1017">
        <v>397.54509999999999</v>
      </c>
      <c r="AZ1017">
        <v>332.05360000000002</v>
      </c>
      <c r="BA1017">
        <v>221.1969</v>
      </c>
      <c r="BB1017">
        <v>-49.832329999999999</v>
      </c>
      <c r="BC1017">
        <v>-200.28569999999999</v>
      </c>
      <c r="BD1017">
        <v>-340.70260000000002</v>
      </c>
      <c r="BE1017">
        <v>-475.90249999999997</v>
      </c>
      <c r="BF1017">
        <v>0</v>
      </c>
      <c r="BG1017">
        <v>0</v>
      </c>
      <c r="BH1017">
        <v>0</v>
      </c>
      <c r="BI1017">
        <v>0</v>
      </c>
      <c r="BJ1017">
        <v>0</v>
      </c>
      <c r="BK1017">
        <v>0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41.098909999999997</v>
      </c>
      <c r="BS1017">
        <v>432.42140000000001</v>
      </c>
      <c r="BT1017">
        <v>425.02170000000001</v>
      </c>
      <c r="BU1017">
        <v>423.79919999999998</v>
      </c>
      <c r="BV1017">
        <v>418.149</v>
      </c>
      <c r="BW1017">
        <v>413.05309999999997</v>
      </c>
      <c r="BX1017">
        <v>341.5147</v>
      </c>
      <c r="BY1017">
        <v>230.37559999999999</v>
      </c>
      <c r="BZ1017">
        <v>79.295940000000002</v>
      </c>
      <c r="CA1017">
        <v>20.63495</v>
      </c>
      <c r="CB1017">
        <v>-37.649990000000003</v>
      </c>
      <c r="CC1017">
        <v>-112.1553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196.24199999999999</v>
      </c>
      <c r="CQ1017">
        <v>442.79379999999998</v>
      </c>
      <c r="CR1017">
        <v>434.9769</v>
      </c>
      <c r="CS1017">
        <v>434.58170000000001</v>
      </c>
      <c r="CT1017">
        <v>429.01069999999999</v>
      </c>
      <c r="CU1017">
        <v>423.79390000000001</v>
      </c>
      <c r="CV1017">
        <v>348.0675</v>
      </c>
      <c r="CW1017">
        <v>236.7328</v>
      </c>
      <c r="CX1017">
        <v>168.72980000000001</v>
      </c>
      <c r="CY1017">
        <v>173.6439</v>
      </c>
      <c r="CZ1017">
        <v>172.2433</v>
      </c>
      <c r="DA1017">
        <v>139.77500000000001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351.38499999999999</v>
      </c>
      <c r="DO1017">
        <v>453.16609999999997</v>
      </c>
      <c r="DP1017">
        <v>444.93209999999999</v>
      </c>
      <c r="DQ1017">
        <v>445.36410000000001</v>
      </c>
      <c r="DR1017">
        <v>439.87240000000003</v>
      </c>
      <c r="DS1017">
        <v>434.53469999999999</v>
      </c>
      <c r="DT1017">
        <v>354.62020000000001</v>
      </c>
      <c r="DU1017">
        <v>243.09</v>
      </c>
      <c r="DV1017">
        <v>258.16359999999997</v>
      </c>
      <c r="DW1017">
        <v>326.65280000000001</v>
      </c>
      <c r="DX1017">
        <v>382.13670000000002</v>
      </c>
      <c r="DY1017">
        <v>391.70530000000002</v>
      </c>
      <c r="DZ1017">
        <v>0</v>
      </c>
      <c r="EA1017">
        <v>0</v>
      </c>
      <c r="EB1017">
        <v>0</v>
      </c>
      <c r="EC1017">
        <v>0</v>
      </c>
      <c r="ED1017">
        <v>0</v>
      </c>
      <c r="EE1017">
        <v>0</v>
      </c>
      <c r="EF1017">
        <v>0</v>
      </c>
      <c r="EG1017">
        <v>0</v>
      </c>
      <c r="EH1017">
        <v>0</v>
      </c>
      <c r="EI1017">
        <v>0</v>
      </c>
      <c r="EJ1017">
        <v>0</v>
      </c>
      <c r="EK1017">
        <v>0</v>
      </c>
      <c r="EL1017">
        <v>575.38689999999997</v>
      </c>
      <c r="EM1017">
        <v>468.1422</v>
      </c>
      <c r="EN1017">
        <v>459.30590000000001</v>
      </c>
      <c r="EO1017">
        <v>460.9323</v>
      </c>
      <c r="EP1017">
        <v>455.55509999999998</v>
      </c>
      <c r="EQ1017">
        <v>450.04270000000002</v>
      </c>
      <c r="ER1017">
        <v>364.08139999999997</v>
      </c>
      <c r="ES1017">
        <v>252.2688</v>
      </c>
      <c r="ET1017">
        <v>387.2919</v>
      </c>
      <c r="EU1017">
        <v>547.57339999999999</v>
      </c>
      <c r="EV1017">
        <v>685.1893</v>
      </c>
      <c r="EW1017">
        <v>755.45259999999996</v>
      </c>
      <c r="EX1017">
        <v>69.567250000000001</v>
      </c>
      <c r="EY1017">
        <v>68.817179999999993</v>
      </c>
      <c r="EZ1017">
        <v>68.105189999999993</v>
      </c>
      <c r="FA1017">
        <v>67.452579999999998</v>
      </c>
      <c r="FB1017">
        <v>66.95993</v>
      </c>
      <c r="FC1017">
        <v>66.622579999999999</v>
      </c>
      <c r="FD1017">
        <v>66.653049999999993</v>
      </c>
      <c r="FE1017">
        <v>67.046289999999999</v>
      </c>
      <c r="FF1017">
        <v>69.155969999999996</v>
      </c>
      <c r="FG1017">
        <v>72.968429999999998</v>
      </c>
      <c r="FH1017">
        <v>78.168409999999994</v>
      </c>
      <c r="FI1017">
        <v>81.901349999999994</v>
      </c>
      <c r="FJ1017">
        <v>85.115750000000006</v>
      </c>
      <c r="FK1017">
        <v>87.675319999999999</v>
      </c>
      <c r="FL1017">
        <v>89.624930000000006</v>
      </c>
      <c r="FM1017">
        <v>90.087389999999999</v>
      </c>
      <c r="FN1017">
        <v>90.210880000000003</v>
      </c>
      <c r="FO1017">
        <v>89.212869999999995</v>
      </c>
      <c r="FP1017">
        <v>87.672070000000005</v>
      </c>
      <c r="FQ1017">
        <v>85.284469999999999</v>
      </c>
      <c r="FR1017">
        <v>81.557050000000004</v>
      </c>
      <c r="FS1017">
        <v>77.534800000000004</v>
      </c>
      <c r="FT1017">
        <v>75.042109999999994</v>
      </c>
      <c r="FU1017">
        <v>73.140420000000006</v>
      </c>
      <c r="FV1017">
        <v>1</v>
      </c>
    </row>
    <row r="1018" spans="1:178" x14ac:dyDescent="0.2">
      <c r="A1018" t="s">
        <v>216</v>
      </c>
      <c r="B1018" t="s">
        <v>231</v>
      </c>
      <c r="C1018" t="s">
        <v>243</v>
      </c>
      <c r="D1018" t="s">
        <v>40</v>
      </c>
      <c r="E1018">
        <v>2015</v>
      </c>
      <c r="F1018" t="s">
        <v>228</v>
      </c>
      <c r="G1018">
        <v>494</v>
      </c>
      <c r="H1018" s="59"/>
      <c r="I1018">
        <v>72.748450000000005</v>
      </c>
      <c r="J1018">
        <v>518.40319999999997</v>
      </c>
      <c r="K1018">
        <v>511.00420000000003</v>
      </c>
      <c r="L1018">
        <v>504.07279999999997</v>
      </c>
      <c r="M1018">
        <v>510.0061</v>
      </c>
      <c r="N1018">
        <v>525.48860000000002</v>
      </c>
      <c r="O1018">
        <v>554.73800000000006</v>
      </c>
      <c r="P1018">
        <v>600.43719999999996</v>
      </c>
      <c r="Q1018">
        <v>613.56539999999995</v>
      </c>
      <c r="R1018">
        <v>623.58090000000004</v>
      </c>
      <c r="S1018">
        <v>626.38220000000001</v>
      </c>
      <c r="T1018">
        <v>627.67740000000003</v>
      </c>
      <c r="U1018">
        <v>621.17229999999995</v>
      </c>
      <c r="V1018">
        <v>613.64980000000003</v>
      </c>
      <c r="W1018">
        <v>608.7029</v>
      </c>
      <c r="X1018">
        <v>596.28740000000005</v>
      </c>
      <c r="Y1018">
        <v>591.1232</v>
      </c>
      <c r="Z1018">
        <v>581.95510000000002</v>
      </c>
      <c r="AA1018">
        <v>572.0258</v>
      </c>
      <c r="AB1018">
        <v>570.55640000000005</v>
      </c>
      <c r="AC1018">
        <v>572.67110000000002</v>
      </c>
      <c r="AD1018">
        <v>574.90390000000002</v>
      </c>
      <c r="AE1018">
        <v>574.37869999999998</v>
      </c>
      <c r="AF1018">
        <v>566.97379999999998</v>
      </c>
      <c r="AG1018">
        <v>533.29079999999999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-136.92250000000001</v>
      </c>
      <c r="AU1018">
        <v>455.63260000000002</v>
      </c>
      <c r="AV1018">
        <v>448.03989999999999</v>
      </c>
      <c r="AW1018">
        <v>445.35770000000002</v>
      </c>
      <c r="AX1018">
        <v>439.28829999999999</v>
      </c>
      <c r="AY1018">
        <v>433.04899999999998</v>
      </c>
      <c r="AZ1018">
        <v>362.53649999999999</v>
      </c>
      <c r="BA1018">
        <v>240.82339999999999</v>
      </c>
      <c r="BB1018">
        <v>-0.37088749999999998</v>
      </c>
      <c r="BC1018">
        <v>-110.1332</v>
      </c>
      <c r="BD1018">
        <v>-204.25980000000001</v>
      </c>
      <c r="BE1018">
        <v>-343.71769999999998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68.357619999999997</v>
      </c>
      <c r="BS1018">
        <v>469.44450000000001</v>
      </c>
      <c r="BT1018">
        <v>461.32670000000002</v>
      </c>
      <c r="BU1018">
        <v>459.94159999999999</v>
      </c>
      <c r="BV1018">
        <v>453.98669999999998</v>
      </c>
      <c r="BW1018">
        <v>447.58859999999999</v>
      </c>
      <c r="BX1018">
        <v>371.3227</v>
      </c>
      <c r="BY1018">
        <v>249.03620000000001</v>
      </c>
      <c r="BZ1018">
        <v>107.7966</v>
      </c>
      <c r="CA1018">
        <v>65.501850000000005</v>
      </c>
      <c r="CB1018">
        <v>25.8674</v>
      </c>
      <c r="CC1018">
        <v>-52.068199999999997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0</v>
      </c>
      <c r="CN1018">
        <v>0</v>
      </c>
      <c r="CO1018">
        <v>0</v>
      </c>
      <c r="CP1018">
        <v>210.53399999999999</v>
      </c>
      <c r="CQ1018">
        <v>479.01049999999998</v>
      </c>
      <c r="CR1018">
        <v>470.529</v>
      </c>
      <c r="CS1018">
        <v>470.04230000000001</v>
      </c>
      <c r="CT1018">
        <v>464.16680000000002</v>
      </c>
      <c r="CU1018">
        <v>457.65870000000001</v>
      </c>
      <c r="CV1018">
        <v>377.40800000000002</v>
      </c>
      <c r="CW1018">
        <v>254.7243</v>
      </c>
      <c r="CX1018">
        <v>182.71299999999999</v>
      </c>
      <c r="CY1018">
        <v>187.14619999999999</v>
      </c>
      <c r="CZ1018">
        <v>185.25280000000001</v>
      </c>
      <c r="DA1018">
        <v>149.92740000000001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352.71039999999999</v>
      </c>
      <c r="DO1018">
        <v>488.57650000000001</v>
      </c>
      <c r="DP1018">
        <v>479.73140000000001</v>
      </c>
      <c r="DQ1018">
        <v>480.1431</v>
      </c>
      <c r="DR1018">
        <v>474.34679999999997</v>
      </c>
      <c r="DS1018">
        <v>467.72879999999998</v>
      </c>
      <c r="DT1018">
        <v>383.49329999999998</v>
      </c>
      <c r="DU1018">
        <v>260.41239999999999</v>
      </c>
      <c r="DV1018">
        <v>257.62939999999998</v>
      </c>
      <c r="DW1018">
        <v>308.79050000000001</v>
      </c>
      <c r="DX1018">
        <v>344.63819999999998</v>
      </c>
      <c r="DY1018">
        <v>351.923</v>
      </c>
      <c r="DZ1018">
        <v>0</v>
      </c>
      <c r="EA1018">
        <v>0</v>
      </c>
      <c r="EB1018">
        <v>0</v>
      </c>
      <c r="EC1018">
        <v>0</v>
      </c>
      <c r="ED1018">
        <v>0</v>
      </c>
      <c r="EE1018">
        <v>0</v>
      </c>
      <c r="EF1018">
        <v>0</v>
      </c>
      <c r="EG1018">
        <v>0</v>
      </c>
      <c r="EH1018">
        <v>0</v>
      </c>
      <c r="EI1018">
        <v>0</v>
      </c>
      <c r="EJ1018">
        <v>0</v>
      </c>
      <c r="EK1018">
        <v>0</v>
      </c>
      <c r="EL1018">
        <v>557.9905</v>
      </c>
      <c r="EM1018">
        <v>502.38839999999999</v>
      </c>
      <c r="EN1018">
        <v>493.0181</v>
      </c>
      <c r="EO1018">
        <v>494.7269</v>
      </c>
      <c r="EP1018">
        <v>489.04520000000002</v>
      </c>
      <c r="EQ1018">
        <v>482.26839999999999</v>
      </c>
      <c r="ER1018">
        <v>392.27949999999998</v>
      </c>
      <c r="ES1018">
        <v>268.62520000000001</v>
      </c>
      <c r="ET1018">
        <v>365.79689999999999</v>
      </c>
      <c r="EU1018">
        <v>484.4255</v>
      </c>
      <c r="EV1018">
        <v>574.7654</v>
      </c>
      <c r="EW1018">
        <v>643.57249999999999</v>
      </c>
      <c r="EX1018">
        <v>74.930189999999996</v>
      </c>
      <c r="EY1018">
        <v>74.155029999999996</v>
      </c>
      <c r="EZ1018">
        <v>73.353620000000006</v>
      </c>
      <c r="FA1018">
        <v>72.310490000000001</v>
      </c>
      <c r="FB1018">
        <v>71.814030000000002</v>
      </c>
      <c r="FC1018">
        <v>71.18929</v>
      </c>
      <c r="FD1018">
        <v>71.024749999999997</v>
      </c>
      <c r="FE1018">
        <v>71.257639999999995</v>
      </c>
      <c r="FF1018">
        <v>73.629900000000006</v>
      </c>
      <c r="FG1018">
        <v>78.227609999999999</v>
      </c>
      <c r="FH1018">
        <v>83.153890000000004</v>
      </c>
      <c r="FI1018">
        <v>87.495689999999996</v>
      </c>
      <c r="FJ1018">
        <v>90.492450000000005</v>
      </c>
      <c r="FK1018">
        <v>92.761049999999997</v>
      </c>
      <c r="FL1018">
        <v>94.281729999999996</v>
      </c>
      <c r="FM1018">
        <v>94.41507</v>
      </c>
      <c r="FN1018">
        <v>94.346770000000006</v>
      </c>
      <c r="FO1018">
        <v>92.904039999999995</v>
      </c>
      <c r="FP1018">
        <v>90.748410000000007</v>
      </c>
      <c r="FQ1018">
        <v>87.837270000000004</v>
      </c>
      <c r="FR1018">
        <v>83.685640000000006</v>
      </c>
      <c r="FS1018">
        <v>80.66404</v>
      </c>
      <c r="FT1018">
        <v>78.865459999999999</v>
      </c>
      <c r="FU1018">
        <v>76.848839999999996</v>
      </c>
      <c r="FV1018">
        <v>1</v>
      </c>
    </row>
    <row r="1019" spans="1:178" x14ac:dyDescent="0.2">
      <c r="A1019" t="s">
        <v>216</v>
      </c>
      <c r="B1019" t="s">
        <v>231</v>
      </c>
      <c r="C1019" t="s">
        <v>243</v>
      </c>
      <c r="D1019" t="s">
        <v>40</v>
      </c>
      <c r="E1019">
        <v>2016</v>
      </c>
      <c r="F1019" t="s">
        <v>228</v>
      </c>
      <c r="G1019">
        <v>481</v>
      </c>
      <c r="H1019" s="59"/>
      <c r="I1019">
        <v>70.834010000000006</v>
      </c>
      <c r="J1019">
        <v>504.76100000000002</v>
      </c>
      <c r="K1019">
        <v>497.55669999999998</v>
      </c>
      <c r="L1019">
        <v>490.80770000000001</v>
      </c>
      <c r="M1019">
        <v>496.5849</v>
      </c>
      <c r="N1019">
        <v>511.65989999999999</v>
      </c>
      <c r="O1019">
        <v>540.13959999999997</v>
      </c>
      <c r="P1019">
        <v>584.63620000000003</v>
      </c>
      <c r="Q1019">
        <v>597.41890000000001</v>
      </c>
      <c r="R1019">
        <v>607.17079999999999</v>
      </c>
      <c r="S1019">
        <v>609.89850000000001</v>
      </c>
      <c r="T1019">
        <v>611.15949999999998</v>
      </c>
      <c r="U1019">
        <v>604.82569999999998</v>
      </c>
      <c r="V1019">
        <v>597.50109999999995</v>
      </c>
      <c r="W1019">
        <v>592.68439999999998</v>
      </c>
      <c r="X1019">
        <v>580.59559999999999</v>
      </c>
      <c r="Y1019">
        <v>575.56730000000005</v>
      </c>
      <c r="Z1019">
        <v>566.6404</v>
      </c>
      <c r="AA1019">
        <v>556.97249999999997</v>
      </c>
      <c r="AB1019">
        <v>555.54169999999999</v>
      </c>
      <c r="AC1019">
        <v>557.60080000000005</v>
      </c>
      <c r="AD1019">
        <v>559.77480000000003</v>
      </c>
      <c r="AE1019">
        <v>559.26340000000005</v>
      </c>
      <c r="AF1019">
        <v>552.05349999999999</v>
      </c>
      <c r="AG1019">
        <v>519.2568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-137.86060000000001</v>
      </c>
      <c r="AU1019">
        <v>443.33670000000001</v>
      </c>
      <c r="AV1019">
        <v>435.95549999999997</v>
      </c>
      <c r="AW1019">
        <v>433.3152</v>
      </c>
      <c r="AX1019">
        <v>427.40300000000002</v>
      </c>
      <c r="AY1019">
        <v>421.3313</v>
      </c>
      <c r="AZ1019">
        <v>352.80169999999998</v>
      </c>
      <c r="BA1019">
        <v>234.30430000000001</v>
      </c>
      <c r="BB1019">
        <v>-2.7540849999999999</v>
      </c>
      <c r="BC1019">
        <v>-111.12050000000001</v>
      </c>
      <c r="BD1019">
        <v>-203.97550000000001</v>
      </c>
      <c r="BE1019">
        <v>-341.12450000000001</v>
      </c>
      <c r="BF1019">
        <v>0</v>
      </c>
      <c r="BG1019">
        <v>0</v>
      </c>
      <c r="BH1019">
        <v>0</v>
      </c>
      <c r="BI1019">
        <v>0</v>
      </c>
      <c r="BJ1019">
        <v>0</v>
      </c>
      <c r="BK1019">
        <v>0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64.700479999999999</v>
      </c>
      <c r="BS1019">
        <v>456.96559999999999</v>
      </c>
      <c r="BT1019">
        <v>449.06619999999998</v>
      </c>
      <c r="BU1019">
        <v>447.70589999999999</v>
      </c>
      <c r="BV1019">
        <v>441.90660000000003</v>
      </c>
      <c r="BW1019">
        <v>435.67829999999998</v>
      </c>
      <c r="BX1019">
        <v>361.47149999999999</v>
      </c>
      <c r="BY1019">
        <v>242.40819999999999</v>
      </c>
      <c r="BZ1019">
        <v>103.9806</v>
      </c>
      <c r="CA1019">
        <v>62.188209999999998</v>
      </c>
      <c r="CB1019">
        <v>23.103480000000001</v>
      </c>
      <c r="CC1019">
        <v>-53.338079999999998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0</v>
      </c>
      <c r="CN1019">
        <v>0</v>
      </c>
      <c r="CO1019">
        <v>0</v>
      </c>
      <c r="CP1019">
        <v>204.99369999999999</v>
      </c>
      <c r="CQ1019">
        <v>466.4049</v>
      </c>
      <c r="CR1019">
        <v>458.14670000000001</v>
      </c>
      <c r="CS1019">
        <v>457.6728</v>
      </c>
      <c r="CT1019">
        <v>451.95190000000002</v>
      </c>
      <c r="CU1019">
        <v>445.61509999999998</v>
      </c>
      <c r="CV1019">
        <v>367.47620000000001</v>
      </c>
      <c r="CW1019">
        <v>248.02099999999999</v>
      </c>
      <c r="CX1019">
        <v>177.90479999999999</v>
      </c>
      <c r="CY1019">
        <v>182.22130000000001</v>
      </c>
      <c r="CZ1019">
        <v>180.3777</v>
      </c>
      <c r="DA1019">
        <v>145.9819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345.28680000000003</v>
      </c>
      <c r="DO1019">
        <v>475.84429999999998</v>
      </c>
      <c r="DP1019">
        <v>467.22710000000001</v>
      </c>
      <c r="DQ1019">
        <v>467.63979999999998</v>
      </c>
      <c r="DR1019">
        <v>461.99709999999999</v>
      </c>
      <c r="DS1019">
        <v>455.55180000000001</v>
      </c>
      <c r="DT1019">
        <v>373.48090000000002</v>
      </c>
      <c r="DU1019">
        <v>253.63380000000001</v>
      </c>
      <c r="DV1019">
        <v>251.8289</v>
      </c>
      <c r="DW1019">
        <v>302.2543</v>
      </c>
      <c r="DX1019">
        <v>337.65190000000001</v>
      </c>
      <c r="DY1019">
        <v>345.30189999999999</v>
      </c>
      <c r="DZ1019">
        <v>0</v>
      </c>
      <c r="EA1019">
        <v>0</v>
      </c>
      <c r="EB1019">
        <v>0</v>
      </c>
      <c r="EC1019">
        <v>0</v>
      </c>
      <c r="ED1019">
        <v>0</v>
      </c>
      <c r="EE1019">
        <v>0</v>
      </c>
      <c r="EF1019">
        <v>0</v>
      </c>
      <c r="EG1019">
        <v>0</v>
      </c>
      <c r="EH1019">
        <v>0</v>
      </c>
      <c r="EI1019">
        <v>0</v>
      </c>
      <c r="EJ1019">
        <v>0</v>
      </c>
      <c r="EK1019">
        <v>0</v>
      </c>
      <c r="EL1019">
        <v>547.84789999999998</v>
      </c>
      <c r="EM1019">
        <v>489.47309999999999</v>
      </c>
      <c r="EN1019">
        <v>480.33789999999999</v>
      </c>
      <c r="EO1019">
        <v>482.03050000000002</v>
      </c>
      <c r="EP1019">
        <v>476.50080000000003</v>
      </c>
      <c r="EQ1019">
        <v>469.89879999999999</v>
      </c>
      <c r="ER1019">
        <v>382.1508</v>
      </c>
      <c r="ES1019">
        <v>261.73779999999999</v>
      </c>
      <c r="ET1019">
        <v>358.56360000000001</v>
      </c>
      <c r="EU1019">
        <v>475.56299999999999</v>
      </c>
      <c r="EV1019">
        <v>564.73099999999999</v>
      </c>
      <c r="EW1019">
        <v>633.08839999999998</v>
      </c>
      <c r="EX1019">
        <v>74.930189999999996</v>
      </c>
      <c r="EY1019">
        <v>74.155029999999996</v>
      </c>
      <c r="EZ1019">
        <v>73.353620000000006</v>
      </c>
      <c r="FA1019">
        <v>72.310490000000001</v>
      </c>
      <c r="FB1019">
        <v>71.814030000000002</v>
      </c>
      <c r="FC1019">
        <v>71.18929</v>
      </c>
      <c r="FD1019">
        <v>71.024749999999997</v>
      </c>
      <c r="FE1019">
        <v>71.257639999999995</v>
      </c>
      <c r="FF1019">
        <v>73.629900000000006</v>
      </c>
      <c r="FG1019">
        <v>78.227609999999999</v>
      </c>
      <c r="FH1019">
        <v>83.153890000000004</v>
      </c>
      <c r="FI1019">
        <v>87.495689999999996</v>
      </c>
      <c r="FJ1019">
        <v>90.492450000000005</v>
      </c>
      <c r="FK1019">
        <v>92.761049999999997</v>
      </c>
      <c r="FL1019">
        <v>94.281729999999996</v>
      </c>
      <c r="FM1019">
        <v>94.41507</v>
      </c>
      <c r="FN1019">
        <v>94.346770000000006</v>
      </c>
      <c r="FO1019">
        <v>92.904039999999995</v>
      </c>
      <c r="FP1019">
        <v>90.748410000000007</v>
      </c>
      <c r="FQ1019">
        <v>87.837270000000004</v>
      </c>
      <c r="FR1019">
        <v>83.685640000000006</v>
      </c>
      <c r="FS1019">
        <v>80.66404</v>
      </c>
      <c r="FT1019">
        <v>78.865459999999999</v>
      </c>
      <c r="FU1019">
        <v>76.848839999999996</v>
      </c>
      <c r="FV1019">
        <v>1</v>
      </c>
    </row>
    <row r="1020" spans="1:178" x14ac:dyDescent="0.2">
      <c r="A1020" t="s">
        <v>216</v>
      </c>
      <c r="B1020" t="s">
        <v>231</v>
      </c>
      <c r="C1020" t="s">
        <v>243</v>
      </c>
      <c r="D1020" t="s">
        <v>40</v>
      </c>
      <c r="E1020">
        <v>2017</v>
      </c>
      <c r="F1020" t="s">
        <v>228</v>
      </c>
      <c r="G1020">
        <v>468</v>
      </c>
      <c r="H1020" s="59"/>
      <c r="I1020">
        <v>68.919589999999999</v>
      </c>
      <c r="J1020">
        <v>491.11880000000002</v>
      </c>
      <c r="K1020">
        <v>484.10919999999999</v>
      </c>
      <c r="L1020">
        <v>477.54259999999999</v>
      </c>
      <c r="M1020">
        <v>483.16370000000001</v>
      </c>
      <c r="N1020">
        <v>497.8313</v>
      </c>
      <c r="O1020">
        <v>525.54129999999998</v>
      </c>
      <c r="P1020">
        <v>568.83529999999996</v>
      </c>
      <c r="Q1020">
        <v>581.27250000000004</v>
      </c>
      <c r="R1020">
        <v>590.76080000000002</v>
      </c>
      <c r="S1020">
        <v>593.41470000000004</v>
      </c>
      <c r="T1020">
        <v>594.64170000000001</v>
      </c>
      <c r="U1020">
        <v>588.47910000000002</v>
      </c>
      <c r="V1020">
        <v>581.35239999999999</v>
      </c>
      <c r="W1020">
        <v>576.66589999999997</v>
      </c>
      <c r="X1020">
        <v>564.90390000000002</v>
      </c>
      <c r="Y1020">
        <v>560.01139999999998</v>
      </c>
      <c r="Z1020">
        <v>551.32590000000005</v>
      </c>
      <c r="AA1020">
        <v>541.91920000000005</v>
      </c>
      <c r="AB1020">
        <v>540.52710000000002</v>
      </c>
      <c r="AC1020">
        <v>542.53060000000005</v>
      </c>
      <c r="AD1020">
        <v>544.64580000000001</v>
      </c>
      <c r="AE1020">
        <v>544.14819999999997</v>
      </c>
      <c r="AF1020">
        <v>537.13310000000001</v>
      </c>
      <c r="AG1020">
        <v>505.22280000000001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-138.73609999999999</v>
      </c>
      <c r="AU1020">
        <v>431.04509999999999</v>
      </c>
      <c r="AV1020">
        <v>423.87509999999997</v>
      </c>
      <c r="AW1020">
        <v>421.27710000000002</v>
      </c>
      <c r="AX1020">
        <v>415.52210000000002</v>
      </c>
      <c r="AY1020">
        <v>409.61799999999999</v>
      </c>
      <c r="AZ1020">
        <v>343.06959999999998</v>
      </c>
      <c r="BA1020">
        <v>227.7876</v>
      </c>
      <c r="BB1020">
        <v>-5.1042389999999997</v>
      </c>
      <c r="BC1020">
        <v>-112.05410000000001</v>
      </c>
      <c r="BD1020">
        <v>-203.62110000000001</v>
      </c>
      <c r="BE1020">
        <v>-338.44240000000002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0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61.068950000000001</v>
      </c>
      <c r="BS1020">
        <v>444.48849999999999</v>
      </c>
      <c r="BT1020">
        <v>436.80739999999997</v>
      </c>
      <c r="BU1020">
        <v>435.47199999999998</v>
      </c>
      <c r="BV1020">
        <v>429.82839999999999</v>
      </c>
      <c r="BW1020">
        <v>423.76990000000001</v>
      </c>
      <c r="BX1020">
        <v>351.62139999999999</v>
      </c>
      <c r="BY1020">
        <v>235.78129999999999</v>
      </c>
      <c r="BZ1020">
        <v>100.1782</v>
      </c>
      <c r="CA1020">
        <v>58.896500000000003</v>
      </c>
      <c r="CB1020">
        <v>20.368300000000001</v>
      </c>
      <c r="CC1020">
        <v>-54.57159</v>
      </c>
      <c r="CD1020">
        <v>0</v>
      </c>
      <c r="CE1020">
        <v>0</v>
      </c>
      <c r="CF1020">
        <v>0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0</v>
      </c>
      <c r="CN1020">
        <v>0</v>
      </c>
      <c r="CO1020">
        <v>0</v>
      </c>
      <c r="CP1020">
        <v>199.45330000000001</v>
      </c>
      <c r="CQ1020">
        <v>453.79939999999999</v>
      </c>
      <c r="CR1020">
        <v>445.76429999999999</v>
      </c>
      <c r="CS1020">
        <v>445.30329999999998</v>
      </c>
      <c r="CT1020">
        <v>439.73700000000002</v>
      </c>
      <c r="CU1020">
        <v>433.57139999999998</v>
      </c>
      <c r="CV1020">
        <v>357.5444</v>
      </c>
      <c r="CW1020">
        <v>241.31780000000001</v>
      </c>
      <c r="CX1020">
        <v>173.09649999999999</v>
      </c>
      <c r="CY1020">
        <v>177.29640000000001</v>
      </c>
      <c r="CZ1020">
        <v>175.5027</v>
      </c>
      <c r="DA1020">
        <v>142.03649999999999</v>
      </c>
      <c r="DB1020">
        <v>0</v>
      </c>
      <c r="DC1020">
        <v>0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0</v>
      </c>
      <c r="DN1020">
        <v>337.83760000000001</v>
      </c>
      <c r="DO1020">
        <v>463.1103</v>
      </c>
      <c r="DP1020">
        <v>454.72129999999999</v>
      </c>
      <c r="DQ1020">
        <v>455.13459999999998</v>
      </c>
      <c r="DR1020">
        <v>449.64550000000003</v>
      </c>
      <c r="DS1020">
        <v>443.37290000000002</v>
      </c>
      <c r="DT1020">
        <v>363.4674</v>
      </c>
      <c r="DU1020">
        <v>246.85419999999999</v>
      </c>
      <c r="DV1020">
        <v>246.01480000000001</v>
      </c>
      <c r="DW1020">
        <v>295.69630000000001</v>
      </c>
      <c r="DX1020">
        <v>330.637</v>
      </c>
      <c r="DY1020">
        <v>338.64449999999999</v>
      </c>
      <c r="DZ1020">
        <v>0</v>
      </c>
      <c r="EA1020">
        <v>0</v>
      </c>
      <c r="EB1020">
        <v>0</v>
      </c>
      <c r="EC1020">
        <v>0</v>
      </c>
      <c r="ED1020">
        <v>0</v>
      </c>
      <c r="EE1020">
        <v>0</v>
      </c>
      <c r="EF1020">
        <v>0</v>
      </c>
      <c r="EG1020">
        <v>0</v>
      </c>
      <c r="EH1020">
        <v>0</v>
      </c>
      <c r="EI1020">
        <v>0</v>
      </c>
      <c r="EJ1020">
        <v>0</v>
      </c>
      <c r="EK1020">
        <v>0</v>
      </c>
      <c r="EL1020">
        <v>537.64260000000002</v>
      </c>
      <c r="EM1020">
        <v>476.55369999999999</v>
      </c>
      <c r="EN1020">
        <v>467.65359999999998</v>
      </c>
      <c r="EO1020">
        <v>469.3295</v>
      </c>
      <c r="EP1020">
        <v>463.95190000000002</v>
      </c>
      <c r="EQ1020">
        <v>457.52480000000003</v>
      </c>
      <c r="ER1020">
        <v>372.01929999999999</v>
      </c>
      <c r="ES1020">
        <v>254.84790000000001</v>
      </c>
      <c r="ET1020">
        <v>351.29730000000001</v>
      </c>
      <c r="EU1020">
        <v>466.64690000000002</v>
      </c>
      <c r="EV1020">
        <v>554.62639999999999</v>
      </c>
      <c r="EW1020">
        <v>622.51530000000002</v>
      </c>
      <c r="EX1020">
        <v>74.930189999999996</v>
      </c>
      <c r="EY1020">
        <v>74.155029999999996</v>
      </c>
      <c r="EZ1020">
        <v>73.353620000000006</v>
      </c>
      <c r="FA1020">
        <v>72.310490000000001</v>
      </c>
      <c r="FB1020">
        <v>71.814030000000002</v>
      </c>
      <c r="FC1020">
        <v>71.18929</v>
      </c>
      <c r="FD1020">
        <v>71.024749999999997</v>
      </c>
      <c r="FE1020">
        <v>71.257639999999995</v>
      </c>
      <c r="FF1020">
        <v>73.629900000000006</v>
      </c>
      <c r="FG1020">
        <v>78.227609999999999</v>
      </c>
      <c r="FH1020">
        <v>83.153890000000004</v>
      </c>
      <c r="FI1020">
        <v>87.495689999999996</v>
      </c>
      <c r="FJ1020">
        <v>90.492450000000005</v>
      </c>
      <c r="FK1020">
        <v>92.761049999999997</v>
      </c>
      <c r="FL1020">
        <v>94.281729999999996</v>
      </c>
      <c r="FM1020">
        <v>94.41507</v>
      </c>
      <c r="FN1020">
        <v>94.346770000000006</v>
      </c>
      <c r="FO1020">
        <v>92.904039999999995</v>
      </c>
      <c r="FP1020">
        <v>90.748410000000007</v>
      </c>
      <c r="FQ1020">
        <v>87.837270000000004</v>
      </c>
      <c r="FR1020">
        <v>83.685640000000006</v>
      </c>
      <c r="FS1020">
        <v>80.66404</v>
      </c>
      <c r="FT1020">
        <v>78.865459999999999</v>
      </c>
      <c r="FU1020">
        <v>76.848839999999996</v>
      </c>
      <c r="FV1020">
        <v>1</v>
      </c>
    </row>
    <row r="1021" spans="1:178" x14ac:dyDescent="0.2">
      <c r="A1021" t="s">
        <v>216</v>
      </c>
      <c r="B1021" t="s">
        <v>231</v>
      </c>
      <c r="C1021" t="s">
        <v>243</v>
      </c>
      <c r="D1021" t="s">
        <v>40</v>
      </c>
      <c r="E1021" t="s">
        <v>239</v>
      </c>
      <c r="F1021" t="s">
        <v>228</v>
      </c>
      <c r="G1021">
        <v>455</v>
      </c>
      <c r="H1021" s="59"/>
      <c r="I1021">
        <v>67.00515</v>
      </c>
      <c r="J1021">
        <v>477.47669999999999</v>
      </c>
      <c r="K1021">
        <v>470.6617</v>
      </c>
      <c r="L1021">
        <v>464.27749999999997</v>
      </c>
      <c r="M1021">
        <v>469.74250000000001</v>
      </c>
      <c r="N1021">
        <v>484.0027</v>
      </c>
      <c r="O1021">
        <v>510.94290000000001</v>
      </c>
      <c r="P1021">
        <v>553.03420000000006</v>
      </c>
      <c r="Q1021">
        <v>565.12599999999998</v>
      </c>
      <c r="R1021">
        <v>574.35080000000005</v>
      </c>
      <c r="S1021">
        <v>576.93100000000004</v>
      </c>
      <c r="T1021">
        <v>578.12390000000005</v>
      </c>
      <c r="U1021">
        <v>572.13239999999996</v>
      </c>
      <c r="V1021">
        <v>565.2038</v>
      </c>
      <c r="W1021">
        <v>560.64739999999995</v>
      </c>
      <c r="X1021">
        <v>549.21209999999996</v>
      </c>
      <c r="Y1021">
        <v>544.45550000000003</v>
      </c>
      <c r="Z1021">
        <v>536.01120000000003</v>
      </c>
      <c r="AA1021">
        <v>526.86580000000004</v>
      </c>
      <c r="AB1021">
        <v>525.51250000000005</v>
      </c>
      <c r="AC1021">
        <v>527.46029999999996</v>
      </c>
      <c r="AD1021">
        <v>529.51670000000001</v>
      </c>
      <c r="AE1021">
        <v>529.03300000000002</v>
      </c>
      <c r="AF1021">
        <v>522.21280000000002</v>
      </c>
      <c r="AG1021">
        <v>491.18889999999999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-139.5463</v>
      </c>
      <c r="AU1021">
        <v>418.75779999999997</v>
      </c>
      <c r="AV1021">
        <v>411.7989</v>
      </c>
      <c r="AW1021">
        <v>409.24360000000001</v>
      </c>
      <c r="AX1021">
        <v>403.64580000000001</v>
      </c>
      <c r="AY1021">
        <v>397.90940000000001</v>
      </c>
      <c r="AZ1021">
        <v>333.34019999999998</v>
      </c>
      <c r="BA1021">
        <v>221.27359999999999</v>
      </c>
      <c r="BB1021">
        <v>-7.4200499999999998</v>
      </c>
      <c r="BC1021">
        <v>-112.932</v>
      </c>
      <c r="BD1021">
        <v>-203.1935</v>
      </c>
      <c r="BE1021">
        <v>-335.66750000000002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0</v>
      </c>
      <c r="BL1021">
        <v>0</v>
      </c>
      <c r="BM1021">
        <v>0</v>
      </c>
      <c r="BN1021">
        <v>0</v>
      </c>
      <c r="BO1021">
        <v>0</v>
      </c>
      <c r="BP1021">
        <v>0</v>
      </c>
      <c r="BQ1021">
        <v>0</v>
      </c>
      <c r="BR1021">
        <v>57.464120000000001</v>
      </c>
      <c r="BS1021">
        <v>432.01319999999998</v>
      </c>
      <c r="BT1021">
        <v>424.55040000000002</v>
      </c>
      <c r="BU1021">
        <v>423.23989999999998</v>
      </c>
      <c r="BV1021">
        <v>417.75209999999998</v>
      </c>
      <c r="BW1021">
        <v>411.86329999999998</v>
      </c>
      <c r="BX1021">
        <v>341.77249999999998</v>
      </c>
      <c r="BY1021">
        <v>229.15549999999999</v>
      </c>
      <c r="BZ1021">
        <v>96.389849999999996</v>
      </c>
      <c r="CA1021">
        <v>55.62762</v>
      </c>
      <c r="CB1021">
        <v>17.663029999999999</v>
      </c>
      <c r="CC1021">
        <v>-55.767139999999998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193.91290000000001</v>
      </c>
      <c r="CQ1021">
        <v>441.19389999999999</v>
      </c>
      <c r="CR1021">
        <v>433.38200000000001</v>
      </c>
      <c r="CS1021">
        <v>432.93369999999999</v>
      </c>
      <c r="CT1021">
        <v>427.52199999999999</v>
      </c>
      <c r="CU1021">
        <v>421.52769999999998</v>
      </c>
      <c r="CV1021">
        <v>347.61259999999999</v>
      </c>
      <c r="CW1021">
        <v>234.61449999999999</v>
      </c>
      <c r="CX1021">
        <v>168.28829999999999</v>
      </c>
      <c r="CY1021">
        <v>172.3715</v>
      </c>
      <c r="CZ1021">
        <v>170.6276</v>
      </c>
      <c r="DA1021">
        <v>138.09100000000001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330.36169999999998</v>
      </c>
      <c r="DO1021">
        <v>450.37450000000001</v>
      </c>
      <c r="DP1021">
        <v>442.21359999999999</v>
      </c>
      <c r="DQ1021">
        <v>442.62759999999997</v>
      </c>
      <c r="DR1021">
        <v>437.29199999999997</v>
      </c>
      <c r="DS1021">
        <v>431.19220000000001</v>
      </c>
      <c r="DT1021">
        <v>353.45280000000002</v>
      </c>
      <c r="DU1021">
        <v>240.0735</v>
      </c>
      <c r="DV1021">
        <v>240.1867</v>
      </c>
      <c r="DW1021">
        <v>289.11529999999999</v>
      </c>
      <c r="DX1021">
        <v>323.59210000000002</v>
      </c>
      <c r="DY1021">
        <v>331.94920000000002</v>
      </c>
      <c r="DZ1021">
        <v>0</v>
      </c>
      <c r="EA1021">
        <v>0</v>
      </c>
      <c r="EB1021">
        <v>0</v>
      </c>
      <c r="EC1021">
        <v>0</v>
      </c>
      <c r="ED1021">
        <v>0</v>
      </c>
      <c r="EE1021">
        <v>0</v>
      </c>
      <c r="EF1021">
        <v>0</v>
      </c>
      <c r="EG1021">
        <v>0</v>
      </c>
      <c r="EH1021">
        <v>0</v>
      </c>
      <c r="EI1021">
        <v>0</v>
      </c>
      <c r="EJ1021">
        <v>0</v>
      </c>
      <c r="EK1021">
        <v>0</v>
      </c>
      <c r="EL1021">
        <v>527.37210000000005</v>
      </c>
      <c r="EM1021">
        <v>463.62990000000002</v>
      </c>
      <c r="EN1021">
        <v>454.96510000000001</v>
      </c>
      <c r="EO1021">
        <v>456.62389999999999</v>
      </c>
      <c r="EP1021">
        <v>451.39830000000001</v>
      </c>
      <c r="EQ1021">
        <v>445.14609999999999</v>
      </c>
      <c r="ER1021">
        <v>361.88499999999999</v>
      </c>
      <c r="ES1021">
        <v>247.9554</v>
      </c>
      <c r="ET1021">
        <v>343.9966</v>
      </c>
      <c r="EU1021">
        <v>457.67489999999998</v>
      </c>
      <c r="EV1021">
        <v>544.44860000000006</v>
      </c>
      <c r="EW1021">
        <v>611.84950000000003</v>
      </c>
      <c r="EX1021">
        <v>74.930189999999996</v>
      </c>
      <c r="EY1021">
        <v>74.155029999999996</v>
      </c>
      <c r="EZ1021">
        <v>73.353620000000006</v>
      </c>
      <c r="FA1021">
        <v>72.310490000000001</v>
      </c>
      <c r="FB1021">
        <v>71.814030000000002</v>
      </c>
      <c r="FC1021">
        <v>71.18929</v>
      </c>
      <c r="FD1021">
        <v>71.024749999999997</v>
      </c>
      <c r="FE1021">
        <v>71.257639999999995</v>
      </c>
      <c r="FF1021">
        <v>73.629900000000006</v>
      </c>
      <c r="FG1021">
        <v>78.227609999999999</v>
      </c>
      <c r="FH1021">
        <v>83.153890000000004</v>
      </c>
      <c r="FI1021">
        <v>87.495689999999996</v>
      </c>
      <c r="FJ1021">
        <v>90.492450000000005</v>
      </c>
      <c r="FK1021">
        <v>92.761049999999997</v>
      </c>
      <c r="FL1021">
        <v>94.281729999999996</v>
      </c>
      <c r="FM1021">
        <v>94.41507</v>
      </c>
      <c r="FN1021">
        <v>94.346770000000006</v>
      </c>
      <c r="FO1021">
        <v>92.904039999999995</v>
      </c>
      <c r="FP1021">
        <v>90.748410000000007</v>
      </c>
      <c r="FQ1021">
        <v>87.837270000000004</v>
      </c>
      <c r="FR1021">
        <v>83.685640000000006</v>
      </c>
      <c r="FS1021">
        <v>80.66404</v>
      </c>
      <c r="FT1021">
        <v>78.865459999999999</v>
      </c>
      <c r="FU1021">
        <v>76.848839999999996</v>
      </c>
      <c r="FV1021">
        <v>1</v>
      </c>
    </row>
    <row r="1022" spans="1:178" x14ac:dyDescent="0.2">
      <c r="A1022" t="s">
        <v>216</v>
      </c>
      <c r="B1022" t="s">
        <v>231</v>
      </c>
      <c r="C1022" t="s">
        <v>243</v>
      </c>
      <c r="D1022" t="s">
        <v>41</v>
      </c>
      <c r="E1022">
        <v>2015</v>
      </c>
      <c r="F1022" t="s">
        <v>228</v>
      </c>
      <c r="G1022">
        <v>494</v>
      </c>
      <c r="H1022" s="59"/>
      <c r="I1022">
        <v>72.748450000000005</v>
      </c>
      <c r="J1022">
        <v>528.08079999999995</v>
      </c>
      <c r="K1022">
        <v>521.64279999999997</v>
      </c>
      <c r="L1022">
        <v>516.3211</v>
      </c>
      <c r="M1022">
        <v>520.12260000000003</v>
      </c>
      <c r="N1022">
        <v>534.64179999999999</v>
      </c>
      <c r="O1022">
        <v>569.21690000000001</v>
      </c>
      <c r="P1022">
        <v>614.02120000000002</v>
      </c>
      <c r="Q1022">
        <v>625.14179999999999</v>
      </c>
      <c r="R1022">
        <v>635.19820000000004</v>
      </c>
      <c r="S1022">
        <v>635.92470000000003</v>
      </c>
      <c r="T1022">
        <v>635.88589999999999</v>
      </c>
      <c r="U1022">
        <v>629.11189999999999</v>
      </c>
      <c r="V1022">
        <v>622.34649999999999</v>
      </c>
      <c r="W1022">
        <v>617.76049999999998</v>
      </c>
      <c r="X1022">
        <v>605.96810000000005</v>
      </c>
      <c r="Y1022">
        <v>600.75229999999999</v>
      </c>
      <c r="Z1022">
        <v>591.43280000000004</v>
      </c>
      <c r="AA1022">
        <v>582.10799999999995</v>
      </c>
      <c r="AB1022">
        <v>580.88750000000005</v>
      </c>
      <c r="AC1022">
        <v>584.07259999999997</v>
      </c>
      <c r="AD1022">
        <v>586.68179999999995</v>
      </c>
      <c r="AE1022">
        <v>585.4194</v>
      </c>
      <c r="AF1022">
        <v>578.74249999999995</v>
      </c>
      <c r="AG1022">
        <v>543.92110000000002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-214.5172</v>
      </c>
      <c r="AU1022">
        <v>458.899</v>
      </c>
      <c r="AV1022">
        <v>451.51260000000002</v>
      </c>
      <c r="AW1022">
        <v>448.69779999999997</v>
      </c>
      <c r="AX1022">
        <v>442.72789999999998</v>
      </c>
      <c r="AY1022">
        <v>436.95</v>
      </c>
      <c r="AZ1022">
        <v>368.79599999999999</v>
      </c>
      <c r="BA1022">
        <v>247.80609999999999</v>
      </c>
      <c r="BB1022">
        <v>-196.8818</v>
      </c>
      <c r="BC1022">
        <v>-354.54059999999998</v>
      </c>
      <c r="BD1022">
        <v>-451.5675</v>
      </c>
      <c r="BE1022">
        <v>-545.58370000000002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0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42.37012</v>
      </c>
      <c r="BS1022">
        <v>475.9957</v>
      </c>
      <c r="BT1022">
        <v>468.18790000000001</v>
      </c>
      <c r="BU1022">
        <v>466.72050000000002</v>
      </c>
      <c r="BV1022">
        <v>460.88830000000002</v>
      </c>
      <c r="BW1022">
        <v>454.96249999999998</v>
      </c>
      <c r="BX1022">
        <v>379.43639999999999</v>
      </c>
      <c r="BY1022">
        <v>258.06049999999999</v>
      </c>
      <c r="BZ1022">
        <v>31.625489999999999</v>
      </c>
      <c r="CA1022">
        <v>-30.668810000000001</v>
      </c>
      <c r="CB1022">
        <v>-70.887029999999996</v>
      </c>
      <c r="CC1022">
        <v>-130.71709999999999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220.2895</v>
      </c>
      <c r="CQ1022">
        <v>487.83690000000001</v>
      </c>
      <c r="CR1022">
        <v>479.7371</v>
      </c>
      <c r="CS1022">
        <v>479.2029</v>
      </c>
      <c r="CT1022">
        <v>473.46620000000001</v>
      </c>
      <c r="CU1022">
        <v>467.43790000000001</v>
      </c>
      <c r="CV1022">
        <v>386.80599999999998</v>
      </c>
      <c r="CW1022">
        <v>265.16269999999997</v>
      </c>
      <c r="CX1022">
        <v>189.88900000000001</v>
      </c>
      <c r="CY1022">
        <v>193.6438</v>
      </c>
      <c r="CZ1022">
        <v>192.77109999999999</v>
      </c>
      <c r="DA1022">
        <v>156.6183</v>
      </c>
      <c r="DB1022">
        <v>0</v>
      </c>
      <c r="DC1022">
        <v>0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398.20890000000003</v>
      </c>
      <c r="DO1022">
        <v>499.678</v>
      </c>
      <c r="DP1022">
        <v>491.28629999999998</v>
      </c>
      <c r="DQ1022">
        <v>491.68529999999998</v>
      </c>
      <c r="DR1022">
        <v>486.04399999999998</v>
      </c>
      <c r="DS1022">
        <v>479.91320000000002</v>
      </c>
      <c r="DT1022">
        <v>394.1755</v>
      </c>
      <c r="DU1022">
        <v>272.26490000000001</v>
      </c>
      <c r="DV1022">
        <v>348.1524</v>
      </c>
      <c r="DW1022">
        <v>417.95639999999997</v>
      </c>
      <c r="DX1022">
        <v>456.42919999999998</v>
      </c>
      <c r="DY1022">
        <v>443.95370000000003</v>
      </c>
      <c r="DZ1022">
        <v>0</v>
      </c>
      <c r="EA1022">
        <v>0</v>
      </c>
      <c r="EB1022">
        <v>0</v>
      </c>
      <c r="EC1022">
        <v>0</v>
      </c>
      <c r="ED1022">
        <v>0</v>
      </c>
      <c r="EE1022">
        <v>0</v>
      </c>
      <c r="EF1022">
        <v>0</v>
      </c>
      <c r="EG1022">
        <v>0</v>
      </c>
      <c r="EH1022">
        <v>0</v>
      </c>
      <c r="EI1022">
        <v>0</v>
      </c>
      <c r="EJ1022">
        <v>0</v>
      </c>
      <c r="EK1022">
        <v>0</v>
      </c>
      <c r="EL1022">
        <v>655.09619999999995</v>
      </c>
      <c r="EM1022">
        <v>516.77480000000003</v>
      </c>
      <c r="EN1022">
        <v>507.96159999999998</v>
      </c>
      <c r="EO1022">
        <v>509.70800000000003</v>
      </c>
      <c r="EP1022">
        <v>504.20440000000002</v>
      </c>
      <c r="EQ1022">
        <v>497.92570000000001</v>
      </c>
      <c r="ER1022">
        <v>404.81599999999997</v>
      </c>
      <c r="ES1022">
        <v>282.51929999999999</v>
      </c>
      <c r="ET1022">
        <v>576.65980000000002</v>
      </c>
      <c r="EU1022">
        <v>741.82820000000004</v>
      </c>
      <c r="EV1022">
        <v>837.10969999999998</v>
      </c>
      <c r="EW1022">
        <v>858.82029999999997</v>
      </c>
      <c r="EX1022">
        <v>69.906180000000006</v>
      </c>
      <c r="EY1022">
        <v>68.854420000000005</v>
      </c>
      <c r="EZ1022">
        <v>68.337829999999997</v>
      </c>
      <c r="FA1022">
        <v>67.888130000000004</v>
      </c>
      <c r="FB1022">
        <v>67.516970000000001</v>
      </c>
      <c r="FC1022">
        <v>67.129170000000002</v>
      </c>
      <c r="FD1022">
        <v>67.325280000000006</v>
      </c>
      <c r="FE1022">
        <v>67.272800000000004</v>
      </c>
      <c r="FF1022">
        <v>68.872219999999999</v>
      </c>
      <c r="FG1022">
        <v>73.69923</v>
      </c>
      <c r="FH1022">
        <v>80.236410000000006</v>
      </c>
      <c r="FI1022">
        <v>85.692570000000003</v>
      </c>
      <c r="FJ1022">
        <v>90.080280000000002</v>
      </c>
      <c r="FK1022">
        <v>92.872500000000002</v>
      </c>
      <c r="FL1022">
        <v>93.941379999999995</v>
      </c>
      <c r="FM1022">
        <v>94.034710000000004</v>
      </c>
      <c r="FN1022">
        <v>93.339359999999999</v>
      </c>
      <c r="FO1022">
        <v>91.997060000000005</v>
      </c>
      <c r="FP1022">
        <v>89.035910000000001</v>
      </c>
      <c r="FQ1022">
        <v>85.072400000000002</v>
      </c>
      <c r="FR1022">
        <v>81.591139999999996</v>
      </c>
      <c r="FS1022">
        <v>79.439689999999999</v>
      </c>
      <c r="FT1022">
        <v>78.171279999999996</v>
      </c>
      <c r="FU1022">
        <v>76.434539999999998</v>
      </c>
      <c r="FV1022">
        <v>1</v>
      </c>
    </row>
    <row r="1023" spans="1:178" x14ac:dyDescent="0.2">
      <c r="A1023" t="s">
        <v>216</v>
      </c>
      <c r="B1023" t="s">
        <v>231</v>
      </c>
      <c r="C1023" t="s">
        <v>243</v>
      </c>
      <c r="D1023" t="s">
        <v>41</v>
      </c>
      <c r="E1023">
        <v>2016</v>
      </c>
      <c r="F1023" t="s">
        <v>228</v>
      </c>
      <c r="G1023">
        <v>481</v>
      </c>
      <c r="H1023" s="59"/>
      <c r="I1023">
        <v>70.834010000000006</v>
      </c>
      <c r="J1023">
        <v>514.18389999999999</v>
      </c>
      <c r="K1023">
        <v>507.91539999999998</v>
      </c>
      <c r="L1023">
        <v>502.7337</v>
      </c>
      <c r="M1023">
        <v>506.43520000000001</v>
      </c>
      <c r="N1023">
        <v>520.57230000000004</v>
      </c>
      <c r="O1023">
        <v>554.23749999999995</v>
      </c>
      <c r="P1023">
        <v>597.86279999999999</v>
      </c>
      <c r="Q1023">
        <v>608.69069999999999</v>
      </c>
      <c r="R1023">
        <v>618.48249999999996</v>
      </c>
      <c r="S1023">
        <v>619.18989999999997</v>
      </c>
      <c r="T1023">
        <v>619.15200000000004</v>
      </c>
      <c r="U1023">
        <v>612.55629999999996</v>
      </c>
      <c r="V1023">
        <v>605.96889999999996</v>
      </c>
      <c r="W1023">
        <v>601.50369999999998</v>
      </c>
      <c r="X1023">
        <v>590.02149999999995</v>
      </c>
      <c r="Y1023">
        <v>584.94309999999996</v>
      </c>
      <c r="Z1023">
        <v>575.86879999999996</v>
      </c>
      <c r="AA1023">
        <v>566.78930000000003</v>
      </c>
      <c r="AB1023">
        <v>565.601</v>
      </c>
      <c r="AC1023">
        <v>568.70230000000004</v>
      </c>
      <c r="AD1023">
        <v>571.24289999999996</v>
      </c>
      <c r="AE1023">
        <v>570.01369999999997</v>
      </c>
      <c r="AF1023">
        <v>563.51250000000005</v>
      </c>
      <c r="AG1023">
        <v>529.60739999999998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-214.55500000000001</v>
      </c>
      <c r="AU1023">
        <v>446.44450000000001</v>
      </c>
      <c r="AV1023">
        <v>439.26179999999999</v>
      </c>
      <c r="AW1023">
        <v>436.49130000000002</v>
      </c>
      <c r="AX1023">
        <v>430.67540000000002</v>
      </c>
      <c r="AY1023">
        <v>425.05290000000002</v>
      </c>
      <c r="AZ1023">
        <v>358.85539999999997</v>
      </c>
      <c r="BA1023">
        <v>241.05799999999999</v>
      </c>
      <c r="BB1023">
        <v>-196.7559</v>
      </c>
      <c r="BC1023">
        <v>-352.37540000000001</v>
      </c>
      <c r="BD1023">
        <v>-448.10570000000001</v>
      </c>
      <c r="BE1023">
        <v>-540.40419999999995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38.929679999999998</v>
      </c>
      <c r="BS1023">
        <v>463.31470000000002</v>
      </c>
      <c r="BT1023">
        <v>455.71620000000001</v>
      </c>
      <c r="BU1023">
        <v>454.27519999999998</v>
      </c>
      <c r="BV1023">
        <v>448.59530000000001</v>
      </c>
      <c r="BW1023">
        <v>442.82670000000002</v>
      </c>
      <c r="BX1023">
        <v>369.35489999999999</v>
      </c>
      <c r="BY1023">
        <v>251.17660000000001</v>
      </c>
      <c r="BZ1023">
        <v>28.724699999999999</v>
      </c>
      <c r="CA1023">
        <v>-32.79354</v>
      </c>
      <c r="CB1023">
        <v>-72.467640000000003</v>
      </c>
      <c r="CC1023">
        <v>-131.03270000000001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214.4924</v>
      </c>
      <c r="CQ1023">
        <v>474.9991</v>
      </c>
      <c r="CR1023">
        <v>467.11250000000001</v>
      </c>
      <c r="CS1023">
        <v>466.59230000000002</v>
      </c>
      <c r="CT1023">
        <v>461.00659999999999</v>
      </c>
      <c r="CU1023">
        <v>455.13690000000003</v>
      </c>
      <c r="CV1023">
        <v>376.62689999999998</v>
      </c>
      <c r="CW1023">
        <v>258.18470000000002</v>
      </c>
      <c r="CX1023">
        <v>184.89189999999999</v>
      </c>
      <c r="CY1023">
        <v>188.5479</v>
      </c>
      <c r="CZ1023">
        <v>187.69820000000001</v>
      </c>
      <c r="DA1023">
        <v>152.4967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390.05509999999998</v>
      </c>
      <c r="DO1023">
        <v>486.68340000000001</v>
      </c>
      <c r="DP1023">
        <v>478.50869999999998</v>
      </c>
      <c r="DQ1023">
        <v>478.90940000000001</v>
      </c>
      <c r="DR1023">
        <v>473.4178</v>
      </c>
      <c r="DS1023">
        <v>467.447</v>
      </c>
      <c r="DT1023">
        <v>383.89879999999999</v>
      </c>
      <c r="DU1023">
        <v>265.19279999999998</v>
      </c>
      <c r="DV1023">
        <v>341.0591</v>
      </c>
      <c r="DW1023">
        <v>409.88929999999999</v>
      </c>
      <c r="DX1023">
        <v>447.86399999999998</v>
      </c>
      <c r="DY1023">
        <v>436.02620000000002</v>
      </c>
      <c r="DZ1023">
        <v>0</v>
      </c>
      <c r="EA1023">
        <v>0</v>
      </c>
      <c r="EB1023">
        <v>0</v>
      </c>
      <c r="EC1023">
        <v>0</v>
      </c>
      <c r="ED1023">
        <v>0</v>
      </c>
      <c r="EE1023">
        <v>0</v>
      </c>
      <c r="EF1023">
        <v>0</v>
      </c>
      <c r="EG1023">
        <v>0</v>
      </c>
      <c r="EH1023">
        <v>0</v>
      </c>
      <c r="EI1023">
        <v>0</v>
      </c>
      <c r="EJ1023">
        <v>0</v>
      </c>
      <c r="EK1023">
        <v>0</v>
      </c>
      <c r="EL1023">
        <v>643.53980000000001</v>
      </c>
      <c r="EM1023">
        <v>503.55360000000002</v>
      </c>
      <c r="EN1023">
        <v>494.9631</v>
      </c>
      <c r="EO1023">
        <v>496.69330000000002</v>
      </c>
      <c r="EP1023">
        <v>491.33769999999998</v>
      </c>
      <c r="EQ1023">
        <v>485.22089999999997</v>
      </c>
      <c r="ER1023">
        <v>394.39830000000001</v>
      </c>
      <c r="ES1023">
        <v>275.31139999999999</v>
      </c>
      <c r="ET1023">
        <v>566.53970000000004</v>
      </c>
      <c r="EU1023">
        <v>729.47130000000004</v>
      </c>
      <c r="EV1023">
        <v>823.50210000000004</v>
      </c>
      <c r="EW1023">
        <v>845.39760000000001</v>
      </c>
      <c r="EX1023">
        <v>69.906180000000006</v>
      </c>
      <c r="EY1023">
        <v>68.854420000000005</v>
      </c>
      <c r="EZ1023">
        <v>68.337829999999997</v>
      </c>
      <c r="FA1023">
        <v>67.888130000000004</v>
      </c>
      <c r="FB1023">
        <v>67.516970000000001</v>
      </c>
      <c r="FC1023">
        <v>67.129170000000002</v>
      </c>
      <c r="FD1023">
        <v>67.325280000000006</v>
      </c>
      <c r="FE1023">
        <v>67.272800000000004</v>
      </c>
      <c r="FF1023">
        <v>68.872219999999999</v>
      </c>
      <c r="FG1023">
        <v>73.69923</v>
      </c>
      <c r="FH1023">
        <v>80.236410000000006</v>
      </c>
      <c r="FI1023">
        <v>85.692570000000003</v>
      </c>
      <c r="FJ1023">
        <v>90.080280000000002</v>
      </c>
      <c r="FK1023">
        <v>92.872500000000002</v>
      </c>
      <c r="FL1023">
        <v>93.941379999999995</v>
      </c>
      <c r="FM1023">
        <v>94.034710000000004</v>
      </c>
      <c r="FN1023">
        <v>93.339359999999999</v>
      </c>
      <c r="FO1023">
        <v>91.997060000000005</v>
      </c>
      <c r="FP1023">
        <v>89.035910000000001</v>
      </c>
      <c r="FQ1023">
        <v>85.072400000000002</v>
      </c>
      <c r="FR1023">
        <v>81.591139999999996</v>
      </c>
      <c r="FS1023">
        <v>79.439689999999999</v>
      </c>
      <c r="FT1023">
        <v>78.171279999999996</v>
      </c>
      <c r="FU1023">
        <v>76.434539999999998</v>
      </c>
      <c r="FV1023">
        <v>1</v>
      </c>
    </row>
    <row r="1024" spans="1:178" x14ac:dyDescent="0.2">
      <c r="A1024" t="s">
        <v>216</v>
      </c>
      <c r="B1024" t="s">
        <v>231</v>
      </c>
      <c r="C1024" t="s">
        <v>243</v>
      </c>
      <c r="D1024" t="s">
        <v>41</v>
      </c>
      <c r="E1024">
        <v>2017</v>
      </c>
      <c r="F1024" t="s">
        <v>228</v>
      </c>
      <c r="G1024">
        <v>468</v>
      </c>
      <c r="H1024" s="59"/>
      <c r="I1024">
        <v>68.919589999999999</v>
      </c>
      <c r="J1024">
        <v>500.28710000000001</v>
      </c>
      <c r="K1024">
        <v>494.18799999999999</v>
      </c>
      <c r="L1024">
        <v>489.1463</v>
      </c>
      <c r="M1024">
        <v>492.74770000000001</v>
      </c>
      <c r="N1024">
        <v>506.50279999999998</v>
      </c>
      <c r="O1024">
        <v>539.25810000000001</v>
      </c>
      <c r="P1024">
        <v>581.70429999999999</v>
      </c>
      <c r="Q1024">
        <v>592.2396</v>
      </c>
      <c r="R1024">
        <v>601.76670000000001</v>
      </c>
      <c r="S1024">
        <v>602.45500000000004</v>
      </c>
      <c r="T1024">
        <v>602.41819999999996</v>
      </c>
      <c r="U1024">
        <v>596.00070000000005</v>
      </c>
      <c r="V1024">
        <v>589.59140000000002</v>
      </c>
      <c r="W1024">
        <v>585.24680000000001</v>
      </c>
      <c r="X1024">
        <v>574.07500000000005</v>
      </c>
      <c r="Y1024">
        <v>569.13379999999995</v>
      </c>
      <c r="Z1024">
        <v>560.30470000000003</v>
      </c>
      <c r="AA1024">
        <v>551.47069999999997</v>
      </c>
      <c r="AB1024">
        <v>550.31439999999998</v>
      </c>
      <c r="AC1024">
        <v>553.33199999999999</v>
      </c>
      <c r="AD1024">
        <v>555.80380000000002</v>
      </c>
      <c r="AE1024">
        <v>554.60789999999997</v>
      </c>
      <c r="AF1024">
        <v>548.28229999999996</v>
      </c>
      <c r="AG1024">
        <v>515.29359999999997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-214.5145</v>
      </c>
      <c r="AU1024">
        <v>433.99509999999998</v>
      </c>
      <c r="AV1024">
        <v>427.01609999999999</v>
      </c>
      <c r="AW1024">
        <v>424.2903</v>
      </c>
      <c r="AX1024">
        <v>418.62849999999997</v>
      </c>
      <c r="AY1024">
        <v>413.16120000000001</v>
      </c>
      <c r="AZ1024">
        <v>348.91809999999998</v>
      </c>
      <c r="BA1024">
        <v>234.31309999999999</v>
      </c>
      <c r="BB1024">
        <v>-196.56030000000001</v>
      </c>
      <c r="BC1024">
        <v>-350.11149999999998</v>
      </c>
      <c r="BD1024">
        <v>-444.52780000000001</v>
      </c>
      <c r="BE1024">
        <v>-535.09799999999996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35.52131</v>
      </c>
      <c r="BS1024">
        <v>450.63589999999999</v>
      </c>
      <c r="BT1024">
        <v>443.2466</v>
      </c>
      <c r="BU1024">
        <v>441.8322</v>
      </c>
      <c r="BV1024">
        <v>436.30459999999999</v>
      </c>
      <c r="BW1024">
        <v>430.69319999999999</v>
      </c>
      <c r="BX1024">
        <v>359.2747</v>
      </c>
      <c r="BY1024">
        <v>244.29400000000001</v>
      </c>
      <c r="BZ1024">
        <v>25.852440000000001</v>
      </c>
      <c r="CA1024">
        <v>-34.877839999999999</v>
      </c>
      <c r="CB1024">
        <v>-74.000709999999998</v>
      </c>
      <c r="CC1024">
        <v>-131.29650000000001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208.6953</v>
      </c>
      <c r="CQ1024">
        <v>462.16120000000001</v>
      </c>
      <c r="CR1024">
        <v>454.48779999999999</v>
      </c>
      <c r="CS1024">
        <v>453.98169999999999</v>
      </c>
      <c r="CT1024">
        <v>448.54689999999999</v>
      </c>
      <c r="CU1024">
        <v>442.83589999999998</v>
      </c>
      <c r="CV1024">
        <v>366.44779999999997</v>
      </c>
      <c r="CW1024">
        <v>251.20679999999999</v>
      </c>
      <c r="CX1024">
        <v>179.8948</v>
      </c>
      <c r="CY1024">
        <v>183.452</v>
      </c>
      <c r="CZ1024">
        <v>182.62520000000001</v>
      </c>
      <c r="DA1024">
        <v>148.37520000000001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381.86930000000001</v>
      </c>
      <c r="DO1024">
        <v>473.6866</v>
      </c>
      <c r="DP1024">
        <v>465.72899999999998</v>
      </c>
      <c r="DQ1024">
        <v>466.13119999999998</v>
      </c>
      <c r="DR1024">
        <v>460.78930000000003</v>
      </c>
      <c r="DS1024">
        <v>454.9785</v>
      </c>
      <c r="DT1024">
        <v>373.62079999999997</v>
      </c>
      <c r="DU1024">
        <v>258.11950000000002</v>
      </c>
      <c r="DV1024">
        <v>333.93720000000002</v>
      </c>
      <c r="DW1024">
        <v>401.78190000000001</v>
      </c>
      <c r="DX1024">
        <v>439.25119999999998</v>
      </c>
      <c r="DY1024">
        <v>428.04689999999999</v>
      </c>
      <c r="DZ1024">
        <v>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0</v>
      </c>
      <c r="EH1024">
        <v>0</v>
      </c>
      <c r="EI1024">
        <v>0</v>
      </c>
      <c r="EJ1024">
        <v>0</v>
      </c>
      <c r="EK1024">
        <v>0</v>
      </c>
      <c r="EL1024">
        <v>631.90509999999995</v>
      </c>
      <c r="EM1024">
        <v>490.32729999999998</v>
      </c>
      <c r="EN1024">
        <v>481.95949999999999</v>
      </c>
      <c r="EO1024">
        <v>483.67320000000001</v>
      </c>
      <c r="EP1024">
        <v>478.46539999999999</v>
      </c>
      <c r="EQ1024">
        <v>472.51060000000001</v>
      </c>
      <c r="ER1024">
        <v>383.97739999999999</v>
      </c>
      <c r="ES1024">
        <v>268.10039999999998</v>
      </c>
      <c r="ET1024">
        <v>556.34990000000005</v>
      </c>
      <c r="EU1024">
        <v>717.01549999999997</v>
      </c>
      <c r="EV1024">
        <v>809.77829999999994</v>
      </c>
      <c r="EW1024">
        <v>831.84839999999997</v>
      </c>
      <c r="EX1024">
        <v>69.906180000000006</v>
      </c>
      <c r="EY1024">
        <v>68.854420000000005</v>
      </c>
      <c r="EZ1024">
        <v>68.337829999999997</v>
      </c>
      <c r="FA1024">
        <v>67.888130000000004</v>
      </c>
      <c r="FB1024">
        <v>67.516970000000001</v>
      </c>
      <c r="FC1024">
        <v>67.129170000000002</v>
      </c>
      <c r="FD1024">
        <v>67.325280000000006</v>
      </c>
      <c r="FE1024">
        <v>67.272800000000004</v>
      </c>
      <c r="FF1024">
        <v>68.872219999999999</v>
      </c>
      <c r="FG1024">
        <v>73.69923</v>
      </c>
      <c r="FH1024">
        <v>80.236410000000006</v>
      </c>
      <c r="FI1024">
        <v>85.692570000000003</v>
      </c>
      <c r="FJ1024">
        <v>90.080280000000002</v>
      </c>
      <c r="FK1024">
        <v>92.872500000000002</v>
      </c>
      <c r="FL1024">
        <v>93.941379999999995</v>
      </c>
      <c r="FM1024">
        <v>94.034710000000004</v>
      </c>
      <c r="FN1024">
        <v>93.339359999999999</v>
      </c>
      <c r="FO1024">
        <v>91.997060000000005</v>
      </c>
      <c r="FP1024">
        <v>89.035910000000001</v>
      </c>
      <c r="FQ1024">
        <v>85.072400000000002</v>
      </c>
      <c r="FR1024">
        <v>81.591139999999996</v>
      </c>
      <c r="FS1024">
        <v>79.439689999999999</v>
      </c>
      <c r="FT1024">
        <v>78.171279999999996</v>
      </c>
      <c r="FU1024">
        <v>76.434539999999998</v>
      </c>
      <c r="FV1024">
        <v>1</v>
      </c>
    </row>
    <row r="1025" spans="1:178" x14ac:dyDescent="0.2">
      <c r="A1025" t="s">
        <v>216</v>
      </c>
      <c r="B1025" t="s">
        <v>231</v>
      </c>
      <c r="C1025" t="s">
        <v>243</v>
      </c>
      <c r="D1025" t="s">
        <v>41</v>
      </c>
      <c r="E1025" t="s">
        <v>239</v>
      </c>
      <c r="F1025" t="s">
        <v>228</v>
      </c>
      <c r="G1025">
        <v>455</v>
      </c>
      <c r="H1025" s="59"/>
      <c r="I1025">
        <v>67.00515</v>
      </c>
      <c r="J1025">
        <v>486.39019999999999</v>
      </c>
      <c r="K1025">
        <v>480.46050000000002</v>
      </c>
      <c r="L1025">
        <v>475.55889999999999</v>
      </c>
      <c r="M1025">
        <v>479.06029999999998</v>
      </c>
      <c r="N1025">
        <v>492.43329999999997</v>
      </c>
      <c r="O1025">
        <v>524.27869999999996</v>
      </c>
      <c r="P1025">
        <v>565.54589999999996</v>
      </c>
      <c r="Q1025">
        <v>575.7885</v>
      </c>
      <c r="R1025">
        <v>585.05100000000004</v>
      </c>
      <c r="S1025">
        <v>585.72019999999998</v>
      </c>
      <c r="T1025">
        <v>585.68430000000001</v>
      </c>
      <c r="U1025">
        <v>579.4452</v>
      </c>
      <c r="V1025">
        <v>573.21389999999997</v>
      </c>
      <c r="W1025">
        <v>568.98990000000003</v>
      </c>
      <c r="X1025">
        <v>558.12850000000003</v>
      </c>
      <c r="Y1025">
        <v>553.32449999999994</v>
      </c>
      <c r="Z1025">
        <v>544.74080000000004</v>
      </c>
      <c r="AA1025">
        <v>536.15210000000002</v>
      </c>
      <c r="AB1025">
        <v>535.02790000000005</v>
      </c>
      <c r="AC1025">
        <v>537.96169999999995</v>
      </c>
      <c r="AD1025">
        <v>540.36490000000003</v>
      </c>
      <c r="AE1025">
        <v>539.20209999999997</v>
      </c>
      <c r="AF1025">
        <v>533.05229999999995</v>
      </c>
      <c r="AG1025">
        <v>500.97989999999999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-214.3922</v>
      </c>
      <c r="AU1025">
        <v>421.55130000000003</v>
      </c>
      <c r="AV1025">
        <v>414.77569999999997</v>
      </c>
      <c r="AW1025">
        <v>412.0949</v>
      </c>
      <c r="AX1025">
        <v>406.58730000000003</v>
      </c>
      <c r="AY1025">
        <v>401.27519999999998</v>
      </c>
      <c r="AZ1025">
        <v>338.98419999999999</v>
      </c>
      <c r="BA1025">
        <v>227.57140000000001</v>
      </c>
      <c r="BB1025">
        <v>-196.292</v>
      </c>
      <c r="BC1025">
        <v>-347.74459999999999</v>
      </c>
      <c r="BD1025">
        <v>-440.82900000000001</v>
      </c>
      <c r="BE1025">
        <v>-529.66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0</v>
      </c>
      <c r="BR1025">
        <v>32.146349999999998</v>
      </c>
      <c r="BS1025">
        <v>437.95929999999998</v>
      </c>
      <c r="BT1025">
        <v>430.77910000000003</v>
      </c>
      <c r="BU1025">
        <v>429.39150000000001</v>
      </c>
      <c r="BV1025">
        <v>424.01609999999999</v>
      </c>
      <c r="BW1025">
        <v>418.56209999999999</v>
      </c>
      <c r="BX1025">
        <v>349.19600000000003</v>
      </c>
      <c r="BY1025">
        <v>237.4127</v>
      </c>
      <c r="BZ1025">
        <v>23.009910000000001</v>
      </c>
      <c r="CA1025">
        <v>-36.920020000000001</v>
      </c>
      <c r="CB1025">
        <v>-75.484290000000001</v>
      </c>
      <c r="CC1025">
        <v>-131.50630000000001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202.8982</v>
      </c>
      <c r="CQ1025">
        <v>449.32339999999999</v>
      </c>
      <c r="CR1025">
        <v>441.86309999999997</v>
      </c>
      <c r="CS1025">
        <v>441.37110000000001</v>
      </c>
      <c r="CT1025">
        <v>436.08730000000003</v>
      </c>
      <c r="CU1025">
        <v>430.53489999999999</v>
      </c>
      <c r="CV1025">
        <v>356.26859999999999</v>
      </c>
      <c r="CW1025">
        <v>244.22880000000001</v>
      </c>
      <c r="CX1025">
        <v>174.89769999999999</v>
      </c>
      <c r="CY1025">
        <v>178.3561</v>
      </c>
      <c r="CZ1025">
        <v>177.5523</v>
      </c>
      <c r="DA1025">
        <v>144.25370000000001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373.65010000000001</v>
      </c>
      <c r="DO1025">
        <v>460.68759999999997</v>
      </c>
      <c r="DP1025">
        <v>452.94709999999998</v>
      </c>
      <c r="DQ1025">
        <v>453.35070000000002</v>
      </c>
      <c r="DR1025">
        <v>448.15839999999997</v>
      </c>
      <c r="DS1025">
        <v>442.5077</v>
      </c>
      <c r="DT1025">
        <v>363.34129999999999</v>
      </c>
      <c r="DU1025">
        <v>251.04490000000001</v>
      </c>
      <c r="DV1025">
        <v>326.78559999999999</v>
      </c>
      <c r="DW1025">
        <v>393.63229999999999</v>
      </c>
      <c r="DX1025">
        <v>430.58890000000002</v>
      </c>
      <c r="DY1025">
        <v>420.01369999999997</v>
      </c>
      <c r="DZ1025">
        <v>0</v>
      </c>
      <c r="EA1025">
        <v>0</v>
      </c>
      <c r="EB1025">
        <v>0</v>
      </c>
      <c r="EC1025">
        <v>0</v>
      </c>
      <c r="ED1025">
        <v>0</v>
      </c>
      <c r="EE1025">
        <v>0</v>
      </c>
      <c r="EF1025">
        <v>0</v>
      </c>
      <c r="EG1025">
        <v>0</v>
      </c>
      <c r="EH1025">
        <v>0</v>
      </c>
      <c r="EI1025">
        <v>0</v>
      </c>
      <c r="EJ1025">
        <v>0</v>
      </c>
      <c r="EK1025">
        <v>0</v>
      </c>
      <c r="EL1025">
        <v>620.18870000000004</v>
      </c>
      <c r="EM1025">
        <v>477.09559999999999</v>
      </c>
      <c r="EN1025">
        <v>468.95060000000001</v>
      </c>
      <c r="EO1025">
        <v>470.64729999999997</v>
      </c>
      <c r="EP1025">
        <v>465.5872</v>
      </c>
      <c r="EQ1025">
        <v>459.79450000000003</v>
      </c>
      <c r="ER1025">
        <v>373.55309999999997</v>
      </c>
      <c r="ES1025">
        <v>260.88619999999997</v>
      </c>
      <c r="ET1025">
        <v>546.08749999999998</v>
      </c>
      <c r="EU1025">
        <v>704.45680000000004</v>
      </c>
      <c r="EV1025">
        <v>795.93359999999996</v>
      </c>
      <c r="EW1025">
        <v>818.16740000000004</v>
      </c>
      <c r="EX1025">
        <v>69.906180000000006</v>
      </c>
      <c r="EY1025">
        <v>68.854420000000005</v>
      </c>
      <c r="EZ1025">
        <v>68.337829999999997</v>
      </c>
      <c r="FA1025">
        <v>67.888130000000004</v>
      </c>
      <c r="FB1025">
        <v>67.516970000000001</v>
      </c>
      <c r="FC1025">
        <v>67.129170000000002</v>
      </c>
      <c r="FD1025">
        <v>67.325280000000006</v>
      </c>
      <c r="FE1025">
        <v>67.272800000000004</v>
      </c>
      <c r="FF1025">
        <v>68.872219999999999</v>
      </c>
      <c r="FG1025">
        <v>73.69923</v>
      </c>
      <c r="FH1025">
        <v>80.236410000000006</v>
      </c>
      <c r="FI1025">
        <v>85.692570000000003</v>
      </c>
      <c r="FJ1025">
        <v>90.080280000000002</v>
      </c>
      <c r="FK1025">
        <v>92.872500000000002</v>
      </c>
      <c r="FL1025">
        <v>93.941379999999995</v>
      </c>
      <c r="FM1025">
        <v>94.034710000000004</v>
      </c>
      <c r="FN1025">
        <v>93.339359999999999</v>
      </c>
      <c r="FO1025">
        <v>91.997060000000005</v>
      </c>
      <c r="FP1025">
        <v>89.035910000000001</v>
      </c>
      <c r="FQ1025">
        <v>85.072400000000002</v>
      </c>
      <c r="FR1025">
        <v>81.591139999999996</v>
      </c>
      <c r="FS1025">
        <v>79.439689999999999</v>
      </c>
      <c r="FT1025">
        <v>78.171279999999996</v>
      </c>
      <c r="FU1025">
        <v>76.434539999999998</v>
      </c>
      <c r="FV1025">
        <v>1</v>
      </c>
    </row>
    <row r="1026" spans="1:178" x14ac:dyDescent="0.2">
      <c r="A1026" t="s">
        <v>216</v>
      </c>
      <c r="B1026" t="s">
        <v>231</v>
      </c>
      <c r="C1026" t="s">
        <v>243</v>
      </c>
      <c r="D1026" t="s">
        <v>42</v>
      </c>
      <c r="E1026">
        <v>2015</v>
      </c>
      <c r="F1026" t="s">
        <v>228</v>
      </c>
      <c r="G1026">
        <v>494</v>
      </c>
      <c r="H1026" s="59"/>
      <c r="I1026">
        <v>72.748450000000005</v>
      </c>
      <c r="J1026">
        <v>503.49099999999999</v>
      </c>
      <c r="K1026">
        <v>496.58909999999997</v>
      </c>
      <c r="L1026">
        <v>490.45460000000003</v>
      </c>
      <c r="M1026">
        <v>494.40039999999999</v>
      </c>
      <c r="N1026">
        <v>505.70249999999999</v>
      </c>
      <c r="O1026">
        <v>534.36749999999995</v>
      </c>
      <c r="P1026">
        <v>553.96569999999997</v>
      </c>
      <c r="Q1026">
        <v>567.92139999999995</v>
      </c>
      <c r="R1026">
        <v>575.00890000000004</v>
      </c>
      <c r="S1026">
        <v>577.70820000000003</v>
      </c>
      <c r="T1026">
        <v>586.48710000000005</v>
      </c>
      <c r="U1026">
        <v>577.57209999999998</v>
      </c>
      <c r="V1026">
        <v>571.25819999999999</v>
      </c>
      <c r="W1026">
        <v>565.86590000000001</v>
      </c>
      <c r="X1026">
        <v>557.89</v>
      </c>
      <c r="Y1026">
        <v>549.53390000000002</v>
      </c>
      <c r="Z1026">
        <v>544.20709999999997</v>
      </c>
      <c r="AA1026">
        <v>535.09889999999996</v>
      </c>
      <c r="AB1026">
        <v>529.60969999999998</v>
      </c>
      <c r="AC1026">
        <v>530.7242</v>
      </c>
      <c r="AD1026">
        <v>542.27819999999997</v>
      </c>
      <c r="AE1026">
        <v>544.5462</v>
      </c>
      <c r="AF1026">
        <v>541.39729999999997</v>
      </c>
      <c r="AG1026">
        <v>520.29819999999995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75.451189999999997</v>
      </c>
      <c r="AU1026">
        <v>425.7518</v>
      </c>
      <c r="AV1026">
        <v>423.17160000000001</v>
      </c>
      <c r="AW1026">
        <v>421.40960000000001</v>
      </c>
      <c r="AX1026">
        <v>419.13729999999998</v>
      </c>
      <c r="AY1026">
        <v>413.41379999999998</v>
      </c>
      <c r="AZ1026">
        <v>331.63819999999998</v>
      </c>
      <c r="BA1026">
        <v>211.7321</v>
      </c>
      <c r="BB1026">
        <v>148.29419999999999</v>
      </c>
      <c r="BC1026">
        <v>153.51169999999999</v>
      </c>
      <c r="BD1026">
        <v>156.54910000000001</v>
      </c>
      <c r="BE1026">
        <v>143.45570000000001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0</v>
      </c>
      <c r="BR1026">
        <v>137.30670000000001</v>
      </c>
      <c r="BS1026">
        <v>432.13170000000002</v>
      </c>
      <c r="BT1026">
        <v>429.19260000000003</v>
      </c>
      <c r="BU1026">
        <v>427.39</v>
      </c>
      <c r="BV1026">
        <v>424.97949999999997</v>
      </c>
      <c r="BW1026">
        <v>419.31099999999998</v>
      </c>
      <c r="BX1026">
        <v>337.01119999999997</v>
      </c>
      <c r="BY1026">
        <v>217.82409999999999</v>
      </c>
      <c r="BZ1026">
        <v>152.94810000000001</v>
      </c>
      <c r="CA1026">
        <v>159.21889999999999</v>
      </c>
      <c r="CB1026">
        <v>163.32470000000001</v>
      </c>
      <c r="CC1026">
        <v>148.50800000000001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180.14769999999999</v>
      </c>
      <c r="CQ1026">
        <v>436.55029999999999</v>
      </c>
      <c r="CR1026">
        <v>433.36279999999999</v>
      </c>
      <c r="CS1026">
        <v>431.53210000000001</v>
      </c>
      <c r="CT1026">
        <v>429.0258</v>
      </c>
      <c r="CU1026">
        <v>423.3954</v>
      </c>
      <c r="CV1026">
        <v>340.73250000000002</v>
      </c>
      <c r="CW1026">
        <v>222.04339999999999</v>
      </c>
      <c r="CX1026">
        <v>156.17140000000001</v>
      </c>
      <c r="CY1026">
        <v>163.17179999999999</v>
      </c>
      <c r="CZ1026">
        <v>168.01740000000001</v>
      </c>
      <c r="DA1026">
        <v>152.00710000000001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0</v>
      </c>
      <c r="DN1026">
        <v>222.98869999999999</v>
      </c>
      <c r="DO1026">
        <v>440.96899999999999</v>
      </c>
      <c r="DP1026">
        <v>437.53289999999998</v>
      </c>
      <c r="DQ1026">
        <v>435.67410000000001</v>
      </c>
      <c r="DR1026">
        <v>433.07209999999998</v>
      </c>
      <c r="DS1026">
        <v>427.47980000000001</v>
      </c>
      <c r="DT1026">
        <v>344.45389999999998</v>
      </c>
      <c r="DU1026">
        <v>226.2627</v>
      </c>
      <c r="DV1026">
        <v>159.3948</v>
      </c>
      <c r="DW1026">
        <v>167.12459999999999</v>
      </c>
      <c r="DX1026">
        <v>172.71019999999999</v>
      </c>
      <c r="DY1026">
        <v>155.50630000000001</v>
      </c>
      <c r="DZ1026">
        <v>0</v>
      </c>
      <c r="EA1026">
        <v>0</v>
      </c>
      <c r="EB1026">
        <v>0</v>
      </c>
      <c r="EC1026">
        <v>0</v>
      </c>
      <c r="ED1026">
        <v>0</v>
      </c>
      <c r="EE1026">
        <v>0</v>
      </c>
      <c r="EF1026">
        <v>0</v>
      </c>
      <c r="EG1026">
        <v>0</v>
      </c>
      <c r="EH1026">
        <v>0</v>
      </c>
      <c r="EI1026">
        <v>0</v>
      </c>
      <c r="EJ1026">
        <v>0</v>
      </c>
      <c r="EK1026">
        <v>0</v>
      </c>
      <c r="EL1026">
        <v>284.8442</v>
      </c>
      <c r="EM1026">
        <v>447.34879999999998</v>
      </c>
      <c r="EN1026">
        <v>443.55399999999997</v>
      </c>
      <c r="EO1026">
        <v>441.65449999999998</v>
      </c>
      <c r="EP1026">
        <v>438.91419999999999</v>
      </c>
      <c r="EQ1026">
        <v>433.37709999999998</v>
      </c>
      <c r="ER1026">
        <v>349.82690000000002</v>
      </c>
      <c r="ES1026">
        <v>232.35470000000001</v>
      </c>
      <c r="ET1026">
        <v>164.0487</v>
      </c>
      <c r="EU1026">
        <v>172.83189999999999</v>
      </c>
      <c r="EV1026">
        <v>179.48570000000001</v>
      </c>
      <c r="EW1026">
        <v>160.55860000000001</v>
      </c>
      <c r="EX1026">
        <v>70.359949999999998</v>
      </c>
      <c r="EY1026">
        <v>69.384439999999998</v>
      </c>
      <c r="EZ1026">
        <v>68.476849999999999</v>
      </c>
      <c r="FA1026">
        <v>67.743610000000004</v>
      </c>
      <c r="FB1026">
        <v>67.007840000000002</v>
      </c>
      <c r="FC1026">
        <v>66.19435</v>
      </c>
      <c r="FD1026">
        <v>66.500429999999994</v>
      </c>
      <c r="FE1026">
        <v>67.363879999999995</v>
      </c>
      <c r="FF1026">
        <v>67.926820000000006</v>
      </c>
      <c r="FG1026">
        <v>72.026859999999999</v>
      </c>
      <c r="FH1026">
        <v>77.334630000000004</v>
      </c>
      <c r="FI1026">
        <v>82.509569999999997</v>
      </c>
      <c r="FJ1026">
        <v>86.318129999999996</v>
      </c>
      <c r="FK1026">
        <v>88.581230000000005</v>
      </c>
      <c r="FL1026">
        <v>90.178579999999997</v>
      </c>
      <c r="FM1026">
        <v>90.468509999999995</v>
      </c>
      <c r="FN1026">
        <v>89.517910000000001</v>
      </c>
      <c r="FO1026">
        <v>88.048190000000005</v>
      </c>
      <c r="FP1026">
        <v>85.446560000000005</v>
      </c>
      <c r="FQ1026">
        <v>81.44023</v>
      </c>
      <c r="FR1026">
        <v>78.235879999999995</v>
      </c>
      <c r="FS1026">
        <v>75.70496</v>
      </c>
      <c r="FT1026">
        <v>73.677530000000004</v>
      </c>
      <c r="FU1026">
        <v>72.165629999999993</v>
      </c>
      <c r="FV1026">
        <v>1</v>
      </c>
    </row>
    <row r="1027" spans="1:178" x14ac:dyDescent="0.2">
      <c r="A1027" t="s">
        <v>216</v>
      </c>
      <c r="B1027" t="s">
        <v>231</v>
      </c>
      <c r="C1027" t="s">
        <v>243</v>
      </c>
      <c r="D1027" t="s">
        <v>42</v>
      </c>
      <c r="E1027">
        <v>2016</v>
      </c>
      <c r="F1027" t="s">
        <v>228</v>
      </c>
      <c r="G1027">
        <v>481</v>
      </c>
      <c r="H1027" s="59"/>
      <c r="I1027">
        <v>70.834010000000006</v>
      </c>
      <c r="J1027">
        <v>490.24119999999999</v>
      </c>
      <c r="K1027">
        <v>483.52100000000002</v>
      </c>
      <c r="L1027">
        <v>477.54790000000003</v>
      </c>
      <c r="M1027">
        <v>481.38979999999998</v>
      </c>
      <c r="N1027">
        <v>492.39449999999999</v>
      </c>
      <c r="O1027">
        <v>520.30520000000001</v>
      </c>
      <c r="P1027">
        <v>539.3877</v>
      </c>
      <c r="Q1027">
        <v>552.97609999999997</v>
      </c>
      <c r="R1027">
        <v>559.87710000000004</v>
      </c>
      <c r="S1027">
        <v>562.50540000000001</v>
      </c>
      <c r="T1027">
        <v>571.05319999999995</v>
      </c>
      <c r="U1027">
        <v>562.37289999999996</v>
      </c>
      <c r="V1027">
        <v>556.2251</v>
      </c>
      <c r="W1027">
        <v>550.97469999999998</v>
      </c>
      <c r="X1027">
        <v>543.20870000000002</v>
      </c>
      <c r="Y1027">
        <v>535.07249999999999</v>
      </c>
      <c r="Z1027">
        <v>529.88580000000002</v>
      </c>
      <c r="AA1027">
        <v>521.01729999999998</v>
      </c>
      <c r="AB1027">
        <v>515.67250000000001</v>
      </c>
      <c r="AC1027">
        <v>516.75779999999997</v>
      </c>
      <c r="AD1027">
        <v>528.0077</v>
      </c>
      <c r="AE1027">
        <v>530.21609999999998</v>
      </c>
      <c r="AF1027">
        <v>527.15</v>
      </c>
      <c r="AG1027">
        <v>506.60610000000003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72.097229999999996</v>
      </c>
      <c r="AU1027">
        <v>414.4067</v>
      </c>
      <c r="AV1027">
        <v>411.90230000000003</v>
      </c>
      <c r="AW1027">
        <v>410.18759999999997</v>
      </c>
      <c r="AX1027">
        <v>407.97809999999998</v>
      </c>
      <c r="AY1027">
        <v>402.404</v>
      </c>
      <c r="AZ1027">
        <v>322.79199999999997</v>
      </c>
      <c r="BA1027">
        <v>206.02539999999999</v>
      </c>
      <c r="BB1027">
        <v>144.28880000000001</v>
      </c>
      <c r="BC1027">
        <v>149.34559999999999</v>
      </c>
      <c r="BD1027">
        <v>152.27959999999999</v>
      </c>
      <c r="BE1027">
        <v>139.56880000000001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0</v>
      </c>
      <c r="BR1027">
        <v>133.1335</v>
      </c>
      <c r="BS1027">
        <v>420.702</v>
      </c>
      <c r="BT1027">
        <v>417.84359999999998</v>
      </c>
      <c r="BU1027">
        <v>416.08879999999999</v>
      </c>
      <c r="BV1027">
        <v>413.74290000000002</v>
      </c>
      <c r="BW1027">
        <v>408.22309999999999</v>
      </c>
      <c r="BX1027">
        <v>328.09379999999999</v>
      </c>
      <c r="BY1027">
        <v>212.0367</v>
      </c>
      <c r="BZ1027">
        <v>148.8811</v>
      </c>
      <c r="CA1027">
        <v>154.97730000000001</v>
      </c>
      <c r="CB1027">
        <v>158.96539999999999</v>
      </c>
      <c r="CC1027">
        <v>144.55410000000001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175.40700000000001</v>
      </c>
      <c r="CQ1027">
        <v>425.06220000000002</v>
      </c>
      <c r="CR1027">
        <v>421.95850000000002</v>
      </c>
      <c r="CS1027">
        <v>420.17599999999999</v>
      </c>
      <c r="CT1027">
        <v>417.73559999999998</v>
      </c>
      <c r="CU1027">
        <v>412.2534</v>
      </c>
      <c r="CV1027">
        <v>331.76589999999999</v>
      </c>
      <c r="CW1027">
        <v>216.20009999999999</v>
      </c>
      <c r="CX1027">
        <v>152.0617</v>
      </c>
      <c r="CY1027">
        <v>158.87780000000001</v>
      </c>
      <c r="CZ1027">
        <v>163.5959</v>
      </c>
      <c r="DA1027">
        <v>148.00700000000001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217.68049999999999</v>
      </c>
      <c r="DO1027">
        <v>429.42230000000001</v>
      </c>
      <c r="DP1027">
        <v>426.07339999999999</v>
      </c>
      <c r="DQ1027">
        <v>424.26310000000001</v>
      </c>
      <c r="DR1027">
        <v>421.72829999999999</v>
      </c>
      <c r="DS1027">
        <v>416.28370000000001</v>
      </c>
      <c r="DT1027">
        <v>335.43790000000001</v>
      </c>
      <c r="DU1027">
        <v>220.36359999999999</v>
      </c>
      <c r="DV1027">
        <v>155.2423</v>
      </c>
      <c r="DW1027">
        <v>162.7782</v>
      </c>
      <c r="DX1027">
        <v>168.22649999999999</v>
      </c>
      <c r="DY1027">
        <v>151.4598</v>
      </c>
      <c r="DZ1027">
        <v>0</v>
      </c>
      <c r="EA1027">
        <v>0</v>
      </c>
      <c r="EB1027">
        <v>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0</v>
      </c>
      <c r="EJ1027">
        <v>0</v>
      </c>
      <c r="EK1027">
        <v>0</v>
      </c>
      <c r="EL1027">
        <v>278.7167</v>
      </c>
      <c r="EM1027">
        <v>435.7176</v>
      </c>
      <c r="EN1027">
        <v>432.0147</v>
      </c>
      <c r="EO1027">
        <v>430.16430000000003</v>
      </c>
      <c r="EP1027">
        <v>427.49310000000003</v>
      </c>
      <c r="EQ1027">
        <v>422.1028</v>
      </c>
      <c r="ER1027">
        <v>340.73970000000003</v>
      </c>
      <c r="ES1027">
        <v>226.3749</v>
      </c>
      <c r="ET1027">
        <v>159.83459999999999</v>
      </c>
      <c r="EU1027">
        <v>168.40989999999999</v>
      </c>
      <c r="EV1027">
        <v>174.91229999999999</v>
      </c>
      <c r="EW1027">
        <v>156.4451</v>
      </c>
      <c r="EX1027">
        <v>70.359949999999998</v>
      </c>
      <c r="EY1027">
        <v>69.384439999999998</v>
      </c>
      <c r="EZ1027">
        <v>68.476849999999999</v>
      </c>
      <c r="FA1027">
        <v>67.743610000000004</v>
      </c>
      <c r="FB1027">
        <v>67.007840000000002</v>
      </c>
      <c r="FC1027">
        <v>66.19435</v>
      </c>
      <c r="FD1027">
        <v>66.500429999999994</v>
      </c>
      <c r="FE1027">
        <v>67.363879999999995</v>
      </c>
      <c r="FF1027">
        <v>67.926820000000006</v>
      </c>
      <c r="FG1027">
        <v>72.026859999999999</v>
      </c>
      <c r="FH1027">
        <v>77.334630000000004</v>
      </c>
      <c r="FI1027">
        <v>82.509569999999997</v>
      </c>
      <c r="FJ1027">
        <v>86.318129999999996</v>
      </c>
      <c r="FK1027">
        <v>88.581230000000005</v>
      </c>
      <c r="FL1027">
        <v>90.178579999999997</v>
      </c>
      <c r="FM1027">
        <v>90.468509999999995</v>
      </c>
      <c r="FN1027">
        <v>89.517910000000001</v>
      </c>
      <c r="FO1027">
        <v>88.048190000000005</v>
      </c>
      <c r="FP1027">
        <v>85.446560000000005</v>
      </c>
      <c r="FQ1027">
        <v>81.44023</v>
      </c>
      <c r="FR1027">
        <v>78.235879999999995</v>
      </c>
      <c r="FS1027">
        <v>75.70496</v>
      </c>
      <c r="FT1027">
        <v>73.677530000000004</v>
      </c>
      <c r="FU1027">
        <v>72.165629999999993</v>
      </c>
      <c r="FV1027">
        <v>1</v>
      </c>
    </row>
    <row r="1028" spans="1:178" x14ac:dyDescent="0.2">
      <c r="A1028" t="s">
        <v>216</v>
      </c>
      <c r="B1028" t="s">
        <v>231</v>
      </c>
      <c r="C1028" t="s">
        <v>243</v>
      </c>
      <c r="D1028" t="s">
        <v>42</v>
      </c>
      <c r="E1028">
        <v>2017</v>
      </c>
      <c r="F1028" t="s">
        <v>228</v>
      </c>
      <c r="G1028">
        <v>468</v>
      </c>
      <c r="H1028" s="59"/>
      <c r="I1028">
        <v>68.919589999999999</v>
      </c>
      <c r="J1028">
        <v>476.99149999999997</v>
      </c>
      <c r="K1028">
        <v>470.4529</v>
      </c>
      <c r="L1028">
        <v>464.64109999999999</v>
      </c>
      <c r="M1028">
        <v>468.3793</v>
      </c>
      <c r="N1028">
        <v>479.08659999999998</v>
      </c>
      <c r="O1028">
        <v>506.24290000000002</v>
      </c>
      <c r="P1028">
        <v>524.80960000000005</v>
      </c>
      <c r="Q1028">
        <v>538.0308</v>
      </c>
      <c r="R1028">
        <v>544.74519999999995</v>
      </c>
      <c r="S1028">
        <v>547.30250000000001</v>
      </c>
      <c r="T1028">
        <v>555.61929999999995</v>
      </c>
      <c r="U1028">
        <v>547.17359999999996</v>
      </c>
      <c r="V1028">
        <v>541.19200000000001</v>
      </c>
      <c r="W1028">
        <v>536.08349999999996</v>
      </c>
      <c r="X1028">
        <v>528.52739999999994</v>
      </c>
      <c r="Y1028">
        <v>520.61109999999996</v>
      </c>
      <c r="Z1028">
        <v>515.56460000000004</v>
      </c>
      <c r="AA1028">
        <v>506.93579999999997</v>
      </c>
      <c r="AB1028">
        <v>501.7355</v>
      </c>
      <c r="AC1028">
        <v>502.79129999999998</v>
      </c>
      <c r="AD1028">
        <v>513.73720000000003</v>
      </c>
      <c r="AE1028">
        <v>515.88589999999999</v>
      </c>
      <c r="AF1028">
        <v>512.90269999999998</v>
      </c>
      <c r="AG1028">
        <v>492.91399999999999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68.762150000000005</v>
      </c>
      <c r="AU1028">
        <v>403.06349999999998</v>
      </c>
      <c r="AV1028">
        <v>400.63479999999998</v>
      </c>
      <c r="AW1028">
        <v>398.9674</v>
      </c>
      <c r="AX1028">
        <v>396.82069999999999</v>
      </c>
      <c r="AY1028">
        <v>391.39600000000002</v>
      </c>
      <c r="AZ1028">
        <v>313.94740000000002</v>
      </c>
      <c r="BA1028">
        <v>200.32060000000001</v>
      </c>
      <c r="BB1028">
        <v>140.28469999999999</v>
      </c>
      <c r="BC1028">
        <v>145.18129999999999</v>
      </c>
      <c r="BD1028">
        <v>148.012</v>
      </c>
      <c r="BE1028">
        <v>135.68340000000001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0</v>
      </c>
      <c r="BL1028">
        <v>0</v>
      </c>
      <c r="BM1028">
        <v>0</v>
      </c>
      <c r="BN1028">
        <v>0</v>
      </c>
      <c r="BO1028">
        <v>0</v>
      </c>
      <c r="BP1028">
        <v>0</v>
      </c>
      <c r="BQ1028">
        <v>0</v>
      </c>
      <c r="BR1028">
        <v>128.96789999999999</v>
      </c>
      <c r="BS1028">
        <v>409.27319999999997</v>
      </c>
      <c r="BT1028">
        <v>406.49529999999999</v>
      </c>
      <c r="BU1028">
        <v>404.78829999999999</v>
      </c>
      <c r="BV1028">
        <v>402.50709999999998</v>
      </c>
      <c r="BW1028">
        <v>397.13600000000002</v>
      </c>
      <c r="BX1028">
        <v>319.17720000000003</v>
      </c>
      <c r="BY1028">
        <v>206.2501</v>
      </c>
      <c r="BZ1028">
        <v>144.81460000000001</v>
      </c>
      <c r="CA1028">
        <v>150.7364</v>
      </c>
      <c r="CB1028">
        <v>154.60679999999999</v>
      </c>
      <c r="CC1028">
        <v>140.6009</v>
      </c>
      <c r="CD1028">
        <v>0</v>
      </c>
      <c r="CE1028">
        <v>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170.66630000000001</v>
      </c>
      <c r="CQ1028">
        <v>413.57400000000001</v>
      </c>
      <c r="CR1028">
        <v>410.55419999999998</v>
      </c>
      <c r="CS1028">
        <v>408.81990000000002</v>
      </c>
      <c r="CT1028">
        <v>406.44549999999998</v>
      </c>
      <c r="CU1028">
        <v>401.11149999999998</v>
      </c>
      <c r="CV1028">
        <v>322.79919999999998</v>
      </c>
      <c r="CW1028">
        <v>210.3569</v>
      </c>
      <c r="CX1028">
        <v>147.95189999999999</v>
      </c>
      <c r="CY1028">
        <v>154.5838</v>
      </c>
      <c r="CZ1028">
        <v>159.17439999999999</v>
      </c>
      <c r="DA1028">
        <v>144.0068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212.3646</v>
      </c>
      <c r="DO1028">
        <v>417.87479999999999</v>
      </c>
      <c r="DP1028">
        <v>414.61309999999997</v>
      </c>
      <c r="DQ1028">
        <v>412.85140000000001</v>
      </c>
      <c r="DR1028">
        <v>410.38389999999998</v>
      </c>
      <c r="DS1028">
        <v>405.08690000000001</v>
      </c>
      <c r="DT1028">
        <v>326.42129999999997</v>
      </c>
      <c r="DU1028">
        <v>214.46369999999999</v>
      </c>
      <c r="DV1028">
        <v>151.08920000000001</v>
      </c>
      <c r="DW1028">
        <v>158.43119999999999</v>
      </c>
      <c r="DX1028">
        <v>163.74199999999999</v>
      </c>
      <c r="DY1028">
        <v>147.4126</v>
      </c>
      <c r="DZ1028">
        <v>0</v>
      </c>
      <c r="EA1028">
        <v>0</v>
      </c>
      <c r="EB1028">
        <v>0</v>
      </c>
      <c r="EC1028">
        <v>0</v>
      </c>
      <c r="ED1028">
        <v>0</v>
      </c>
      <c r="EE1028">
        <v>0</v>
      </c>
      <c r="EF1028">
        <v>0</v>
      </c>
      <c r="EG1028">
        <v>0</v>
      </c>
      <c r="EH1028">
        <v>0</v>
      </c>
      <c r="EI1028">
        <v>0</v>
      </c>
      <c r="EJ1028">
        <v>0</v>
      </c>
      <c r="EK1028">
        <v>0</v>
      </c>
      <c r="EL1028">
        <v>272.57040000000001</v>
      </c>
      <c r="EM1028">
        <v>424.08449999999999</v>
      </c>
      <c r="EN1028">
        <v>420.47359999999998</v>
      </c>
      <c r="EO1028">
        <v>418.67230000000001</v>
      </c>
      <c r="EP1028">
        <v>416.0702</v>
      </c>
      <c r="EQ1028">
        <v>410.82690000000002</v>
      </c>
      <c r="ER1028">
        <v>331.65100000000001</v>
      </c>
      <c r="ES1028">
        <v>220.39320000000001</v>
      </c>
      <c r="ET1028">
        <v>155.6191</v>
      </c>
      <c r="EU1028">
        <v>163.9862</v>
      </c>
      <c r="EV1028">
        <v>170.33680000000001</v>
      </c>
      <c r="EW1028">
        <v>152.33009999999999</v>
      </c>
      <c r="EX1028">
        <v>70.359949999999998</v>
      </c>
      <c r="EY1028">
        <v>69.384439999999998</v>
      </c>
      <c r="EZ1028">
        <v>68.476849999999999</v>
      </c>
      <c r="FA1028">
        <v>67.743610000000004</v>
      </c>
      <c r="FB1028">
        <v>67.007840000000002</v>
      </c>
      <c r="FC1028">
        <v>66.19435</v>
      </c>
      <c r="FD1028">
        <v>66.500429999999994</v>
      </c>
      <c r="FE1028">
        <v>67.363879999999995</v>
      </c>
      <c r="FF1028">
        <v>67.926820000000006</v>
      </c>
      <c r="FG1028">
        <v>72.026859999999999</v>
      </c>
      <c r="FH1028">
        <v>77.334630000000004</v>
      </c>
      <c r="FI1028">
        <v>82.509569999999997</v>
      </c>
      <c r="FJ1028">
        <v>86.318129999999996</v>
      </c>
      <c r="FK1028">
        <v>88.581230000000005</v>
      </c>
      <c r="FL1028">
        <v>90.178579999999997</v>
      </c>
      <c r="FM1028">
        <v>90.468509999999995</v>
      </c>
      <c r="FN1028">
        <v>89.517910000000001</v>
      </c>
      <c r="FO1028">
        <v>88.048190000000005</v>
      </c>
      <c r="FP1028">
        <v>85.446560000000005</v>
      </c>
      <c r="FQ1028">
        <v>81.44023</v>
      </c>
      <c r="FR1028">
        <v>78.235879999999995</v>
      </c>
      <c r="FS1028">
        <v>75.70496</v>
      </c>
      <c r="FT1028">
        <v>73.677530000000004</v>
      </c>
      <c r="FU1028">
        <v>72.165629999999993</v>
      </c>
      <c r="FV1028">
        <v>1</v>
      </c>
    </row>
    <row r="1029" spans="1:178" x14ac:dyDescent="0.2">
      <c r="A1029" t="s">
        <v>216</v>
      </c>
      <c r="B1029" t="s">
        <v>231</v>
      </c>
      <c r="C1029" t="s">
        <v>243</v>
      </c>
      <c r="D1029" t="s">
        <v>42</v>
      </c>
      <c r="E1029" t="s">
        <v>239</v>
      </c>
      <c r="F1029" t="s">
        <v>228</v>
      </c>
      <c r="G1029">
        <v>455</v>
      </c>
      <c r="H1029" s="59"/>
      <c r="I1029">
        <v>67.00515</v>
      </c>
      <c r="J1029">
        <v>463.74169999999998</v>
      </c>
      <c r="K1029">
        <v>457.38470000000001</v>
      </c>
      <c r="L1029">
        <v>451.73450000000003</v>
      </c>
      <c r="M1029">
        <v>455.36880000000002</v>
      </c>
      <c r="N1029">
        <v>465.77859999999998</v>
      </c>
      <c r="O1029">
        <v>492.18060000000003</v>
      </c>
      <c r="P1029">
        <v>510.23160000000001</v>
      </c>
      <c r="Q1029">
        <v>523.08550000000002</v>
      </c>
      <c r="R1029">
        <v>529.61350000000004</v>
      </c>
      <c r="S1029">
        <v>532.09969999999998</v>
      </c>
      <c r="T1029">
        <v>540.18539999999996</v>
      </c>
      <c r="U1029">
        <v>531.97429999999997</v>
      </c>
      <c r="V1029">
        <v>526.15890000000002</v>
      </c>
      <c r="W1029">
        <v>521.19230000000005</v>
      </c>
      <c r="X1029">
        <v>513.84609999999998</v>
      </c>
      <c r="Y1029">
        <v>506.1497</v>
      </c>
      <c r="Z1029">
        <v>501.24329999999998</v>
      </c>
      <c r="AA1029">
        <v>492.85419999999999</v>
      </c>
      <c r="AB1029">
        <v>487.79840000000002</v>
      </c>
      <c r="AC1029">
        <v>488.82490000000001</v>
      </c>
      <c r="AD1029">
        <v>499.4667</v>
      </c>
      <c r="AE1029">
        <v>501.5557</v>
      </c>
      <c r="AF1029">
        <v>498.65539999999999</v>
      </c>
      <c r="AG1029">
        <v>479.22199999999998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65.446709999999996</v>
      </c>
      <c r="AU1029">
        <v>391.72239999999999</v>
      </c>
      <c r="AV1029">
        <v>389.36930000000001</v>
      </c>
      <c r="AW1029">
        <v>387.7491</v>
      </c>
      <c r="AX1029">
        <v>385.66520000000003</v>
      </c>
      <c r="AY1029">
        <v>380.38990000000001</v>
      </c>
      <c r="AZ1029">
        <v>305.1046</v>
      </c>
      <c r="BA1029">
        <v>194.61770000000001</v>
      </c>
      <c r="BB1029">
        <v>136.28219999999999</v>
      </c>
      <c r="BC1029">
        <v>141.0188</v>
      </c>
      <c r="BD1029">
        <v>143.7466</v>
      </c>
      <c r="BE1029">
        <v>131.7996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124.8104</v>
      </c>
      <c r="BS1029">
        <v>397.84519999999998</v>
      </c>
      <c r="BT1029">
        <v>395.14769999999999</v>
      </c>
      <c r="BU1029">
        <v>393.48860000000002</v>
      </c>
      <c r="BV1029">
        <v>391.27199999999999</v>
      </c>
      <c r="BW1029">
        <v>386.0496</v>
      </c>
      <c r="BX1029">
        <v>310.26119999999997</v>
      </c>
      <c r="BY1029">
        <v>200.46430000000001</v>
      </c>
      <c r="BZ1029">
        <v>140.74870000000001</v>
      </c>
      <c r="CA1029">
        <v>146.49619999999999</v>
      </c>
      <c r="CB1029">
        <v>150.2492</v>
      </c>
      <c r="CC1029">
        <v>136.64840000000001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165.9255</v>
      </c>
      <c r="CQ1029">
        <v>402.08580000000001</v>
      </c>
      <c r="CR1029">
        <v>399.1499</v>
      </c>
      <c r="CS1029">
        <v>397.46370000000002</v>
      </c>
      <c r="CT1029">
        <v>395.15530000000001</v>
      </c>
      <c r="CU1029">
        <v>389.96949999999998</v>
      </c>
      <c r="CV1029">
        <v>313.83260000000001</v>
      </c>
      <c r="CW1029">
        <v>204.5137</v>
      </c>
      <c r="CX1029">
        <v>143.84209999999999</v>
      </c>
      <c r="CY1029">
        <v>150.28980000000001</v>
      </c>
      <c r="CZ1029">
        <v>154.75290000000001</v>
      </c>
      <c r="DA1029">
        <v>140.00659999999999</v>
      </c>
      <c r="DB1029">
        <v>0</v>
      </c>
      <c r="DC1029">
        <v>0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207.04060000000001</v>
      </c>
      <c r="DO1029">
        <v>406.32639999999998</v>
      </c>
      <c r="DP1029">
        <v>403.15210000000002</v>
      </c>
      <c r="DQ1029">
        <v>401.43889999999999</v>
      </c>
      <c r="DR1029">
        <v>399.03859999999997</v>
      </c>
      <c r="DS1029">
        <v>393.88929999999999</v>
      </c>
      <c r="DT1029">
        <v>317.404</v>
      </c>
      <c r="DU1029">
        <v>208.56299999999999</v>
      </c>
      <c r="DV1029">
        <v>146.93559999999999</v>
      </c>
      <c r="DW1029">
        <v>154.08340000000001</v>
      </c>
      <c r="DX1029">
        <v>159.25659999999999</v>
      </c>
      <c r="DY1029">
        <v>143.3648</v>
      </c>
      <c r="DZ1029">
        <v>0</v>
      </c>
      <c r="EA1029">
        <v>0</v>
      </c>
      <c r="EB1029">
        <v>0</v>
      </c>
      <c r="EC1029">
        <v>0</v>
      </c>
      <c r="ED1029">
        <v>0</v>
      </c>
      <c r="EE1029">
        <v>0</v>
      </c>
      <c r="EF1029">
        <v>0</v>
      </c>
      <c r="EG1029">
        <v>0</v>
      </c>
      <c r="EH1029">
        <v>0</v>
      </c>
      <c r="EI1029">
        <v>0</v>
      </c>
      <c r="EJ1029">
        <v>0</v>
      </c>
      <c r="EK1029">
        <v>0</v>
      </c>
      <c r="EL1029">
        <v>266.40429999999998</v>
      </c>
      <c r="EM1029">
        <v>412.44929999999999</v>
      </c>
      <c r="EN1029">
        <v>408.93049999999999</v>
      </c>
      <c r="EO1029">
        <v>407.17840000000001</v>
      </c>
      <c r="EP1029">
        <v>404.6454</v>
      </c>
      <c r="EQ1029">
        <v>399.54899999999998</v>
      </c>
      <c r="ER1029">
        <v>322.56060000000002</v>
      </c>
      <c r="ES1029">
        <v>214.40960000000001</v>
      </c>
      <c r="ET1029">
        <v>151.40199999999999</v>
      </c>
      <c r="EU1029">
        <v>159.5607</v>
      </c>
      <c r="EV1029">
        <v>165.75919999999999</v>
      </c>
      <c r="EW1029">
        <v>148.21350000000001</v>
      </c>
      <c r="EX1029">
        <v>70.359949999999998</v>
      </c>
      <c r="EY1029">
        <v>69.384439999999998</v>
      </c>
      <c r="EZ1029">
        <v>68.476849999999999</v>
      </c>
      <c r="FA1029">
        <v>67.743610000000004</v>
      </c>
      <c r="FB1029">
        <v>67.007840000000002</v>
      </c>
      <c r="FC1029">
        <v>66.19435</v>
      </c>
      <c r="FD1029">
        <v>66.500429999999994</v>
      </c>
      <c r="FE1029">
        <v>67.363879999999995</v>
      </c>
      <c r="FF1029">
        <v>67.926820000000006</v>
      </c>
      <c r="FG1029">
        <v>72.026859999999999</v>
      </c>
      <c r="FH1029">
        <v>77.334630000000004</v>
      </c>
      <c r="FI1029">
        <v>82.509569999999997</v>
      </c>
      <c r="FJ1029">
        <v>86.318129999999996</v>
      </c>
      <c r="FK1029">
        <v>88.581230000000005</v>
      </c>
      <c r="FL1029">
        <v>90.178579999999997</v>
      </c>
      <c r="FM1029">
        <v>90.468509999999995</v>
      </c>
      <c r="FN1029">
        <v>89.517910000000001</v>
      </c>
      <c r="FO1029">
        <v>88.048190000000005</v>
      </c>
      <c r="FP1029">
        <v>85.446560000000005</v>
      </c>
      <c r="FQ1029">
        <v>81.44023</v>
      </c>
      <c r="FR1029">
        <v>78.235879999999995</v>
      </c>
      <c r="FS1029">
        <v>75.70496</v>
      </c>
      <c r="FT1029">
        <v>73.677530000000004</v>
      </c>
      <c r="FU1029">
        <v>72.165629999999993</v>
      </c>
      <c r="FV1029">
        <v>1</v>
      </c>
    </row>
    <row r="1030" spans="1:178" x14ac:dyDescent="0.2">
      <c r="A1030" t="s">
        <v>216</v>
      </c>
      <c r="B1030" t="s">
        <v>231</v>
      </c>
      <c r="C1030" t="s">
        <v>243</v>
      </c>
      <c r="D1030" t="s">
        <v>43</v>
      </c>
      <c r="E1030">
        <v>2015</v>
      </c>
      <c r="F1030" t="s">
        <v>228</v>
      </c>
      <c r="G1030">
        <v>487</v>
      </c>
      <c r="H1030" s="59"/>
      <c r="I1030">
        <v>71.717609999999993</v>
      </c>
      <c r="J1030">
        <v>502.50880000000001</v>
      </c>
      <c r="K1030">
        <v>492.11439999999999</v>
      </c>
      <c r="L1030">
        <v>487.81799999999998</v>
      </c>
      <c r="M1030">
        <v>491.79579999999999</v>
      </c>
      <c r="N1030">
        <v>511.49579999999997</v>
      </c>
      <c r="O1030">
        <v>538.51030000000003</v>
      </c>
      <c r="P1030">
        <v>561.30240000000003</v>
      </c>
      <c r="Q1030">
        <v>562.11419999999998</v>
      </c>
      <c r="R1030">
        <v>557.50850000000003</v>
      </c>
      <c r="S1030">
        <v>549.6884</v>
      </c>
      <c r="T1030">
        <v>559.25160000000005</v>
      </c>
      <c r="U1030">
        <v>566.92880000000002</v>
      </c>
      <c r="V1030">
        <v>562.55409999999995</v>
      </c>
      <c r="W1030">
        <v>564.84670000000006</v>
      </c>
      <c r="X1030">
        <v>548.33140000000003</v>
      </c>
      <c r="Y1030">
        <v>545.94780000000003</v>
      </c>
      <c r="Z1030">
        <v>537.5027</v>
      </c>
      <c r="AA1030">
        <v>537.75609999999995</v>
      </c>
      <c r="AB1030">
        <v>531.59370000000001</v>
      </c>
      <c r="AC1030">
        <v>527.78560000000004</v>
      </c>
      <c r="AD1030">
        <v>536.17759999999998</v>
      </c>
      <c r="AE1030">
        <v>533.47209999999995</v>
      </c>
      <c r="AF1030">
        <v>528.34720000000004</v>
      </c>
      <c r="AG1030">
        <v>518.23509999999999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-58.219889999999999</v>
      </c>
      <c r="AX1030">
        <v>412.9744</v>
      </c>
      <c r="AY1030">
        <v>415.24099999999999</v>
      </c>
      <c r="AZ1030">
        <v>410.58679999999998</v>
      </c>
      <c r="BA1030">
        <v>408.35649999999998</v>
      </c>
      <c r="BB1030">
        <v>415.08620000000002</v>
      </c>
      <c r="BC1030">
        <v>348.00700000000001</v>
      </c>
      <c r="BD1030">
        <v>234.40459999999999</v>
      </c>
      <c r="BE1030">
        <v>155.64510000000001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86.29768</v>
      </c>
      <c r="BV1030">
        <v>422.90280000000001</v>
      </c>
      <c r="BW1030">
        <v>425.6934</v>
      </c>
      <c r="BX1030">
        <v>420.38040000000001</v>
      </c>
      <c r="BY1030">
        <v>417.75810000000001</v>
      </c>
      <c r="BZ1030">
        <v>426.51400000000001</v>
      </c>
      <c r="CA1030">
        <v>355.7364</v>
      </c>
      <c r="CB1030">
        <v>243.73759999999999</v>
      </c>
      <c r="CC1030">
        <v>157.65940000000001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186.39009999999999</v>
      </c>
      <c r="CT1030">
        <v>429.77910000000003</v>
      </c>
      <c r="CU1030">
        <v>432.93270000000001</v>
      </c>
      <c r="CV1030">
        <v>427.16340000000002</v>
      </c>
      <c r="CW1030">
        <v>424.2697</v>
      </c>
      <c r="CX1030">
        <v>434.42880000000002</v>
      </c>
      <c r="CY1030">
        <v>361.08969999999999</v>
      </c>
      <c r="CZ1030">
        <v>250.20160000000001</v>
      </c>
      <c r="DA1030">
        <v>159.05439999999999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286.48250000000002</v>
      </c>
      <c r="DR1030">
        <v>436.65550000000002</v>
      </c>
      <c r="DS1030">
        <v>440.1721</v>
      </c>
      <c r="DT1030">
        <v>433.94639999999998</v>
      </c>
      <c r="DU1030">
        <v>430.78120000000001</v>
      </c>
      <c r="DV1030">
        <v>442.34359999999998</v>
      </c>
      <c r="DW1030">
        <v>366.44299999999998</v>
      </c>
      <c r="DX1030">
        <v>256.66559999999998</v>
      </c>
      <c r="DY1030">
        <v>160.4495</v>
      </c>
      <c r="DZ1030">
        <v>0</v>
      </c>
      <c r="EA1030">
        <v>0</v>
      </c>
      <c r="EB1030">
        <v>0</v>
      </c>
      <c r="EC1030">
        <v>0</v>
      </c>
      <c r="ED1030">
        <v>0</v>
      </c>
      <c r="EE1030">
        <v>0</v>
      </c>
      <c r="EF1030">
        <v>0</v>
      </c>
      <c r="EG1030">
        <v>0</v>
      </c>
      <c r="EH1030">
        <v>0</v>
      </c>
      <c r="EI1030">
        <v>0</v>
      </c>
      <c r="EJ1030">
        <v>0</v>
      </c>
      <c r="EK1030">
        <v>0</v>
      </c>
      <c r="EL1030">
        <v>0</v>
      </c>
      <c r="EM1030">
        <v>0</v>
      </c>
      <c r="EN1030">
        <v>0</v>
      </c>
      <c r="EO1030">
        <v>431.00009999999997</v>
      </c>
      <c r="EP1030">
        <v>446.58390000000003</v>
      </c>
      <c r="EQ1030">
        <v>450.62450000000001</v>
      </c>
      <c r="ER1030">
        <v>443.74</v>
      </c>
      <c r="ES1030">
        <v>440.18290000000002</v>
      </c>
      <c r="ET1030">
        <v>453.77140000000003</v>
      </c>
      <c r="EU1030">
        <v>374.17230000000001</v>
      </c>
      <c r="EV1030">
        <v>265.99849999999998</v>
      </c>
      <c r="EW1030">
        <v>162.46369999999999</v>
      </c>
      <c r="EX1030">
        <v>60.146949999999997</v>
      </c>
      <c r="EY1030">
        <v>59.390659999999997</v>
      </c>
      <c r="EZ1030">
        <v>58.738819999999997</v>
      </c>
      <c r="FA1030">
        <v>57.992759999999997</v>
      </c>
      <c r="FB1030">
        <v>57.237490000000001</v>
      </c>
      <c r="FC1030">
        <v>57.103009999999998</v>
      </c>
      <c r="FD1030">
        <v>56.775219999999997</v>
      </c>
      <c r="FE1030">
        <v>56.502870000000001</v>
      </c>
      <c r="FF1030">
        <v>60.071390000000001</v>
      </c>
      <c r="FG1030">
        <v>65.042950000000005</v>
      </c>
      <c r="FH1030">
        <v>71.398870000000002</v>
      </c>
      <c r="FI1030">
        <v>76.84742</v>
      </c>
      <c r="FJ1030">
        <v>80.553219999999996</v>
      </c>
      <c r="FK1030">
        <v>82.137820000000005</v>
      </c>
      <c r="FL1030">
        <v>82.658370000000005</v>
      </c>
      <c r="FM1030">
        <v>82.024889999999999</v>
      </c>
      <c r="FN1030">
        <v>79.795249999999996</v>
      </c>
      <c r="FO1030">
        <v>75.500169999999997</v>
      </c>
      <c r="FP1030">
        <v>71.007059999999996</v>
      </c>
      <c r="FQ1030">
        <v>68.385040000000004</v>
      </c>
      <c r="FR1030">
        <v>66.366249999999994</v>
      </c>
      <c r="FS1030">
        <v>64.683890000000005</v>
      </c>
      <c r="FT1030">
        <v>63.412280000000003</v>
      </c>
      <c r="FU1030">
        <v>62.167589999999997</v>
      </c>
      <c r="FV1030">
        <v>1</v>
      </c>
    </row>
    <row r="1031" spans="1:178" x14ac:dyDescent="0.2">
      <c r="A1031" t="s">
        <v>216</v>
      </c>
      <c r="B1031" t="s">
        <v>231</v>
      </c>
      <c r="C1031" t="s">
        <v>243</v>
      </c>
      <c r="D1031" t="s">
        <v>43</v>
      </c>
      <c r="E1031">
        <v>2016</v>
      </c>
      <c r="F1031" t="s">
        <v>228</v>
      </c>
      <c r="G1031">
        <v>473</v>
      </c>
      <c r="H1031" s="59"/>
      <c r="I1031">
        <v>69.655910000000006</v>
      </c>
      <c r="J1031">
        <v>488.06299999999999</v>
      </c>
      <c r="K1031">
        <v>477.9674</v>
      </c>
      <c r="L1031">
        <v>473.79450000000003</v>
      </c>
      <c r="M1031">
        <v>477.65800000000002</v>
      </c>
      <c r="N1031">
        <v>496.79160000000002</v>
      </c>
      <c r="O1031">
        <v>523.02949999999998</v>
      </c>
      <c r="P1031">
        <v>545.16639999999995</v>
      </c>
      <c r="Q1031">
        <v>545.95479999999998</v>
      </c>
      <c r="R1031">
        <v>541.48159999999996</v>
      </c>
      <c r="S1031">
        <v>533.88620000000003</v>
      </c>
      <c r="T1031">
        <v>543.17449999999997</v>
      </c>
      <c r="U1031">
        <v>550.63099999999997</v>
      </c>
      <c r="V1031">
        <v>546.38210000000004</v>
      </c>
      <c r="W1031">
        <v>548.60889999999995</v>
      </c>
      <c r="X1031">
        <v>532.56820000000005</v>
      </c>
      <c r="Y1031">
        <v>530.25319999999999</v>
      </c>
      <c r="Z1031">
        <v>522.05100000000004</v>
      </c>
      <c r="AA1031">
        <v>522.29700000000003</v>
      </c>
      <c r="AB1031">
        <v>516.31169999999997</v>
      </c>
      <c r="AC1031">
        <v>512.61320000000001</v>
      </c>
      <c r="AD1031">
        <v>520.76390000000004</v>
      </c>
      <c r="AE1031">
        <v>518.13620000000003</v>
      </c>
      <c r="AF1031">
        <v>513.1585</v>
      </c>
      <c r="AG1031">
        <v>503.3372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-60.036529999999999</v>
      </c>
      <c r="AX1031">
        <v>400.86259999999999</v>
      </c>
      <c r="AY1031">
        <v>403.0514</v>
      </c>
      <c r="AZ1031">
        <v>398.54689999999999</v>
      </c>
      <c r="BA1031">
        <v>396.39019999999999</v>
      </c>
      <c r="BB1031">
        <v>402.8775</v>
      </c>
      <c r="BC1031">
        <v>337.81599999999997</v>
      </c>
      <c r="BD1031">
        <v>227.44059999999999</v>
      </c>
      <c r="BE1031">
        <v>151.12209999999999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0</v>
      </c>
      <c r="BS1031">
        <v>0</v>
      </c>
      <c r="BT1031">
        <v>0</v>
      </c>
      <c r="BU1031">
        <v>82.388649999999998</v>
      </c>
      <c r="BV1031">
        <v>410.64729999999997</v>
      </c>
      <c r="BW1031">
        <v>413.35250000000002</v>
      </c>
      <c r="BX1031">
        <v>408.19869999999997</v>
      </c>
      <c r="BY1031">
        <v>405.6558</v>
      </c>
      <c r="BZ1031">
        <v>414.13990000000001</v>
      </c>
      <c r="CA1031">
        <v>345.43340000000001</v>
      </c>
      <c r="CB1031">
        <v>236.63849999999999</v>
      </c>
      <c r="CC1031">
        <v>153.10720000000001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181.03190000000001</v>
      </c>
      <c r="CT1031">
        <v>417.42410000000001</v>
      </c>
      <c r="CU1031">
        <v>420.48700000000002</v>
      </c>
      <c r="CV1031">
        <v>414.88350000000003</v>
      </c>
      <c r="CW1031">
        <v>412.07299999999998</v>
      </c>
      <c r="CX1031">
        <v>421.94009999999997</v>
      </c>
      <c r="CY1031">
        <v>350.70929999999998</v>
      </c>
      <c r="CZ1031">
        <v>243.00890000000001</v>
      </c>
      <c r="DA1031">
        <v>154.482</v>
      </c>
      <c r="DB1031">
        <v>0</v>
      </c>
      <c r="DC1031">
        <v>0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279.67509999999999</v>
      </c>
      <c r="DR1031">
        <v>424.20089999999999</v>
      </c>
      <c r="DS1031">
        <v>427.6216</v>
      </c>
      <c r="DT1031">
        <v>421.5684</v>
      </c>
      <c r="DU1031">
        <v>418.49029999999999</v>
      </c>
      <c r="DV1031">
        <v>429.74029999999999</v>
      </c>
      <c r="DW1031">
        <v>355.98509999999999</v>
      </c>
      <c r="DX1031">
        <v>249.3793</v>
      </c>
      <c r="DY1031">
        <v>155.8569</v>
      </c>
      <c r="DZ1031">
        <v>0</v>
      </c>
      <c r="EA1031">
        <v>0</v>
      </c>
      <c r="EB1031">
        <v>0</v>
      </c>
      <c r="EC1031">
        <v>0</v>
      </c>
      <c r="ED1031">
        <v>0</v>
      </c>
      <c r="EE1031">
        <v>0</v>
      </c>
      <c r="EF1031">
        <v>0</v>
      </c>
      <c r="EG1031">
        <v>0</v>
      </c>
      <c r="EH1031">
        <v>0</v>
      </c>
      <c r="EI1031">
        <v>0</v>
      </c>
      <c r="EJ1031">
        <v>0</v>
      </c>
      <c r="EK1031">
        <v>0</v>
      </c>
      <c r="EL1031">
        <v>0</v>
      </c>
      <c r="EM1031">
        <v>0</v>
      </c>
      <c r="EN1031">
        <v>0</v>
      </c>
      <c r="EO1031">
        <v>422.1003</v>
      </c>
      <c r="EP1031">
        <v>433.9855</v>
      </c>
      <c r="EQ1031">
        <v>437.92259999999999</v>
      </c>
      <c r="ER1031">
        <v>431.22019999999998</v>
      </c>
      <c r="ES1031">
        <v>427.75580000000002</v>
      </c>
      <c r="ET1031">
        <v>441.0027</v>
      </c>
      <c r="EU1031">
        <v>363.60250000000002</v>
      </c>
      <c r="EV1031">
        <v>258.5772</v>
      </c>
      <c r="EW1031">
        <v>157.84200000000001</v>
      </c>
      <c r="EX1031">
        <v>60.146949999999997</v>
      </c>
      <c r="EY1031">
        <v>59.390659999999997</v>
      </c>
      <c r="EZ1031">
        <v>58.73883</v>
      </c>
      <c r="FA1031">
        <v>57.992759999999997</v>
      </c>
      <c r="FB1031">
        <v>57.237490000000001</v>
      </c>
      <c r="FC1031">
        <v>57.103009999999998</v>
      </c>
      <c r="FD1031">
        <v>56.775219999999997</v>
      </c>
      <c r="FE1031">
        <v>56.502870000000001</v>
      </c>
      <c r="FF1031">
        <v>60.071390000000001</v>
      </c>
      <c r="FG1031">
        <v>65.042950000000005</v>
      </c>
      <c r="FH1031">
        <v>71.398870000000002</v>
      </c>
      <c r="FI1031">
        <v>76.84742</v>
      </c>
      <c r="FJ1031">
        <v>80.553219999999996</v>
      </c>
      <c r="FK1031">
        <v>82.137820000000005</v>
      </c>
      <c r="FL1031">
        <v>82.658370000000005</v>
      </c>
      <c r="FM1031">
        <v>82.024889999999999</v>
      </c>
      <c r="FN1031">
        <v>79.795249999999996</v>
      </c>
      <c r="FO1031">
        <v>75.500169999999997</v>
      </c>
      <c r="FP1031">
        <v>71.007059999999996</v>
      </c>
      <c r="FQ1031">
        <v>68.385040000000004</v>
      </c>
      <c r="FR1031">
        <v>66.366249999999994</v>
      </c>
      <c r="FS1031">
        <v>64.683890000000005</v>
      </c>
      <c r="FT1031">
        <v>63.412280000000003</v>
      </c>
      <c r="FU1031">
        <v>62.167589999999997</v>
      </c>
      <c r="FV1031">
        <v>1</v>
      </c>
    </row>
    <row r="1032" spans="1:178" x14ac:dyDescent="0.2">
      <c r="A1032" t="s">
        <v>216</v>
      </c>
      <c r="B1032" t="s">
        <v>231</v>
      </c>
      <c r="C1032" t="s">
        <v>243</v>
      </c>
      <c r="D1032" t="s">
        <v>43</v>
      </c>
      <c r="E1032">
        <v>2017</v>
      </c>
      <c r="F1032" t="s">
        <v>228</v>
      </c>
      <c r="G1032">
        <v>461</v>
      </c>
      <c r="H1032" s="59"/>
      <c r="I1032">
        <v>67.888729999999995</v>
      </c>
      <c r="J1032">
        <v>475.68079999999998</v>
      </c>
      <c r="K1032">
        <v>465.84140000000002</v>
      </c>
      <c r="L1032">
        <v>461.77440000000001</v>
      </c>
      <c r="M1032">
        <v>465.53980000000001</v>
      </c>
      <c r="N1032">
        <v>484.18799999999999</v>
      </c>
      <c r="O1032">
        <v>509.7602</v>
      </c>
      <c r="P1032">
        <v>531.3356</v>
      </c>
      <c r="Q1032">
        <v>532.10400000000004</v>
      </c>
      <c r="R1032">
        <v>527.74429999999995</v>
      </c>
      <c r="S1032">
        <v>520.34159999999997</v>
      </c>
      <c r="T1032">
        <v>529.39419999999996</v>
      </c>
      <c r="U1032">
        <v>536.66160000000002</v>
      </c>
      <c r="V1032">
        <v>532.5204</v>
      </c>
      <c r="W1032">
        <v>534.69069999999999</v>
      </c>
      <c r="X1032">
        <v>519.05700000000002</v>
      </c>
      <c r="Y1032">
        <v>516.80070000000001</v>
      </c>
      <c r="Z1032">
        <v>508.80650000000003</v>
      </c>
      <c r="AA1032">
        <v>509.04640000000001</v>
      </c>
      <c r="AB1032">
        <v>503.21289999999999</v>
      </c>
      <c r="AC1032">
        <v>499.60820000000001</v>
      </c>
      <c r="AD1032">
        <v>507.5521</v>
      </c>
      <c r="AE1032">
        <v>504.99110000000002</v>
      </c>
      <c r="AF1032">
        <v>500.1397</v>
      </c>
      <c r="AG1032">
        <v>490.5675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-61.55171</v>
      </c>
      <c r="AX1032">
        <v>390.48399999999998</v>
      </c>
      <c r="AY1032">
        <v>392.60629999999998</v>
      </c>
      <c r="AZ1032">
        <v>388.22989999999999</v>
      </c>
      <c r="BA1032">
        <v>386.13619999999997</v>
      </c>
      <c r="BB1032">
        <v>392.41629999999998</v>
      </c>
      <c r="BC1032">
        <v>329.0831</v>
      </c>
      <c r="BD1032">
        <v>221.4743</v>
      </c>
      <c r="BE1032">
        <v>147.2458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79.055199999999999</v>
      </c>
      <c r="BV1032">
        <v>400.1438</v>
      </c>
      <c r="BW1032">
        <v>402.7758</v>
      </c>
      <c r="BX1032">
        <v>397.75850000000003</v>
      </c>
      <c r="BY1032">
        <v>395.28339999999997</v>
      </c>
      <c r="BZ1032">
        <v>403.53480000000002</v>
      </c>
      <c r="CA1032">
        <v>336.60329999999999</v>
      </c>
      <c r="CB1032">
        <v>230.5547</v>
      </c>
      <c r="CC1032">
        <v>149.2055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176.4391</v>
      </c>
      <c r="CT1032">
        <v>406.834</v>
      </c>
      <c r="CU1032">
        <v>409.8193</v>
      </c>
      <c r="CV1032">
        <v>404.35789999999997</v>
      </c>
      <c r="CW1032">
        <v>401.61869999999999</v>
      </c>
      <c r="CX1032">
        <v>411.2355</v>
      </c>
      <c r="CY1032">
        <v>341.81180000000001</v>
      </c>
      <c r="CZ1032">
        <v>236.84379999999999</v>
      </c>
      <c r="DA1032">
        <v>150.56280000000001</v>
      </c>
      <c r="DB1032">
        <v>0</v>
      </c>
      <c r="DC1032">
        <v>0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273.82299999999998</v>
      </c>
      <c r="DR1032">
        <v>413.52429999999998</v>
      </c>
      <c r="DS1032">
        <v>416.86270000000002</v>
      </c>
      <c r="DT1032">
        <v>410.95740000000001</v>
      </c>
      <c r="DU1032">
        <v>407.95409999999998</v>
      </c>
      <c r="DV1032">
        <v>418.93610000000001</v>
      </c>
      <c r="DW1032">
        <v>347.02019999999999</v>
      </c>
      <c r="DX1032">
        <v>243.13290000000001</v>
      </c>
      <c r="DY1032">
        <v>151.92019999999999</v>
      </c>
      <c r="DZ1032">
        <v>0</v>
      </c>
      <c r="EA1032">
        <v>0</v>
      </c>
      <c r="EB1032">
        <v>0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0</v>
      </c>
      <c r="EJ1032">
        <v>0</v>
      </c>
      <c r="EK1032">
        <v>0</v>
      </c>
      <c r="EL1032">
        <v>0</v>
      </c>
      <c r="EM1032">
        <v>0</v>
      </c>
      <c r="EN1032">
        <v>0</v>
      </c>
      <c r="EO1032">
        <v>414.42989999999998</v>
      </c>
      <c r="EP1032">
        <v>423.1841</v>
      </c>
      <c r="EQ1032">
        <v>427.03230000000002</v>
      </c>
      <c r="ER1032">
        <v>420.48599999999999</v>
      </c>
      <c r="ES1032">
        <v>417.10129999999998</v>
      </c>
      <c r="ET1032">
        <v>430.05470000000003</v>
      </c>
      <c r="EU1032">
        <v>354.54039999999998</v>
      </c>
      <c r="EV1032">
        <v>252.2133</v>
      </c>
      <c r="EW1032">
        <v>153.87989999999999</v>
      </c>
      <c r="EX1032">
        <v>60.146949999999997</v>
      </c>
      <c r="EY1032">
        <v>59.390659999999997</v>
      </c>
      <c r="EZ1032">
        <v>58.73883</v>
      </c>
      <c r="FA1032">
        <v>57.992759999999997</v>
      </c>
      <c r="FB1032">
        <v>57.237490000000001</v>
      </c>
      <c r="FC1032">
        <v>57.103009999999998</v>
      </c>
      <c r="FD1032">
        <v>56.775219999999997</v>
      </c>
      <c r="FE1032">
        <v>56.502870000000001</v>
      </c>
      <c r="FF1032">
        <v>60.071390000000001</v>
      </c>
      <c r="FG1032">
        <v>65.042950000000005</v>
      </c>
      <c r="FH1032">
        <v>71.398870000000002</v>
      </c>
      <c r="FI1032">
        <v>76.84742</v>
      </c>
      <c r="FJ1032">
        <v>80.553219999999996</v>
      </c>
      <c r="FK1032">
        <v>82.137820000000005</v>
      </c>
      <c r="FL1032">
        <v>82.658370000000005</v>
      </c>
      <c r="FM1032">
        <v>82.024889999999999</v>
      </c>
      <c r="FN1032">
        <v>79.795249999999996</v>
      </c>
      <c r="FO1032">
        <v>75.500169999999997</v>
      </c>
      <c r="FP1032">
        <v>71.007059999999996</v>
      </c>
      <c r="FQ1032">
        <v>68.385040000000004</v>
      </c>
      <c r="FR1032">
        <v>66.366249999999994</v>
      </c>
      <c r="FS1032">
        <v>64.683890000000005</v>
      </c>
      <c r="FT1032">
        <v>63.412280000000003</v>
      </c>
      <c r="FU1032">
        <v>62.167589999999997</v>
      </c>
      <c r="FV1032">
        <v>1</v>
      </c>
    </row>
    <row r="1033" spans="1:178" x14ac:dyDescent="0.2">
      <c r="A1033" t="s">
        <v>216</v>
      </c>
      <c r="B1033" t="s">
        <v>231</v>
      </c>
      <c r="C1033" t="s">
        <v>243</v>
      </c>
      <c r="D1033" t="s">
        <v>43</v>
      </c>
      <c r="E1033" t="s">
        <v>239</v>
      </c>
      <c r="F1033" t="s">
        <v>228</v>
      </c>
      <c r="G1033">
        <v>455</v>
      </c>
      <c r="H1033" s="59"/>
      <c r="I1033">
        <v>67.00515</v>
      </c>
      <c r="J1033">
        <v>469.48970000000003</v>
      </c>
      <c r="K1033">
        <v>459.77839999999998</v>
      </c>
      <c r="L1033">
        <v>455.76429999999999</v>
      </c>
      <c r="M1033">
        <v>459.48070000000001</v>
      </c>
      <c r="N1033">
        <v>477.88619999999997</v>
      </c>
      <c r="O1033">
        <v>503.12560000000002</v>
      </c>
      <c r="P1033">
        <v>524.42010000000005</v>
      </c>
      <c r="Q1033">
        <v>525.17849999999999</v>
      </c>
      <c r="R1033">
        <v>520.87549999999999</v>
      </c>
      <c r="S1033">
        <v>513.56920000000002</v>
      </c>
      <c r="T1033">
        <v>522.50400000000002</v>
      </c>
      <c r="U1033">
        <v>529.67679999999996</v>
      </c>
      <c r="V1033">
        <v>525.58960000000002</v>
      </c>
      <c r="W1033">
        <v>527.73159999999996</v>
      </c>
      <c r="X1033">
        <v>512.30139999999994</v>
      </c>
      <c r="Y1033">
        <v>510.07440000000003</v>
      </c>
      <c r="Z1033">
        <v>502.18430000000001</v>
      </c>
      <c r="AA1033">
        <v>502.42099999999999</v>
      </c>
      <c r="AB1033">
        <v>496.6635</v>
      </c>
      <c r="AC1033">
        <v>493.10570000000001</v>
      </c>
      <c r="AD1033">
        <v>500.94619999999998</v>
      </c>
      <c r="AE1033">
        <v>498.41849999999999</v>
      </c>
      <c r="AF1033">
        <v>493.63029999999998</v>
      </c>
      <c r="AG1033">
        <v>484.18270000000001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-62.294280000000001</v>
      </c>
      <c r="AX1033">
        <v>385.29579999999999</v>
      </c>
      <c r="AY1033">
        <v>387.38479999999998</v>
      </c>
      <c r="AZ1033">
        <v>383.07240000000002</v>
      </c>
      <c r="BA1033">
        <v>381.01010000000002</v>
      </c>
      <c r="BB1033">
        <v>387.18689999999998</v>
      </c>
      <c r="BC1033">
        <v>324.71749999999997</v>
      </c>
      <c r="BD1033">
        <v>218.49209999999999</v>
      </c>
      <c r="BE1033">
        <v>145.30779999999999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0</v>
      </c>
      <c r="BS1033">
        <v>0</v>
      </c>
      <c r="BT1033">
        <v>0</v>
      </c>
      <c r="BU1033">
        <v>77.394620000000003</v>
      </c>
      <c r="BV1033">
        <v>394.89240000000001</v>
      </c>
      <c r="BW1033">
        <v>397.488</v>
      </c>
      <c r="BX1033">
        <v>392.53879999999998</v>
      </c>
      <c r="BY1033">
        <v>390.0976</v>
      </c>
      <c r="BZ1033">
        <v>398.2328</v>
      </c>
      <c r="CA1033">
        <v>332.18860000000001</v>
      </c>
      <c r="CB1033">
        <v>227.51320000000001</v>
      </c>
      <c r="CC1033">
        <v>147.25479999999999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174.14269999999999</v>
      </c>
      <c r="CT1033">
        <v>401.53899999999999</v>
      </c>
      <c r="CU1033">
        <v>404.48540000000003</v>
      </c>
      <c r="CV1033">
        <v>399.09519999999998</v>
      </c>
      <c r="CW1033">
        <v>396.39159999999998</v>
      </c>
      <c r="CX1033">
        <v>405.88319999999999</v>
      </c>
      <c r="CY1033">
        <v>337.363</v>
      </c>
      <c r="CZ1033">
        <v>233.7612</v>
      </c>
      <c r="DA1033">
        <v>148.60319999999999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270.89080000000001</v>
      </c>
      <c r="DR1033">
        <v>408.18560000000002</v>
      </c>
      <c r="DS1033">
        <v>411.4828</v>
      </c>
      <c r="DT1033">
        <v>405.65159999999997</v>
      </c>
      <c r="DU1033">
        <v>402.68560000000002</v>
      </c>
      <c r="DV1033">
        <v>413.53359999999998</v>
      </c>
      <c r="DW1033">
        <v>342.53750000000002</v>
      </c>
      <c r="DX1033">
        <v>240.00919999999999</v>
      </c>
      <c r="DY1033">
        <v>149.95169999999999</v>
      </c>
      <c r="DZ1033">
        <v>0</v>
      </c>
      <c r="EA1033">
        <v>0</v>
      </c>
      <c r="EB1033">
        <v>0</v>
      </c>
      <c r="EC1033">
        <v>0</v>
      </c>
      <c r="ED1033">
        <v>0</v>
      </c>
      <c r="EE1033">
        <v>0</v>
      </c>
      <c r="EF1033">
        <v>0</v>
      </c>
      <c r="EG1033">
        <v>0</v>
      </c>
      <c r="EH1033">
        <v>0</v>
      </c>
      <c r="EI1033">
        <v>0</v>
      </c>
      <c r="EJ1033">
        <v>0</v>
      </c>
      <c r="EK1033">
        <v>0</v>
      </c>
      <c r="EL1033">
        <v>0</v>
      </c>
      <c r="EM1033">
        <v>0</v>
      </c>
      <c r="EN1033">
        <v>0</v>
      </c>
      <c r="EO1033">
        <v>410.5797</v>
      </c>
      <c r="EP1033">
        <v>417.78230000000002</v>
      </c>
      <c r="EQ1033">
        <v>421.58609999999999</v>
      </c>
      <c r="ER1033">
        <v>415.11790000000002</v>
      </c>
      <c r="ES1033">
        <v>411.7731</v>
      </c>
      <c r="ET1033">
        <v>424.5795</v>
      </c>
      <c r="EU1033">
        <v>350.0086</v>
      </c>
      <c r="EV1033">
        <v>249.03039999999999</v>
      </c>
      <c r="EW1033">
        <v>151.89859999999999</v>
      </c>
      <c r="EX1033">
        <v>60.146949999999997</v>
      </c>
      <c r="EY1033">
        <v>59.390659999999997</v>
      </c>
      <c r="EZ1033">
        <v>58.73883</v>
      </c>
      <c r="FA1033">
        <v>57.992759999999997</v>
      </c>
      <c r="FB1033">
        <v>57.237490000000001</v>
      </c>
      <c r="FC1033">
        <v>57.103009999999998</v>
      </c>
      <c r="FD1033">
        <v>56.775219999999997</v>
      </c>
      <c r="FE1033">
        <v>56.502870000000001</v>
      </c>
      <c r="FF1033">
        <v>60.071390000000001</v>
      </c>
      <c r="FG1033">
        <v>65.042950000000005</v>
      </c>
      <c r="FH1033">
        <v>71.398870000000002</v>
      </c>
      <c r="FI1033">
        <v>76.84742</v>
      </c>
      <c r="FJ1033">
        <v>80.553219999999996</v>
      </c>
      <c r="FK1033">
        <v>82.137820000000005</v>
      </c>
      <c r="FL1033">
        <v>82.658370000000005</v>
      </c>
      <c r="FM1033">
        <v>82.024889999999999</v>
      </c>
      <c r="FN1033">
        <v>79.795240000000007</v>
      </c>
      <c r="FO1033">
        <v>75.500169999999997</v>
      </c>
      <c r="FP1033">
        <v>71.007059999999996</v>
      </c>
      <c r="FQ1033">
        <v>68.385040000000004</v>
      </c>
      <c r="FR1033">
        <v>66.366249999999994</v>
      </c>
      <c r="FS1033">
        <v>64.683890000000005</v>
      </c>
      <c r="FT1033">
        <v>63.412280000000003</v>
      </c>
      <c r="FU1033">
        <v>62.167589999999997</v>
      </c>
      <c r="FV1033">
        <v>1</v>
      </c>
    </row>
    <row r="1034" spans="1:178" x14ac:dyDescent="0.2">
      <c r="A1034" t="s">
        <v>216</v>
      </c>
      <c r="B1034" t="s">
        <v>231</v>
      </c>
      <c r="C1034" t="s">
        <v>243</v>
      </c>
      <c r="D1034" t="s">
        <v>44</v>
      </c>
      <c r="E1034">
        <v>2015</v>
      </c>
      <c r="F1034" t="s">
        <v>228</v>
      </c>
      <c r="G1034">
        <v>481</v>
      </c>
      <c r="H1034" s="59"/>
      <c r="I1034">
        <v>70.834010000000006</v>
      </c>
      <c r="J1034">
        <v>469.23239999999998</v>
      </c>
      <c r="K1034">
        <v>465.44850000000002</v>
      </c>
      <c r="L1034">
        <v>455.01940000000002</v>
      </c>
      <c r="M1034">
        <v>452.93220000000002</v>
      </c>
      <c r="N1034">
        <v>481.54329999999999</v>
      </c>
      <c r="O1034">
        <v>505.34059999999999</v>
      </c>
      <c r="P1034">
        <v>521.99099999999999</v>
      </c>
      <c r="Q1034">
        <v>528.57680000000005</v>
      </c>
      <c r="R1034">
        <v>529.64250000000004</v>
      </c>
      <c r="S1034">
        <v>518.4973</v>
      </c>
      <c r="T1034">
        <v>508.37049999999999</v>
      </c>
      <c r="U1034">
        <v>506.43470000000002</v>
      </c>
      <c r="V1034">
        <v>514.94770000000005</v>
      </c>
      <c r="W1034">
        <v>507.73570000000001</v>
      </c>
      <c r="X1034">
        <v>513.35889999999995</v>
      </c>
      <c r="Y1034">
        <v>507.0883</v>
      </c>
      <c r="Z1034">
        <v>509.19580000000002</v>
      </c>
      <c r="AA1034">
        <v>515.32380000000001</v>
      </c>
      <c r="AB1034">
        <v>517.03039999999999</v>
      </c>
      <c r="AC1034">
        <v>511.51339999999999</v>
      </c>
      <c r="AD1034">
        <v>514.13570000000004</v>
      </c>
      <c r="AE1034">
        <v>509.08940000000001</v>
      </c>
      <c r="AF1034">
        <v>503.6619</v>
      </c>
      <c r="AG1034">
        <v>500.45580000000001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-121.36790000000001</v>
      </c>
      <c r="AX1034">
        <v>380.86009999999999</v>
      </c>
      <c r="AY1034">
        <v>382.93180000000001</v>
      </c>
      <c r="AZ1034">
        <v>383.3974</v>
      </c>
      <c r="BA1034">
        <v>381.46379999999999</v>
      </c>
      <c r="BB1034">
        <v>385.10919999999999</v>
      </c>
      <c r="BC1034">
        <v>324.22500000000002</v>
      </c>
      <c r="BD1034">
        <v>221.9734</v>
      </c>
      <c r="BE1034">
        <v>-10.73826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55.809849999999997</v>
      </c>
      <c r="BV1034">
        <v>395.17680000000001</v>
      </c>
      <c r="BW1034">
        <v>400.7774</v>
      </c>
      <c r="BX1034">
        <v>402.31630000000001</v>
      </c>
      <c r="BY1034">
        <v>398.60550000000001</v>
      </c>
      <c r="BZ1034">
        <v>402.54250000000002</v>
      </c>
      <c r="CA1034">
        <v>334.71199999999999</v>
      </c>
      <c r="CB1034">
        <v>233.72649999999999</v>
      </c>
      <c r="CC1034">
        <v>94.747050000000002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178.52260000000001</v>
      </c>
      <c r="CT1034">
        <v>405.0924</v>
      </c>
      <c r="CU1034">
        <v>413.13720000000001</v>
      </c>
      <c r="CV1034">
        <v>415.41950000000003</v>
      </c>
      <c r="CW1034">
        <v>410.4778</v>
      </c>
      <c r="CX1034">
        <v>414.61680000000001</v>
      </c>
      <c r="CY1034">
        <v>341.9753</v>
      </c>
      <c r="CZ1034">
        <v>241.86660000000001</v>
      </c>
      <c r="DA1034">
        <v>167.8058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301.23540000000003</v>
      </c>
      <c r="DR1034">
        <v>415.00810000000001</v>
      </c>
      <c r="DS1034">
        <v>425.49689999999998</v>
      </c>
      <c r="DT1034">
        <v>428.52260000000001</v>
      </c>
      <c r="DU1034">
        <v>422.35</v>
      </c>
      <c r="DV1034">
        <v>426.69110000000001</v>
      </c>
      <c r="DW1034">
        <v>349.23860000000002</v>
      </c>
      <c r="DX1034">
        <v>250.0068</v>
      </c>
      <c r="DY1034">
        <v>240.8647</v>
      </c>
      <c r="DZ1034">
        <v>0</v>
      </c>
      <c r="EA1034">
        <v>0</v>
      </c>
      <c r="EB1034">
        <v>0</v>
      </c>
      <c r="EC1034">
        <v>0</v>
      </c>
      <c r="ED1034">
        <v>0</v>
      </c>
      <c r="EE1034">
        <v>0</v>
      </c>
      <c r="EF1034">
        <v>0</v>
      </c>
      <c r="EG1034">
        <v>0</v>
      </c>
      <c r="EH1034">
        <v>0</v>
      </c>
      <c r="EI1034">
        <v>0</v>
      </c>
      <c r="EJ1034">
        <v>0</v>
      </c>
      <c r="EK1034">
        <v>0</v>
      </c>
      <c r="EL1034">
        <v>0</v>
      </c>
      <c r="EM1034">
        <v>0</v>
      </c>
      <c r="EN1034">
        <v>0</v>
      </c>
      <c r="EO1034">
        <v>478.41320000000002</v>
      </c>
      <c r="EP1034">
        <v>429.32470000000001</v>
      </c>
      <c r="EQ1034">
        <v>443.34249999999997</v>
      </c>
      <c r="ER1034">
        <v>447.44150000000002</v>
      </c>
      <c r="ES1034">
        <v>439.49169999999998</v>
      </c>
      <c r="ET1034">
        <v>444.12439999999998</v>
      </c>
      <c r="EU1034">
        <v>359.72559999999999</v>
      </c>
      <c r="EV1034">
        <v>261.75990000000002</v>
      </c>
      <c r="EW1034">
        <v>346.34989999999999</v>
      </c>
      <c r="EX1034">
        <v>48.756489999999999</v>
      </c>
      <c r="EY1034">
        <v>48.020809999999997</v>
      </c>
      <c r="EZ1034">
        <v>47.202889999999996</v>
      </c>
      <c r="FA1034">
        <v>46.384860000000003</v>
      </c>
      <c r="FB1034">
        <v>45.774340000000002</v>
      </c>
      <c r="FC1034">
        <v>45.089849999999998</v>
      </c>
      <c r="FD1034">
        <v>44.871989999999997</v>
      </c>
      <c r="FE1034">
        <v>44.453949999999999</v>
      </c>
      <c r="FF1034">
        <v>44.777610000000003</v>
      </c>
      <c r="FG1034">
        <v>47.407299999999999</v>
      </c>
      <c r="FH1034">
        <v>49.89181</v>
      </c>
      <c r="FI1034">
        <v>52.058570000000003</v>
      </c>
      <c r="FJ1034">
        <v>53.713940000000001</v>
      </c>
      <c r="FK1034">
        <v>54.753459999999997</v>
      </c>
      <c r="FL1034">
        <v>55.182929999999999</v>
      </c>
      <c r="FM1034">
        <v>55.235300000000002</v>
      </c>
      <c r="FN1034">
        <v>54.604550000000003</v>
      </c>
      <c r="FO1034">
        <v>53.623779999999996</v>
      </c>
      <c r="FP1034">
        <v>52.237729999999999</v>
      </c>
      <c r="FQ1034">
        <v>50.979840000000003</v>
      </c>
      <c r="FR1034">
        <v>50.07658</v>
      </c>
      <c r="FS1034">
        <v>49.254170000000002</v>
      </c>
      <c r="FT1034">
        <v>48.52713</v>
      </c>
      <c r="FU1034">
        <v>47.636969999999998</v>
      </c>
      <c r="FV1034">
        <v>1</v>
      </c>
    </row>
    <row r="1035" spans="1:178" x14ac:dyDescent="0.2">
      <c r="A1035" t="s">
        <v>216</v>
      </c>
      <c r="B1035" t="s">
        <v>231</v>
      </c>
      <c r="C1035" t="s">
        <v>243</v>
      </c>
      <c r="D1035" t="s">
        <v>44</v>
      </c>
      <c r="E1035">
        <v>2016</v>
      </c>
      <c r="F1035" t="s">
        <v>228</v>
      </c>
      <c r="G1035">
        <v>468</v>
      </c>
      <c r="H1035" s="59"/>
      <c r="I1035">
        <v>68.919589999999999</v>
      </c>
      <c r="J1035">
        <v>456.55040000000002</v>
      </c>
      <c r="K1035">
        <v>452.86880000000002</v>
      </c>
      <c r="L1035">
        <v>442.72160000000002</v>
      </c>
      <c r="M1035">
        <v>440.69080000000002</v>
      </c>
      <c r="N1035">
        <v>468.52870000000001</v>
      </c>
      <c r="O1035">
        <v>491.68279999999999</v>
      </c>
      <c r="P1035">
        <v>507.88319999999999</v>
      </c>
      <c r="Q1035">
        <v>514.29100000000005</v>
      </c>
      <c r="R1035">
        <v>515.3279</v>
      </c>
      <c r="S1035">
        <v>504.48390000000001</v>
      </c>
      <c r="T1035">
        <v>494.63069999999999</v>
      </c>
      <c r="U1035">
        <v>492.7473</v>
      </c>
      <c r="V1035">
        <v>501.03019999999998</v>
      </c>
      <c r="W1035">
        <v>494.01310000000001</v>
      </c>
      <c r="X1035">
        <v>499.48439999999999</v>
      </c>
      <c r="Y1035">
        <v>493.38310000000001</v>
      </c>
      <c r="Z1035">
        <v>495.43369999999999</v>
      </c>
      <c r="AA1035">
        <v>501.39609999999999</v>
      </c>
      <c r="AB1035">
        <v>503.0566</v>
      </c>
      <c r="AC1035">
        <v>497.68880000000001</v>
      </c>
      <c r="AD1035">
        <v>500.24020000000002</v>
      </c>
      <c r="AE1035">
        <v>495.33030000000002</v>
      </c>
      <c r="AF1035">
        <v>490.04939999999999</v>
      </c>
      <c r="AG1035">
        <v>486.93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-122.1125</v>
      </c>
      <c r="AX1035">
        <v>370.2414</v>
      </c>
      <c r="AY1035">
        <v>372.17689999999999</v>
      </c>
      <c r="AZ1035">
        <v>372.60559999999998</v>
      </c>
      <c r="BA1035">
        <v>370.76459999999997</v>
      </c>
      <c r="BB1035">
        <v>374.3048</v>
      </c>
      <c r="BC1035">
        <v>315.22399999999999</v>
      </c>
      <c r="BD1035">
        <v>215.7071</v>
      </c>
      <c r="BE1035">
        <v>-12.84427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0</v>
      </c>
      <c r="BS1035">
        <v>0</v>
      </c>
      <c r="BT1035">
        <v>0</v>
      </c>
      <c r="BU1035">
        <v>52.654559999999996</v>
      </c>
      <c r="BV1035">
        <v>384.36320000000001</v>
      </c>
      <c r="BW1035">
        <v>389.77969999999999</v>
      </c>
      <c r="BX1035">
        <v>391.26710000000003</v>
      </c>
      <c r="BY1035">
        <v>387.673</v>
      </c>
      <c r="BZ1035">
        <v>391.5009</v>
      </c>
      <c r="CA1035">
        <v>325.56830000000002</v>
      </c>
      <c r="CB1035">
        <v>227.30029999999999</v>
      </c>
      <c r="CC1035">
        <v>91.205799999999996</v>
      </c>
      <c r="CD1035">
        <v>0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173.6977</v>
      </c>
      <c r="CT1035">
        <v>394.14400000000001</v>
      </c>
      <c r="CU1035">
        <v>401.97129999999999</v>
      </c>
      <c r="CV1035">
        <v>404.19189999999998</v>
      </c>
      <c r="CW1035">
        <v>399.38380000000001</v>
      </c>
      <c r="CX1035">
        <v>403.41090000000003</v>
      </c>
      <c r="CY1035">
        <v>332.73270000000002</v>
      </c>
      <c r="CZ1035">
        <v>235.3297</v>
      </c>
      <c r="DA1035">
        <v>163.2706</v>
      </c>
      <c r="DB1035">
        <v>0</v>
      </c>
      <c r="DC1035">
        <v>0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294.74079999999998</v>
      </c>
      <c r="DR1035">
        <v>403.92469999999997</v>
      </c>
      <c r="DS1035">
        <v>414.16289999999998</v>
      </c>
      <c r="DT1035">
        <v>417.11680000000001</v>
      </c>
      <c r="DU1035">
        <v>411.09449999999998</v>
      </c>
      <c r="DV1035">
        <v>415.32089999999999</v>
      </c>
      <c r="DW1035">
        <v>339.8972</v>
      </c>
      <c r="DX1035">
        <v>243.35910000000001</v>
      </c>
      <c r="DY1035">
        <v>235.33529999999999</v>
      </c>
      <c r="DZ1035">
        <v>0</v>
      </c>
      <c r="EA1035">
        <v>0</v>
      </c>
      <c r="EB1035">
        <v>0</v>
      </c>
      <c r="EC1035">
        <v>0</v>
      </c>
      <c r="ED1035">
        <v>0</v>
      </c>
      <c r="EE1035">
        <v>0</v>
      </c>
      <c r="EF1035">
        <v>0</v>
      </c>
      <c r="EG1035">
        <v>0</v>
      </c>
      <c r="EH1035">
        <v>0</v>
      </c>
      <c r="EI1035">
        <v>0</v>
      </c>
      <c r="EJ1035">
        <v>0</v>
      </c>
      <c r="EK1035">
        <v>0</v>
      </c>
      <c r="EL1035">
        <v>0</v>
      </c>
      <c r="EM1035">
        <v>0</v>
      </c>
      <c r="EN1035">
        <v>0</v>
      </c>
      <c r="EO1035">
        <v>469.50790000000001</v>
      </c>
      <c r="EP1035">
        <v>418.04649999999998</v>
      </c>
      <c r="EQ1035">
        <v>431.76569999999998</v>
      </c>
      <c r="ER1035">
        <v>435.7783</v>
      </c>
      <c r="ES1035">
        <v>428.00299999999999</v>
      </c>
      <c r="ET1035">
        <v>432.517</v>
      </c>
      <c r="EU1035">
        <v>350.24149999999997</v>
      </c>
      <c r="EV1035">
        <v>254.95230000000001</v>
      </c>
      <c r="EW1035">
        <v>339.3854</v>
      </c>
      <c r="EX1035">
        <v>48.756489999999999</v>
      </c>
      <c r="EY1035">
        <v>48.020809999999997</v>
      </c>
      <c r="EZ1035">
        <v>47.2029</v>
      </c>
      <c r="FA1035">
        <v>46.384860000000003</v>
      </c>
      <c r="FB1035">
        <v>45.774340000000002</v>
      </c>
      <c r="FC1035">
        <v>45.089849999999998</v>
      </c>
      <c r="FD1035">
        <v>44.871989999999997</v>
      </c>
      <c r="FE1035">
        <v>44.453949999999999</v>
      </c>
      <c r="FF1035">
        <v>44.777610000000003</v>
      </c>
      <c r="FG1035">
        <v>47.407299999999999</v>
      </c>
      <c r="FH1035">
        <v>49.89181</v>
      </c>
      <c r="FI1035">
        <v>52.058570000000003</v>
      </c>
      <c r="FJ1035">
        <v>53.713940000000001</v>
      </c>
      <c r="FK1035">
        <v>54.753459999999997</v>
      </c>
      <c r="FL1035">
        <v>55.182929999999999</v>
      </c>
      <c r="FM1035">
        <v>55.235300000000002</v>
      </c>
      <c r="FN1035">
        <v>54.604550000000003</v>
      </c>
      <c r="FO1035">
        <v>53.623779999999996</v>
      </c>
      <c r="FP1035">
        <v>52.237729999999999</v>
      </c>
      <c r="FQ1035">
        <v>50.979840000000003</v>
      </c>
      <c r="FR1035">
        <v>50.07658</v>
      </c>
      <c r="FS1035">
        <v>49.254170000000002</v>
      </c>
      <c r="FT1035">
        <v>48.52713</v>
      </c>
      <c r="FU1035">
        <v>47.636969999999998</v>
      </c>
      <c r="FV1035">
        <v>1</v>
      </c>
    </row>
    <row r="1036" spans="1:178" x14ac:dyDescent="0.2">
      <c r="A1036" t="s">
        <v>216</v>
      </c>
      <c r="B1036" t="s">
        <v>231</v>
      </c>
      <c r="C1036" t="s">
        <v>243</v>
      </c>
      <c r="D1036" t="s">
        <v>44</v>
      </c>
      <c r="E1036">
        <v>2017</v>
      </c>
      <c r="F1036" t="s">
        <v>228</v>
      </c>
      <c r="G1036">
        <v>455</v>
      </c>
      <c r="H1036" s="59"/>
      <c r="I1036">
        <v>67.00515</v>
      </c>
      <c r="J1036">
        <v>443.86849999999998</v>
      </c>
      <c r="K1036">
        <v>440.28910000000002</v>
      </c>
      <c r="L1036">
        <v>430.42380000000003</v>
      </c>
      <c r="M1036">
        <v>428.44940000000003</v>
      </c>
      <c r="N1036">
        <v>455.51400000000001</v>
      </c>
      <c r="O1036">
        <v>478.0249</v>
      </c>
      <c r="P1036">
        <v>493.77530000000002</v>
      </c>
      <c r="Q1036">
        <v>500.00510000000003</v>
      </c>
      <c r="R1036">
        <v>501.01319999999998</v>
      </c>
      <c r="S1036">
        <v>490.47039999999998</v>
      </c>
      <c r="T1036">
        <v>480.89100000000002</v>
      </c>
      <c r="U1036">
        <v>479.05990000000003</v>
      </c>
      <c r="V1036">
        <v>487.11270000000002</v>
      </c>
      <c r="W1036">
        <v>480.29059999999998</v>
      </c>
      <c r="X1036">
        <v>485.60980000000001</v>
      </c>
      <c r="Y1036">
        <v>479.67809999999997</v>
      </c>
      <c r="Z1036">
        <v>481.67169999999999</v>
      </c>
      <c r="AA1036">
        <v>487.46839999999997</v>
      </c>
      <c r="AB1036">
        <v>489.08280000000002</v>
      </c>
      <c r="AC1036">
        <v>483.86399999999998</v>
      </c>
      <c r="AD1036">
        <v>486.34460000000001</v>
      </c>
      <c r="AE1036">
        <v>481.5711</v>
      </c>
      <c r="AF1036">
        <v>476.43689999999998</v>
      </c>
      <c r="AG1036">
        <v>473.4042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-122.8</v>
      </c>
      <c r="AX1036">
        <v>359.62729999999999</v>
      </c>
      <c r="AY1036">
        <v>361.42779999999999</v>
      </c>
      <c r="AZ1036">
        <v>361.81979999999999</v>
      </c>
      <c r="BA1036">
        <v>360.07080000000002</v>
      </c>
      <c r="BB1036">
        <v>363.50599999999997</v>
      </c>
      <c r="BC1036">
        <v>306.22629999999998</v>
      </c>
      <c r="BD1036">
        <v>209.44460000000001</v>
      </c>
      <c r="BE1036">
        <v>-14.916309999999999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49.52261</v>
      </c>
      <c r="BV1036">
        <v>373.55160000000001</v>
      </c>
      <c r="BW1036">
        <v>378.78429999999997</v>
      </c>
      <c r="BX1036">
        <v>380.22019999999998</v>
      </c>
      <c r="BY1036">
        <v>376.74279999999999</v>
      </c>
      <c r="BZ1036">
        <v>380.46159999999998</v>
      </c>
      <c r="CA1036">
        <v>316.42590000000001</v>
      </c>
      <c r="CB1036">
        <v>220.87569999999999</v>
      </c>
      <c r="CC1036">
        <v>87.678439999999995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168.87280000000001</v>
      </c>
      <c r="CT1036">
        <v>383.19549999999998</v>
      </c>
      <c r="CU1036">
        <v>390.80540000000002</v>
      </c>
      <c r="CV1036">
        <v>392.96440000000001</v>
      </c>
      <c r="CW1036">
        <v>388.28980000000001</v>
      </c>
      <c r="CX1036">
        <v>392.20499999999998</v>
      </c>
      <c r="CY1036">
        <v>323.49009999999998</v>
      </c>
      <c r="CZ1036">
        <v>228.7928</v>
      </c>
      <c r="DA1036">
        <v>158.7353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288.22289999999998</v>
      </c>
      <c r="DR1036">
        <v>392.83949999999999</v>
      </c>
      <c r="DS1036">
        <v>402.82650000000001</v>
      </c>
      <c r="DT1036">
        <v>405.70850000000002</v>
      </c>
      <c r="DU1036">
        <v>399.83670000000001</v>
      </c>
      <c r="DV1036">
        <v>403.94850000000002</v>
      </c>
      <c r="DW1036">
        <v>330.55439999999999</v>
      </c>
      <c r="DX1036">
        <v>236.7099</v>
      </c>
      <c r="DY1036">
        <v>229.7921</v>
      </c>
      <c r="DZ1036">
        <v>0</v>
      </c>
      <c r="EA1036">
        <v>0</v>
      </c>
      <c r="EB1036">
        <v>0</v>
      </c>
      <c r="EC1036">
        <v>0</v>
      </c>
      <c r="ED1036">
        <v>0</v>
      </c>
      <c r="EE1036">
        <v>0</v>
      </c>
      <c r="EF1036">
        <v>0</v>
      </c>
      <c r="EG1036">
        <v>0</v>
      </c>
      <c r="EH1036">
        <v>0</v>
      </c>
      <c r="EI1036">
        <v>0</v>
      </c>
      <c r="EJ1036">
        <v>0</v>
      </c>
      <c r="EK1036">
        <v>0</v>
      </c>
      <c r="EL1036">
        <v>0</v>
      </c>
      <c r="EM1036">
        <v>0</v>
      </c>
      <c r="EN1036">
        <v>0</v>
      </c>
      <c r="EO1036">
        <v>460.54559999999998</v>
      </c>
      <c r="EP1036">
        <v>406.7638</v>
      </c>
      <c r="EQ1036">
        <v>420.18310000000002</v>
      </c>
      <c r="ER1036">
        <v>424.10890000000001</v>
      </c>
      <c r="ES1036">
        <v>416.50869999999998</v>
      </c>
      <c r="ET1036">
        <v>420.90410000000003</v>
      </c>
      <c r="EU1036">
        <v>340.75400000000002</v>
      </c>
      <c r="EV1036">
        <v>248.14089999999999</v>
      </c>
      <c r="EW1036">
        <v>332.38679999999999</v>
      </c>
      <c r="EX1036">
        <v>48.756500000000003</v>
      </c>
      <c r="EY1036">
        <v>48.020809999999997</v>
      </c>
      <c r="EZ1036">
        <v>47.2029</v>
      </c>
      <c r="FA1036">
        <v>46.384860000000003</v>
      </c>
      <c r="FB1036">
        <v>45.774340000000002</v>
      </c>
      <c r="FC1036">
        <v>45.089849999999998</v>
      </c>
      <c r="FD1036">
        <v>44.871989999999997</v>
      </c>
      <c r="FE1036">
        <v>44.453949999999999</v>
      </c>
      <c r="FF1036">
        <v>44.777610000000003</v>
      </c>
      <c r="FG1036">
        <v>47.407299999999999</v>
      </c>
      <c r="FH1036">
        <v>49.89181</v>
      </c>
      <c r="FI1036">
        <v>52.058570000000003</v>
      </c>
      <c r="FJ1036">
        <v>53.713940000000001</v>
      </c>
      <c r="FK1036">
        <v>54.753459999999997</v>
      </c>
      <c r="FL1036">
        <v>55.182929999999999</v>
      </c>
      <c r="FM1036">
        <v>55.235300000000002</v>
      </c>
      <c r="FN1036">
        <v>54.604550000000003</v>
      </c>
      <c r="FO1036">
        <v>53.623779999999996</v>
      </c>
      <c r="FP1036">
        <v>52.237729999999999</v>
      </c>
      <c r="FQ1036">
        <v>50.979840000000003</v>
      </c>
      <c r="FR1036">
        <v>50.07658</v>
      </c>
      <c r="FS1036">
        <v>49.254170000000002</v>
      </c>
      <c r="FT1036">
        <v>48.52713</v>
      </c>
      <c r="FU1036">
        <v>47.636969999999998</v>
      </c>
      <c r="FV1036">
        <v>1</v>
      </c>
    </row>
    <row r="1037" spans="1:178" x14ac:dyDescent="0.2">
      <c r="A1037" t="s">
        <v>216</v>
      </c>
      <c r="B1037" t="s">
        <v>231</v>
      </c>
      <c r="C1037" t="s">
        <v>243</v>
      </c>
      <c r="D1037" t="s">
        <v>44</v>
      </c>
      <c r="E1037" t="s">
        <v>239</v>
      </c>
      <c r="F1037" t="s">
        <v>228</v>
      </c>
      <c r="G1037">
        <v>455</v>
      </c>
      <c r="H1037" s="59"/>
      <c r="I1037">
        <v>67.00515</v>
      </c>
      <c r="J1037">
        <v>443.86849999999998</v>
      </c>
      <c r="K1037">
        <v>440.28910000000002</v>
      </c>
      <c r="L1037">
        <v>430.42380000000003</v>
      </c>
      <c r="M1037">
        <v>428.44940000000003</v>
      </c>
      <c r="N1037">
        <v>455.51400000000001</v>
      </c>
      <c r="O1037">
        <v>478.0249</v>
      </c>
      <c r="P1037">
        <v>493.77530000000002</v>
      </c>
      <c r="Q1037">
        <v>500.00510000000003</v>
      </c>
      <c r="R1037">
        <v>501.01319999999998</v>
      </c>
      <c r="S1037">
        <v>490.47039999999998</v>
      </c>
      <c r="T1037">
        <v>480.89100000000002</v>
      </c>
      <c r="U1037">
        <v>479.05990000000003</v>
      </c>
      <c r="V1037">
        <v>487.11270000000002</v>
      </c>
      <c r="W1037">
        <v>480.29059999999998</v>
      </c>
      <c r="X1037">
        <v>485.60980000000001</v>
      </c>
      <c r="Y1037">
        <v>479.67809999999997</v>
      </c>
      <c r="Z1037">
        <v>481.67169999999999</v>
      </c>
      <c r="AA1037">
        <v>487.46839999999997</v>
      </c>
      <c r="AB1037">
        <v>489.08280000000002</v>
      </c>
      <c r="AC1037">
        <v>483.86399999999998</v>
      </c>
      <c r="AD1037">
        <v>486.34460000000001</v>
      </c>
      <c r="AE1037">
        <v>481.5711</v>
      </c>
      <c r="AF1037">
        <v>476.43689999999998</v>
      </c>
      <c r="AG1037">
        <v>473.4042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-122.8</v>
      </c>
      <c r="AX1037">
        <v>359.62729999999999</v>
      </c>
      <c r="AY1037">
        <v>361.42779999999999</v>
      </c>
      <c r="AZ1037">
        <v>361.81979999999999</v>
      </c>
      <c r="BA1037">
        <v>360.07080000000002</v>
      </c>
      <c r="BB1037">
        <v>363.50599999999997</v>
      </c>
      <c r="BC1037">
        <v>306.22629999999998</v>
      </c>
      <c r="BD1037">
        <v>209.44460000000001</v>
      </c>
      <c r="BE1037">
        <v>-14.916309999999999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0</v>
      </c>
      <c r="BL1037">
        <v>0</v>
      </c>
      <c r="BM1037">
        <v>0</v>
      </c>
      <c r="BN1037">
        <v>0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49.52261</v>
      </c>
      <c r="BV1037">
        <v>373.55160000000001</v>
      </c>
      <c r="BW1037">
        <v>378.78429999999997</v>
      </c>
      <c r="BX1037">
        <v>380.22019999999998</v>
      </c>
      <c r="BY1037">
        <v>376.74279999999999</v>
      </c>
      <c r="BZ1037">
        <v>380.46159999999998</v>
      </c>
      <c r="CA1037">
        <v>316.42590000000001</v>
      </c>
      <c r="CB1037">
        <v>220.87569999999999</v>
      </c>
      <c r="CC1037">
        <v>87.678439999999995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168.87280000000001</v>
      </c>
      <c r="CT1037">
        <v>383.19549999999998</v>
      </c>
      <c r="CU1037">
        <v>390.80540000000002</v>
      </c>
      <c r="CV1037">
        <v>392.96440000000001</v>
      </c>
      <c r="CW1037">
        <v>388.28980000000001</v>
      </c>
      <c r="CX1037">
        <v>392.20499999999998</v>
      </c>
      <c r="CY1037">
        <v>323.49009999999998</v>
      </c>
      <c r="CZ1037">
        <v>228.7928</v>
      </c>
      <c r="DA1037">
        <v>158.7353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288.22289999999998</v>
      </c>
      <c r="DR1037">
        <v>392.83949999999999</v>
      </c>
      <c r="DS1037">
        <v>402.82650000000001</v>
      </c>
      <c r="DT1037">
        <v>405.70850000000002</v>
      </c>
      <c r="DU1037">
        <v>399.83670000000001</v>
      </c>
      <c r="DV1037">
        <v>403.94850000000002</v>
      </c>
      <c r="DW1037">
        <v>330.55439999999999</v>
      </c>
      <c r="DX1037">
        <v>236.7099</v>
      </c>
      <c r="DY1037">
        <v>229.7921</v>
      </c>
      <c r="DZ1037">
        <v>0</v>
      </c>
      <c r="EA1037">
        <v>0</v>
      </c>
      <c r="EB1037">
        <v>0</v>
      </c>
      <c r="EC1037">
        <v>0</v>
      </c>
      <c r="ED1037">
        <v>0</v>
      </c>
      <c r="EE1037">
        <v>0</v>
      </c>
      <c r="EF1037">
        <v>0</v>
      </c>
      <c r="EG1037">
        <v>0</v>
      </c>
      <c r="EH1037">
        <v>0</v>
      </c>
      <c r="EI1037">
        <v>0</v>
      </c>
      <c r="EJ1037">
        <v>0</v>
      </c>
      <c r="EK1037">
        <v>0</v>
      </c>
      <c r="EL1037">
        <v>0</v>
      </c>
      <c r="EM1037">
        <v>0</v>
      </c>
      <c r="EN1037">
        <v>0</v>
      </c>
      <c r="EO1037">
        <v>460.54559999999998</v>
      </c>
      <c r="EP1037">
        <v>406.7638</v>
      </c>
      <c r="EQ1037">
        <v>420.18310000000002</v>
      </c>
      <c r="ER1037">
        <v>424.10890000000001</v>
      </c>
      <c r="ES1037">
        <v>416.50869999999998</v>
      </c>
      <c r="ET1037">
        <v>420.90410000000003</v>
      </c>
      <c r="EU1037">
        <v>340.75400000000002</v>
      </c>
      <c r="EV1037">
        <v>248.14089999999999</v>
      </c>
      <c r="EW1037">
        <v>332.38679999999999</v>
      </c>
      <c r="EX1037">
        <v>48.756500000000003</v>
      </c>
      <c r="EY1037">
        <v>48.020809999999997</v>
      </c>
      <c r="EZ1037">
        <v>47.2029</v>
      </c>
      <c r="FA1037">
        <v>46.384860000000003</v>
      </c>
      <c r="FB1037">
        <v>45.774340000000002</v>
      </c>
      <c r="FC1037">
        <v>45.089849999999998</v>
      </c>
      <c r="FD1037">
        <v>44.871989999999997</v>
      </c>
      <c r="FE1037">
        <v>44.453949999999999</v>
      </c>
      <c r="FF1037">
        <v>44.777610000000003</v>
      </c>
      <c r="FG1037">
        <v>47.407299999999999</v>
      </c>
      <c r="FH1037">
        <v>49.89181</v>
      </c>
      <c r="FI1037">
        <v>52.058570000000003</v>
      </c>
      <c r="FJ1037">
        <v>53.713940000000001</v>
      </c>
      <c r="FK1037">
        <v>54.753459999999997</v>
      </c>
      <c r="FL1037">
        <v>55.182929999999999</v>
      </c>
      <c r="FM1037">
        <v>55.235300000000002</v>
      </c>
      <c r="FN1037">
        <v>54.604550000000003</v>
      </c>
      <c r="FO1037">
        <v>53.623779999999996</v>
      </c>
      <c r="FP1037">
        <v>52.237729999999999</v>
      </c>
      <c r="FQ1037">
        <v>50.979840000000003</v>
      </c>
      <c r="FR1037">
        <v>50.07658</v>
      </c>
      <c r="FS1037">
        <v>49.254170000000002</v>
      </c>
      <c r="FT1037">
        <v>48.52713</v>
      </c>
      <c r="FU1037">
        <v>47.636969999999998</v>
      </c>
      <c r="FV1037">
        <v>1</v>
      </c>
    </row>
    <row r="1038" spans="1:178" x14ac:dyDescent="0.2">
      <c r="A1038" t="s">
        <v>216</v>
      </c>
      <c r="B1038" t="s">
        <v>231</v>
      </c>
      <c r="C1038" t="s">
        <v>243</v>
      </c>
      <c r="D1038" t="s">
        <v>10</v>
      </c>
      <c r="E1038">
        <v>2015</v>
      </c>
      <c r="F1038" t="s">
        <v>228</v>
      </c>
      <c r="G1038">
        <v>494</v>
      </c>
      <c r="H1038" s="59"/>
      <c r="I1038">
        <v>72.748450000000005</v>
      </c>
      <c r="J1038">
        <v>517.58339999999998</v>
      </c>
      <c r="K1038">
        <v>511.33409999999998</v>
      </c>
      <c r="L1038">
        <v>506.03930000000003</v>
      </c>
      <c r="M1038">
        <v>511.51</v>
      </c>
      <c r="N1038">
        <v>527.05520000000001</v>
      </c>
      <c r="O1038">
        <v>558.69129999999996</v>
      </c>
      <c r="P1038">
        <v>604.92870000000005</v>
      </c>
      <c r="Q1038">
        <v>615.24969999999996</v>
      </c>
      <c r="R1038">
        <v>624.66150000000005</v>
      </c>
      <c r="S1038">
        <v>626.18809999999996</v>
      </c>
      <c r="T1038">
        <v>627.45740000000001</v>
      </c>
      <c r="U1038">
        <v>620.6431</v>
      </c>
      <c r="V1038">
        <v>613.58479999999997</v>
      </c>
      <c r="W1038">
        <v>609.06820000000005</v>
      </c>
      <c r="X1038">
        <v>597.39400000000001</v>
      </c>
      <c r="Y1038">
        <v>591.7432</v>
      </c>
      <c r="Z1038">
        <v>582.69839999999999</v>
      </c>
      <c r="AA1038">
        <v>573.44439999999997</v>
      </c>
      <c r="AB1038">
        <v>572.20029999999997</v>
      </c>
      <c r="AC1038">
        <v>574.11969999999997</v>
      </c>
      <c r="AD1038">
        <v>576.86130000000003</v>
      </c>
      <c r="AE1038">
        <v>576.02859999999998</v>
      </c>
      <c r="AF1038">
        <v>567.62840000000006</v>
      </c>
      <c r="AG1038">
        <v>534.29930000000002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-142.93610000000001</v>
      </c>
      <c r="AU1038">
        <v>456.33620000000002</v>
      </c>
      <c r="AV1038">
        <v>449.30579999999998</v>
      </c>
      <c r="AW1038">
        <v>446.45819999999998</v>
      </c>
      <c r="AX1038">
        <v>440.45280000000002</v>
      </c>
      <c r="AY1038">
        <v>434.72089999999997</v>
      </c>
      <c r="AZ1038">
        <v>363.63740000000001</v>
      </c>
      <c r="BA1038">
        <v>243.1216</v>
      </c>
      <c r="BB1038">
        <v>-134.16249999999999</v>
      </c>
      <c r="BC1038">
        <v>-292.01029999999997</v>
      </c>
      <c r="BD1038">
        <v>-392.05529999999999</v>
      </c>
      <c r="BE1038">
        <v>-533.17690000000005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0</v>
      </c>
      <c r="BR1038">
        <v>66.544899999999998</v>
      </c>
      <c r="BS1038">
        <v>470.54410000000001</v>
      </c>
      <c r="BT1038">
        <v>463.00279999999998</v>
      </c>
      <c r="BU1038">
        <v>461.23989999999998</v>
      </c>
      <c r="BV1038">
        <v>455.45859999999999</v>
      </c>
      <c r="BW1038">
        <v>449.48809999999997</v>
      </c>
      <c r="BX1038">
        <v>372.91840000000002</v>
      </c>
      <c r="BY1038">
        <v>251.6208</v>
      </c>
      <c r="BZ1038">
        <v>54.798270000000002</v>
      </c>
      <c r="CA1038">
        <v>-7.3753849999999996</v>
      </c>
      <c r="CB1038">
        <v>-49.85022</v>
      </c>
      <c r="CC1038">
        <v>-128.05170000000001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211.63079999999999</v>
      </c>
      <c r="CQ1038">
        <v>480.3845</v>
      </c>
      <c r="CR1038">
        <v>472.48939999999999</v>
      </c>
      <c r="CS1038">
        <v>471.4776</v>
      </c>
      <c r="CT1038">
        <v>465.85149999999999</v>
      </c>
      <c r="CU1038">
        <v>459.71589999999998</v>
      </c>
      <c r="CV1038">
        <v>379.34629999999999</v>
      </c>
      <c r="CW1038">
        <v>257.50729999999999</v>
      </c>
      <c r="CX1038">
        <v>185.67189999999999</v>
      </c>
      <c r="CY1038">
        <v>189.7619</v>
      </c>
      <c r="CZ1038">
        <v>187.16</v>
      </c>
      <c r="DA1038">
        <v>152.5369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356.7167</v>
      </c>
      <c r="DO1038">
        <v>490.22480000000002</v>
      </c>
      <c r="DP1038">
        <v>481.976</v>
      </c>
      <c r="DQ1038">
        <v>481.71530000000001</v>
      </c>
      <c r="DR1038">
        <v>476.24450000000002</v>
      </c>
      <c r="DS1038">
        <v>469.9436</v>
      </c>
      <c r="DT1038">
        <v>385.77429999999998</v>
      </c>
      <c r="DU1038">
        <v>263.3938</v>
      </c>
      <c r="DV1038">
        <v>316.5455</v>
      </c>
      <c r="DW1038">
        <v>386.89909999999998</v>
      </c>
      <c r="DX1038">
        <v>424.17009999999999</v>
      </c>
      <c r="DY1038">
        <v>433.12549999999999</v>
      </c>
      <c r="DZ1038">
        <v>0</v>
      </c>
      <c r="EA1038">
        <v>0</v>
      </c>
      <c r="EB1038">
        <v>0</v>
      </c>
      <c r="EC1038">
        <v>0</v>
      </c>
      <c r="ED1038">
        <v>0</v>
      </c>
      <c r="EE1038">
        <v>0</v>
      </c>
      <c r="EF1038">
        <v>0</v>
      </c>
      <c r="EG1038">
        <v>0</v>
      </c>
      <c r="EH1038">
        <v>0</v>
      </c>
      <c r="EI1038">
        <v>0</v>
      </c>
      <c r="EJ1038">
        <v>0</v>
      </c>
      <c r="EK1038">
        <v>0</v>
      </c>
      <c r="EL1038">
        <v>566.19770000000005</v>
      </c>
      <c r="EM1038">
        <v>504.43270000000001</v>
      </c>
      <c r="EN1038">
        <v>495.67309999999998</v>
      </c>
      <c r="EO1038">
        <v>496.49700000000001</v>
      </c>
      <c r="EP1038">
        <v>491.25020000000001</v>
      </c>
      <c r="EQ1038">
        <v>484.71080000000001</v>
      </c>
      <c r="ER1038">
        <v>395.05520000000001</v>
      </c>
      <c r="ES1038">
        <v>271.89299999999997</v>
      </c>
      <c r="ET1038">
        <v>505.50630000000001</v>
      </c>
      <c r="EU1038">
        <v>671.53399999999999</v>
      </c>
      <c r="EV1038">
        <v>766.37519999999995</v>
      </c>
      <c r="EW1038">
        <v>838.25070000000005</v>
      </c>
      <c r="EX1038">
        <v>70.483890000000002</v>
      </c>
      <c r="EY1038">
        <v>69.562449999999998</v>
      </c>
      <c r="EZ1038">
        <v>68.806160000000006</v>
      </c>
      <c r="FA1038">
        <v>68.064220000000006</v>
      </c>
      <c r="FB1038">
        <v>67.546940000000006</v>
      </c>
      <c r="FC1038">
        <v>67.085989999999995</v>
      </c>
      <c r="FD1038">
        <v>66.99512</v>
      </c>
      <c r="FE1038">
        <v>67.287260000000003</v>
      </c>
      <c r="FF1038">
        <v>69.470860000000002</v>
      </c>
      <c r="FG1038">
        <v>73.774339999999995</v>
      </c>
      <c r="FH1038">
        <v>78.875789999999995</v>
      </c>
      <c r="FI1038">
        <v>83.169330000000002</v>
      </c>
      <c r="FJ1038">
        <v>86.462329999999994</v>
      </c>
      <c r="FK1038">
        <v>88.969409999999996</v>
      </c>
      <c r="FL1038">
        <v>90.468190000000007</v>
      </c>
      <c r="FM1038">
        <v>90.879369999999994</v>
      </c>
      <c r="FN1038">
        <v>90.846559999999997</v>
      </c>
      <c r="FO1038">
        <v>89.807199999999995</v>
      </c>
      <c r="FP1038">
        <v>87.741579999999999</v>
      </c>
      <c r="FQ1038">
        <v>84.7333</v>
      </c>
      <c r="FR1038">
        <v>81.033680000000004</v>
      </c>
      <c r="FS1038">
        <v>77.815820000000002</v>
      </c>
      <c r="FT1038">
        <v>75.815600000000003</v>
      </c>
      <c r="FU1038">
        <v>73.952089999999998</v>
      </c>
      <c r="FV1038">
        <v>1</v>
      </c>
    </row>
    <row r="1039" spans="1:178" x14ac:dyDescent="0.2">
      <c r="A1039" t="s">
        <v>216</v>
      </c>
      <c r="B1039" t="s">
        <v>231</v>
      </c>
      <c r="C1039" t="s">
        <v>243</v>
      </c>
      <c r="D1039" t="s">
        <v>10</v>
      </c>
      <c r="E1039">
        <v>2016</v>
      </c>
      <c r="F1039" t="s">
        <v>228</v>
      </c>
      <c r="G1039">
        <v>481</v>
      </c>
      <c r="H1039" s="59"/>
      <c r="I1039">
        <v>70.834010000000006</v>
      </c>
      <c r="J1039">
        <v>503.96289999999999</v>
      </c>
      <c r="K1039">
        <v>497.87790000000001</v>
      </c>
      <c r="L1039">
        <v>492.72250000000003</v>
      </c>
      <c r="M1039">
        <v>498.04919999999998</v>
      </c>
      <c r="N1039">
        <v>513.18529999999998</v>
      </c>
      <c r="O1039">
        <v>543.98900000000003</v>
      </c>
      <c r="P1039">
        <v>589.0095</v>
      </c>
      <c r="Q1039">
        <v>599.05889999999999</v>
      </c>
      <c r="R1039">
        <v>608.22310000000004</v>
      </c>
      <c r="S1039">
        <v>609.70950000000005</v>
      </c>
      <c r="T1039">
        <v>610.94539999999995</v>
      </c>
      <c r="U1039">
        <v>604.31039999999996</v>
      </c>
      <c r="V1039">
        <v>597.43790000000001</v>
      </c>
      <c r="W1039">
        <v>593.04</v>
      </c>
      <c r="X1039">
        <v>581.67319999999995</v>
      </c>
      <c r="Y1039">
        <v>576.17100000000005</v>
      </c>
      <c r="Z1039">
        <v>567.36419999999998</v>
      </c>
      <c r="AA1039">
        <v>558.3537</v>
      </c>
      <c r="AB1039">
        <v>557.14239999999995</v>
      </c>
      <c r="AC1039">
        <v>559.01130000000001</v>
      </c>
      <c r="AD1039">
        <v>561.6807</v>
      </c>
      <c r="AE1039">
        <v>560.87</v>
      </c>
      <c r="AF1039">
        <v>552.69079999999997</v>
      </c>
      <c r="AG1039">
        <v>520.23879999999997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-143.80889999999999</v>
      </c>
      <c r="AU1039">
        <v>444.01310000000001</v>
      </c>
      <c r="AV1039">
        <v>437.1789</v>
      </c>
      <c r="AW1039">
        <v>434.38229999999999</v>
      </c>
      <c r="AX1039">
        <v>428.53</v>
      </c>
      <c r="AY1039">
        <v>422.95420000000001</v>
      </c>
      <c r="AZ1039">
        <v>353.86270000000002</v>
      </c>
      <c r="BA1039">
        <v>236.53559999999999</v>
      </c>
      <c r="BB1039">
        <v>-134.81219999999999</v>
      </c>
      <c r="BC1039">
        <v>-290.62270000000001</v>
      </c>
      <c r="BD1039">
        <v>-389.30840000000001</v>
      </c>
      <c r="BE1039">
        <v>-528.10829999999999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0</v>
      </c>
      <c r="BP1039">
        <v>0</v>
      </c>
      <c r="BQ1039">
        <v>0</v>
      </c>
      <c r="BR1039">
        <v>62.89743</v>
      </c>
      <c r="BS1039">
        <v>458.03280000000001</v>
      </c>
      <c r="BT1039">
        <v>450.69459999999998</v>
      </c>
      <c r="BU1039">
        <v>448.96820000000002</v>
      </c>
      <c r="BV1039">
        <v>443.33699999999999</v>
      </c>
      <c r="BW1039">
        <v>437.5258</v>
      </c>
      <c r="BX1039">
        <v>363.02069999999998</v>
      </c>
      <c r="BY1039">
        <v>244.9222</v>
      </c>
      <c r="BZ1039">
        <v>51.645659999999999</v>
      </c>
      <c r="CA1039">
        <v>-9.7579290000000007</v>
      </c>
      <c r="CB1039">
        <v>-51.636119999999998</v>
      </c>
      <c r="CC1039">
        <v>-128.3492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206.0616</v>
      </c>
      <c r="CQ1039">
        <v>467.74279999999999</v>
      </c>
      <c r="CR1039">
        <v>460.05549999999999</v>
      </c>
      <c r="CS1039">
        <v>459.07029999999997</v>
      </c>
      <c r="CT1039">
        <v>453.59230000000002</v>
      </c>
      <c r="CU1039">
        <v>447.61810000000003</v>
      </c>
      <c r="CV1039">
        <v>369.36349999999999</v>
      </c>
      <c r="CW1039">
        <v>250.73079999999999</v>
      </c>
      <c r="CX1039">
        <v>180.78579999999999</v>
      </c>
      <c r="CY1039">
        <v>184.7681</v>
      </c>
      <c r="CZ1039">
        <v>182.2347</v>
      </c>
      <c r="DA1039">
        <v>148.52279999999999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349.22570000000002</v>
      </c>
      <c r="DO1039">
        <v>477.45280000000002</v>
      </c>
      <c r="DP1039">
        <v>469.41640000000001</v>
      </c>
      <c r="DQ1039">
        <v>469.17250000000001</v>
      </c>
      <c r="DR1039">
        <v>463.8476</v>
      </c>
      <c r="DS1039">
        <v>457.71030000000002</v>
      </c>
      <c r="DT1039">
        <v>375.7063</v>
      </c>
      <c r="DU1039">
        <v>256.53930000000003</v>
      </c>
      <c r="DV1039">
        <v>309.92590000000001</v>
      </c>
      <c r="DW1039">
        <v>379.29419999999999</v>
      </c>
      <c r="DX1039">
        <v>416.10550000000001</v>
      </c>
      <c r="DY1039">
        <v>425.39479999999998</v>
      </c>
      <c r="DZ1039">
        <v>0</v>
      </c>
      <c r="EA1039">
        <v>0</v>
      </c>
      <c r="EB1039">
        <v>0</v>
      </c>
      <c r="EC1039">
        <v>0</v>
      </c>
      <c r="ED1039">
        <v>0</v>
      </c>
      <c r="EE1039">
        <v>0</v>
      </c>
      <c r="EF1039">
        <v>0</v>
      </c>
      <c r="EG1039">
        <v>0</v>
      </c>
      <c r="EH1039">
        <v>0</v>
      </c>
      <c r="EI1039">
        <v>0</v>
      </c>
      <c r="EJ1039">
        <v>0</v>
      </c>
      <c r="EK1039">
        <v>0</v>
      </c>
      <c r="EL1039">
        <v>555.93200000000002</v>
      </c>
      <c r="EM1039">
        <v>491.47239999999999</v>
      </c>
      <c r="EN1039">
        <v>482.93209999999999</v>
      </c>
      <c r="EO1039">
        <v>483.75830000000002</v>
      </c>
      <c r="EP1039">
        <v>478.65460000000002</v>
      </c>
      <c r="EQ1039">
        <v>472.28199999999998</v>
      </c>
      <c r="ER1039">
        <v>384.86430000000001</v>
      </c>
      <c r="ES1039">
        <v>264.92590000000001</v>
      </c>
      <c r="ET1039">
        <v>496.38380000000001</v>
      </c>
      <c r="EU1039">
        <v>660.15890000000002</v>
      </c>
      <c r="EV1039">
        <v>753.77779999999996</v>
      </c>
      <c r="EW1039">
        <v>825.15390000000002</v>
      </c>
      <c r="EX1039">
        <v>70.483890000000002</v>
      </c>
      <c r="EY1039">
        <v>69.562449999999998</v>
      </c>
      <c r="EZ1039">
        <v>68.806160000000006</v>
      </c>
      <c r="FA1039">
        <v>68.064220000000006</v>
      </c>
      <c r="FB1039">
        <v>67.546940000000006</v>
      </c>
      <c r="FC1039">
        <v>67.085989999999995</v>
      </c>
      <c r="FD1039">
        <v>66.99512</v>
      </c>
      <c r="FE1039">
        <v>67.287260000000003</v>
      </c>
      <c r="FF1039">
        <v>69.470860000000002</v>
      </c>
      <c r="FG1039">
        <v>73.774339999999995</v>
      </c>
      <c r="FH1039">
        <v>78.875789999999995</v>
      </c>
      <c r="FI1039">
        <v>83.169330000000002</v>
      </c>
      <c r="FJ1039">
        <v>86.462329999999994</v>
      </c>
      <c r="FK1039">
        <v>88.969409999999996</v>
      </c>
      <c r="FL1039">
        <v>90.468190000000007</v>
      </c>
      <c r="FM1039">
        <v>90.879369999999994</v>
      </c>
      <c r="FN1039">
        <v>90.846559999999997</v>
      </c>
      <c r="FO1039">
        <v>89.807199999999995</v>
      </c>
      <c r="FP1039">
        <v>87.741579999999999</v>
      </c>
      <c r="FQ1039">
        <v>84.7333</v>
      </c>
      <c r="FR1039">
        <v>81.033680000000004</v>
      </c>
      <c r="FS1039">
        <v>77.815820000000002</v>
      </c>
      <c r="FT1039">
        <v>75.815600000000003</v>
      </c>
      <c r="FU1039">
        <v>73.952089999999998</v>
      </c>
      <c r="FV1039">
        <v>1</v>
      </c>
    </row>
    <row r="1040" spans="1:178" x14ac:dyDescent="0.2">
      <c r="A1040" t="s">
        <v>216</v>
      </c>
      <c r="B1040" t="s">
        <v>231</v>
      </c>
      <c r="C1040" t="s">
        <v>243</v>
      </c>
      <c r="D1040" t="s">
        <v>10</v>
      </c>
      <c r="E1040">
        <v>2017</v>
      </c>
      <c r="F1040" t="s">
        <v>228</v>
      </c>
      <c r="G1040">
        <v>468</v>
      </c>
      <c r="H1040" s="59"/>
      <c r="I1040">
        <v>68.919589999999999</v>
      </c>
      <c r="J1040">
        <v>490.34219999999999</v>
      </c>
      <c r="K1040">
        <v>484.42180000000002</v>
      </c>
      <c r="L1040">
        <v>479.40559999999999</v>
      </c>
      <c r="M1040">
        <v>484.58839999999998</v>
      </c>
      <c r="N1040">
        <v>499.31540000000001</v>
      </c>
      <c r="O1040">
        <v>529.28660000000002</v>
      </c>
      <c r="P1040">
        <v>573.09040000000005</v>
      </c>
      <c r="Q1040">
        <v>582.86810000000003</v>
      </c>
      <c r="R1040">
        <v>591.78459999999995</v>
      </c>
      <c r="S1040">
        <v>593.23090000000002</v>
      </c>
      <c r="T1040">
        <v>594.43330000000003</v>
      </c>
      <c r="U1040">
        <v>587.97770000000003</v>
      </c>
      <c r="V1040">
        <v>581.29089999999997</v>
      </c>
      <c r="W1040">
        <v>577.01199999999994</v>
      </c>
      <c r="X1040">
        <v>565.95219999999995</v>
      </c>
      <c r="Y1040">
        <v>560.59879999999998</v>
      </c>
      <c r="Z1040">
        <v>552.03</v>
      </c>
      <c r="AA1040">
        <v>543.26310000000001</v>
      </c>
      <c r="AB1040">
        <v>542.08450000000005</v>
      </c>
      <c r="AC1040">
        <v>543.90290000000005</v>
      </c>
      <c r="AD1040">
        <v>546.50009999999997</v>
      </c>
      <c r="AE1040">
        <v>545.71140000000003</v>
      </c>
      <c r="AF1040">
        <v>537.75319999999999</v>
      </c>
      <c r="AG1040">
        <v>506.17829999999998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-144.61770000000001</v>
      </c>
      <c r="AU1040">
        <v>431.69420000000002</v>
      </c>
      <c r="AV1040">
        <v>425.05619999999999</v>
      </c>
      <c r="AW1040">
        <v>422.3109</v>
      </c>
      <c r="AX1040">
        <v>416.61180000000002</v>
      </c>
      <c r="AY1040">
        <v>411.19200000000001</v>
      </c>
      <c r="AZ1040">
        <v>344.0908</v>
      </c>
      <c r="BA1040">
        <v>229.95230000000001</v>
      </c>
      <c r="BB1040">
        <v>-135.4042</v>
      </c>
      <c r="BC1040">
        <v>-289.14819999999997</v>
      </c>
      <c r="BD1040">
        <v>-386.4572</v>
      </c>
      <c r="BE1040">
        <v>-522.91629999999998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59.276090000000003</v>
      </c>
      <c r="BS1040">
        <v>445.52319999999997</v>
      </c>
      <c r="BT1040">
        <v>438.38799999999998</v>
      </c>
      <c r="BU1040">
        <v>436.69830000000002</v>
      </c>
      <c r="BV1040">
        <v>431.21730000000002</v>
      </c>
      <c r="BW1040">
        <v>425.56540000000001</v>
      </c>
      <c r="BX1040">
        <v>353.12419999999997</v>
      </c>
      <c r="BY1040">
        <v>238.22479999999999</v>
      </c>
      <c r="BZ1040">
        <v>48.516649999999998</v>
      </c>
      <c r="CA1040">
        <v>-12.10491</v>
      </c>
      <c r="CB1040">
        <v>-53.379330000000003</v>
      </c>
      <c r="CC1040">
        <v>-128.59620000000001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200.4923</v>
      </c>
      <c r="CQ1040">
        <v>455.10109999999997</v>
      </c>
      <c r="CR1040">
        <v>447.6216</v>
      </c>
      <c r="CS1040">
        <v>446.66300000000001</v>
      </c>
      <c r="CT1040">
        <v>441.33300000000003</v>
      </c>
      <c r="CU1040">
        <v>435.52030000000002</v>
      </c>
      <c r="CV1040">
        <v>359.38069999999999</v>
      </c>
      <c r="CW1040">
        <v>243.95429999999999</v>
      </c>
      <c r="CX1040">
        <v>175.8997</v>
      </c>
      <c r="CY1040">
        <v>179.77440000000001</v>
      </c>
      <c r="CZ1040">
        <v>177.30940000000001</v>
      </c>
      <c r="DA1040">
        <v>144.5087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341.70859999999999</v>
      </c>
      <c r="DO1040">
        <v>464.67899999999997</v>
      </c>
      <c r="DP1040">
        <v>456.85509999999999</v>
      </c>
      <c r="DQ1040">
        <v>456.6277</v>
      </c>
      <c r="DR1040">
        <v>451.44880000000001</v>
      </c>
      <c r="DS1040">
        <v>445.47519999999997</v>
      </c>
      <c r="DT1040">
        <v>365.63720000000001</v>
      </c>
      <c r="DU1040">
        <v>249.68379999999999</v>
      </c>
      <c r="DV1040">
        <v>303.28269999999998</v>
      </c>
      <c r="DW1040">
        <v>371.65370000000001</v>
      </c>
      <c r="DX1040">
        <v>407.9982</v>
      </c>
      <c r="DY1040">
        <v>417.61349999999999</v>
      </c>
      <c r="DZ1040">
        <v>0</v>
      </c>
      <c r="EA1040">
        <v>0</v>
      </c>
      <c r="EB1040">
        <v>0</v>
      </c>
      <c r="EC1040">
        <v>0</v>
      </c>
      <c r="ED1040">
        <v>0</v>
      </c>
      <c r="EE1040">
        <v>0</v>
      </c>
      <c r="EF1040">
        <v>0</v>
      </c>
      <c r="EG1040">
        <v>0</v>
      </c>
      <c r="EH1040">
        <v>0</v>
      </c>
      <c r="EI1040">
        <v>0</v>
      </c>
      <c r="EJ1040">
        <v>0</v>
      </c>
      <c r="EK1040">
        <v>0</v>
      </c>
      <c r="EL1040">
        <v>545.60239999999999</v>
      </c>
      <c r="EM1040">
        <v>478.50790000000001</v>
      </c>
      <c r="EN1040">
        <v>470.18689999999998</v>
      </c>
      <c r="EO1040">
        <v>471.01510000000002</v>
      </c>
      <c r="EP1040">
        <v>466.05430000000001</v>
      </c>
      <c r="EQ1040">
        <v>459.84859999999998</v>
      </c>
      <c r="ER1040">
        <v>374.67059999999998</v>
      </c>
      <c r="ES1040">
        <v>257.9563</v>
      </c>
      <c r="ET1040">
        <v>487.20359999999999</v>
      </c>
      <c r="EU1040">
        <v>648.697</v>
      </c>
      <c r="EV1040">
        <v>741.0761</v>
      </c>
      <c r="EW1040">
        <v>811.93359999999996</v>
      </c>
      <c r="EX1040">
        <v>70.483890000000002</v>
      </c>
      <c r="EY1040">
        <v>69.562449999999998</v>
      </c>
      <c r="EZ1040">
        <v>68.806160000000006</v>
      </c>
      <c r="FA1040">
        <v>68.064220000000006</v>
      </c>
      <c r="FB1040">
        <v>67.546940000000006</v>
      </c>
      <c r="FC1040">
        <v>67.085989999999995</v>
      </c>
      <c r="FD1040">
        <v>66.99512</v>
      </c>
      <c r="FE1040">
        <v>67.287260000000003</v>
      </c>
      <c r="FF1040">
        <v>69.470860000000002</v>
      </c>
      <c r="FG1040">
        <v>73.774339999999995</v>
      </c>
      <c r="FH1040">
        <v>78.875789999999995</v>
      </c>
      <c r="FI1040">
        <v>83.169330000000002</v>
      </c>
      <c r="FJ1040">
        <v>86.462329999999994</v>
      </c>
      <c r="FK1040">
        <v>88.969409999999996</v>
      </c>
      <c r="FL1040">
        <v>90.468190000000007</v>
      </c>
      <c r="FM1040">
        <v>90.879369999999994</v>
      </c>
      <c r="FN1040">
        <v>90.846559999999997</v>
      </c>
      <c r="FO1040">
        <v>89.807199999999995</v>
      </c>
      <c r="FP1040">
        <v>87.741579999999999</v>
      </c>
      <c r="FQ1040">
        <v>84.7333</v>
      </c>
      <c r="FR1040">
        <v>81.033680000000004</v>
      </c>
      <c r="FS1040">
        <v>77.815820000000002</v>
      </c>
      <c r="FT1040">
        <v>75.815600000000003</v>
      </c>
      <c r="FU1040">
        <v>73.952089999999998</v>
      </c>
      <c r="FV1040">
        <v>1</v>
      </c>
    </row>
    <row r="1041" spans="1:178" x14ac:dyDescent="0.2">
      <c r="A1041" t="s">
        <v>216</v>
      </c>
      <c r="B1041" t="s">
        <v>231</v>
      </c>
      <c r="C1041" t="s">
        <v>243</v>
      </c>
      <c r="D1041" t="s">
        <v>10</v>
      </c>
      <c r="E1041" t="s">
        <v>239</v>
      </c>
      <c r="F1041" t="s">
        <v>228</v>
      </c>
      <c r="G1041">
        <v>455</v>
      </c>
      <c r="H1041" s="59"/>
      <c r="I1041">
        <v>67.00515</v>
      </c>
      <c r="J1041">
        <v>476.72160000000002</v>
      </c>
      <c r="K1041">
        <v>470.96559999999999</v>
      </c>
      <c r="L1041">
        <v>466.08879999999999</v>
      </c>
      <c r="M1041">
        <v>471.1277</v>
      </c>
      <c r="N1041">
        <v>485.44549999999998</v>
      </c>
      <c r="O1041">
        <v>514.58420000000001</v>
      </c>
      <c r="P1041">
        <v>557.1712</v>
      </c>
      <c r="Q1041">
        <v>566.67740000000003</v>
      </c>
      <c r="R1041">
        <v>575.34609999999998</v>
      </c>
      <c r="S1041">
        <v>576.75229999999999</v>
      </c>
      <c r="T1041">
        <v>577.92129999999997</v>
      </c>
      <c r="U1041">
        <v>571.64499999999998</v>
      </c>
      <c r="V1041">
        <v>565.14390000000003</v>
      </c>
      <c r="W1041">
        <v>560.98379999999997</v>
      </c>
      <c r="X1041">
        <v>550.23130000000003</v>
      </c>
      <c r="Y1041">
        <v>545.02660000000003</v>
      </c>
      <c r="Z1041">
        <v>536.69590000000005</v>
      </c>
      <c r="AA1041">
        <v>528.17240000000004</v>
      </c>
      <c r="AB1041">
        <v>527.02660000000003</v>
      </c>
      <c r="AC1041">
        <v>528.79449999999997</v>
      </c>
      <c r="AD1041">
        <v>531.31960000000004</v>
      </c>
      <c r="AE1041">
        <v>530.55269999999996</v>
      </c>
      <c r="AF1041">
        <v>522.81560000000002</v>
      </c>
      <c r="AG1041">
        <v>492.11779999999999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-145.36000000000001</v>
      </c>
      <c r="AU1041">
        <v>419.37990000000002</v>
      </c>
      <c r="AV1041">
        <v>412.93790000000001</v>
      </c>
      <c r="AW1041">
        <v>410.24419999999998</v>
      </c>
      <c r="AX1041">
        <v>404.69830000000002</v>
      </c>
      <c r="AY1041">
        <v>399.43450000000001</v>
      </c>
      <c r="AZ1041">
        <v>334.32190000000003</v>
      </c>
      <c r="BA1041">
        <v>223.3716</v>
      </c>
      <c r="BB1041">
        <v>-135.93620000000001</v>
      </c>
      <c r="BC1041">
        <v>-287.58319999999998</v>
      </c>
      <c r="BD1041">
        <v>-383.4973</v>
      </c>
      <c r="BE1041">
        <v>-517.59529999999995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55.682000000000002</v>
      </c>
      <c r="BS1041">
        <v>433.0154</v>
      </c>
      <c r="BT1041">
        <v>426.08319999999998</v>
      </c>
      <c r="BU1041">
        <v>424.43040000000002</v>
      </c>
      <c r="BV1041">
        <v>419.09949999999998</v>
      </c>
      <c r="BW1041">
        <v>413.60680000000002</v>
      </c>
      <c r="BX1041">
        <v>343.22890000000001</v>
      </c>
      <c r="BY1041">
        <v>231.5284</v>
      </c>
      <c r="BZ1041">
        <v>45.412219999999998</v>
      </c>
      <c r="CA1041">
        <v>-14.41488</v>
      </c>
      <c r="CB1041">
        <v>-55.078029999999998</v>
      </c>
      <c r="CC1041">
        <v>-128.79050000000001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194.92310000000001</v>
      </c>
      <c r="CQ1041">
        <v>442.45940000000002</v>
      </c>
      <c r="CR1041">
        <v>435.18759999999997</v>
      </c>
      <c r="CS1041">
        <v>434.25569999999999</v>
      </c>
      <c r="CT1041">
        <v>429.07380000000001</v>
      </c>
      <c r="CU1041">
        <v>423.42250000000001</v>
      </c>
      <c r="CV1041">
        <v>349.39789999999999</v>
      </c>
      <c r="CW1041">
        <v>237.17779999999999</v>
      </c>
      <c r="CX1041">
        <v>171.0136</v>
      </c>
      <c r="CY1041">
        <v>174.7807</v>
      </c>
      <c r="CZ1041">
        <v>172.38419999999999</v>
      </c>
      <c r="DA1041">
        <v>140.49449999999999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334.16419999999999</v>
      </c>
      <c r="DO1041">
        <v>451.9033</v>
      </c>
      <c r="DP1041">
        <v>444.29199999999997</v>
      </c>
      <c r="DQ1041">
        <v>444.08100000000002</v>
      </c>
      <c r="DR1041">
        <v>439.04809999999998</v>
      </c>
      <c r="DS1041">
        <v>433.23820000000001</v>
      </c>
      <c r="DT1041">
        <v>355.56689999999998</v>
      </c>
      <c r="DU1041">
        <v>242.8271</v>
      </c>
      <c r="DV1041">
        <v>296.61500000000001</v>
      </c>
      <c r="DW1041">
        <v>363.97620000000001</v>
      </c>
      <c r="DX1041">
        <v>399.84640000000002</v>
      </c>
      <c r="DY1041">
        <v>409.77949999999998</v>
      </c>
      <c r="DZ1041">
        <v>0</v>
      </c>
      <c r="EA1041">
        <v>0</v>
      </c>
      <c r="EB1041">
        <v>0</v>
      </c>
      <c r="EC1041">
        <v>0</v>
      </c>
      <c r="ED1041">
        <v>0</v>
      </c>
      <c r="EE1041">
        <v>0</v>
      </c>
      <c r="EF1041">
        <v>0</v>
      </c>
      <c r="EG1041">
        <v>0</v>
      </c>
      <c r="EH1041">
        <v>0</v>
      </c>
      <c r="EI1041">
        <v>0</v>
      </c>
      <c r="EJ1041">
        <v>0</v>
      </c>
      <c r="EK1041">
        <v>0</v>
      </c>
      <c r="EL1041">
        <v>535.20619999999997</v>
      </c>
      <c r="EM1041">
        <v>465.53879999999998</v>
      </c>
      <c r="EN1041">
        <v>457.43729999999999</v>
      </c>
      <c r="EO1041">
        <v>458.2672</v>
      </c>
      <c r="EP1041">
        <v>453.44929999999999</v>
      </c>
      <c r="EQ1041">
        <v>447.41050000000001</v>
      </c>
      <c r="ER1041">
        <v>364.47399999999999</v>
      </c>
      <c r="ES1041">
        <v>250.98390000000001</v>
      </c>
      <c r="ET1041">
        <v>477.96339999999998</v>
      </c>
      <c r="EU1041">
        <v>637.14449999999999</v>
      </c>
      <c r="EV1041">
        <v>728.26559999999995</v>
      </c>
      <c r="EW1041">
        <v>798.58429999999998</v>
      </c>
      <c r="EX1041">
        <v>70.483890000000002</v>
      </c>
      <c r="EY1041">
        <v>69.562449999999998</v>
      </c>
      <c r="EZ1041">
        <v>68.806160000000006</v>
      </c>
      <c r="FA1041">
        <v>68.064220000000006</v>
      </c>
      <c r="FB1041">
        <v>67.546940000000006</v>
      </c>
      <c r="FC1041">
        <v>67.085989999999995</v>
      </c>
      <c r="FD1041">
        <v>66.99512</v>
      </c>
      <c r="FE1041">
        <v>67.287260000000003</v>
      </c>
      <c r="FF1041">
        <v>69.470860000000002</v>
      </c>
      <c r="FG1041">
        <v>73.774339999999995</v>
      </c>
      <c r="FH1041">
        <v>78.875789999999995</v>
      </c>
      <c r="FI1041">
        <v>83.169330000000002</v>
      </c>
      <c r="FJ1041">
        <v>86.462329999999994</v>
      </c>
      <c r="FK1041">
        <v>88.969409999999996</v>
      </c>
      <c r="FL1041">
        <v>90.468190000000007</v>
      </c>
      <c r="FM1041">
        <v>90.879369999999994</v>
      </c>
      <c r="FN1041">
        <v>90.846559999999997</v>
      </c>
      <c r="FO1041">
        <v>89.807199999999995</v>
      </c>
      <c r="FP1041">
        <v>87.741579999999999</v>
      </c>
      <c r="FQ1041">
        <v>84.7333</v>
      </c>
      <c r="FR1041">
        <v>81.033680000000004</v>
      </c>
      <c r="FS1041">
        <v>77.815820000000002</v>
      </c>
      <c r="FT1041">
        <v>75.815600000000003</v>
      </c>
      <c r="FU1041">
        <v>73.952089999999998</v>
      </c>
      <c r="FV1041">
        <v>1</v>
      </c>
    </row>
    <row r="1042" spans="1:178" x14ac:dyDescent="0.2">
      <c r="A1042" t="s">
        <v>216</v>
      </c>
      <c r="B1042" t="s">
        <v>231</v>
      </c>
      <c r="C1042" t="s">
        <v>244</v>
      </c>
      <c r="D1042" t="s">
        <v>33</v>
      </c>
      <c r="E1042">
        <v>2015</v>
      </c>
      <c r="F1042" t="s">
        <v>229</v>
      </c>
      <c r="G1042">
        <v>0</v>
      </c>
      <c r="H1042" s="59"/>
      <c r="FV1042">
        <v>0</v>
      </c>
    </row>
    <row r="1043" spans="1:178" x14ac:dyDescent="0.2">
      <c r="A1043" t="s">
        <v>216</v>
      </c>
      <c r="B1043" t="s">
        <v>231</v>
      </c>
      <c r="C1043" t="s">
        <v>244</v>
      </c>
      <c r="D1043" t="s">
        <v>33</v>
      </c>
      <c r="E1043">
        <v>2016</v>
      </c>
      <c r="F1043" t="s">
        <v>229</v>
      </c>
      <c r="G1043">
        <v>0</v>
      </c>
      <c r="H1043" s="59"/>
      <c r="FV1043">
        <v>0</v>
      </c>
    </row>
    <row r="1044" spans="1:178" x14ac:dyDescent="0.2">
      <c r="A1044" t="s">
        <v>216</v>
      </c>
      <c r="B1044" t="s">
        <v>231</v>
      </c>
      <c r="C1044" t="s">
        <v>244</v>
      </c>
      <c r="D1044" t="s">
        <v>33</v>
      </c>
      <c r="E1044">
        <v>2017</v>
      </c>
      <c r="F1044" t="s">
        <v>229</v>
      </c>
      <c r="G1044">
        <v>0</v>
      </c>
      <c r="H1044" s="59"/>
      <c r="FV1044">
        <v>0</v>
      </c>
    </row>
    <row r="1045" spans="1:178" x14ac:dyDescent="0.2">
      <c r="A1045" t="s">
        <v>216</v>
      </c>
      <c r="B1045" t="s">
        <v>231</v>
      </c>
      <c r="C1045" t="s">
        <v>244</v>
      </c>
      <c r="D1045" t="s">
        <v>33</v>
      </c>
      <c r="E1045" t="s">
        <v>239</v>
      </c>
      <c r="F1045" t="s">
        <v>229</v>
      </c>
      <c r="G1045">
        <v>0</v>
      </c>
      <c r="H1045" s="59"/>
      <c r="FV1045">
        <v>0</v>
      </c>
    </row>
    <row r="1046" spans="1:178" x14ac:dyDescent="0.2">
      <c r="A1046" t="s">
        <v>216</v>
      </c>
      <c r="B1046" t="s">
        <v>231</v>
      </c>
      <c r="C1046" t="s">
        <v>244</v>
      </c>
      <c r="D1046" t="s">
        <v>34</v>
      </c>
      <c r="E1046">
        <v>2015</v>
      </c>
      <c r="F1046" t="s">
        <v>229</v>
      </c>
      <c r="G1046">
        <v>0</v>
      </c>
      <c r="H1046" s="59"/>
      <c r="FV1046">
        <v>0</v>
      </c>
    </row>
    <row r="1047" spans="1:178" x14ac:dyDescent="0.2">
      <c r="A1047" t="s">
        <v>216</v>
      </c>
      <c r="B1047" t="s">
        <v>231</v>
      </c>
      <c r="C1047" t="s">
        <v>244</v>
      </c>
      <c r="D1047" t="s">
        <v>34</v>
      </c>
      <c r="E1047">
        <v>2016</v>
      </c>
      <c r="F1047" t="s">
        <v>229</v>
      </c>
      <c r="G1047">
        <v>0</v>
      </c>
      <c r="H1047" s="59"/>
      <c r="FV1047">
        <v>0</v>
      </c>
    </row>
    <row r="1048" spans="1:178" x14ac:dyDescent="0.2">
      <c r="A1048" t="s">
        <v>216</v>
      </c>
      <c r="B1048" t="s">
        <v>231</v>
      </c>
      <c r="C1048" t="s">
        <v>244</v>
      </c>
      <c r="D1048" t="s">
        <v>34</v>
      </c>
      <c r="E1048">
        <v>2017</v>
      </c>
      <c r="F1048" t="s">
        <v>229</v>
      </c>
      <c r="G1048">
        <v>0</v>
      </c>
      <c r="H1048" s="59"/>
      <c r="FV1048">
        <v>0</v>
      </c>
    </row>
    <row r="1049" spans="1:178" x14ac:dyDescent="0.2">
      <c r="A1049" t="s">
        <v>216</v>
      </c>
      <c r="B1049" t="s">
        <v>231</v>
      </c>
      <c r="C1049" t="s">
        <v>244</v>
      </c>
      <c r="D1049" t="s">
        <v>34</v>
      </c>
      <c r="E1049" t="s">
        <v>239</v>
      </c>
      <c r="F1049" t="s">
        <v>229</v>
      </c>
      <c r="G1049">
        <v>0</v>
      </c>
      <c r="H1049" s="59"/>
      <c r="FV1049">
        <v>0</v>
      </c>
    </row>
    <row r="1050" spans="1:178" x14ac:dyDescent="0.2">
      <c r="A1050" t="s">
        <v>216</v>
      </c>
      <c r="B1050" t="s">
        <v>231</v>
      </c>
      <c r="C1050" t="s">
        <v>244</v>
      </c>
      <c r="D1050" t="s">
        <v>35</v>
      </c>
      <c r="E1050">
        <v>2015</v>
      </c>
      <c r="F1050" t="s">
        <v>229</v>
      </c>
      <c r="G1050">
        <v>0</v>
      </c>
      <c r="H1050" s="59"/>
      <c r="FV1050">
        <v>0</v>
      </c>
    </row>
    <row r="1051" spans="1:178" x14ac:dyDescent="0.2">
      <c r="A1051" t="s">
        <v>216</v>
      </c>
      <c r="B1051" t="s">
        <v>231</v>
      </c>
      <c r="C1051" t="s">
        <v>244</v>
      </c>
      <c r="D1051" t="s">
        <v>35</v>
      </c>
      <c r="E1051">
        <v>2016</v>
      </c>
      <c r="F1051" t="s">
        <v>229</v>
      </c>
      <c r="G1051">
        <v>0</v>
      </c>
      <c r="H1051" s="59"/>
      <c r="FV1051">
        <v>0</v>
      </c>
    </row>
    <row r="1052" spans="1:178" x14ac:dyDescent="0.2">
      <c r="A1052" t="s">
        <v>216</v>
      </c>
      <c r="B1052" t="s">
        <v>231</v>
      </c>
      <c r="C1052" t="s">
        <v>244</v>
      </c>
      <c r="D1052" t="s">
        <v>35</v>
      </c>
      <c r="E1052">
        <v>2017</v>
      </c>
      <c r="F1052" t="s">
        <v>229</v>
      </c>
      <c r="G1052">
        <v>0</v>
      </c>
      <c r="H1052" s="59"/>
      <c r="FV1052">
        <v>0</v>
      </c>
    </row>
    <row r="1053" spans="1:178" x14ac:dyDescent="0.2">
      <c r="A1053" t="s">
        <v>216</v>
      </c>
      <c r="B1053" t="s">
        <v>231</v>
      </c>
      <c r="C1053" t="s">
        <v>244</v>
      </c>
      <c r="D1053" t="s">
        <v>35</v>
      </c>
      <c r="E1053" t="s">
        <v>239</v>
      </c>
      <c r="F1053" t="s">
        <v>229</v>
      </c>
      <c r="G1053">
        <v>0</v>
      </c>
      <c r="H1053" s="59"/>
      <c r="FV1053">
        <v>0</v>
      </c>
    </row>
    <row r="1054" spans="1:178" x14ac:dyDescent="0.2">
      <c r="A1054" t="s">
        <v>216</v>
      </c>
      <c r="B1054" t="s">
        <v>231</v>
      </c>
      <c r="C1054" t="s">
        <v>244</v>
      </c>
      <c r="D1054" t="s">
        <v>36</v>
      </c>
      <c r="E1054">
        <v>2015</v>
      </c>
      <c r="F1054" t="s">
        <v>229</v>
      </c>
      <c r="G1054">
        <v>0</v>
      </c>
      <c r="H1054" s="59"/>
      <c r="FV1054">
        <v>0</v>
      </c>
    </row>
    <row r="1055" spans="1:178" x14ac:dyDescent="0.2">
      <c r="A1055" t="s">
        <v>216</v>
      </c>
      <c r="B1055" t="s">
        <v>231</v>
      </c>
      <c r="C1055" t="s">
        <v>244</v>
      </c>
      <c r="D1055" t="s">
        <v>36</v>
      </c>
      <c r="E1055">
        <v>2016</v>
      </c>
      <c r="F1055" t="s">
        <v>229</v>
      </c>
      <c r="G1055">
        <v>0</v>
      </c>
      <c r="H1055" s="59"/>
      <c r="FV1055">
        <v>0</v>
      </c>
    </row>
    <row r="1056" spans="1:178" x14ac:dyDescent="0.2">
      <c r="A1056" t="s">
        <v>216</v>
      </c>
      <c r="B1056" t="s">
        <v>231</v>
      </c>
      <c r="C1056" t="s">
        <v>244</v>
      </c>
      <c r="D1056" t="s">
        <v>36</v>
      </c>
      <c r="E1056">
        <v>2017</v>
      </c>
      <c r="F1056" t="s">
        <v>229</v>
      </c>
      <c r="G1056">
        <v>0</v>
      </c>
      <c r="H1056" s="59"/>
      <c r="FV1056">
        <v>0</v>
      </c>
    </row>
    <row r="1057" spans="1:178" x14ac:dyDescent="0.2">
      <c r="A1057" t="s">
        <v>216</v>
      </c>
      <c r="B1057" t="s">
        <v>231</v>
      </c>
      <c r="C1057" t="s">
        <v>244</v>
      </c>
      <c r="D1057" t="s">
        <v>36</v>
      </c>
      <c r="E1057" t="s">
        <v>239</v>
      </c>
      <c r="F1057" t="s">
        <v>229</v>
      </c>
      <c r="G1057">
        <v>0</v>
      </c>
      <c r="H1057" s="59"/>
      <c r="FV1057">
        <v>0</v>
      </c>
    </row>
    <row r="1058" spans="1:178" x14ac:dyDescent="0.2">
      <c r="A1058" t="s">
        <v>216</v>
      </c>
      <c r="B1058" t="s">
        <v>231</v>
      </c>
      <c r="C1058" t="s">
        <v>244</v>
      </c>
      <c r="D1058" t="s">
        <v>37</v>
      </c>
      <c r="E1058">
        <v>2015</v>
      </c>
      <c r="F1058" t="s">
        <v>229</v>
      </c>
      <c r="G1058">
        <v>0</v>
      </c>
      <c r="H1058" s="59"/>
      <c r="FV1058">
        <v>0</v>
      </c>
    </row>
    <row r="1059" spans="1:178" x14ac:dyDescent="0.2">
      <c r="A1059" t="s">
        <v>216</v>
      </c>
      <c r="B1059" t="s">
        <v>231</v>
      </c>
      <c r="C1059" t="s">
        <v>244</v>
      </c>
      <c r="D1059" t="s">
        <v>37</v>
      </c>
      <c r="E1059">
        <v>2016</v>
      </c>
      <c r="F1059" t="s">
        <v>229</v>
      </c>
      <c r="G1059">
        <v>0</v>
      </c>
      <c r="H1059" s="59"/>
      <c r="FV1059">
        <v>0</v>
      </c>
    </row>
    <row r="1060" spans="1:178" x14ac:dyDescent="0.2">
      <c r="A1060" t="s">
        <v>216</v>
      </c>
      <c r="B1060" t="s">
        <v>231</v>
      </c>
      <c r="C1060" t="s">
        <v>244</v>
      </c>
      <c r="D1060" t="s">
        <v>37</v>
      </c>
      <c r="E1060">
        <v>2017</v>
      </c>
      <c r="F1060" t="s">
        <v>229</v>
      </c>
      <c r="G1060">
        <v>0</v>
      </c>
      <c r="H1060" s="59"/>
      <c r="FV1060">
        <v>0</v>
      </c>
    </row>
    <row r="1061" spans="1:178" x14ac:dyDescent="0.2">
      <c r="A1061" t="s">
        <v>216</v>
      </c>
      <c r="B1061" t="s">
        <v>231</v>
      </c>
      <c r="C1061" t="s">
        <v>244</v>
      </c>
      <c r="D1061" t="s">
        <v>37</v>
      </c>
      <c r="E1061" t="s">
        <v>239</v>
      </c>
      <c r="F1061" t="s">
        <v>229</v>
      </c>
      <c r="G1061">
        <v>0</v>
      </c>
      <c r="H1061" s="59"/>
      <c r="FV1061">
        <v>0</v>
      </c>
    </row>
    <row r="1062" spans="1:178" x14ac:dyDescent="0.2">
      <c r="A1062" t="s">
        <v>216</v>
      </c>
      <c r="B1062" t="s">
        <v>231</v>
      </c>
      <c r="C1062" t="s">
        <v>244</v>
      </c>
      <c r="D1062" t="s">
        <v>38</v>
      </c>
      <c r="E1062">
        <v>2015</v>
      </c>
      <c r="F1062" t="s">
        <v>229</v>
      </c>
      <c r="G1062">
        <v>0</v>
      </c>
      <c r="H1062" s="59"/>
      <c r="FV1062">
        <v>0</v>
      </c>
    </row>
    <row r="1063" spans="1:178" x14ac:dyDescent="0.2">
      <c r="A1063" t="s">
        <v>216</v>
      </c>
      <c r="B1063" t="s">
        <v>231</v>
      </c>
      <c r="C1063" t="s">
        <v>244</v>
      </c>
      <c r="D1063" t="s">
        <v>38</v>
      </c>
      <c r="E1063">
        <v>2016</v>
      </c>
      <c r="F1063" t="s">
        <v>229</v>
      </c>
      <c r="G1063">
        <v>0</v>
      </c>
      <c r="H1063" s="59"/>
      <c r="FV1063">
        <v>0</v>
      </c>
    </row>
    <row r="1064" spans="1:178" x14ac:dyDescent="0.2">
      <c r="A1064" t="s">
        <v>216</v>
      </c>
      <c r="B1064" t="s">
        <v>231</v>
      </c>
      <c r="C1064" t="s">
        <v>244</v>
      </c>
      <c r="D1064" t="s">
        <v>38</v>
      </c>
      <c r="E1064">
        <v>2017</v>
      </c>
      <c r="F1064" t="s">
        <v>229</v>
      </c>
      <c r="G1064">
        <v>0</v>
      </c>
      <c r="H1064" s="59"/>
      <c r="FV1064">
        <v>0</v>
      </c>
    </row>
    <row r="1065" spans="1:178" x14ac:dyDescent="0.2">
      <c r="A1065" t="s">
        <v>216</v>
      </c>
      <c r="B1065" t="s">
        <v>231</v>
      </c>
      <c r="C1065" t="s">
        <v>244</v>
      </c>
      <c r="D1065" t="s">
        <v>38</v>
      </c>
      <c r="E1065" t="s">
        <v>239</v>
      </c>
      <c r="F1065" t="s">
        <v>229</v>
      </c>
      <c r="G1065">
        <v>0</v>
      </c>
      <c r="H1065" s="59"/>
      <c r="FV1065">
        <v>0</v>
      </c>
    </row>
    <row r="1066" spans="1:178" x14ac:dyDescent="0.2">
      <c r="A1066" t="s">
        <v>216</v>
      </c>
      <c r="B1066" t="s">
        <v>231</v>
      </c>
      <c r="C1066" t="s">
        <v>244</v>
      </c>
      <c r="D1066" t="s">
        <v>39</v>
      </c>
      <c r="E1066">
        <v>2015</v>
      </c>
      <c r="F1066" t="s">
        <v>229</v>
      </c>
      <c r="G1066">
        <v>0</v>
      </c>
      <c r="H1066" s="59"/>
      <c r="FV1066">
        <v>0</v>
      </c>
    </row>
    <row r="1067" spans="1:178" x14ac:dyDescent="0.2">
      <c r="A1067" t="s">
        <v>216</v>
      </c>
      <c r="B1067" t="s">
        <v>231</v>
      </c>
      <c r="C1067" t="s">
        <v>244</v>
      </c>
      <c r="D1067" t="s">
        <v>39</v>
      </c>
      <c r="E1067">
        <v>2016</v>
      </c>
      <c r="F1067" t="s">
        <v>229</v>
      </c>
      <c r="G1067">
        <v>0</v>
      </c>
      <c r="H1067" s="59"/>
      <c r="FV1067">
        <v>0</v>
      </c>
    </row>
    <row r="1068" spans="1:178" x14ac:dyDescent="0.2">
      <c r="A1068" t="s">
        <v>216</v>
      </c>
      <c r="B1068" t="s">
        <v>231</v>
      </c>
      <c r="C1068" t="s">
        <v>244</v>
      </c>
      <c r="D1068" t="s">
        <v>39</v>
      </c>
      <c r="E1068">
        <v>2017</v>
      </c>
      <c r="F1068" t="s">
        <v>229</v>
      </c>
      <c r="G1068">
        <v>0</v>
      </c>
      <c r="H1068" s="59"/>
      <c r="FV1068">
        <v>0</v>
      </c>
    </row>
    <row r="1069" spans="1:178" x14ac:dyDescent="0.2">
      <c r="A1069" t="s">
        <v>216</v>
      </c>
      <c r="B1069" t="s">
        <v>231</v>
      </c>
      <c r="C1069" t="s">
        <v>244</v>
      </c>
      <c r="D1069" t="s">
        <v>39</v>
      </c>
      <c r="E1069" t="s">
        <v>239</v>
      </c>
      <c r="F1069" t="s">
        <v>229</v>
      </c>
      <c r="G1069">
        <v>0</v>
      </c>
      <c r="H1069" s="59"/>
      <c r="FV1069">
        <v>0</v>
      </c>
    </row>
    <row r="1070" spans="1:178" x14ac:dyDescent="0.2">
      <c r="A1070" t="s">
        <v>216</v>
      </c>
      <c r="B1070" t="s">
        <v>231</v>
      </c>
      <c r="C1070" t="s">
        <v>244</v>
      </c>
      <c r="D1070" t="s">
        <v>40</v>
      </c>
      <c r="E1070">
        <v>2015</v>
      </c>
      <c r="F1070" t="s">
        <v>229</v>
      </c>
      <c r="G1070">
        <v>0</v>
      </c>
      <c r="H1070" s="59"/>
      <c r="FV1070">
        <v>0</v>
      </c>
    </row>
    <row r="1071" spans="1:178" x14ac:dyDescent="0.2">
      <c r="A1071" t="s">
        <v>216</v>
      </c>
      <c r="B1071" t="s">
        <v>231</v>
      </c>
      <c r="C1071" t="s">
        <v>244</v>
      </c>
      <c r="D1071" t="s">
        <v>40</v>
      </c>
      <c r="E1071">
        <v>2016</v>
      </c>
      <c r="F1071" t="s">
        <v>229</v>
      </c>
      <c r="G1071">
        <v>0</v>
      </c>
      <c r="H1071" s="59"/>
      <c r="FV1071">
        <v>0</v>
      </c>
    </row>
    <row r="1072" spans="1:178" x14ac:dyDescent="0.2">
      <c r="A1072" t="s">
        <v>216</v>
      </c>
      <c r="B1072" t="s">
        <v>231</v>
      </c>
      <c r="C1072" t="s">
        <v>244</v>
      </c>
      <c r="D1072" t="s">
        <v>40</v>
      </c>
      <c r="E1072">
        <v>2017</v>
      </c>
      <c r="F1072" t="s">
        <v>229</v>
      </c>
      <c r="G1072">
        <v>0</v>
      </c>
      <c r="H1072" s="59"/>
      <c r="FV1072">
        <v>0</v>
      </c>
    </row>
    <row r="1073" spans="1:178" x14ac:dyDescent="0.2">
      <c r="A1073" t="s">
        <v>216</v>
      </c>
      <c r="B1073" t="s">
        <v>231</v>
      </c>
      <c r="C1073" t="s">
        <v>244</v>
      </c>
      <c r="D1073" t="s">
        <v>40</v>
      </c>
      <c r="E1073" t="s">
        <v>239</v>
      </c>
      <c r="F1073" t="s">
        <v>229</v>
      </c>
      <c r="G1073">
        <v>0</v>
      </c>
      <c r="H1073" s="59"/>
      <c r="FV1073">
        <v>0</v>
      </c>
    </row>
    <row r="1074" spans="1:178" x14ac:dyDescent="0.2">
      <c r="A1074" t="s">
        <v>216</v>
      </c>
      <c r="B1074" t="s">
        <v>231</v>
      </c>
      <c r="C1074" t="s">
        <v>244</v>
      </c>
      <c r="D1074" t="s">
        <v>41</v>
      </c>
      <c r="E1074">
        <v>2015</v>
      </c>
      <c r="F1074" t="s">
        <v>229</v>
      </c>
      <c r="G1074">
        <v>0</v>
      </c>
      <c r="H1074" s="59"/>
      <c r="FV1074">
        <v>0</v>
      </c>
    </row>
    <row r="1075" spans="1:178" x14ac:dyDescent="0.2">
      <c r="A1075" t="s">
        <v>216</v>
      </c>
      <c r="B1075" t="s">
        <v>231</v>
      </c>
      <c r="C1075" t="s">
        <v>244</v>
      </c>
      <c r="D1075" t="s">
        <v>41</v>
      </c>
      <c r="E1075">
        <v>2016</v>
      </c>
      <c r="F1075" t="s">
        <v>229</v>
      </c>
      <c r="G1075">
        <v>0</v>
      </c>
      <c r="H1075" s="59"/>
      <c r="FV1075">
        <v>0</v>
      </c>
    </row>
    <row r="1076" spans="1:178" x14ac:dyDescent="0.2">
      <c r="A1076" t="s">
        <v>216</v>
      </c>
      <c r="B1076" t="s">
        <v>231</v>
      </c>
      <c r="C1076" t="s">
        <v>244</v>
      </c>
      <c r="D1076" t="s">
        <v>41</v>
      </c>
      <c r="E1076">
        <v>2017</v>
      </c>
      <c r="F1076" t="s">
        <v>229</v>
      </c>
      <c r="G1076">
        <v>0</v>
      </c>
      <c r="H1076" s="59"/>
      <c r="FV1076">
        <v>0</v>
      </c>
    </row>
    <row r="1077" spans="1:178" x14ac:dyDescent="0.2">
      <c r="A1077" t="s">
        <v>216</v>
      </c>
      <c r="B1077" t="s">
        <v>231</v>
      </c>
      <c r="C1077" t="s">
        <v>244</v>
      </c>
      <c r="D1077" t="s">
        <v>41</v>
      </c>
      <c r="E1077" t="s">
        <v>239</v>
      </c>
      <c r="F1077" t="s">
        <v>229</v>
      </c>
      <c r="G1077">
        <v>0</v>
      </c>
      <c r="H1077" s="59"/>
      <c r="FV1077">
        <v>0</v>
      </c>
    </row>
    <row r="1078" spans="1:178" x14ac:dyDescent="0.2">
      <c r="A1078" t="s">
        <v>216</v>
      </c>
      <c r="B1078" t="s">
        <v>231</v>
      </c>
      <c r="C1078" t="s">
        <v>244</v>
      </c>
      <c r="D1078" t="s">
        <v>42</v>
      </c>
      <c r="E1078">
        <v>2015</v>
      </c>
      <c r="F1078" t="s">
        <v>229</v>
      </c>
      <c r="G1078">
        <v>0</v>
      </c>
      <c r="H1078" s="59"/>
      <c r="FV1078">
        <v>0</v>
      </c>
    </row>
    <row r="1079" spans="1:178" x14ac:dyDescent="0.2">
      <c r="A1079" t="s">
        <v>216</v>
      </c>
      <c r="B1079" t="s">
        <v>231</v>
      </c>
      <c r="C1079" t="s">
        <v>244</v>
      </c>
      <c r="D1079" t="s">
        <v>42</v>
      </c>
      <c r="E1079">
        <v>2016</v>
      </c>
      <c r="F1079" t="s">
        <v>229</v>
      </c>
      <c r="G1079">
        <v>0</v>
      </c>
      <c r="H1079" s="59"/>
      <c r="FV1079">
        <v>0</v>
      </c>
    </row>
    <row r="1080" spans="1:178" x14ac:dyDescent="0.2">
      <c r="A1080" t="s">
        <v>216</v>
      </c>
      <c r="B1080" t="s">
        <v>231</v>
      </c>
      <c r="C1080" t="s">
        <v>244</v>
      </c>
      <c r="D1080" t="s">
        <v>42</v>
      </c>
      <c r="E1080">
        <v>2017</v>
      </c>
      <c r="F1080" t="s">
        <v>229</v>
      </c>
      <c r="G1080">
        <v>0</v>
      </c>
      <c r="H1080" s="59"/>
      <c r="FV1080">
        <v>0</v>
      </c>
    </row>
    <row r="1081" spans="1:178" x14ac:dyDescent="0.2">
      <c r="A1081" t="s">
        <v>216</v>
      </c>
      <c r="B1081" t="s">
        <v>231</v>
      </c>
      <c r="C1081" t="s">
        <v>244</v>
      </c>
      <c r="D1081" t="s">
        <v>42</v>
      </c>
      <c r="E1081" t="s">
        <v>239</v>
      </c>
      <c r="F1081" t="s">
        <v>229</v>
      </c>
      <c r="G1081">
        <v>0</v>
      </c>
      <c r="H1081" s="59"/>
      <c r="FV1081">
        <v>0</v>
      </c>
    </row>
    <row r="1082" spans="1:178" x14ac:dyDescent="0.2">
      <c r="A1082" t="s">
        <v>216</v>
      </c>
      <c r="B1082" t="s">
        <v>231</v>
      </c>
      <c r="C1082" t="s">
        <v>244</v>
      </c>
      <c r="D1082" t="s">
        <v>43</v>
      </c>
      <c r="E1082">
        <v>2015</v>
      </c>
      <c r="F1082" t="s">
        <v>229</v>
      </c>
      <c r="G1082">
        <v>0</v>
      </c>
      <c r="H1082" s="59"/>
      <c r="FV1082">
        <v>0</v>
      </c>
    </row>
    <row r="1083" spans="1:178" x14ac:dyDescent="0.2">
      <c r="A1083" t="s">
        <v>216</v>
      </c>
      <c r="B1083" t="s">
        <v>231</v>
      </c>
      <c r="C1083" t="s">
        <v>244</v>
      </c>
      <c r="D1083" t="s">
        <v>43</v>
      </c>
      <c r="E1083">
        <v>2016</v>
      </c>
      <c r="F1083" t="s">
        <v>229</v>
      </c>
      <c r="G1083">
        <v>0</v>
      </c>
      <c r="H1083" s="59"/>
      <c r="FV1083">
        <v>0</v>
      </c>
    </row>
    <row r="1084" spans="1:178" x14ac:dyDescent="0.2">
      <c r="A1084" t="s">
        <v>216</v>
      </c>
      <c r="B1084" t="s">
        <v>231</v>
      </c>
      <c r="C1084" t="s">
        <v>244</v>
      </c>
      <c r="D1084" t="s">
        <v>43</v>
      </c>
      <c r="E1084">
        <v>2017</v>
      </c>
      <c r="F1084" t="s">
        <v>229</v>
      </c>
      <c r="G1084">
        <v>0</v>
      </c>
      <c r="H1084" s="59"/>
      <c r="FV1084">
        <v>0</v>
      </c>
    </row>
    <row r="1085" spans="1:178" x14ac:dyDescent="0.2">
      <c r="A1085" t="s">
        <v>216</v>
      </c>
      <c r="B1085" t="s">
        <v>231</v>
      </c>
      <c r="C1085" t="s">
        <v>244</v>
      </c>
      <c r="D1085" t="s">
        <v>43</v>
      </c>
      <c r="E1085" t="s">
        <v>239</v>
      </c>
      <c r="F1085" t="s">
        <v>229</v>
      </c>
      <c r="G1085">
        <v>0</v>
      </c>
      <c r="H1085" s="59"/>
      <c r="FV1085">
        <v>0</v>
      </c>
    </row>
    <row r="1086" spans="1:178" x14ac:dyDescent="0.2">
      <c r="A1086" t="s">
        <v>216</v>
      </c>
      <c r="B1086" t="s">
        <v>231</v>
      </c>
      <c r="C1086" t="s">
        <v>244</v>
      </c>
      <c r="D1086" t="s">
        <v>44</v>
      </c>
      <c r="E1086">
        <v>2015</v>
      </c>
      <c r="F1086" t="s">
        <v>229</v>
      </c>
      <c r="G1086">
        <v>0</v>
      </c>
      <c r="H1086" s="59"/>
      <c r="FV1086">
        <v>0</v>
      </c>
    </row>
    <row r="1087" spans="1:178" x14ac:dyDescent="0.2">
      <c r="A1087" t="s">
        <v>216</v>
      </c>
      <c r="B1087" t="s">
        <v>231</v>
      </c>
      <c r="C1087" t="s">
        <v>244</v>
      </c>
      <c r="D1087" t="s">
        <v>44</v>
      </c>
      <c r="E1087">
        <v>2016</v>
      </c>
      <c r="F1087" t="s">
        <v>229</v>
      </c>
      <c r="G1087">
        <v>0</v>
      </c>
      <c r="H1087" s="59"/>
      <c r="FV1087">
        <v>0</v>
      </c>
    </row>
    <row r="1088" spans="1:178" x14ac:dyDescent="0.2">
      <c r="A1088" t="s">
        <v>216</v>
      </c>
      <c r="B1088" t="s">
        <v>231</v>
      </c>
      <c r="C1088" t="s">
        <v>244</v>
      </c>
      <c r="D1088" t="s">
        <v>44</v>
      </c>
      <c r="E1088">
        <v>2017</v>
      </c>
      <c r="F1088" t="s">
        <v>229</v>
      </c>
      <c r="G1088">
        <v>0</v>
      </c>
      <c r="H1088" s="59"/>
      <c r="FV1088">
        <v>0</v>
      </c>
    </row>
    <row r="1089" spans="1:178" x14ac:dyDescent="0.2">
      <c r="A1089" t="s">
        <v>216</v>
      </c>
      <c r="B1089" t="s">
        <v>231</v>
      </c>
      <c r="C1089" t="s">
        <v>244</v>
      </c>
      <c r="D1089" t="s">
        <v>44</v>
      </c>
      <c r="E1089" t="s">
        <v>239</v>
      </c>
      <c r="F1089" t="s">
        <v>229</v>
      </c>
      <c r="G1089">
        <v>0</v>
      </c>
      <c r="H1089" s="59"/>
      <c r="FV1089">
        <v>0</v>
      </c>
    </row>
    <row r="1090" spans="1:178" x14ac:dyDescent="0.2">
      <c r="A1090" t="s">
        <v>216</v>
      </c>
      <c r="B1090" t="s">
        <v>231</v>
      </c>
      <c r="C1090" t="s">
        <v>244</v>
      </c>
      <c r="D1090" t="s">
        <v>10</v>
      </c>
      <c r="E1090">
        <v>2015</v>
      </c>
      <c r="F1090" t="s">
        <v>229</v>
      </c>
      <c r="G1090">
        <v>0</v>
      </c>
      <c r="H1090" s="59"/>
      <c r="FV1090">
        <v>0</v>
      </c>
    </row>
    <row r="1091" spans="1:178" x14ac:dyDescent="0.2">
      <c r="A1091" t="s">
        <v>216</v>
      </c>
      <c r="B1091" t="s">
        <v>231</v>
      </c>
      <c r="C1091" t="s">
        <v>244</v>
      </c>
      <c r="D1091" t="s">
        <v>10</v>
      </c>
      <c r="E1091">
        <v>2016</v>
      </c>
      <c r="F1091" t="s">
        <v>229</v>
      </c>
      <c r="G1091">
        <v>0</v>
      </c>
      <c r="H1091" s="59"/>
      <c r="FV1091">
        <v>0</v>
      </c>
    </row>
    <row r="1092" spans="1:178" x14ac:dyDescent="0.2">
      <c r="A1092" t="s">
        <v>216</v>
      </c>
      <c r="B1092" t="s">
        <v>231</v>
      </c>
      <c r="C1092" t="s">
        <v>244</v>
      </c>
      <c r="D1092" t="s">
        <v>10</v>
      </c>
      <c r="E1092">
        <v>2017</v>
      </c>
      <c r="F1092" t="s">
        <v>229</v>
      </c>
      <c r="G1092">
        <v>0</v>
      </c>
      <c r="H1092" s="59"/>
      <c r="FV1092">
        <v>0</v>
      </c>
    </row>
    <row r="1093" spans="1:178" x14ac:dyDescent="0.2">
      <c r="A1093" t="s">
        <v>216</v>
      </c>
      <c r="B1093" t="s">
        <v>231</v>
      </c>
      <c r="C1093" t="s">
        <v>244</v>
      </c>
      <c r="D1093" t="s">
        <v>10</v>
      </c>
      <c r="E1093" t="s">
        <v>239</v>
      </c>
      <c r="F1093" t="s">
        <v>229</v>
      </c>
      <c r="G1093">
        <v>0</v>
      </c>
      <c r="H1093" s="59"/>
      <c r="FV1093">
        <v>0</v>
      </c>
    </row>
    <row r="1094" spans="1:178" x14ac:dyDescent="0.2">
      <c r="A1094" t="s">
        <v>216</v>
      </c>
      <c r="B1094" t="s">
        <v>231</v>
      </c>
      <c r="C1094" t="s">
        <v>244</v>
      </c>
      <c r="D1094" t="s">
        <v>33</v>
      </c>
      <c r="E1094">
        <v>2015</v>
      </c>
      <c r="F1094" t="s">
        <v>230</v>
      </c>
      <c r="G1094">
        <v>0</v>
      </c>
      <c r="H1094" s="59"/>
      <c r="FV1094">
        <v>0</v>
      </c>
    </row>
    <row r="1095" spans="1:178" x14ac:dyDescent="0.2">
      <c r="A1095" t="s">
        <v>216</v>
      </c>
      <c r="B1095" t="s">
        <v>231</v>
      </c>
      <c r="C1095" t="s">
        <v>244</v>
      </c>
      <c r="D1095" t="s">
        <v>33</v>
      </c>
      <c r="E1095">
        <v>2016</v>
      </c>
      <c r="F1095" t="s">
        <v>230</v>
      </c>
      <c r="G1095">
        <v>0</v>
      </c>
      <c r="H1095" s="59"/>
      <c r="FV1095">
        <v>0</v>
      </c>
    </row>
    <row r="1096" spans="1:178" x14ac:dyDescent="0.2">
      <c r="A1096" t="s">
        <v>216</v>
      </c>
      <c r="B1096" t="s">
        <v>231</v>
      </c>
      <c r="C1096" t="s">
        <v>244</v>
      </c>
      <c r="D1096" t="s">
        <v>33</v>
      </c>
      <c r="E1096">
        <v>2017</v>
      </c>
      <c r="F1096" t="s">
        <v>230</v>
      </c>
      <c r="G1096">
        <v>0</v>
      </c>
      <c r="H1096" s="59"/>
      <c r="FV1096">
        <v>0</v>
      </c>
    </row>
    <row r="1097" spans="1:178" x14ac:dyDescent="0.2">
      <c r="A1097" t="s">
        <v>216</v>
      </c>
      <c r="B1097" t="s">
        <v>231</v>
      </c>
      <c r="C1097" t="s">
        <v>244</v>
      </c>
      <c r="D1097" t="s">
        <v>33</v>
      </c>
      <c r="E1097" t="s">
        <v>239</v>
      </c>
      <c r="F1097" t="s">
        <v>230</v>
      </c>
      <c r="G1097">
        <v>0</v>
      </c>
      <c r="H1097" s="59"/>
      <c r="FV1097">
        <v>0</v>
      </c>
    </row>
    <row r="1098" spans="1:178" x14ac:dyDescent="0.2">
      <c r="A1098" t="s">
        <v>216</v>
      </c>
      <c r="B1098" t="s">
        <v>231</v>
      </c>
      <c r="C1098" t="s">
        <v>244</v>
      </c>
      <c r="D1098" t="s">
        <v>34</v>
      </c>
      <c r="E1098">
        <v>2015</v>
      </c>
      <c r="F1098" t="s">
        <v>230</v>
      </c>
      <c r="G1098">
        <v>0</v>
      </c>
      <c r="H1098" s="59"/>
      <c r="FV1098">
        <v>0</v>
      </c>
    </row>
    <row r="1099" spans="1:178" x14ac:dyDescent="0.2">
      <c r="A1099" t="s">
        <v>216</v>
      </c>
      <c r="B1099" t="s">
        <v>231</v>
      </c>
      <c r="C1099" t="s">
        <v>244</v>
      </c>
      <c r="D1099" t="s">
        <v>34</v>
      </c>
      <c r="E1099">
        <v>2016</v>
      </c>
      <c r="F1099" t="s">
        <v>230</v>
      </c>
      <c r="G1099">
        <v>0</v>
      </c>
      <c r="H1099" s="59"/>
      <c r="FV1099">
        <v>0</v>
      </c>
    </row>
    <row r="1100" spans="1:178" x14ac:dyDescent="0.2">
      <c r="A1100" t="s">
        <v>216</v>
      </c>
      <c r="B1100" t="s">
        <v>231</v>
      </c>
      <c r="C1100" t="s">
        <v>244</v>
      </c>
      <c r="D1100" t="s">
        <v>34</v>
      </c>
      <c r="E1100">
        <v>2017</v>
      </c>
      <c r="F1100" t="s">
        <v>230</v>
      </c>
      <c r="G1100">
        <v>0</v>
      </c>
      <c r="H1100" s="59"/>
      <c r="FV1100">
        <v>0</v>
      </c>
    </row>
    <row r="1101" spans="1:178" x14ac:dyDescent="0.2">
      <c r="A1101" t="s">
        <v>216</v>
      </c>
      <c r="B1101" t="s">
        <v>231</v>
      </c>
      <c r="C1101" t="s">
        <v>244</v>
      </c>
      <c r="D1101" t="s">
        <v>34</v>
      </c>
      <c r="E1101" t="s">
        <v>239</v>
      </c>
      <c r="F1101" t="s">
        <v>230</v>
      </c>
      <c r="G1101">
        <v>0</v>
      </c>
      <c r="H1101" s="59"/>
      <c r="FV1101">
        <v>0</v>
      </c>
    </row>
    <row r="1102" spans="1:178" x14ac:dyDescent="0.2">
      <c r="A1102" t="s">
        <v>216</v>
      </c>
      <c r="B1102" t="s">
        <v>231</v>
      </c>
      <c r="C1102" t="s">
        <v>244</v>
      </c>
      <c r="D1102" t="s">
        <v>35</v>
      </c>
      <c r="E1102">
        <v>2015</v>
      </c>
      <c r="F1102" t="s">
        <v>230</v>
      </c>
      <c r="G1102">
        <v>0</v>
      </c>
      <c r="H1102" s="59"/>
      <c r="FV1102">
        <v>0</v>
      </c>
    </row>
    <row r="1103" spans="1:178" x14ac:dyDescent="0.2">
      <c r="A1103" t="s">
        <v>216</v>
      </c>
      <c r="B1103" t="s">
        <v>231</v>
      </c>
      <c r="C1103" t="s">
        <v>244</v>
      </c>
      <c r="D1103" t="s">
        <v>35</v>
      </c>
      <c r="E1103">
        <v>2016</v>
      </c>
      <c r="F1103" t="s">
        <v>230</v>
      </c>
      <c r="G1103">
        <v>0</v>
      </c>
      <c r="H1103" s="59"/>
      <c r="FV1103">
        <v>0</v>
      </c>
    </row>
    <row r="1104" spans="1:178" x14ac:dyDescent="0.2">
      <c r="A1104" t="s">
        <v>216</v>
      </c>
      <c r="B1104" t="s">
        <v>231</v>
      </c>
      <c r="C1104" t="s">
        <v>244</v>
      </c>
      <c r="D1104" t="s">
        <v>35</v>
      </c>
      <c r="E1104">
        <v>2017</v>
      </c>
      <c r="F1104" t="s">
        <v>230</v>
      </c>
      <c r="G1104">
        <v>0</v>
      </c>
      <c r="H1104" s="59"/>
      <c r="FV1104">
        <v>0</v>
      </c>
    </row>
    <row r="1105" spans="1:178" x14ac:dyDescent="0.2">
      <c r="A1105" t="s">
        <v>216</v>
      </c>
      <c r="B1105" t="s">
        <v>231</v>
      </c>
      <c r="C1105" t="s">
        <v>244</v>
      </c>
      <c r="D1105" t="s">
        <v>35</v>
      </c>
      <c r="E1105" t="s">
        <v>239</v>
      </c>
      <c r="F1105" t="s">
        <v>230</v>
      </c>
      <c r="G1105">
        <v>0</v>
      </c>
      <c r="H1105" s="59"/>
      <c r="FV1105">
        <v>0</v>
      </c>
    </row>
    <row r="1106" spans="1:178" x14ac:dyDescent="0.2">
      <c r="A1106" t="s">
        <v>216</v>
      </c>
      <c r="B1106" t="s">
        <v>231</v>
      </c>
      <c r="C1106" t="s">
        <v>244</v>
      </c>
      <c r="D1106" t="s">
        <v>36</v>
      </c>
      <c r="E1106">
        <v>2015</v>
      </c>
      <c r="F1106" t="s">
        <v>230</v>
      </c>
      <c r="G1106">
        <v>0</v>
      </c>
      <c r="H1106" s="59"/>
      <c r="FV1106">
        <v>0</v>
      </c>
    </row>
    <row r="1107" spans="1:178" x14ac:dyDescent="0.2">
      <c r="A1107" t="s">
        <v>216</v>
      </c>
      <c r="B1107" t="s">
        <v>231</v>
      </c>
      <c r="C1107" t="s">
        <v>244</v>
      </c>
      <c r="D1107" t="s">
        <v>36</v>
      </c>
      <c r="E1107">
        <v>2016</v>
      </c>
      <c r="F1107" t="s">
        <v>230</v>
      </c>
      <c r="G1107">
        <v>0</v>
      </c>
      <c r="H1107" s="59"/>
      <c r="FV1107">
        <v>0</v>
      </c>
    </row>
    <row r="1108" spans="1:178" x14ac:dyDescent="0.2">
      <c r="A1108" t="s">
        <v>216</v>
      </c>
      <c r="B1108" t="s">
        <v>231</v>
      </c>
      <c r="C1108" t="s">
        <v>244</v>
      </c>
      <c r="D1108" t="s">
        <v>36</v>
      </c>
      <c r="E1108">
        <v>2017</v>
      </c>
      <c r="F1108" t="s">
        <v>230</v>
      </c>
      <c r="G1108">
        <v>0</v>
      </c>
      <c r="H1108" s="59"/>
      <c r="FV1108">
        <v>0</v>
      </c>
    </row>
    <row r="1109" spans="1:178" x14ac:dyDescent="0.2">
      <c r="A1109" t="s">
        <v>216</v>
      </c>
      <c r="B1109" t="s">
        <v>231</v>
      </c>
      <c r="C1109" t="s">
        <v>244</v>
      </c>
      <c r="D1109" t="s">
        <v>36</v>
      </c>
      <c r="E1109" t="s">
        <v>239</v>
      </c>
      <c r="F1109" t="s">
        <v>230</v>
      </c>
      <c r="G1109">
        <v>0</v>
      </c>
      <c r="H1109" s="59"/>
      <c r="FV1109">
        <v>0</v>
      </c>
    </row>
    <row r="1110" spans="1:178" x14ac:dyDescent="0.2">
      <c r="A1110" t="s">
        <v>216</v>
      </c>
      <c r="B1110" t="s">
        <v>231</v>
      </c>
      <c r="C1110" t="s">
        <v>244</v>
      </c>
      <c r="D1110" t="s">
        <v>37</v>
      </c>
      <c r="E1110">
        <v>2015</v>
      </c>
      <c r="F1110" t="s">
        <v>230</v>
      </c>
      <c r="G1110">
        <v>0</v>
      </c>
      <c r="H1110" s="59"/>
      <c r="FV1110">
        <v>0</v>
      </c>
    </row>
    <row r="1111" spans="1:178" x14ac:dyDescent="0.2">
      <c r="A1111" t="s">
        <v>216</v>
      </c>
      <c r="B1111" t="s">
        <v>231</v>
      </c>
      <c r="C1111" t="s">
        <v>244</v>
      </c>
      <c r="D1111" t="s">
        <v>37</v>
      </c>
      <c r="E1111">
        <v>2016</v>
      </c>
      <c r="F1111" t="s">
        <v>230</v>
      </c>
      <c r="G1111">
        <v>0</v>
      </c>
      <c r="H1111" s="59"/>
      <c r="FV1111">
        <v>0</v>
      </c>
    </row>
    <row r="1112" spans="1:178" x14ac:dyDescent="0.2">
      <c r="A1112" t="s">
        <v>216</v>
      </c>
      <c r="B1112" t="s">
        <v>231</v>
      </c>
      <c r="C1112" t="s">
        <v>244</v>
      </c>
      <c r="D1112" t="s">
        <v>37</v>
      </c>
      <c r="E1112">
        <v>2017</v>
      </c>
      <c r="F1112" t="s">
        <v>230</v>
      </c>
      <c r="G1112">
        <v>0</v>
      </c>
      <c r="H1112" s="59"/>
      <c r="FV1112">
        <v>0</v>
      </c>
    </row>
    <row r="1113" spans="1:178" x14ac:dyDescent="0.2">
      <c r="A1113" t="s">
        <v>216</v>
      </c>
      <c r="B1113" t="s">
        <v>231</v>
      </c>
      <c r="C1113" t="s">
        <v>244</v>
      </c>
      <c r="D1113" t="s">
        <v>37</v>
      </c>
      <c r="E1113" t="s">
        <v>239</v>
      </c>
      <c r="F1113" t="s">
        <v>230</v>
      </c>
      <c r="G1113">
        <v>0</v>
      </c>
      <c r="H1113" s="59"/>
      <c r="FV1113">
        <v>0</v>
      </c>
    </row>
    <row r="1114" spans="1:178" x14ac:dyDescent="0.2">
      <c r="A1114" t="s">
        <v>216</v>
      </c>
      <c r="B1114" t="s">
        <v>231</v>
      </c>
      <c r="C1114" t="s">
        <v>244</v>
      </c>
      <c r="D1114" t="s">
        <v>38</v>
      </c>
      <c r="E1114">
        <v>2015</v>
      </c>
      <c r="F1114" t="s">
        <v>230</v>
      </c>
      <c r="G1114">
        <v>0</v>
      </c>
      <c r="H1114" s="59"/>
      <c r="FV1114">
        <v>0</v>
      </c>
    </row>
    <row r="1115" spans="1:178" x14ac:dyDescent="0.2">
      <c r="A1115" t="s">
        <v>216</v>
      </c>
      <c r="B1115" t="s">
        <v>231</v>
      </c>
      <c r="C1115" t="s">
        <v>244</v>
      </c>
      <c r="D1115" t="s">
        <v>38</v>
      </c>
      <c r="E1115">
        <v>2016</v>
      </c>
      <c r="F1115" t="s">
        <v>230</v>
      </c>
      <c r="G1115">
        <v>0</v>
      </c>
      <c r="H1115" s="59"/>
      <c r="FV1115">
        <v>0</v>
      </c>
    </row>
    <row r="1116" spans="1:178" x14ac:dyDescent="0.2">
      <c r="A1116" t="s">
        <v>216</v>
      </c>
      <c r="B1116" t="s">
        <v>231</v>
      </c>
      <c r="C1116" t="s">
        <v>244</v>
      </c>
      <c r="D1116" t="s">
        <v>38</v>
      </c>
      <c r="E1116">
        <v>2017</v>
      </c>
      <c r="F1116" t="s">
        <v>230</v>
      </c>
      <c r="G1116">
        <v>0</v>
      </c>
      <c r="H1116" s="59"/>
      <c r="FV1116">
        <v>0</v>
      </c>
    </row>
    <row r="1117" spans="1:178" x14ac:dyDescent="0.2">
      <c r="A1117" t="s">
        <v>216</v>
      </c>
      <c r="B1117" t="s">
        <v>231</v>
      </c>
      <c r="C1117" t="s">
        <v>244</v>
      </c>
      <c r="D1117" t="s">
        <v>38</v>
      </c>
      <c r="E1117" t="s">
        <v>239</v>
      </c>
      <c r="F1117" t="s">
        <v>230</v>
      </c>
      <c r="G1117">
        <v>0</v>
      </c>
      <c r="H1117" s="59"/>
      <c r="FV1117">
        <v>0</v>
      </c>
    </row>
    <row r="1118" spans="1:178" x14ac:dyDescent="0.2">
      <c r="A1118" t="s">
        <v>216</v>
      </c>
      <c r="B1118" t="s">
        <v>231</v>
      </c>
      <c r="C1118" t="s">
        <v>244</v>
      </c>
      <c r="D1118" t="s">
        <v>39</v>
      </c>
      <c r="E1118">
        <v>2015</v>
      </c>
      <c r="F1118" t="s">
        <v>230</v>
      </c>
      <c r="G1118">
        <v>0</v>
      </c>
      <c r="H1118" s="59"/>
      <c r="FV1118">
        <v>0</v>
      </c>
    </row>
    <row r="1119" spans="1:178" x14ac:dyDescent="0.2">
      <c r="A1119" t="s">
        <v>216</v>
      </c>
      <c r="B1119" t="s">
        <v>231</v>
      </c>
      <c r="C1119" t="s">
        <v>244</v>
      </c>
      <c r="D1119" t="s">
        <v>39</v>
      </c>
      <c r="E1119">
        <v>2016</v>
      </c>
      <c r="F1119" t="s">
        <v>230</v>
      </c>
      <c r="G1119">
        <v>0</v>
      </c>
      <c r="H1119" s="59"/>
      <c r="FV1119">
        <v>0</v>
      </c>
    </row>
    <row r="1120" spans="1:178" x14ac:dyDescent="0.2">
      <c r="A1120" t="s">
        <v>216</v>
      </c>
      <c r="B1120" t="s">
        <v>231</v>
      </c>
      <c r="C1120" t="s">
        <v>244</v>
      </c>
      <c r="D1120" t="s">
        <v>39</v>
      </c>
      <c r="E1120">
        <v>2017</v>
      </c>
      <c r="F1120" t="s">
        <v>230</v>
      </c>
      <c r="G1120">
        <v>0</v>
      </c>
      <c r="H1120" s="59"/>
      <c r="FV1120">
        <v>0</v>
      </c>
    </row>
    <row r="1121" spans="1:178" x14ac:dyDescent="0.2">
      <c r="A1121" t="s">
        <v>216</v>
      </c>
      <c r="B1121" t="s">
        <v>231</v>
      </c>
      <c r="C1121" t="s">
        <v>244</v>
      </c>
      <c r="D1121" t="s">
        <v>39</v>
      </c>
      <c r="E1121" t="s">
        <v>239</v>
      </c>
      <c r="F1121" t="s">
        <v>230</v>
      </c>
      <c r="G1121">
        <v>0</v>
      </c>
      <c r="H1121" s="59"/>
      <c r="FV1121">
        <v>0</v>
      </c>
    </row>
    <row r="1122" spans="1:178" x14ac:dyDescent="0.2">
      <c r="A1122" t="s">
        <v>216</v>
      </c>
      <c r="B1122" t="s">
        <v>231</v>
      </c>
      <c r="C1122" t="s">
        <v>244</v>
      </c>
      <c r="D1122" t="s">
        <v>40</v>
      </c>
      <c r="E1122">
        <v>2015</v>
      </c>
      <c r="F1122" t="s">
        <v>230</v>
      </c>
      <c r="G1122">
        <v>0</v>
      </c>
      <c r="H1122" s="59"/>
      <c r="FV1122">
        <v>0</v>
      </c>
    </row>
    <row r="1123" spans="1:178" x14ac:dyDescent="0.2">
      <c r="A1123" t="s">
        <v>216</v>
      </c>
      <c r="B1123" t="s">
        <v>231</v>
      </c>
      <c r="C1123" t="s">
        <v>244</v>
      </c>
      <c r="D1123" t="s">
        <v>40</v>
      </c>
      <c r="E1123">
        <v>2016</v>
      </c>
      <c r="F1123" t="s">
        <v>230</v>
      </c>
      <c r="G1123">
        <v>0</v>
      </c>
      <c r="H1123" s="59"/>
      <c r="FV1123">
        <v>0</v>
      </c>
    </row>
    <row r="1124" spans="1:178" x14ac:dyDescent="0.2">
      <c r="A1124" t="s">
        <v>216</v>
      </c>
      <c r="B1124" t="s">
        <v>231</v>
      </c>
      <c r="C1124" t="s">
        <v>244</v>
      </c>
      <c r="D1124" t="s">
        <v>40</v>
      </c>
      <c r="E1124">
        <v>2017</v>
      </c>
      <c r="F1124" t="s">
        <v>230</v>
      </c>
      <c r="G1124">
        <v>0</v>
      </c>
      <c r="H1124" s="59"/>
      <c r="FV1124">
        <v>0</v>
      </c>
    </row>
    <row r="1125" spans="1:178" x14ac:dyDescent="0.2">
      <c r="A1125" t="s">
        <v>216</v>
      </c>
      <c r="B1125" t="s">
        <v>231</v>
      </c>
      <c r="C1125" t="s">
        <v>244</v>
      </c>
      <c r="D1125" t="s">
        <v>40</v>
      </c>
      <c r="E1125" t="s">
        <v>239</v>
      </c>
      <c r="F1125" t="s">
        <v>230</v>
      </c>
      <c r="G1125">
        <v>0</v>
      </c>
      <c r="H1125" s="59"/>
      <c r="FV1125">
        <v>0</v>
      </c>
    </row>
    <row r="1126" spans="1:178" x14ac:dyDescent="0.2">
      <c r="A1126" t="s">
        <v>216</v>
      </c>
      <c r="B1126" t="s">
        <v>231</v>
      </c>
      <c r="C1126" t="s">
        <v>244</v>
      </c>
      <c r="D1126" t="s">
        <v>41</v>
      </c>
      <c r="E1126">
        <v>2015</v>
      </c>
      <c r="F1126" t="s">
        <v>230</v>
      </c>
      <c r="G1126">
        <v>0</v>
      </c>
      <c r="H1126" s="59"/>
      <c r="FV1126">
        <v>0</v>
      </c>
    </row>
    <row r="1127" spans="1:178" x14ac:dyDescent="0.2">
      <c r="A1127" t="s">
        <v>216</v>
      </c>
      <c r="B1127" t="s">
        <v>231</v>
      </c>
      <c r="C1127" t="s">
        <v>244</v>
      </c>
      <c r="D1127" t="s">
        <v>41</v>
      </c>
      <c r="E1127">
        <v>2016</v>
      </c>
      <c r="F1127" t="s">
        <v>230</v>
      </c>
      <c r="G1127">
        <v>0</v>
      </c>
      <c r="H1127" s="59"/>
      <c r="FV1127">
        <v>0</v>
      </c>
    </row>
    <row r="1128" spans="1:178" x14ac:dyDescent="0.2">
      <c r="A1128" t="s">
        <v>216</v>
      </c>
      <c r="B1128" t="s">
        <v>231</v>
      </c>
      <c r="C1128" t="s">
        <v>244</v>
      </c>
      <c r="D1128" t="s">
        <v>41</v>
      </c>
      <c r="E1128">
        <v>2017</v>
      </c>
      <c r="F1128" t="s">
        <v>230</v>
      </c>
      <c r="G1128">
        <v>0</v>
      </c>
      <c r="H1128" s="59"/>
      <c r="FV1128">
        <v>0</v>
      </c>
    </row>
    <row r="1129" spans="1:178" x14ac:dyDescent="0.2">
      <c r="A1129" t="s">
        <v>216</v>
      </c>
      <c r="B1129" t="s">
        <v>231</v>
      </c>
      <c r="C1129" t="s">
        <v>244</v>
      </c>
      <c r="D1129" t="s">
        <v>41</v>
      </c>
      <c r="E1129" t="s">
        <v>239</v>
      </c>
      <c r="F1129" t="s">
        <v>230</v>
      </c>
      <c r="G1129">
        <v>0</v>
      </c>
      <c r="H1129" s="59"/>
      <c r="FV1129">
        <v>0</v>
      </c>
    </row>
    <row r="1130" spans="1:178" x14ac:dyDescent="0.2">
      <c r="A1130" t="s">
        <v>216</v>
      </c>
      <c r="B1130" t="s">
        <v>231</v>
      </c>
      <c r="C1130" t="s">
        <v>244</v>
      </c>
      <c r="D1130" t="s">
        <v>42</v>
      </c>
      <c r="E1130">
        <v>2015</v>
      </c>
      <c r="F1130" t="s">
        <v>230</v>
      </c>
      <c r="G1130">
        <v>0</v>
      </c>
      <c r="H1130" s="59"/>
      <c r="FV1130">
        <v>0</v>
      </c>
    </row>
    <row r="1131" spans="1:178" x14ac:dyDescent="0.2">
      <c r="A1131" t="s">
        <v>216</v>
      </c>
      <c r="B1131" t="s">
        <v>231</v>
      </c>
      <c r="C1131" t="s">
        <v>244</v>
      </c>
      <c r="D1131" t="s">
        <v>42</v>
      </c>
      <c r="E1131">
        <v>2016</v>
      </c>
      <c r="F1131" t="s">
        <v>230</v>
      </c>
      <c r="G1131">
        <v>0</v>
      </c>
      <c r="H1131" s="59"/>
      <c r="FV1131">
        <v>0</v>
      </c>
    </row>
    <row r="1132" spans="1:178" x14ac:dyDescent="0.2">
      <c r="A1132" t="s">
        <v>216</v>
      </c>
      <c r="B1132" t="s">
        <v>231</v>
      </c>
      <c r="C1132" t="s">
        <v>244</v>
      </c>
      <c r="D1132" t="s">
        <v>42</v>
      </c>
      <c r="E1132">
        <v>2017</v>
      </c>
      <c r="F1132" t="s">
        <v>230</v>
      </c>
      <c r="G1132">
        <v>0</v>
      </c>
      <c r="H1132" s="59"/>
      <c r="FV1132">
        <v>0</v>
      </c>
    </row>
    <row r="1133" spans="1:178" x14ac:dyDescent="0.2">
      <c r="A1133" t="s">
        <v>216</v>
      </c>
      <c r="B1133" t="s">
        <v>231</v>
      </c>
      <c r="C1133" t="s">
        <v>244</v>
      </c>
      <c r="D1133" t="s">
        <v>42</v>
      </c>
      <c r="E1133" t="s">
        <v>239</v>
      </c>
      <c r="F1133" t="s">
        <v>230</v>
      </c>
      <c r="G1133">
        <v>0</v>
      </c>
      <c r="H1133" s="59"/>
      <c r="FV1133">
        <v>0</v>
      </c>
    </row>
    <row r="1134" spans="1:178" x14ac:dyDescent="0.2">
      <c r="A1134" t="s">
        <v>216</v>
      </c>
      <c r="B1134" t="s">
        <v>231</v>
      </c>
      <c r="C1134" t="s">
        <v>244</v>
      </c>
      <c r="D1134" t="s">
        <v>43</v>
      </c>
      <c r="E1134">
        <v>2015</v>
      </c>
      <c r="F1134" t="s">
        <v>230</v>
      </c>
      <c r="G1134">
        <v>0</v>
      </c>
      <c r="H1134" s="59"/>
      <c r="FV1134">
        <v>0</v>
      </c>
    </row>
    <row r="1135" spans="1:178" x14ac:dyDescent="0.2">
      <c r="A1135" t="s">
        <v>216</v>
      </c>
      <c r="B1135" t="s">
        <v>231</v>
      </c>
      <c r="C1135" t="s">
        <v>244</v>
      </c>
      <c r="D1135" t="s">
        <v>43</v>
      </c>
      <c r="E1135">
        <v>2016</v>
      </c>
      <c r="F1135" t="s">
        <v>230</v>
      </c>
      <c r="G1135">
        <v>0</v>
      </c>
      <c r="H1135" s="59"/>
      <c r="FV1135">
        <v>0</v>
      </c>
    </row>
    <row r="1136" spans="1:178" x14ac:dyDescent="0.2">
      <c r="A1136" t="s">
        <v>216</v>
      </c>
      <c r="B1136" t="s">
        <v>231</v>
      </c>
      <c r="C1136" t="s">
        <v>244</v>
      </c>
      <c r="D1136" t="s">
        <v>43</v>
      </c>
      <c r="E1136">
        <v>2017</v>
      </c>
      <c r="F1136" t="s">
        <v>230</v>
      </c>
      <c r="G1136">
        <v>0</v>
      </c>
      <c r="H1136" s="59"/>
      <c r="FV1136">
        <v>0</v>
      </c>
    </row>
    <row r="1137" spans="1:178" x14ac:dyDescent="0.2">
      <c r="A1137" t="s">
        <v>216</v>
      </c>
      <c r="B1137" t="s">
        <v>231</v>
      </c>
      <c r="C1137" t="s">
        <v>244</v>
      </c>
      <c r="D1137" t="s">
        <v>43</v>
      </c>
      <c r="E1137" t="s">
        <v>239</v>
      </c>
      <c r="F1137" t="s">
        <v>230</v>
      </c>
      <c r="G1137">
        <v>0</v>
      </c>
      <c r="H1137" s="59"/>
      <c r="FV1137">
        <v>0</v>
      </c>
    </row>
    <row r="1138" spans="1:178" x14ac:dyDescent="0.2">
      <c r="A1138" t="s">
        <v>216</v>
      </c>
      <c r="B1138" t="s">
        <v>231</v>
      </c>
      <c r="C1138" t="s">
        <v>244</v>
      </c>
      <c r="D1138" t="s">
        <v>44</v>
      </c>
      <c r="E1138">
        <v>2015</v>
      </c>
      <c r="F1138" t="s">
        <v>230</v>
      </c>
      <c r="G1138">
        <v>0</v>
      </c>
      <c r="H1138" s="59"/>
      <c r="FV1138">
        <v>0</v>
      </c>
    </row>
    <row r="1139" spans="1:178" x14ac:dyDescent="0.2">
      <c r="A1139" t="s">
        <v>216</v>
      </c>
      <c r="B1139" t="s">
        <v>231</v>
      </c>
      <c r="C1139" t="s">
        <v>244</v>
      </c>
      <c r="D1139" t="s">
        <v>44</v>
      </c>
      <c r="E1139">
        <v>2016</v>
      </c>
      <c r="F1139" t="s">
        <v>230</v>
      </c>
      <c r="G1139">
        <v>0</v>
      </c>
      <c r="H1139" s="59"/>
      <c r="FV1139">
        <v>0</v>
      </c>
    </row>
    <row r="1140" spans="1:178" x14ac:dyDescent="0.2">
      <c r="A1140" t="s">
        <v>216</v>
      </c>
      <c r="B1140" t="s">
        <v>231</v>
      </c>
      <c r="C1140" t="s">
        <v>244</v>
      </c>
      <c r="D1140" t="s">
        <v>44</v>
      </c>
      <c r="E1140">
        <v>2017</v>
      </c>
      <c r="F1140" t="s">
        <v>230</v>
      </c>
      <c r="G1140">
        <v>0</v>
      </c>
      <c r="H1140" s="59"/>
      <c r="FV1140">
        <v>0</v>
      </c>
    </row>
    <row r="1141" spans="1:178" x14ac:dyDescent="0.2">
      <c r="A1141" t="s">
        <v>216</v>
      </c>
      <c r="B1141" t="s">
        <v>231</v>
      </c>
      <c r="C1141" t="s">
        <v>244</v>
      </c>
      <c r="D1141" t="s">
        <v>44</v>
      </c>
      <c r="E1141" t="s">
        <v>239</v>
      </c>
      <c r="F1141" t="s">
        <v>230</v>
      </c>
      <c r="G1141">
        <v>0</v>
      </c>
      <c r="H1141" s="59"/>
      <c r="FV1141">
        <v>0</v>
      </c>
    </row>
    <row r="1142" spans="1:178" x14ac:dyDescent="0.2">
      <c r="A1142" t="s">
        <v>216</v>
      </c>
      <c r="B1142" t="s">
        <v>231</v>
      </c>
      <c r="C1142" t="s">
        <v>244</v>
      </c>
      <c r="D1142" t="s">
        <v>10</v>
      </c>
      <c r="E1142">
        <v>2015</v>
      </c>
      <c r="F1142" t="s">
        <v>230</v>
      </c>
      <c r="G1142">
        <v>0</v>
      </c>
      <c r="H1142" s="59"/>
      <c r="FV1142">
        <v>0</v>
      </c>
    </row>
    <row r="1143" spans="1:178" x14ac:dyDescent="0.2">
      <c r="A1143" t="s">
        <v>216</v>
      </c>
      <c r="B1143" t="s">
        <v>231</v>
      </c>
      <c r="C1143" t="s">
        <v>244</v>
      </c>
      <c r="D1143" t="s">
        <v>10</v>
      </c>
      <c r="E1143">
        <v>2016</v>
      </c>
      <c r="F1143" t="s">
        <v>230</v>
      </c>
      <c r="G1143">
        <v>0</v>
      </c>
      <c r="H1143" s="59"/>
      <c r="FV1143">
        <v>0</v>
      </c>
    </row>
    <row r="1144" spans="1:178" x14ac:dyDescent="0.2">
      <c r="A1144" t="s">
        <v>216</v>
      </c>
      <c r="B1144" t="s">
        <v>231</v>
      </c>
      <c r="C1144" t="s">
        <v>244</v>
      </c>
      <c r="D1144" t="s">
        <v>10</v>
      </c>
      <c r="E1144">
        <v>2017</v>
      </c>
      <c r="F1144" t="s">
        <v>230</v>
      </c>
      <c r="G1144">
        <v>0</v>
      </c>
      <c r="H1144" s="59"/>
      <c r="FV1144">
        <v>0</v>
      </c>
    </row>
    <row r="1145" spans="1:178" x14ac:dyDescent="0.2">
      <c r="A1145" t="s">
        <v>216</v>
      </c>
      <c r="B1145" t="s">
        <v>231</v>
      </c>
      <c r="C1145" t="s">
        <v>244</v>
      </c>
      <c r="D1145" t="s">
        <v>10</v>
      </c>
      <c r="E1145" t="s">
        <v>239</v>
      </c>
      <c r="F1145" t="s">
        <v>230</v>
      </c>
      <c r="G1145">
        <v>0</v>
      </c>
      <c r="H1145" s="59"/>
      <c r="FV1145">
        <v>0</v>
      </c>
    </row>
    <row r="1146" spans="1:178" x14ac:dyDescent="0.2">
      <c r="A1146" t="s">
        <v>216</v>
      </c>
      <c r="B1146" t="s">
        <v>231</v>
      </c>
      <c r="C1146" t="s">
        <v>244</v>
      </c>
      <c r="D1146" t="s">
        <v>33</v>
      </c>
      <c r="E1146">
        <v>2015</v>
      </c>
      <c r="F1146" t="s">
        <v>227</v>
      </c>
      <c r="G1146">
        <v>0</v>
      </c>
      <c r="H1146" s="59"/>
      <c r="FV1146">
        <v>0</v>
      </c>
    </row>
    <row r="1147" spans="1:178" x14ac:dyDescent="0.2">
      <c r="A1147" t="s">
        <v>216</v>
      </c>
      <c r="B1147" t="s">
        <v>231</v>
      </c>
      <c r="C1147" t="s">
        <v>244</v>
      </c>
      <c r="D1147" t="s">
        <v>33</v>
      </c>
      <c r="E1147">
        <v>2016</v>
      </c>
      <c r="F1147" t="s">
        <v>227</v>
      </c>
      <c r="G1147">
        <v>0</v>
      </c>
      <c r="H1147" s="59"/>
      <c r="FV1147">
        <v>0</v>
      </c>
    </row>
    <row r="1148" spans="1:178" x14ac:dyDescent="0.2">
      <c r="A1148" t="s">
        <v>216</v>
      </c>
      <c r="B1148" t="s">
        <v>231</v>
      </c>
      <c r="C1148" t="s">
        <v>244</v>
      </c>
      <c r="D1148" t="s">
        <v>33</v>
      </c>
      <c r="E1148">
        <v>2017</v>
      </c>
      <c r="F1148" t="s">
        <v>227</v>
      </c>
      <c r="G1148">
        <v>0</v>
      </c>
      <c r="H1148" s="59"/>
      <c r="FV1148">
        <v>0</v>
      </c>
    </row>
    <row r="1149" spans="1:178" x14ac:dyDescent="0.2">
      <c r="A1149" t="s">
        <v>216</v>
      </c>
      <c r="B1149" t="s">
        <v>231</v>
      </c>
      <c r="C1149" t="s">
        <v>244</v>
      </c>
      <c r="D1149" t="s">
        <v>33</v>
      </c>
      <c r="E1149" t="s">
        <v>239</v>
      </c>
      <c r="F1149" t="s">
        <v>227</v>
      </c>
      <c r="G1149">
        <v>0</v>
      </c>
      <c r="H1149" s="59"/>
      <c r="FV1149">
        <v>0</v>
      </c>
    </row>
    <row r="1150" spans="1:178" x14ac:dyDescent="0.2">
      <c r="A1150" t="s">
        <v>216</v>
      </c>
      <c r="B1150" t="s">
        <v>231</v>
      </c>
      <c r="C1150" t="s">
        <v>244</v>
      </c>
      <c r="D1150" t="s">
        <v>34</v>
      </c>
      <c r="E1150">
        <v>2015</v>
      </c>
      <c r="F1150" t="s">
        <v>227</v>
      </c>
      <c r="G1150">
        <v>0</v>
      </c>
      <c r="H1150" s="59"/>
      <c r="FV1150">
        <v>0</v>
      </c>
    </row>
    <row r="1151" spans="1:178" x14ac:dyDescent="0.2">
      <c r="A1151" t="s">
        <v>216</v>
      </c>
      <c r="B1151" t="s">
        <v>231</v>
      </c>
      <c r="C1151" t="s">
        <v>244</v>
      </c>
      <c r="D1151" t="s">
        <v>34</v>
      </c>
      <c r="E1151">
        <v>2016</v>
      </c>
      <c r="F1151" t="s">
        <v>227</v>
      </c>
      <c r="G1151">
        <v>0</v>
      </c>
      <c r="H1151" s="59"/>
      <c r="FV1151">
        <v>0</v>
      </c>
    </row>
    <row r="1152" spans="1:178" x14ac:dyDescent="0.2">
      <c r="A1152" t="s">
        <v>216</v>
      </c>
      <c r="B1152" t="s">
        <v>231</v>
      </c>
      <c r="C1152" t="s">
        <v>244</v>
      </c>
      <c r="D1152" t="s">
        <v>34</v>
      </c>
      <c r="E1152">
        <v>2017</v>
      </c>
      <c r="F1152" t="s">
        <v>227</v>
      </c>
      <c r="G1152">
        <v>0</v>
      </c>
      <c r="H1152" s="59"/>
      <c r="FV1152">
        <v>0</v>
      </c>
    </row>
    <row r="1153" spans="1:178" x14ac:dyDescent="0.2">
      <c r="A1153" t="s">
        <v>216</v>
      </c>
      <c r="B1153" t="s">
        <v>231</v>
      </c>
      <c r="C1153" t="s">
        <v>244</v>
      </c>
      <c r="D1153" t="s">
        <v>34</v>
      </c>
      <c r="E1153" t="s">
        <v>239</v>
      </c>
      <c r="F1153" t="s">
        <v>227</v>
      </c>
      <c r="G1153">
        <v>0</v>
      </c>
      <c r="H1153" s="59"/>
      <c r="FV1153">
        <v>0</v>
      </c>
    </row>
    <row r="1154" spans="1:178" x14ac:dyDescent="0.2">
      <c r="A1154" t="s">
        <v>216</v>
      </c>
      <c r="B1154" t="s">
        <v>231</v>
      </c>
      <c r="C1154" t="s">
        <v>244</v>
      </c>
      <c r="D1154" t="s">
        <v>35</v>
      </c>
      <c r="E1154">
        <v>2015</v>
      </c>
      <c r="F1154" t="s">
        <v>227</v>
      </c>
      <c r="G1154">
        <v>0</v>
      </c>
      <c r="H1154" s="59"/>
      <c r="FV1154">
        <v>0</v>
      </c>
    </row>
    <row r="1155" spans="1:178" x14ac:dyDescent="0.2">
      <c r="A1155" t="s">
        <v>216</v>
      </c>
      <c r="B1155" t="s">
        <v>231</v>
      </c>
      <c r="C1155" t="s">
        <v>244</v>
      </c>
      <c r="D1155" t="s">
        <v>35</v>
      </c>
      <c r="E1155">
        <v>2016</v>
      </c>
      <c r="F1155" t="s">
        <v>227</v>
      </c>
      <c r="G1155">
        <v>0</v>
      </c>
      <c r="H1155" s="59"/>
      <c r="FV1155">
        <v>0</v>
      </c>
    </row>
    <row r="1156" spans="1:178" x14ac:dyDescent="0.2">
      <c r="A1156" t="s">
        <v>216</v>
      </c>
      <c r="B1156" t="s">
        <v>231</v>
      </c>
      <c r="C1156" t="s">
        <v>244</v>
      </c>
      <c r="D1156" t="s">
        <v>35</v>
      </c>
      <c r="E1156">
        <v>2017</v>
      </c>
      <c r="F1156" t="s">
        <v>227</v>
      </c>
      <c r="G1156">
        <v>0</v>
      </c>
      <c r="H1156" s="59"/>
      <c r="FV1156">
        <v>0</v>
      </c>
    </row>
    <row r="1157" spans="1:178" x14ac:dyDescent="0.2">
      <c r="A1157" t="s">
        <v>216</v>
      </c>
      <c r="B1157" t="s">
        <v>231</v>
      </c>
      <c r="C1157" t="s">
        <v>244</v>
      </c>
      <c r="D1157" t="s">
        <v>35</v>
      </c>
      <c r="E1157" t="s">
        <v>239</v>
      </c>
      <c r="F1157" t="s">
        <v>227</v>
      </c>
      <c r="G1157">
        <v>0</v>
      </c>
      <c r="H1157" s="59"/>
      <c r="FV1157">
        <v>0</v>
      </c>
    </row>
    <row r="1158" spans="1:178" x14ac:dyDescent="0.2">
      <c r="A1158" t="s">
        <v>216</v>
      </c>
      <c r="B1158" t="s">
        <v>231</v>
      </c>
      <c r="C1158" t="s">
        <v>244</v>
      </c>
      <c r="D1158" t="s">
        <v>36</v>
      </c>
      <c r="E1158">
        <v>2015</v>
      </c>
      <c r="F1158" t="s">
        <v>227</v>
      </c>
      <c r="G1158">
        <v>0</v>
      </c>
      <c r="H1158" s="59"/>
      <c r="FV1158">
        <v>0</v>
      </c>
    </row>
    <row r="1159" spans="1:178" x14ac:dyDescent="0.2">
      <c r="A1159" t="s">
        <v>216</v>
      </c>
      <c r="B1159" t="s">
        <v>231</v>
      </c>
      <c r="C1159" t="s">
        <v>244</v>
      </c>
      <c r="D1159" t="s">
        <v>36</v>
      </c>
      <c r="E1159">
        <v>2016</v>
      </c>
      <c r="F1159" t="s">
        <v>227</v>
      </c>
      <c r="G1159">
        <v>0</v>
      </c>
      <c r="H1159" s="59"/>
      <c r="FV1159">
        <v>0</v>
      </c>
    </row>
    <row r="1160" spans="1:178" x14ac:dyDescent="0.2">
      <c r="A1160" t="s">
        <v>216</v>
      </c>
      <c r="B1160" t="s">
        <v>231</v>
      </c>
      <c r="C1160" t="s">
        <v>244</v>
      </c>
      <c r="D1160" t="s">
        <v>36</v>
      </c>
      <c r="E1160">
        <v>2017</v>
      </c>
      <c r="F1160" t="s">
        <v>227</v>
      </c>
      <c r="G1160">
        <v>0</v>
      </c>
      <c r="H1160" s="59"/>
      <c r="FV1160">
        <v>0</v>
      </c>
    </row>
    <row r="1161" spans="1:178" x14ac:dyDescent="0.2">
      <c r="A1161" t="s">
        <v>216</v>
      </c>
      <c r="B1161" t="s">
        <v>231</v>
      </c>
      <c r="C1161" t="s">
        <v>244</v>
      </c>
      <c r="D1161" t="s">
        <v>36</v>
      </c>
      <c r="E1161" t="s">
        <v>239</v>
      </c>
      <c r="F1161" t="s">
        <v>227</v>
      </c>
      <c r="G1161">
        <v>0</v>
      </c>
      <c r="H1161" s="59"/>
      <c r="FV1161">
        <v>0</v>
      </c>
    </row>
    <row r="1162" spans="1:178" x14ac:dyDescent="0.2">
      <c r="A1162" t="s">
        <v>216</v>
      </c>
      <c r="B1162" t="s">
        <v>231</v>
      </c>
      <c r="C1162" t="s">
        <v>244</v>
      </c>
      <c r="D1162" t="s">
        <v>37</v>
      </c>
      <c r="E1162">
        <v>2015</v>
      </c>
      <c r="F1162" t="s">
        <v>227</v>
      </c>
      <c r="G1162">
        <v>0</v>
      </c>
      <c r="H1162" s="59"/>
      <c r="FV1162">
        <v>0</v>
      </c>
    </row>
    <row r="1163" spans="1:178" x14ac:dyDescent="0.2">
      <c r="A1163" t="s">
        <v>216</v>
      </c>
      <c r="B1163" t="s">
        <v>231</v>
      </c>
      <c r="C1163" t="s">
        <v>244</v>
      </c>
      <c r="D1163" t="s">
        <v>37</v>
      </c>
      <c r="E1163">
        <v>2016</v>
      </c>
      <c r="F1163" t="s">
        <v>227</v>
      </c>
      <c r="G1163">
        <v>0</v>
      </c>
      <c r="H1163" s="59"/>
      <c r="FV1163">
        <v>0</v>
      </c>
    </row>
    <row r="1164" spans="1:178" x14ac:dyDescent="0.2">
      <c r="A1164" t="s">
        <v>216</v>
      </c>
      <c r="B1164" t="s">
        <v>231</v>
      </c>
      <c r="C1164" t="s">
        <v>244</v>
      </c>
      <c r="D1164" t="s">
        <v>37</v>
      </c>
      <c r="E1164">
        <v>2017</v>
      </c>
      <c r="F1164" t="s">
        <v>227</v>
      </c>
      <c r="G1164">
        <v>0</v>
      </c>
      <c r="H1164" s="59"/>
      <c r="FV1164">
        <v>0</v>
      </c>
    </row>
    <row r="1165" spans="1:178" x14ac:dyDescent="0.2">
      <c r="A1165" t="s">
        <v>216</v>
      </c>
      <c r="B1165" t="s">
        <v>231</v>
      </c>
      <c r="C1165" t="s">
        <v>244</v>
      </c>
      <c r="D1165" t="s">
        <v>37</v>
      </c>
      <c r="E1165" t="s">
        <v>239</v>
      </c>
      <c r="F1165" t="s">
        <v>227</v>
      </c>
      <c r="G1165">
        <v>0</v>
      </c>
      <c r="H1165" s="59"/>
      <c r="FV1165">
        <v>0</v>
      </c>
    </row>
    <row r="1166" spans="1:178" x14ac:dyDescent="0.2">
      <c r="A1166" t="s">
        <v>216</v>
      </c>
      <c r="B1166" t="s">
        <v>231</v>
      </c>
      <c r="C1166" t="s">
        <v>244</v>
      </c>
      <c r="D1166" t="s">
        <v>38</v>
      </c>
      <c r="E1166">
        <v>2015</v>
      </c>
      <c r="F1166" t="s">
        <v>227</v>
      </c>
      <c r="G1166">
        <v>0</v>
      </c>
      <c r="H1166" s="59"/>
      <c r="FV1166">
        <v>0</v>
      </c>
    </row>
    <row r="1167" spans="1:178" x14ac:dyDescent="0.2">
      <c r="A1167" t="s">
        <v>216</v>
      </c>
      <c r="B1167" t="s">
        <v>231</v>
      </c>
      <c r="C1167" t="s">
        <v>244</v>
      </c>
      <c r="D1167" t="s">
        <v>38</v>
      </c>
      <c r="E1167">
        <v>2016</v>
      </c>
      <c r="F1167" t="s">
        <v>227</v>
      </c>
      <c r="G1167">
        <v>0</v>
      </c>
      <c r="H1167" s="59"/>
      <c r="FV1167">
        <v>0</v>
      </c>
    </row>
    <row r="1168" spans="1:178" x14ac:dyDescent="0.2">
      <c r="A1168" t="s">
        <v>216</v>
      </c>
      <c r="B1168" t="s">
        <v>231</v>
      </c>
      <c r="C1168" t="s">
        <v>244</v>
      </c>
      <c r="D1168" t="s">
        <v>38</v>
      </c>
      <c r="E1168">
        <v>2017</v>
      </c>
      <c r="F1168" t="s">
        <v>227</v>
      </c>
      <c r="G1168">
        <v>0</v>
      </c>
      <c r="H1168" s="59"/>
      <c r="FV1168">
        <v>0</v>
      </c>
    </row>
    <row r="1169" spans="1:178" x14ac:dyDescent="0.2">
      <c r="A1169" t="s">
        <v>216</v>
      </c>
      <c r="B1169" t="s">
        <v>231</v>
      </c>
      <c r="C1169" t="s">
        <v>244</v>
      </c>
      <c r="D1169" t="s">
        <v>38</v>
      </c>
      <c r="E1169" t="s">
        <v>239</v>
      </c>
      <c r="F1169" t="s">
        <v>227</v>
      </c>
      <c r="G1169">
        <v>0</v>
      </c>
      <c r="H1169" s="59"/>
      <c r="FV1169">
        <v>0</v>
      </c>
    </row>
    <row r="1170" spans="1:178" x14ac:dyDescent="0.2">
      <c r="A1170" t="s">
        <v>216</v>
      </c>
      <c r="B1170" t="s">
        <v>231</v>
      </c>
      <c r="C1170" t="s">
        <v>244</v>
      </c>
      <c r="D1170" t="s">
        <v>39</v>
      </c>
      <c r="E1170">
        <v>2015</v>
      </c>
      <c r="F1170" t="s">
        <v>227</v>
      </c>
      <c r="G1170">
        <v>0</v>
      </c>
      <c r="H1170" s="59"/>
      <c r="FV1170">
        <v>0</v>
      </c>
    </row>
    <row r="1171" spans="1:178" x14ac:dyDescent="0.2">
      <c r="A1171" t="s">
        <v>216</v>
      </c>
      <c r="B1171" t="s">
        <v>231</v>
      </c>
      <c r="C1171" t="s">
        <v>244</v>
      </c>
      <c r="D1171" t="s">
        <v>39</v>
      </c>
      <c r="E1171">
        <v>2016</v>
      </c>
      <c r="F1171" t="s">
        <v>227</v>
      </c>
      <c r="G1171">
        <v>0</v>
      </c>
      <c r="H1171" s="59"/>
      <c r="FV1171">
        <v>0</v>
      </c>
    </row>
    <row r="1172" spans="1:178" x14ac:dyDescent="0.2">
      <c r="A1172" t="s">
        <v>216</v>
      </c>
      <c r="B1172" t="s">
        <v>231</v>
      </c>
      <c r="C1172" t="s">
        <v>244</v>
      </c>
      <c r="D1172" t="s">
        <v>39</v>
      </c>
      <c r="E1172">
        <v>2017</v>
      </c>
      <c r="F1172" t="s">
        <v>227</v>
      </c>
      <c r="G1172">
        <v>0</v>
      </c>
      <c r="H1172" s="59"/>
      <c r="FV1172">
        <v>0</v>
      </c>
    </row>
    <row r="1173" spans="1:178" x14ac:dyDescent="0.2">
      <c r="A1173" t="s">
        <v>216</v>
      </c>
      <c r="B1173" t="s">
        <v>231</v>
      </c>
      <c r="C1173" t="s">
        <v>244</v>
      </c>
      <c r="D1173" t="s">
        <v>39</v>
      </c>
      <c r="E1173" t="s">
        <v>239</v>
      </c>
      <c r="F1173" t="s">
        <v>227</v>
      </c>
      <c r="G1173">
        <v>0</v>
      </c>
      <c r="H1173" s="59"/>
      <c r="FV1173">
        <v>0</v>
      </c>
    </row>
    <row r="1174" spans="1:178" x14ac:dyDescent="0.2">
      <c r="A1174" t="s">
        <v>216</v>
      </c>
      <c r="B1174" t="s">
        <v>231</v>
      </c>
      <c r="C1174" t="s">
        <v>244</v>
      </c>
      <c r="D1174" t="s">
        <v>40</v>
      </c>
      <c r="E1174">
        <v>2015</v>
      </c>
      <c r="F1174" t="s">
        <v>227</v>
      </c>
      <c r="G1174">
        <v>0</v>
      </c>
      <c r="H1174" s="59"/>
      <c r="FV1174">
        <v>0</v>
      </c>
    </row>
    <row r="1175" spans="1:178" x14ac:dyDescent="0.2">
      <c r="A1175" t="s">
        <v>216</v>
      </c>
      <c r="B1175" t="s">
        <v>231</v>
      </c>
      <c r="C1175" t="s">
        <v>244</v>
      </c>
      <c r="D1175" t="s">
        <v>40</v>
      </c>
      <c r="E1175">
        <v>2016</v>
      </c>
      <c r="F1175" t="s">
        <v>227</v>
      </c>
      <c r="G1175">
        <v>0</v>
      </c>
      <c r="H1175" s="59"/>
      <c r="FV1175">
        <v>0</v>
      </c>
    </row>
    <row r="1176" spans="1:178" x14ac:dyDescent="0.2">
      <c r="A1176" t="s">
        <v>216</v>
      </c>
      <c r="B1176" t="s">
        <v>231</v>
      </c>
      <c r="C1176" t="s">
        <v>244</v>
      </c>
      <c r="D1176" t="s">
        <v>40</v>
      </c>
      <c r="E1176">
        <v>2017</v>
      </c>
      <c r="F1176" t="s">
        <v>227</v>
      </c>
      <c r="G1176">
        <v>0</v>
      </c>
      <c r="H1176" s="59"/>
      <c r="FV1176">
        <v>0</v>
      </c>
    </row>
    <row r="1177" spans="1:178" x14ac:dyDescent="0.2">
      <c r="A1177" t="s">
        <v>216</v>
      </c>
      <c r="B1177" t="s">
        <v>231</v>
      </c>
      <c r="C1177" t="s">
        <v>244</v>
      </c>
      <c r="D1177" t="s">
        <v>40</v>
      </c>
      <c r="E1177" t="s">
        <v>239</v>
      </c>
      <c r="F1177" t="s">
        <v>227</v>
      </c>
      <c r="G1177">
        <v>0</v>
      </c>
      <c r="H1177" s="59"/>
      <c r="FV1177">
        <v>0</v>
      </c>
    </row>
    <row r="1178" spans="1:178" x14ac:dyDescent="0.2">
      <c r="A1178" t="s">
        <v>216</v>
      </c>
      <c r="B1178" t="s">
        <v>231</v>
      </c>
      <c r="C1178" t="s">
        <v>244</v>
      </c>
      <c r="D1178" t="s">
        <v>41</v>
      </c>
      <c r="E1178">
        <v>2015</v>
      </c>
      <c r="F1178" t="s">
        <v>227</v>
      </c>
      <c r="G1178">
        <v>0</v>
      </c>
      <c r="H1178" s="59"/>
      <c r="FV1178">
        <v>0</v>
      </c>
    </row>
    <row r="1179" spans="1:178" x14ac:dyDescent="0.2">
      <c r="A1179" t="s">
        <v>216</v>
      </c>
      <c r="B1179" t="s">
        <v>231</v>
      </c>
      <c r="C1179" t="s">
        <v>244</v>
      </c>
      <c r="D1179" t="s">
        <v>41</v>
      </c>
      <c r="E1179">
        <v>2016</v>
      </c>
      <c r="F1179" t="s">
        <v>227</v>
      </c>
      <c r="G1179">
        <v>0</v>
      </c>
      <c r="H1179" s="59"/>
      <c r="FV1179">
        <v>0</v>
      </c>
    </row>
    <row r="1180" spans="1:178" x14ac:dyDescent="0.2">
      <c r="A1180" t="s">
        <v>216</v>
      </c>
      <c r="B1180" t="s">
        <v>231</v>
      </c>
      <c r="C1180" t="s">
        <v>244</v>
      </c>
      <c r="D1180" t="s">
        <v>41</v>
      </c>
      <c r="E1180">
        <v>2017</v>
      </c>
      <c r="F1180" t="s">
        <v>227</v>
      </c>
      <c r="G1180">
        <v>0</v>
      </c>
      <c r="H1180" s="59"/>
      <c r="FV1180">
        <v>0</v>
      </c>
    </row>
    <row r="1181" spans="1:178" x14ac:dyDescent="0.2">
      <c r="A1181" t="s">
        <v>216</v>
      </c>
      <c r="B1181" t="s">
        <v>231</v>
      </c>
      <c r="C1181" t="s">
        <v>244</v>
      </c>
      <c r="D1181" t="s">
        <v>41</v>
      </c>
      <c r="E1181" t="s">
        <v>239</v>
      </c>
      <c r="F1181" t="s">
        <v>227</v>
      </c>
      <c r="G1181">
        <v>0</v>
      </c>
      <c r="H1181" s="59"/>
      <c r="FV1181">
        <v>0</v>
      </c>
    </row>
    <row r="1182" spans="1:178" x14ac:dyDescent="0.2">
      <c r="A1182" t="s">
        <v>216</v>
      </c>
      <c r="B1182" t="s">
        <v>231</v>
      </c>
      <c r="C1182" t="s">
        <v>244</v>
      </c>
      <c r="D1182" t="s">
        <v>42</v>
      </c>
      <c r="E1182">
        <v>2015</v>
      </c>
      <c r="F1182" t="s">
        <v>227</v>
      </c>
      <c r="G1182">
        <v>0</v>
      </c>
      <c r="H1182" s="59"/>
      <c r="FV1182">
        <v>0</v>
      </c>
    </row>
    <row r="1183" spans="1:178" x14ac:dyDescent="0.2">
      <c r="A1183" t="s">
        <v>216</v>
      </c>
      <c r="B1183" t="s">
        <v>231</v>
      </c>
      <c r="C1183" t="s">
        <v>244</v>
      </c>
      <c r="D1183" t="s">
        <v>42</v>
      </c>
      <c r="E1183">
        <v>2016</v>
      </c>
      <c r="F1183" t="s">
        <v>227</v>
      </c>
      <c r="G1183">
        <v>0</v>
      </c>
      <c r="H1183" s="59"/>
      <c r="FV1183">
        <v>0</v>
      </c>
    </row>
    <row r="1184" spans="1:178" x14ac:dyDescent="0.2">
      <c r="A1184" t="s">
        <v>216</v>
      </c>
      <c r="B1184" t="s">
        <v>231</v>
      </c>
      <c r="C1184" t="s">
        <v>244</v>
      </c>
      <c r="D1184" t="s">
        <v>42</v>
      </c>
      <c r="E1184">
        <v>2017</v>
      </c>
      <c r="F1184" t="s">
        <v>227</v>
      </c>
      <c r="G1184">
        <v>0</v>
      </c>
      <c r="H1184" s="59"/>
      <c r="FV1184">
        <v>0</v>
      </c>
    </row>
    <row r="1185" spans="1:178" x14ac:dyDescent="0.2">
      <c r="A1185" t="s">
        <v>216</v>
      </c>
      <c r="B1185" t="s">
        <v>231</v>
      </c>
      <c r="C1185" t="s">
        <v>244</v>
      </c>
      <c r="D1185" t="s">
        <v>42</v>
      </c>
      <c r="E1185" t="s">
        <v>239</v>
      </c>
      <c r="F1185" t="s">
        <v>227</v>
      </c>
      <c r="G1185">
        <v>0</v>
      </c>
      <c r="H1185" s="59"/>
      <c r="FV1185">
        <v>0</v>
      </c>
    </row>
    <row r="1186" spans="1:178" x14ac:dyDescent="0.2">
      <c r="A1186" t="s">
        <v>216</v>
      </c>
      <c r="B1186" t="s">
        <v>231</v>
      </c>
      <c r="C1186" t="s">
        <v>244</v>
      </c>
      <c r="D1186" t="s">
        <v>43</v>
      </c>
      <c r="E1186">
        <v>2015</v>
      </c>
      <c r="F1186" t="s">
        <v>227</v>
      </c>
      <c r="G1186">
        <v>0</v>
      </c>
      <c r="H1186" s="59"/>
      <c r="FV1186">
        <v>0</v>
      </c>
    </row>
    <row r="1187" spans="1:178" x14ac:dyDescent="0.2">
      <c r="A1187" t="s">
        <v>216</v>
      </c>
      <c r="B1187" t="s">
        <v>231</v>
      </c>
      <c r="C1187" t="s">
        <v>244</v>
      </c>
      <c r="D1187" t="s">
        <v>43</v>
      </c>
      <c r="E1187">
        <v>2016</v>
      </c>
      <c r="F1187" t="s">
        <v>227</v>
      </c>
      <c r="G1187">
        <v>0</v>
      </c>
      <c r="H1187" s="59"/>
      <c r="FV1187">
        <v>0</v>
      </c>
    </row>
    <row r="1188" spans="1:178" x14ac:dyDescent="0.2">
      <c r="A1188" t="s">
        <v>216</v>
      </c>
      <c r="B1188" t="s">
        <v>231</v>
      </c>
      <c r="C1188" t="s">
        <v>244</v>
      </c>
      <c r="D1188" t="s">
        <v>43</v>
      </c>
      <c r="E1188">
        <v>2017</v>
      </c>
      <c r="F1188" t="s">
        <v>227</v>
      </c>
      <c r="G1188">
        <v>0</v>
      </c>
      <c r="H1188" s="59"/>
      <c r="FV1188">
        <v>0</v>
      </c>
    </row>
    <row r="1189" spans="1:178" x14ac:dyDescent="0.2">
      <c r="A1189" t="s">
        <v>216</v>
      </c>
      <c r="B1189" t="s">
        <v>231</v>
      </c>
      <c r="C1189" t="s">
        <v>244</v>
      </c>
      <c r="D1189" t="s">
        <v>43</v>
      </c>
      <c r="E1189" t="s">
        <v>239</v>
      </c>
      <c r="F1189" t="s">
        <v>227</v>
      </c>
      <c r="G1189">
        <v>0</v>
      </c>
      <c r="H1189" s="59"/>
      <c r="FV1189">
        <v>0</v>
      </c>
    </row>
    <row r="1190" spans="1:178" x14ac:dyDescent="0.2">
      <c r="A1190" t="s">
        <v>216</v>
      </c>
      <c r="B1190" t="s">
        <v>231</v>
      </c>
      <c r="C1190" t="s">
        <v>244</v>
      </c>
      <c r="D1190" t="s">
        <v>44</v>
      </c>
      <c r="E1190">
        <v>2015</v>
      </c>
      <c r="F1190" t="s">
        <v>227</v>
      </c>
      <c r="G1190">
        <v>0</v>
      </c>
      <c r="H1190" s="59"/>
      <c r="FV1190">
        <v>0</v>
      </c>
    </row>
    <row r="1191" spans="1:178" x14ac:dyDescent="0.2">
      <c r="A1191" t="s">
        <v>216</v>
      </c>
      <c r="B1191" t="s">
        <v>231</v>
      </c>
      <c r="C1191" t="s">
        <v>244</v>
      </c>
      <c r="D1191" t="s">
        <v>44</v>
      </c>
      <c r="E1191">
        <v>2016</v>
      </c>
      <c r="F1191" t="s">
        <v>227</v>
      </c>
      <c r="G1191">
        <v>0</v>
      </c>
      <c r="H1191" s="59"/>
      <c r="FV1191">
        <v>0</v>
      </c>
    </row>
    <row r="1192" spans="1:178" x14ac:dyDescent="0.2">
      <c r="A1192" t="s">
        <v>216</v>
      </c>
      <c r="B1192" t="s">
        <v>231</v>
      </c>
      <c r="C1192" t="s">
        <v>244</v>
      </c>
      <c r="D1192" t="s">
        <v>44</v>
      </c>
      <c r="E1192">
        <v>2017</v>
      </c>
      <c r="F1192" t="s">
        <v>227</v>
      </c>
      <c r="G1192">
        <v>0</v>
      </c>
      <c r="H1192" s="59"/>
      <c r="FV1192">
        <v>0</v>
      </c>
    </row>
    <row r="1193" spans="1:178" x14ac:dyDescent="0.2">
      <c r="A1193" t="s">
        <v>216</v>
      </c>
      <c r="B1193" t="s">
        <v>231</v>
      </c>
      <c r="C1193" t="s">
        <v>244</v>
      </c>
      <c r="D1193" t="s">
        <v>44</v>
      </c>
      <c r="E1193" t="s">
        <v>239</v>
      </c>
      <c r="F1193" t="s">
        <v>227</v>
      </c>
      <c r="G1193">
        <v>0</v>
      </c>
      <c r="H1193" s="59"/>
      <c r="FV1193">
        <v>0</v>
      </c>
    </row>
    <row r="1194" spans="1:178" x14ac:dyDescent="0.2">
      <c r="A1194" t="s">
        <v>216</v>
      </c>
      <c r="B1194" t="s">
        <v>231</v>
      </c>
      <c r="C1194" t="s">
        <v>244</v>
      </c>
      <c r="D1194" t="s">
        <v>10</v>
      </c>
      <c r="E1194">
        <v>2015</v>
      </c>
      <c r="F1194" t="s">
        <v>227</v>
      </c>
      <c r="G1194">
        <v>0</v>
      </c>
      <c r="H1194" s="59"/>
      <c r="FV1194">
        <v>0</v>
      </c>
    </row>
    <row r="1195" spans="1:178" x14ac:dyDescent="0.2">
      <c r="A1195" t="s">
        <v>216</v>
      </c>
      <c r="B1195" t="s">
        <v>231</v>
      </c>
      <c r="C1195" t="s">
        <v>244</v>
      </c>
      <c r="D1195" t="s">
        <v>10</v>
      </c>
      <c r="E1195">
        <v>2016</v>
      </c>
      <c r="F1195" t="s">
        <v>227</v>
      </c>
      <c r="G1195">
        <v>0</v>
      </c>
      <c r="H1195" s="59"/>
      <c r="FV1195">
        <v>0</v>
      </c>
    </row>
    <row r="1196" spans="1:178" x14ac:dyDescent="0.2">
      <c r="A1196" t="s">
        <v>216</v>
      </c>
      <c r="B1196" t="s">
        <v>231</v>
      </c>
      <c r="C1196" t="s">
        <v>244</v>
      </c>
      <c r="D1196" t="s">
        <v>10</v>
      </c>
      <c r="E1196">
        <v>2017</v>
      </c>
      <c r="F1196" t="s">
        <v>227</v>
      </c>
      <c r="G1196">
        <v>0</v>
      </c>
      <c r="H1196" s="59"/>
      <c r="FV1196">
        <v>0</v>
      </c>
    </row>
    <row r="1197" spans="1:178" x14ac:dyDescent="0.2">
      <c r="A1197" t="s">
        <v>216</v>
      </c>
      <c r="B1197" t="s">
        <v>231</v>
      </c>
      <c r="C1197" t="s">
        <v>244</v>
      </c>
      <c r="D1197" t="s">
        <v>10</v>
      </c>
      <c r="E1197" t="s">
        <v>239</v>
      </c>
      <c r="F1197" t="s">
        <v>227</v>
      </c>
      <c r="G1197">
        <v>0</v>
      </c>
      <c r="H1197" s="59"/>
      <c r="FV1197">
        <v>0</v>
      </c>
    </row>
    <row r="1198" spans="1:178" x14ac:dyDescent="0.2">
      <c r="A1198" t="s">
        <v>216</v>
      </c>
      <c r="B1198" t="s">
        <v>231</v>
      </c>
      <c r="C1198" t="s">
        <v>244</v>
      </c>
      <c r="D1198" t="s">
        <v>33</v>
      </c>
      <c r="E1198">
        <v>2015</v>
      </c>
      <c r="F1198" t="s">
        <v>228</v>
      </c>
      <c r="G1198">
        <v>0</v>
      </c>
      <c r="H1198" s="59"/>
      <c r="FV1198">
        <v>0</v>
      </c>
    </row>
    <row r="1199" spans="1:178" x14ac:dyDescent="0.2">
      <c r="A1199" t="s">
        <v>216</v>
      </c>
      <c r="B1199" t="s">
        <v>231</v>
      </c>
      <c r="C1199" t="s">
        <v>244</v>
      </c>
      <c r="D1199" t="s">
        <v>33</v>
      </c>
      <c r="E1199">
        <v>2016</v>
      </c>
      <c r="F1199" t="s">
        <v>228</v>
      </c>
      <c r="G1199">
        <v>0</v>
      </c>
      <c r="H1199" s="59"/>
      <c r="FV1199">
        <v>0</v>
      </c>
    </row>
    <row r="1200" spans="1:178" x14ac:dyDescent="0.2">
      <c r="A1200" t="s">
        <v>216</v>
      </c>
      <c r="B1200" t="s">
        <v>231</v>
      </c>
      <c r="C1200" t="s">
        <v>244</v>
      </c>
      <c r="D1200" t="s">
        <v>33</v>
      </c>
      <c r="E1200">
        <v>2017</v>
      </c>
      <c r="F1200" t="s">
        <v>228</v>
      </c>
      <c r="G1200">
        <v>0</v>
      </c>
      <c r="H1200" s="59"/>
      <c r="FV1200">
        <v>0</v>
      </c>
    </row>
    <row r="1201" spans="1:178" x14ac:dyDescent="0.2">
      <c r="A1201" t="s">
        <v>216</v>
      </c>
      <c r="B1201" t="s">
        <v>231</v>
      </c>
      <c r="C1201" t="s">
        <v>244</v>
      </c>
      <c r="D1201" t="s">
        <v>33</v>
      </c>
      <c r="E1201" t="s">
        <v>239</v>
      </c>
      <c r="F1201" t="s">
        <v>228</v>
      </c>
      <c r="G1201">
        <v>0</v>
      </c>
      <c r="H1201" s="59"/>
      <c r="FV1201">
        <v>0</v>
      </c>
    </row>
    <row r="1202" spans="1:178" x14ac:dyDescent="0.2">
      <c r="A1202" t="s">
        <v>216</v>
      </c>
      <c r="B1202" t="s">
        <v>231</v>
      </c>
      <c r="C1202" t="s">
        <v>244</v>
      </c>
      <c r="D1202" t="s">
        <v>34</v>
      </c>
      <c r="E1202">
        <v>2015</v>
      </c>
      <c r="F1202" t="s">
        <v>228</v>
      </c>
      <c r="G1202">
        <v>0</v>
      </c>
      <c r="H1202" s="59"/>
      <c r="FV1202">
        <v>0</v>
      </c>
    </row>
    <row r="1203" spans="1:178" x14ac:dyDescent="0.2">
      <c r="A1203" t="s">
        <v>216</v>
      </c>
      <c r="B1203" t="s">
        <v>231</v>
      </c>
      <c r="C1203" t="s">
        <v>244</v>
      </c>
      <c r="D1203" t="s">
        <v>34</v>
      </c>
      <c r="E1203">
        <v>2016</v>
      </c>
      <c r="F1203" t="s">
        <v>228</v>
      </c>
      <c r="G1203">
        <v>0</v>
      </c>
      <c r="H1203" s="59"/>
      <c r="FV1203">
        <v>0</v>
      </c>
    </row>
    <row r="1204" spans="1:178" x14ac:dyDescent="0.2">
      <c r="A1204" t="s">
        <v>216</v>
      </c>
      <c r="B1204" t="s">
        <v>231</v>
      </c>
      <c r="C1204" t="s">
        <v>244</v>
      </c>
      <c r="D1204" t="s">
        <v>34</v>
      </c>
      <c r="E1204">
        <v>2017</v>
      </c>
      <c r="F1204" t="s">
        <v>228</v>
      </c>
      <c r="G1204">
        <v>0</v>
      </c>
      <c r="H1204" s="59"/>
      <c r="FV1204">
        <v>0</v>
      </c>
    </row>
    <row r="1205" spans="1:178" x14ac:dyDescent="0.2">
      <c r="A1205" t="s">
        <v>216</v>
      </c>
      <c r="B1205" t="s">
        <v>231</v>
      </c>
      <c r="C1205" t="s">
        <v>244</v>
      </c>
      <c r="D1205" t="s">
        <v>34</v>
      </c>
      <c r="E1205" t="s">
        <v>239</v>
      </c>
      <c r="F1205" t="s">
        <v>228</v>
      </c>
      <c r="G1205">
        <v>0</v>
      </c>
      <c r="H1205" s="59"/>
      <c r="FV1205">
        <v>0</v>
      </c>
    </row>
    <row r="1206" spans="1:178" x14ac:dyDescent="0.2">
      <c r="A1206" t="s">
        <v>216</v>
      </c>
      <c r="B1206" t="s">
        <v>231</v>
      </c>
      <c r="C1206" t="s">
        <v>244</v>
      </c>
      <c r="D1206" t="s">
        <v>35</v>
      </c>
      <c r="E1206">
        <v>2015</v>
      </c>
      <c r="F1206" t="s">
        <v>228</v>
      </c>
      <c r="G1206">
        <v>0</v>
      </c>
      <c r="H1206" s="59"/>
      <c r="FV1206">
        <v>0</v>
      </c>
    </row>
    <row r="1207" spans="1:178" x14ac:dyDescent="0.2">
      <c r="A1207" t="s">
        <v>216</v>
      </c>
      <c r="B1207" t="s">
        <v>231</v>
      </c>
      <c r="C1207" t="s">
        <v>244</v>
      </c>
      <c r="D1207" t="s">
        <v>35</v>
      </c>
      <c r="E1207">
        <v>2016</v>
      </c>
      <c r="F1207" t="s">
        <v>228</v>
      </c>
      <c r="G1207">
        <v>0</v>
      </c>
      <c r="H1207" s="59"/>
      <c r="FV1207">
        <v>0</v>
      </c>
    </row>
    <row r="1208" spans="1:178" x14ac:dyDescent="0.2">
      <c r="A1208" t="s">
        <v>216</v>
      </c>
      <c r="B1208" t="s">
        <v>231</v>
      </c>
      <c r="C1208" t="s">
        <v>244</v>
      </c>
      <c r="D1208" t="s">
        <v>35</v>
      </c>
      <c r="E1208">
        <v>2017</v>
      </c>
      <c r="F1208" t="s">
        <v>228</v>
      </c>
      <c r="G1208">
        <v>0</v>
      </c>
      <c r="H1208" s="59"/>
      <c r="FV1208">
        <v>0</v>
      </c>
    </row>
    <row r="1209" spans="1:178" x14ac:dyDescent="0.2">
      <c r="A1209" t="s">
        <v>216</v>
      </c>
      <c r="B1209" t="s">
        <v>231</v>
      </c>
      <c r="C1209" t="s">
        <v>244</v>
      </c>
      <c r="D1209" t="s">
        <v>35</v>
      </c>
      <c r="E1209" t="s">
        <v>239</v>
      </c>
      <c r="F1209" t="s">
        <v>228</v>
      </c>
      <c r="G1209">
        <v>0</v>
      </c>
      <c r="H1209" s="59"/>
      <c r="FV1209">
        <v>0</v>
      </c>
    </row>
    <row r="1210" spans="1:178" x14ac:dyDescent="0.2">
      <c r="A1210" t="s">
        <v>216</v>
      </c>
      <c r="B1210" t="s">
        <v>231</v>
      </c>
      <c r="C1210" t="s">
        <v>244</v>
      </c>
      <c r="D1210" t="s">
        <v>36</v>
      </c>
      <c r="E1210">
        <v>2015</v>
      </c>
      <c r="F1210" t="s">
        <v>228</v>
      </c>
      <c r="G1210">
        <v>0</v>
      </c>
      <c r="H1210" s="59"/>
      <c r="FV1210">
        <v>0</v>
      </c>
    </row>
    <row r="1211" spans="1:178" x14ac:dyDescent="0.2">
      <c r="A1211" t="s">
        <v>216</v>
      </c>
      <c r="B1211" t="s">
        <v>231</v>
      </c>
      <c r="C1211" t="s">
        <v>244</v>
      </c>
      <c r="D1211" t="s">
        <v>36</v>
      </c>
      <c r="E1211">
        <v>2016</v>
      </c>
      <c r="F1211" t="s">
        <v>228</v>
      </c>
      <c r="G1211">
        <v>0</v>
      </c>
      <c r="H1211" s="59"/>
      <c r="FV1211">
        <v>0</v>
      </c>
    </row>
    <row r="1212" spans="1:178" x14ac:dyDescent="0.2">
      <c r="A1212" t="s">
        <v>216</v>
      </c>
      <c r="B1212" t="s">
        <v>231</v>
      </c>
      <c r="C1212" t="s">
        <v>244</v>
      </c>
      <c r="D1212" t="s">
        <v>36</v>
      </c>
      <c r="E1212">
        <v>2017</v>
      </c>
      <c r="F1212" t="s">
        <v>228</v>
      </c>
      <c r="G1212">
        <v>0</v>
      </c>
      <c r="H1212" s="59"/>
      <c r="FV1212">
        <v>0</v>
      </c>
    </row>
    <row r="1213" spans="1:178" x14ac:dyDescent="0.2">
      <c r="A1213" t="s">
        <v>216</v>
      </c>
      <c r="B1213" t="s">
        <v>231</v>
      </c>
      <c r="C1213" t="s">
        <v>244</v>
      </c>
      <c r="D1213" t="s">
        <v>36</v>
      </c>
      <c r="E1213" t="s">
        <v>239</v>
      </c>
      <c r="F1213" t="s">
        <v>228</v>
      </c>
      <c r="G1213">
        <v>0</v>
      </c>
      <c r="H1213" s="59"/>
      <c r="FV1213">
        <v>0</v>
      </c>
    </row>
    <row r="1214" spans="1:178" x14ac:dyDescent="0.2">
      <c r="A1214" t="s">
        <v>216</v>
      </c>
      <c r="B1214" t="s">
        <v>231</v>
      </c>
      <c r="C1214" t="s">
        <v>244</v>
      </c>
      <c r="D1214" t="s">
        <v>37</v>
      </c>
      <c r="E1214">
        <v>2015</v>
      </c>
      <c r="F1214" t="s">
        <v>228</v>
      </c>
      <c r="G1214">
        <v>0</v>
      </c>
      <c r="H1214" s="59"/>
      <c r="FV1214">
        <v>0</v>
      </c>
    </row>
    <row r="1215" spans="1:178" x14ac:dyDescent="0.2">
      <c r="A1215" t="s">
        <v>216</v>
      </c>
      <c r="B1215" t="s">
        <v>231</v>
      </c>
      <c r="C1215" t="s">
        <v>244</v>
      </c>
      <c r="D1215" t="s">
        <v>37</v>
      </c>
      <c r="E1215">
        <v>2016</v>
      </c>
      <c r="F1215" t="s">
        <v>228</v>
      </c>
      <c r="G1215">
        <v>0</v>
      </c>
      <c r="H1215" s="59"/>
      <c r="FV1215">
        <v>0</v>
      </c>
    </row>
    <row r="1216" spans="1:178" x14ac:dyDescent="0.2">
      <c r="A1216" t="s">
        <v>216</v>
      </c>
      <c r="B1216" t="s">
        <v>231</v>
      </c>
      <c r="C1216" t="s">
        <v>244</v>
      </c>
      <c r="D1216" t="s">
        <v>37</v>
      </c>
      <c r="E1216">
        <v>2017</v>
      </c>
      <c r="F1216" t="s">
        <v>228</v>
      </c>
      <c r="G1216">
        <v>0</v>
      </c>
      <c r="H1216" s="59"/>
      <c r="FV1216">
        <v>0</v>
      </c>
    </row>
    <row r="1217" spans="1:178" x14ac:dyDescent="0.2">
      <c r="A1217" t="s">
        <v>216</v>
      </c>
      <c r="B1217" t="s">
        <v>231</v>
      </c>
      <c r="C1217" t="s">
        <v>244</v>
      </c>
      <c r="D1217" t="s">
        <v>37</v>
      </c>
      <c r="E1217" t="s">
        <v>239</v>
      </c>
      <c r="F1217" t="s">
        <v>228</v>
      </c>
      <c r="G1217">
        <v>0</v>
      </c>
      <c r="H1217" s="59"/>
      <c r="FV1217">
        <v>0</v>
      </c>
    </row>
    <row r="1218" spans="1:178" x14ac:dyDescent="0.2">
      <c r="A1218" t="s">
        <v>216</v>
      </c>
      <c r="B1218" t="s">
        <v>231</v>
      </c>
      <c r="C1218" t="s">
        <v>244</v>
      </c>
      <c r="D1218" t="s">
        <v>38</v>
      </c>
      <c r="E1218">
        <v>2015</v>
      </c>
      <c r="F1218" t="s">
        <v>228</v>
      </c>
      <c r="G1218">
        <v>0</v>
      </c>
      <c r="H1218" s="59"/>
      <c r="FV1218">
        <v>0</v>
      </c>
    </row>
    <row r="1219" spans="1:178" x14ac:dyDescent="0.2">
      <c r="A1219" t="s">
        <v>216</v>
      </c>
      <c r="B1219" t="s">
        <v>231</v>
      </c>
      <c r="C1219" t="s">
        <v>244</v>
      </c>
      <c r="D1219" t="s">
        <v>38</v>
      </c>
      <c r="E1219">
        <v>2016</v>
      </c>
      <c r="F1219" t="s">
        <v>228</v>
      </c>
      <c r="G1219">
        <v>0</v>
      </c>
      <c r="H1219" s="59"/>
      <c r="FV1219">
        <v>0</v>
      </c>
    </row>
    <row r="1220" spans="1:178" x14ac:dyDescent="0.2">
      <c r="A1220" t="s">
        <v>216</v>
      </c>
      <c r="B1220" t="s">
        <v>231</v>
      </c>
      <c r="C1220" t="s">
        <v>244</v>
      </c>
      <c r="D1220" t="s">
        <v>38</v>
      </c>
      <c r="E1220">
        <v>2017</v>
      </c>
      <c r="F1220" t="s">
        <v>228</v>
      </c>
      <c r="G1220">
        <v>0</v>
      </c>
      <c r="H1220" s="59"/>
      <c r="FV1220">
        <v>0</v>
      </c>
    </row>
    <row r="1221" spans="1:178" x14ac:dyDescent="0.2">
      <c r="A1221" t="s">
        <v>216</v>
      </c>
      <c r="B1221" t="s">
        <v>231</v>
      </c>
      <c r="C1221" t="s">
        <v>244</v>
      </c>
      <c r="D1221" t="s">
        <v>38</v>
      </c>
      <c r="E1221" t="s">
        <v>239</v>
      </c>
      <c r="F1221" t="s">
        <v>228</v>
      </c>
      <c r="G1221">
        <v>0</v>
      </c>
      <c r="H1221" s="59"/>
      <c r="FV1221">
        <v>0</v>
      </c>
    </row>
    <row r="1222" spans="1:178" x14ac:dyDescent="0.2">
      <c r="A1222" t="s">
        <v>216</v>
      </c>
      <c r="B1222" t="s">
        <v>231</v>
      </c>
      <c r="C1222" t="s">
        <v>244</v>
      </c>
      <c r="D1222" t="s">
        <v>39</v>
      </c>
      <c r="E1222">
        <v>2015</v>
      </c>
      <c r="F1222" t="s">
        <v>228</v>
      </c>
      <c r="G1222">
        <v>0</v>
      </c>
      <c r="H1222" s="59"/>
      <c r="FV1222">
        <v>0</v>
      </c>
    </row>
    <row r="1223" spans="1:178" x14ac:dyDescent="0.2">
      <c r="A1223" t="s">
        <v>216</v>
      </c>
      <c r="B1223" t="s">
        <v>231</v>
      </c>
      <c r="C1223" t="s">
        <v>244</v>
      </c>
      <c r="D1223" t="s">
        <v>39</v>
      </c>
      <c r="E1223">
        <v>2016</v>
      </c>
      <c r="F1223" t="s">
        <v>228</v>
      </c>
      <c r="G1223">
        <v>0</v>
      </c>
      <c r="H1223" s="59"/>
      <c r="FV1223">
        <v>0</v>
      </c>
    </row>
    <row r="1224" spans="1:178" x14ac:dyDescent="0.2">
      <c r="A1224" t="s">
        <v>216</v>
      </c>
      <c r="B1224" t="s">
        <v>231</v>
      </c>
      <c r="C1224" t="s">
        <v>244</v>
      </c>
      <c r="D1224" t="s">
        <v>39</v>
      </c>
      <c r="E1224">
        <v>2017</v>
      </c>
      <c r="F1224" t="s">
        <v>228</v>
      </c>
      <c r="G1224">
        <v>0</v>
      </c>
      <c r="H1224" s="59"/>
      <c r="FV1224">
        <v>0</v>
      </c>
    </row>
    <row r="1225" spans="1:178" x14ac:dyDescent="0.2">
      <c r="A1225" t="s">
        <v>216</v>
      </c>
      <c r="B1225" t="s">
        <v>231</v>
      </c>
      <c r="C1225" t="s">
        <v>244</v>
      </c>
      <c r="D1225" t="s">
        <v>39</v>
      </c>
      <c r="E1225" t="s">
        <v>239</v>
      </c>
      <c r="F1225" t="s">
        <v>228</v>
      </c>
      <c r="G1225">
        <v>0</v>
      </c>
      <c r="H1225" s="59"/>
      <c r="FV1225">
        <v>0</v>
      </c>
    </row>
    <row r="1226" spans="1:178" x14ac:dyDescent="0.2">
      <c r="A1226" t="s">
        <v>216</v>
      </c>
      <c r="B1226" t="s">
        <v>231</v>
      </c>
      <c r="C1226" t="s">
        <v>244</v>
      </c>
      <c r="D1226" t="s">
        <v>40</v>
      </c>
      <c r="E1226">
        <v>2015</v>
      </c>
      <c r="F1226" t="s">
        <v>228</v>
      </c>
      <c r="G1226">
        <v>0</v>
      </c>
      <c r="H1226" s="59"/>
      <c r="FV1226">
        <v>0</v>
      </c>
    </row>
    <row r="1227" spans="1:178" x14ac:dyDescent="0.2">
      <c r="A1227" t="s">
        <v>216</v>
      </c>
      <c r="B1227" t="s">
        <v>231</v>
      </c>
      <c r="C1227" t="s">
        <v>244</v>
      </c>
      <c r="D1227" t="s">
        <v>40</v>
      </c>
      <c r="E1227">
        <v>2016</v>
      </c>
      <c r="F1227" t="s">
        <v>228</v>
      </c>
      <c r="G1227">
        <v>0</v>
      </c>
      <c r="H1227" s="59"/>
      <c r="FV1227">
        <v>0</v>
      </c>
    </row>
    <row r="1228" spans="1:178" x14ac:dyDescent="0.2">
      <c r="A1228" t="s">
        <v>216</v>
      </c>
      <c r="B1228" t="s">
        <v>231</v>
      </c>
      <c r="C1228" t="s">
        <v>244</v>
      </c>
      <c r="D1228" t="s">
        <v>40</v>
      </c>
      <c r="E1228">
        <v>2017</v>
      </c>
      <c r="F1228" t="s">
        <v>228</v>
      </c>
      <c r="G1228">
        <v>0</v>
      </c>
      <c r="H1228" s="59"/>
      <c r="FV1228">
        <v>0</v>
      </c>
    </row>
    <row r="1229" spans="1:178" x14ac:dyDescent="0.2">
      <c r="A1229" t="s">
        <v>216</v>
      </c>
      <c r="B1229" t="s">
        <v>231</v>
      </c>
      <c r="C1229" t="s">
        <v>244</v>
      </c>
      <c r="D1229" t="s">
        <v>40</v>
      </c>
      <c r="E1229" t="s">
        <v>239</v>
      </c>
      <c r="F1229" t="s">
        <v>228</v>
      </c>
      <c r="G1229">
        <v>0</v>
      </c>
      <c r="H1229" s="59"/>
      <c r="FV1229">
        <v>0</v>
      </c>
    </row>
    <row r="1230" spans="1:178" x14ac:dyDescent="0.2">
      <c r="A1230" t="s">
        <v>216</v>
      </c>
      <c r="B1230" t="s">
        <v>231</v>
      </c>
      <c r="C1230" t="s">
        <v>244</v>
      </c>
      <c r="D1230" t="s">
        <v>41</v>
      </c>
      <c r="E1230">
        <v>2015</v>
      </c>
      <c r="F1230" t="s">
        <v>228</v>
      </c>
      <c r="G1230">
        <v>0</v>
      </c>
      <c r="H1230" s="59"/>
      <c r="FV1230">
        <v>0</v>
      </c>
    </row>
    <row r="1231" spans="1:178" x14ac:dyDescent="0.2">
      <c r="A1231" t="s">
        <v>216</v>
      </c>
      <c r="B1231" t="s">
        <v>231</v>
      </c>
      <c r="C1231" t="s">
        <v>244</v>
      </c>
      <c r="D1231" t="s">
        <v>41</v>
      </c>
      <c r="E1231">
        <v>2016</v>
      </c>
      <c r="F1231" t="s">
        <v>228</v>
      </c>
      <c r="G1231">
        <v>0</v>
      </c>
      <c r="H1231" s="59"/>
      <c r="FV1231">
        <v>0</v>
      </c>
    </row>
    <row r="1232" spans="1:178" x14ac:dyDescent="0.2">
      <c r="A1232" t="s">
        <v>216</v>
      </c>
      <c r="B1232" t="s">
        <v>231</v>
      </c>
      <c r="C1232" t="s">
        <v>244</v>
      </c>
      <c r="D1232" t="s">
        <v>41</v>
      </c>
      <c r="E1232">
        <v>2017</v>
      </c>
      <c r="F1232" t="s">
        <v>228</v>
      </c>
      <c r="G1232">
        <v>0</v>
      </c>
      <c r="H1232" s="59"/>
      <c r="FV1232">
        <v>0</v>
      </c>
    </row>
    <row r="1233" spans="1:178" x14ac:dyDescent="0.2">
      <c r="A1233" t="s">
        <v>216</v>
      </c>
      <c r="B1233" t="s">
        <v>231</v>
      </c>
      <c r="C1233" t="s">
        <v>244</v>
      </c>
      <c r="D1233" t="s">
        <v>41</v>
      </c>
      <c r="E1233" t="s">
        <v>239</v>
      </c>
      <c r="F1233" t="s">
        <v>228</v>
      </c>
      <c r="G1233">
        <v>0</v>
      </c>
      <c r="H1233" s="59"/>
      <c r="FV1233">
        <v>0</v>
      </c>
    </row>
    <row r="1234" spans="1:178" x14ac:dyDescent="0.2">
      <c r="A1234" t="s">
        <v>216</v>
      </c>
      <c r="B1234" t="s">
        <v>231</v>
      </c>
      <c r="C1234" t="s">
        <v>244</v>
      </c>
      <c r="D1234" t="s">
        <v>42</v>
      </c>
      <c r="E1234">
        <v>2015</v>
      </c>
      <c r="F1234" t="s">
        <v>228</v>
      </c>
      <c r="G1234">
        <v>0</v>
      </c>
      <c r="H1234" s="59"/>
      <c r="FV1234">
        <v>0</v>
      </c>
    </row>
    <row r="1235" spans="1:178" x14ac:dyDescent="0.2">
      <c r="A1235" t="s">
        <v>216</v>
      </c>
      <c r="B1235" t="s">
        <v>231</v>
      </c>
      <c r="C1235" t="s">
        <v>244</v>
      </c>
      <c r="D1235" t="s">
        <v>42</v>
      </c>
      <c r="E1235">
        <v>2016</v>
      </c>
      <c r="F1235" t="s">
        <v>228</v>
      </c>
      <c r="G1235">
        <v>0</v>
      </c>
      <c r="H1235" s="59"/>
      <c r="FV1235">
        <v>0</v>
      </c>
    </row>
    <row r="1236" spans="1:178" x14ac:dyDescent="0.2">
      <c r="A1236" t="s">
        <v>216</v>
      </c>
      <c r="B1236" t="s">
        <v>231</v>
      </c>
      <c r="C1236" t="s">
        <v>244</v>
      </c>
      <c r="D1236" t="s">
        <v>42</v>
      </c>
      <c r="E1236">
        <v>2017</v>
      </c>
      <c r="F1236" t="s">
        <v>228</v>
      </c>
      <c r="G1236">
        <v>0</v>
      </c>
      <c r="H1236" s="59"/>
      <c r="FV1236">
        <v>0</v>
      </c>
    </row>
    <row r="1237" spans="1:178" x14ac:dyDescent="0.2">
      <c r="A1237" t="s">
        <v>216</v>
      </c>
      <c r="B1237" t="s">
        <v>231</v>
      </c>
      <c r="C1237" t="s">
        <v>244</v>
      </c>
      <c r="D1237" t="s">
        <v>42</v>
      </c>
      <c r="E1237" t="s">
        <v>239</v>
      </c>
      <c r="F1237" t="s">
        <v>228</v>
      </c>
      <c r="G1237">
        <v>0</v>
      </c>
      <c r="H1237" s="59"/>
      <c r="FV1237">
        <v>0</v>
      </c>
    </row>
    <row r="1238" spans="1:178" x14ac:dyDescent="0.2">
      <c r="A1238" t="s">
        <v>216</v>
      </c>
      <c r="B1238" t="s">
        <v>231</v>
      </c>
      <c r="C1238" t="s">
        <v>244</v>
      </c>
      <c r="D1238" t="s">
        <v>43</v>
      </c>
      <c r="E1238">
        <v>2015</v>
      </c>
      <c r="F1238" t="s">
        <v>228</v>
      </c>
      <c r="G1238">
        <v>0</v>
      </c>
      <c r="H1238" s="59"/>
      <c r="FV1238">
        <v>0</v>
      </c>
    </row>
    <row r="1239" spans="1:178" x14ac:dyDescent="0.2">
      <c r="A1239" t="s">
        <v>216</v>
      </c>
      <c r="B1239" t="s">
        <v>231</v>
      </c>
      <c r="C1239" t="s">
        <v>244</v>
      </c>
      <c r="D1239" t="s">
        <v>43</v>
      </c>
      <c r="E1239">
        <v>2016</v>
      </c>
      <c r="F1239" t="s">
        <v>228</v>
      </c>
      <c r="G1239">
        <v>0</v>
      </c>
      <c r="H1239" s="59"/>
      <c r="FV1239">
        <v>0</v>
      </c>
    </row>
    <row r="1240" spans="1:178" x14ac:dyDescent="0.2">
      <c r="A1240" t="s">
        <v>216</v>
      </c>
      <c r="B1240" t="s">
        <v>231</v>
      </c>
      <c r="C1240" t="s">
        <v>244</v>
      </c>
      <c r="D1240" t="s">
        <v>43</v>
      </c>
      <c r="E1240">
        <v>2017</v>
      </c>
      <c r="F1240" t="s">
        <v>228</v>
      </c>
      <c r="G1240">
        <v>0</v>
      </c>
      <c r="H1240" s="59"/>
      <c r="FV1240">
        <v>0</v>
      </c>
    </row>
    <row r="1241" spans="1:178" x14ac:dyDescent="0.2">
      <c r="A1241" t="s">
        <v>216</v>
      </c>
      <c r="B1241" t="s">
        <v>231</v>
      </c>
      <c r="C1241" t="s">
        <v>244</v>
      </c>
      <c r="D1241" t="s">
        <v>43</v>
      </c>
      <c r="E1241" t="s">
        <v>239</v>
      </c>
      <c r="F1241" t="s">
        <v>228</v>
      </c>
      <c r="G1241">
        <v>0</v>
      </c>
      <c r="H1241" s="59"/>
      <c r="FV1241">
        <v>0</v>
      </c>
    </row>
    <row r="1242" spans="1:178" x14ac:dyDescent="0.2">
      <c r="A1242" t="s">
        <v>216</v>
      </c>
      <c r="B1242" t="s">
        <v>231</v>
      </c>
      <c r="C1242" t="s">
        <v>244</v>
      </c>
      <c r="D1242" t="s">
        <v>44</v>
      </c>
      <c r="E1242">
        <v>2015</v>
      </c>
      <c r="F1242" t="s">
        <v>228</v>
      </c>
      <c r="G1242">
        <v>0</v>
      </c>
      <c r="H1242" s="59"/>
      <c r="FV1242">
        <v>0</v>
      </c>
    </row>
    <row r="1243" spans="1:178" x14ac:dyDescent="0.2">
      <c r="A1243" t="s">
        <v>216</v>
      </c>
      <c r="B1243" t="s">
        <v>231</v>
      </c>
      <c r="C1243" t="s">
        <v>244</v>
      </c>
      <c r="D1243" t="s">
        <v>44</v>
      </c>
      <c r="E1243">
        <v>2016</v>
      </c>
      <c r="F1243" t="s">
        <v>228</v>
      </c>
      <c r="G1243">
        <v>0</v>
      </c>
      <c r="H1243" s="59"/>
      <c r="FV1243">
        <v>0</v>
      </c>
    </row>
    <row r="1244" spans="1:178" x14ac:dyDescent="0.2">
      <c r="A1244" t="s">
        <v>216</v>
      </c>
      <c r="B1244" t="s">
        <v>231</v>
      </c>
      <c r="C1244" t="s">
        <v>244</v>
      </c>
      <c r="D1244" t="s">
        <v>44</v>
      </c>
      <c r="E1244">
        <v>2017</v>
      </c>
      <c r="F1244" t="s">
        <v>228</v>
      </c>
      <c r="G1244">
        <v>0</v>
      </c>
      <c r="H1244" s="59"/>
      <c r="FV1244">
        <v>0</v>
      </c>
    </row>
    <row r="1245" spans="1:178" x14ac:dyDescent="0.2">
      <c r="A1245" t="s">
        <v>216</v>
      </c>
      <c r="B1245" t="s">
        <v>231</v>
      </c>
      <c r="C1245" t="s">
        <v>244</v>
      </c>
      <c r="D1245" t="s">
        <v>44</v>
      </c>
      <c r="E1245" t="s">
        <v>239</v>
      </c>
      <c r="F1245" t="s">
        <v>228</v>
      </c>
      <c r="G1245">
        <v>0</v>
      </c>
      <c r="H1245" s="59"/>
      <c r="FV1245">
        <v>0</v>
      </c>
    </row>
    <row r="1246" spans="1:178" x14ac:dyDescent="0.2">
      <c r="A1246" t="s">
        <v>216</v>
      </c>
      <c r="B1246" t="s">
        <v>231</v>
      </c>
      <c r="C1246" t="s">
        <v>244</v>
      </c>
      <c r="D1246" t="s">
        <v>10</v>
      </c>
      <c r="E1246">
        <v>2015</v>
      </c>
      <c r="F1246" t="s">
        <v>228</v>
      </c>
      <c r="G1246">
        <v>0</v>
      </c>
      <c r="H1246" s="59"/>
      <c r="FV1246">
        <v>0</v>
      </c>
    </row>
    <row r="1247" spans="1:178" x14ac:dyDescent="0.2">
      <c r="A1247" t="s">
        <v>216</v>
      </c>
      <c r="B1247" t="s">
        <v>231</v>
      </c>
      <c r="C1247" t="s">
        <v>244</v>
      </c>
      <c r="D1247" t="s">
        <v>10</v>
      </c>
      <c r="E1247">
        <v>2016</v>
      </c>
      <c r="F1247" t="s">
        <v>228</v>
      </c>
      <c r="G1247">
        <v>0</v>
      </c>
      <c r="H1247" s="59"/>
      <c r="FV1247">
        <v>0</v>
      </c>
    </row>
    <row r="1248" spans="1:178" x14ac:dyDescent="0.2">
      <c r="A1248" t="s">
        <v>216</v>
      </c>
      <c r="B1248" t="s">
        <v>231</v>
      </c>
      <c r="C1248" t="s">
        <v>244</v>
      </c>
      <c r="D1248" t="s">
        <v>10</v>
      </c>
      <c r="E1248">
        <v>2017</v>
      </c>
      <c r="F1248" t="s">
        <v>228</v>
      </c>
      <c r="G1248">
        <v>0</v>
      </c>
      <c r="H1248" s="59"/>
      <c r="FV1248">
        <v>0</v>
      </c>
    </row>
    <row r="1249" spans="1:178" x14ac:dyDescent="0.2">
      <c r="A1249" t="s">
        <v>216</v>
      </c>
      <c r="B1249" t="s">
        <v>231</v>
      </c>
      <c r="C1249" t="s">
        <v>244</v>
      </c>
      <c r="D1249" t="s">
        <v>10</v>
      </c>
      <c r="E1249" t="s">
        <v>239</v>
      </c>
      <c r="F1249" t="s">
        <v>228</v>
      </c>
      <c r="G1249">
        <v>0</v>
      </c>
      <c r="H1249" s="59"/>
      <c r="FV1249">
        <v>0</v>
      </c>
    </row>
    <row r="1250" spans="1:178" x14ac:dyDescent="0.2">
      <c r="A1250" t="s">
        <v>216</v>
      </c>
      <c r="B1250" t="s">
        <v>231</v>
      </c>
      <c r="C1250" t="s">
        <v>245</v>
      </c>
      <c r="D1250" t="s">
        <v>33</v>
      </c>
      <c r="E1250">
        <v>2015</v>
      </c>
      <c r="F1250" t="s">
        <v>229</v>
      </c>
      <c r="G1250">
        <v>64</v>
      </c>
      <c r="H1250" s="59"/>
      <c r="I1250">
        <v>8.4192</v>
      </c>
      <c r="J1250">
        <v>99.94717</v>
      </c>
      <c r="K1250">
        <v>98.93674</v>
      </c>
      <c r="L1250">
        <v>96.820830000000001</v>
      </c>
      <c r="M1250">
        <v>95.429720000000003</v>
      </c>
      <c r="N1250">
        <v>95.467640000000003</v>
      </c>
      <c r="O1250">
        <v>99.098010000000002</v>
      </c>
      <c r="P1250">
        <v>103.0881</v>
      </c>
      <c r="Q1250">
        <v>101.90300000000001</v>
      </c>
      <c r="R1250">
        <v>104.6182</v>
      </c>
      <c r="S1250">
        <v>103.40300000000001</v>
      </c>
      <c r="T1250">
        <v>106.8934</v>
      </c>
      <c r="U1250">
        <v>109.3489</v>
      </c>
      <c r="V1250">
        <v>105.7304</v>
      </c>
      <c r="W1250">
        <v>103.6606</v>
      </c>
      <c r="X1250">
        <v>103.8968</v>
      </c>
      <c r="Y1250">
        <v>107.6541</v>
      </c>
      <c r="Z1250">
        <v>107.5046</v>
      </c>
      <c r="AA1250">
        <v>107.39</v>
      </c>
      <c r="AB1250">
        <v>104.60509999999999</v>
      </c>
      <c r="AC1250">
        <v>103.43429999999999</v>
      </c>
      <c r="AD1250">
        <v>101.46720000000001</v>
      </c>
      <c r="AE1250">
        <v>101.6302</v>
      </c>
      <c r="AF1250">
        <v>102.0946</v>
      </c>
      <c r="AG1250">
        <v>101.7216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24.817830000000001</v>
      </c>
      <c r="AX1250">
        <v>91.95232</v>
      </c>
      <c r="AY1250">
        <v>91.745729999999995</v>
      </c>
      <c r="AZ1250">
        <v>88.576769999999996</v>
      </c>
      <c r="BA1250">
        <v>88.065070000000006</v>
      </c>
      <c r="BB1250">
        <v>86.509060000000005</v>
      </c>
      <c r="BC1250">
        <v>72.315110000000004</v>
      </c>
      <c r="BD1250">
        <v>52.237990000000003</v>
      </c>
      <c r="BE1250">
        <v>32.629959999999997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27.038720000000001</v>
      </c>
      <c r="BV1250">
        <v>93.371849999999995</v>
      </c>
      <c r="BW1250">
        <v>93.201800000000006</v>
      </c>
      <c r="BX1250">
        <v>89.88467</v>
      </c>
      <c r="BY1250">
        <v>89.38843</v>
      </c>
      <c r="BZ1250">
        <v>87.801929999999999</v>
      </c>
      <c r="CA1250">
        <v>73.085489999999993</v>
      </c>
      <c r="CB1250">
        <v>53.132350000000002</v>
      </c>
      <c r="CC1250">
        <v>33.377409999999998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28.576899999999998</v>
      </c>
      <c r="CT1250">
        <v>94.355000000000004</v>
      </c>
      <c r="CU1250">
        <v>94.210260000000005</v>
      </c>
      <c r="CV1250">
        <v>90.790509999999998</v>
      </c>
      <c r="CW1250">
        <v>90.30498</v>
      </c>
      <c r="CX1250">
        <v>88.697379999999995</v>
      </c>
      <c r="CY1250">
        <v>73.619050000000001</v>
      </c>
      <c r="CZ1250">
        <v>53.751779999999997</v>
      </c>
      <c r="DA1250">
        <v>33.895099999999999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0</v>
      </c>
      <c r="DP1250">
        <v>0</v>
      </c>
      <c r="DQ1250">
        <v>30.115069999999999</v>
      </c>
      <c r="DR1250">
        <v>95.338160000000002</v>
      </c>
      <c r="DS1250">
        <v>95.218720000000005</v>
      </c>
      <c r="DT1250">
        <v>91.696359999999999</v>
      </c>
      <c r="DU1250">
        <v>91.221530000000001</v>
      </c>
      <c r="DV1250">
        <v>89.592830000000006</v>
      </c>
      <c r="DW1250">
        <v>74.152609999999996</v>
      </c>
      <c r="DX1250">
        <v>54.371220000000001</v>
      </c>
      <c r="DY1250">
        <v>34.412790000000001</v>
      </c>
      <c r="DZ1250">
        <v>0</v>
      </c>
      <c r="EA1250">
        <v>0</v>
      </c>
      <c r="EB1250">
        <v>0</v>
      </c>
      <c r="EC1250">
        <v>0</v>
      </c>
      <c r="ED1250">
        <v>0</v>
      </c>
      <c r="EE1250">
        <v>0</v>
      </c>
      <c r="EF1250">
        <v>0</v>
      </c>
      <c r="EG1250">
        <v>0</v>
      </c>
      <c r="EH1250">
        <v>0</v>
      </c>
      <c r="EI1250">
        <v>0</v>
      </c>
      <c r="EJ1250">
        <v>0</v>
      </c>
      <c r="EK1250">
        <v>0</v>
      </c>
      <c r="EL1250">
        <v>0</v>
      </c>
      <c r="EM1250">
        <v>0</v>
      </c>
      <c r="EN1250">
        <v>0</v>
      </c>
      <c r="EO1250">
        <v>32.33596</v>
      </c>
      <c r="EP1250">
        <v>96.757679999999993</v>
      </c>
      <c r="EQ1250">
        <v>96.674790000000002</v>
      </c>
      <c r="ER1250">
        <v>93.004260000000002</v>
      </c>
      <c r="ES1250">
        <v>92.544880000000006</v>
      </c>
      <c r="ET1250">
        <v>90.8857</v>
      </c>
      <c r="EU1250">
        <v>74.922989999999999</v>
      </c>
      <c r="EV1250">
        <v>55.26558</v>
      </c>
      <c r="EW1250">
        <v>35.160249999999998</v>
      </c>
      <c r="EX1250">
        <v>35.374639999999999</v>
      </c>
      <c r="EY1250">
        <v>34.575890000000001</v>
      </c>
      <c r="EZ1250">
        <v>33.953409999999998</v>
      </c>
      <c r="FA1250">
        <v>33.258749999999999</v>
      </c>
      <c r="FB1250">
        <v>32.840850000000003</v>
      </c>
      <c r="FC1250">
        <v>32.114759999999997</v>
      </c>
      <c r="FD1250">
        <v>31.763280000000002</v>
      </c>
      <c r="FE1250">
        <v>31.813590000000001</v>
      </c>
      <c r="FF1250">
        <v>32.511069999999997</v>
      </c>
      <c r="FG1250">
        <v>35.341909999999999</v>
      </c>
      <c r="FH1250">
        <v>39.419269999999997</v>
      </c>
      <c r="FI1250">
        <v>42.058770000000003</v>
      </c>
      <c r="FJ1250">
        <v>43.958829999999999</v>
      </c>
      <c r="FK1250">
        <v>45.371229999999997</v>
      </c>
      <c r="FL1250">
        <v>46.43853</v>
      </c>
      <c r="FM1250">
        <v>46.376550000000002</v>
      </c>
      <c r="FN1250">
        <v>46.345019999999998</v>
      </c>
      <c r="FO1250">
        <v>45.29081</v>
      </c>
      <c r="FP1250">
        <v>42.846850000000003</v>
      </c>
      <c r="FQ1250">
        <v>41.088340000000002</v>
      </c>
      <c r="FR1250">
        <v>39.820819999999998</v>
      </c>
      <c r="FS1250">
        <v>38.731990000000003</v>
      </c>
      <c r="FT1250">
        <v>37.547600000000003</v>
      </c>
      <c r="FU1250">
        <v>36.734000000000002</v>
      </c>
      <c r="FV1250">
        <v>1</v>
      </c>
    </row>
    <row r="1251" spans="1:178" x14ac:dyDescent="0.2">
      <c r="A1251" t="s">
        <v>216</v>
      </c>
      <c r="B1251" t="s">
        <v>231</v>
      </c>
      <c r="C1251" t="s">
        <v>245</v>
      </c>
      <c r="D1251" t="s">
        <v>33</v>
      </c>
      <c r="E1251">
        <v>2016</v>
      </c>
      <c r="F1251" t="s">
        <v>229</v>
      </c>
      <c r="G1251">
        <v>62</v>
      </c>
      <c r="H1251" s="59"/>
      <c r="I1251">
        <v>8.1561000000000003</v>
      </c>
      <c r="J1251">
        <v>96.823809999999995</v>
      </c>
      <c r="K1251">
        <v>95.84496</v>
      </c>
      <c r="L1251">
        <v>93.795180000000002</v>
      </c>
      <c r="M1251">
        <v>92.447540000000004</v>
      </c>
      <c r="N1251">
        <v>92.484279999999998</v>
      </c>
      <c r="O1251">
        <v>96.001199999999997</v>
      </c>
      <c r="P1251">
        <v>99.866569999999996</v>
      </c>
      <c r="Q1251">
        <v>98.71857</v>
      </c>
      <c r="R1251">
        <v>101.3489</v>
      </c>
      <c r="S1251">
        <v>100.1716</v>
      </c>
      <c r="T1251">
        <v>103.553</v>
      </c>
      <c r="U1251">
        <v>105.9318</v>
      </c>
      <c r="V1251">
        <v>102.4263</v>
      </c>
      <c r="W1251">
        <v>100.4212</v>
      </c>
      <c r="X1251">
        <v>100.65</v>
      </c>
      <c r="Y1251">
        <v>104.2899</v>
      </c>
      <c r="Z1251">
        <v>104.145</v>
      </c>
      <c r="AA1251">
        <v>104.03400000000001</v>
      </c>
      <c r="AB1251">
        <v>101.33620000000001</v>
      </c>
      <c r="AC1251">
        <v>100.202</v>
      </c>
      <c r="AD1251">
        <v>98.296360000000007</v>
      </c>
      <c r="AE1251">
        <v>98.45429</v>
      </c>
      <c r="AF1251">
        <v>98.904169999999993</v>
      </c>
      <c r="AG1251">
        <v>98.542789999999997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23.984010000000001</v>
      </c>
      <c r="AX1251">
        <v>89.041569999999993</v>
      </c>
      <c r="AY1251">
        <v>88.840479999999999</v>
      </c>
      <c r="AZ1251">
        <v>85.774429999999995</v>
      </c>
      <c r="BA1251">
        <v>85.278310000000005</v>
      </c>
      <c r="BB1251">
        <v>83.771730000000005</v>
      </c>
      <c r="BC1251">
        <v>70.035060000000001</v>
      </c>
      <c r="BD1251">
        <v>50.582079999999998</v>
      </c>
      <c r="BE1251">
        <v>31.59066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26.169920000000001</v>
      </c>
      <c r="BV1251">
        <v>90.438739999999996</v>
      </c>
      <c r="BW1251">
        <v>90.273610000000005</v>
      </c>
      <c r="BX1251">
        <v>87.061729999999997</v>
      </c>
      <c r="BY1251">
        <v>86.580830000000006</v>
      </c>
      <c r="BZ1251">
        <v>85.044250000000005</v>
      </c>
      <c r="CA1251">
        <v>70.793300000000002</v>
      </c>
      <c r="CB1251">
        <v>51.462359999999997</v>
      </c>
      <c r="CC1251">
        <v>32.326340000000002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27.683869999999999</v>
      </c>
      <c r="CT1251">
        <v>91.406409999999994</v>
      </c>
      <c r="CU1251">
        <v>91.266189999999995</v>
      </c>
      <c r="CV1251">
        <v>87.953310000000002</v>
      </c>
      <c r="CW1251">
        <v>87.482939999999999</v>
      </c>
      <c r="CX1251">
        <v>85.92559</v>
      </c>
      <c r="CY1251">
        <v>71.318460000000002</v>
      </c>
      <c r="CZ1251">
        <v>52.072040000000001</v>
      </c>
      <c r="DA1251">
        <v>32.835880000000003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29.19782</v>
      </c>
      <c r="DR1251">
        <v>92.374080000000006</v>
      </c>
      <c r="DS1251">
        <v>92.258769999999998</v>
      </c>
      <c r="DT1251">
        <v>88.844890000000007</v>
      </c>
      <c r="DU1251">
        <v>88.385059999999996</v>
      </c>
      <c r="DV1251">
        <v>86.806929999999994</v>
      </c>
      <c r="DW1251">
        <v>71.843609999999998</v>
      </c>
      <c r="DX1251">
        <v>52.681710000000002</v>
      </c>
      <c r="DY1251">
        <v>33.345419999999997</v>
      </c>
      <c r="DZ1251">
        <v>0</v>
      </c>
      <c r="EA1251">
        <v>0</v>
      </c>
      <c r="EB1251">
        <v>0</v>
      </c>
      <c r="EC1251">
        <v>0</v>
      </c>
      <c r="ED1251">
        <v>0</v>
      </c>
      <c r="EE1251">
        <v>0</v>
      </c>
      <c r="EF1251">
        <v>0</v>
      </c>
      <c r="EG1251">
        <v>0</v>
      </c>
      <c r="EH1251">
        <v>0</v>
      </c>
      <c r="EI1251">
        <v>0</v>
      </c>
      <c r="EJ1251">
        <v>0</v>
      </c>
      <c r="EK1251">
        <v>0</v>
      </c>
      <c r="EL1251">
        <v>0</v>
      </c>
      <c r="EM1251">
        <v>0</v>
      </c>
      <c r="EN1251">
        <v>0</v>
      </c>
      <c r="EO1251">
        <v>31.38373</v>
      </c>
      <c r="EP1251">
        <v>93.771249999999995</v>
      </c>
      <c r="EQ1251">
        <v>93.691900000000004</v>
      </c>
      <c r="ER1251">
        <v>90.132189999999994</v>
      </c>
      <c r="ES1251">
        <v>89.687569999999994</v>
      </c>
      <c r="ET1251">
        <v>88.079449999999994</v>
      </c>
      <c r="EU1251">
        <v>72.601860000000002</v>
      </c>
      <c r="EV1251">
        <v>53.561990000000002</v>
      </c>
      <c r="EW1251">
        <v>34.081099999999999</v>
      </c>
      <c r="EX1251">
        <v>35.374639999999999</v>
      </c>
      <c r="EY1251">
        <v>34.575890000000001</v>
      </c>
      <c r="EZ1251">
        <v>33.953409999999998</v>
      </c>
      <c r="FA1251">
        <v>33.258749999999999</v>
      </c>
      <c r="FB1251">
        <v>32.840850000000003</v>
      </c>
      <c r="FC1251">
        <v>32.114759999999997</v>
      </c>
      <c r="FD1251">
        <v>31.763280000000002</v>
      </c>
      <c r="FE1251">
        <v>31.813590000000001</v>
      </c>
      <c r="FF1251">
        <v>32.511069999999997</v>
      </c>
      <c r="FG1251">
        <v>35.341909999999999</v>
      </c>
      <c r="FH1251">
        <v>39.419269999999997</v>
      </c>
      <c r="FI1251">
        <v>42.058770000000003</v>
      </c>
      <c r="FJ1251">
        <v>43.958829999999999</v>
      </c>
      <c r="FK1251">
        <v>45.371229999999997</v>
      </c>
      <c r="FL1251">
        <v>46.43853</v>
      </c>
      <c r="FM1251">
        <v>46.376550000000002</v>
      </c>
      <c r="FN1251">
        <v>46.345019999999998</v>
      </c>
      <c r="FO1251">
        <v>45.29081</v>
      </c>
      <c r="FP1251">
        <v>42.84684</v>
      </c>
      <c r="FQ1251">
        <v>41.088340000000002</v>
      </c>
      <c r="FR1251">
        <v>39.820819999999998</v>
      </c>
      <c r="FS1251">
        <v>38.731990000000003</v>
      </c>
      <c r="FT1251">
        <v>37.547600000000003</v>
      </c>
      <c r="FU1251">
        <v>36.734000000000002</v>
      </c>
      <c r="FV1251">
        <v>1</v>
      </c>
    </row>
    <row r="1252" spans="1:178" x14ac:dyDescent="0.2">
      <c r="A1252" t="s">
        <v>216</v>
      </c>
      <c r="B1252" t="s">
        <v>231</v>
      </c>
      <c r="C1252" t="s">
        <v>245</v>
      </c>
      <c r="D1252" t="s">
        <v>33</v>
      </c>
      <c r="E1252">
        <v>2017</v>
      </c>
      <c r="F1252" t="s">
        <v>229</v>
      </c>
      <c r="G1252">
        <v>61</v>
      </c>
      <c r="H1252" s="59"/>
      <c r="I1252">
        <v>8.0245499999999996</v>
      </c>
      <c r="J1252">
        <v>95.262140000000002</v>
      </c>
      <c r="K1252">
        <v>94.29907</v>
      </c>
      <c r="L1252">
        <v>92.282359999999997</v>
      </c>
      <c r="M1252">
        <v>90.956450000000004</v>
      </c>
      <c r="N1252">
        <v>90.992599999999996</v>
      </c>
      <c r="O1252">
        <v>94.452789999999993</v>
      </c>
      <c r="P1252">
        <v>98.255809999999997</v>
      </c>
      <c r="Q1252">
        <v>97.126339999999999</v>
      </c>
      <c r="R1252">
        <v>99.714219999999997</v>
      </c>
      <c r="S1252">
        <v>98.555949999999996</v>
      </c>
      <c r="T1252">
        <v>101.8828</v>
      </c>
      <c r="U1252">
        <v>104.22320000000001</v>
      </c>
      <c r="V1252">
        <v>100.7743</v>
      </c>
      <c r="W1252">
        <v>98.801479999999998</v>
      </c>
      <c r="X1252">
        <v>99.026629999999997</v>
      </c>
      <c r="Y1252">
        <v>102.6079</v>
      </c>
      <c r="Z1252">
        <v>102.4653</v>
      </c>
      <c r="AA1252">
        <v>102.3561</v>
      </c>
      <c r="AB1252">
        <v>99.701759999999993</v>
      </c>
      <c r="AC1252">
        <v>98.585800000000006</v>
      </c>
      <c r="AD1252">
        <v>96.710930000000005</v>
      </c>
      <c r="AE1252">
        <v>96.866320000000002</v>
      </c>
      <c r="AF1252">
        <v>97.308940000000007</v>
      </c>
      <c r="AG1252">
        <v>96.953379999999996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23.567450000000001</v>
      </c>
      <c r="AX1252">
        <v>87.586429999999993</v>
      </c>
      <c r="AY1252">
        <v>87.388080000000002</v>
      </c>
      <c r="AZ1252">
        <v>84.373469999999998</v>
      </c>
      <c r="BA1252">
        <v>83.885149999999996</v>
      </c>
      <c r="BB1252">
        <v>82.403270000000006</v>
      </c>
      <c r="BC1252">
        <v>68.895150000000001</v>
      </c>
      <c r="BD1252">
        <v>49.754280000000001</v>
      </c>
      <c r="BE1252">
        <v>31.07113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25.735659999999999</v>
      </c>
      <c r="BV1252">
        <v>88.972269999999995</v>
      </c>
      <c r="BW1252">
        <v>88.809610000000006</v>
      </c>
      <c r="BX1252">
        <v>85.65034</v>
      </c>
      <c r="BY1252">
        <v>85.177120000000002</v>
      </c>
      <c r="BZ1252">
        <v>83.665490000000005</v>
      </c>
      <c r="CA1252">
        <v>69.64725</v>
      </c>
      <c r="CB1252">
        <v>50.627429999999997</v>
      </c>
      <c r="CC1252">
        <v>31.80086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27.237349999999999</v>
      </c>
      <c r="CT1252">
        <v>89.932109999999994</v>
      </c>
      <c r="CU1252">
        <v>89.794150000000002</v>
      </c>
      <c r="CV1252">
        <v>86.534710000000004</v>
      </c>
      <c r="CW1252">
        <v>86.071929999999995</v>
      </c>
      <c r="CX1252">
        <v>84.539699999999996</v>
      </c>
      <c r="CY1252">
        <v>70.16816</v>
      </c>
      <c r="CZ1252">
        <v>51.232170000000004</v>
      </c>
      <c r="DA1252">
        <v>32.306269999999998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  <c r="DM1252">
        <v>0</v>
      </c>
      <c r="DN1252">
        <v>0</v>
      </c>
      <c r="DO1252">
        <v>0</v>
      </c>
      <c r="DP1252">
        <v>0</v>
      </c>
      <c r="DQ1252">
        <v>28.739049999999999</v>
      </c>
      <c r="DR1252">
        <v>90.891949999999994</v>
      </c>
      <c r="DS1252">
        <v>90.778689999999997</v>
      </c>
      <c r="DT1252">
        <v>87.419070000000005</v>
      </c>
      <c r="DU1252">
        <v>86.966740000000001</v>
      </c>
      <c r="DV1252">
        <v>85.413899999999998</v>
      </c>
      <c r="DW1252">
        <v>70.689059999999998</v>
      </c>
      <c r="DX1252">
        <v>51.836910000000003</v>
      </c>
      <c r="DY1252">
        <v>32.811680000000003</v>
      </c>
      <c r="DZ1252">
        <v>0</v>
      </c>
      <c r="EA1252">
        <v>0</v>
      </c>
      <c r="EB1252">
        <v>0</v>
      </c>
      <c r="EC1252">
        <v>0</v>
      </c>
      <c r="ED1252">
        <v>0</v>
      </c>
      <c r="EE1252">
        <v>0</v>
      </c>
      <c r="EF1252">
        <v>0</v>
      </c>
      <c r="EG1252">
        <v>0</v>
      </c>
      <c r="EH1252">
        <v>0</v>
      </c>
      <c r="EI1252">
        <v>0</v>
      </c>
      <c r="EJ1252">
        <v>0</v>
      </c>
      <c r="EK1252">
        <v>0</v>
      </c>
      <c r="EL1252">
        <v>0</v>
      </c>
      <c r="EM1252">
        <v>0</v>
      </c>
      <c r="EN1252">
        <v>0</v>
      </c>
      <c r="EO1252">
        <v>30.907260000000001</v>
      </c>
      <c r="EP1252">
        <v>92.277799999999999</v>
      </c>
      <c r="EQ1252">
        <v>92.200230000000005</v>
      </c>
      <c r="ER1252">
        <v>88.695949999999996</v>
      </c>
      <c r="ES1252">
        <v>88.258709999999994</v>
      </c>
      <c r="ET1252">
        <v>86.676119999999997</v>
      </c>
      <c r="EU1252">
        <v>71.44117</v>
      </c>
      <c r="EV1252">
        <v>52.710059999999999</v>
      </c>
      <c r="EW1252">
        <v>33.541409999999999</v>
      </c>
      <c r="EX1252">
        <v>35.374639999999999</v>
      </c>
      <c r="EY1252">
        <v>34.575890000000001</v>
      </c>
      <c r="EZ1252">
        <v>33.953409999999998</v>
      </c>
      <c r="FA1252">
        <v>33.258749999999999</v>
      </c>
      <c r="FB1252">
        <v>32.840850000000003</v>
      </c>
      <c r="FC1252">
        <v>32.114759999999997</v>
      </c>
      <c r="FD1252">
        <v>31.763290000000001</v>
      </c>
      <c r="FE1252">
        <v>31.813600000000001</v>
      </c>
      <c r="FF1252">
        <v>32.511069999999997</v>
      </c>
      <c r="FG1252">
        <v>35.341909999999999</v>
      </c>
      <c r="FH1252">
        <v>39.419269999999997</v>
      </c>
      <c r="FI1252">
        <v>42.058770000000003</v>
      </c>
      <c r="FJ1252">
        <v>43.958829999999999</v>
      </c>
      <c r="FK1252">
        <v>45.371229999999997</v>
      </c>
      <c r="FL1252">
        <v>46.43853</v>
      </c>
      <c r="FM1252">
        <v>46.376550000000002</v>
      </c>
      <c r="FN1252">
        <v>46.345019999999998</v>
      </c>
      <c r="FO1252">
        <v>45.29081</v>
      </c>
      <c r="FP1252">
        <v>42.846850000000003</v>
      </c>
      <c r="FQ1252">
        <v>41.088340000000002</v>
      </c>
      <c r="FR1252">
        <v>39.820819999999998</v>
      </c>
      <c r="FS1252">
        <v>38.731990000000003</v>
      </c>
      <c r="FT1252">
        <v>37.547600000000003</v>
      </c>
      <c r="FU1252">
        <v>36.734000000000002</v>
      </c>
      <c r="FV1252">
        <v>1</v>
      </c>
    </row>
    <row r="1253" spans="1:178" x14ac:dyDescent="0.2">
      <c r="A1253" t="s">
        <v>216</v>
      </c>
      <c r="B1253" t="s">
        <v>231</v>
      </c>
      <c r="C1253" t="s">
        <v>245</v>
      </c>
      <c r="D1253" t="s">
        <v>33</v>
      </c>
      <c r="E1253" t="s">
        <v>239</v>
      </c>
      <c r="F1253" t="s">
        <v>229</v>
      </c>
      <c r="G1253">
        <v>59</v>
      </c>
      <c r="H1253" s="59"/>
      <c r="I1253">
        <v>7.76145</v>
      </c>
      <c r="J1253">
        <v>92.13879</v>
      </c>
      <c r="K1253">
        <v>91.207300000000004</v>
      </c>
      <c r="L1253">
        <v>89.256709999999998</v>
      </c>
      <c r="M1253">
        <v>87.974270000000004</v>
      </c>
      <c r="N1253">
        <v>88.009240000000005</v>
      </c>
      <c r="O1253">
        <v>91.355980000000002</v>
      </c>
      <c r="P1253">
        <v>95.034310000000005</v>
      </c>
      <c r="Q1253">
        <v>93.941869999999994</v>
      </c>
      <c r="R1253">
        <v>96.444900000000004</v>
      </c>
      <c r="S1253">
        <v>95.324600000000004</v>
      </c>
      <c r="T1253">
        <v>98.542400000000001</v>
      </c>
      <c r="U1253">
        <v>100.8061</v>
      </c>
      <c r="V1253">
        <v>97.470190000000002</v>
      </c>
      <c r="W1253">
        <v>95.562089999999998</v>
      </c>
      <c r="X1253">
        <v>95.779859999999999</v>
      </c>
      <c r="Y1253">
        <v>99.243660000000006</v>
      </c>
      <c r="Z1253">
        <v>99.105760000000004</v>
      </c>
      <c r="AA1253">
        <v>99.000129999999999</v>
      </c>
      <c r="AB1253">
        <v>96.432850000000002</v>
      </c>
      <c r="AC1253">
        <v>95.353480000000005</v>
      </c>
      <c r="AD1253">
        <v>93.540080000000003</v>
      </c>
      <c r="AE1253">
        <v>93.690380000000005</v>
      </c>
      <c r="AF1253">
        <v>94.118489999999994</v>
      </c>
      <c r="AG1253">
        <v>93.774590000000003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22.73509</v>
      </c>
      <c r="AX1253">
        <v>84.676609999999997</v>
      </c>
      <c r="AY1253">
        <v>84.483779999999996</v>
      </c>
      <c r="AZ1253">
        <v>81.57199</v>
      </c>
      <c r="BA1253">
        <v>81.099270000000004</v>
      </c>
      <c r="BB1253">
        <v>79.666790000000006</v>
      </c>
      <c r="BC1253">
        <v>66.615589999999997</v>
      </c>
      <c r="BD1253">
        <v>48.098959999999998</v>
      </c>
      <c r="BE1253">
        <v>30.032330000000002</v>
      </c>
      <c r="BF1253">
        <v>0</v>
      </c>
      <c r="BG1253">
        <v>0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24.867460000000001</v>
      </c>
      <c r="BV1253">
        <v>86.039550000000006</v>
      </c>
      <c r="BW1253">
        <v>85.881810000000002</v>
      </c>
      <c r="BX1253">
        <v>82.827759999999998</v>
      </c>
      <c r="BY1253">
        <v>82.369879999999995</v>
      </c>
      <c r="BZ1253">
        <v>80.908140000000003</v>
      </c>
      <c r="CA1253">
        <v>67.355270000000004</v>
      </c>
      <c r="CB1253">
        <v>48.957680000000003</v>
      </c>
      <c r="CC1253">
        <v>30.74999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26.344329999999999</v>
      </c>
      <c r="CT1253">
        <v>86.983519999999999</v>
      </c>
      <c r="CU1253">
        <v>86.850080000000005</v>
      </c>
      <c r="CV1253">
        <v>83.697500000000005</v>
      </c>
      <c r="CW1253">
        <v>83.249899999999997</v>
      </c>
      <c r="CX1253">
        <v>81.767899999999997</v>
      </c>
      <c r="CY1253">
        <v>67.867559999999997</v>
      </c>
      <c r="CZ1253">
        <v>49.552419999999998</v>
      </c>
      <c r="DA1253">
        <v>31.247050000000002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  <c r="DM1253">
        <v>0</v>
      </c>
      <c r="DN1253">
        <v>0</v>
      </c>
      <c r="DO1253">
        <v>0</v>
      </c>
      <c r="DP1253">
        <v>0</v>
      </c>
      <c r="DQ1253">
        <v>27.821200000000001</v>
      </c>
      <c r="DR1253">
        <v>87.927490000000006</v>
      </c>
      <c r="DS1253">
        <v>87.818349999999995</v>
      </c>
      <c r="DT1253">
        <v>84.567250000000001</v>
      </c>
      <c r="DU1253">
        <v>84.129919999999998</v>
      </c>
      <c r="DV1253">
        <v>82.627660000000006</v>
      </c>
      <c r="DW1253">
        <v>68.379850000000005</v>
      </c>
      <c r="DX1253">
        <v>50.147170000000003</v>
      </c>
      <c r="DY1253">
        <v>31.7441</v>
      </c>
      <c r="DZ1253">
        <v>0</v>
      </c>
      <c r="EA1253">
        <v>0</v>
      </c>
      <c r="EB1253">
        <v>0</v>
      </c>
      <c r="EC1253">
        <v>0</v>
      </c>
      <c r="ED1253">
        <v>0</v>
      </c>
      <c r="EE1253">
        <v>0</v>
      </c>
      <c r="EF1253">
        <v>0</v>
      </c>
      <c r="EG1253">
        <v>0</v>
      </c>
      <c r="EH1253">
        <v>0</v>
      </c>
      <c r="EI1253">
        <v>0</v>
      </c>
      <c r="EJ1253">
        <v>0</v>
      </c>
      <c r="EK1253">
        <v>0</v>
      </c>
      <c r="EL1253">
        <v>0</v>
      </c>
      <c r="EM1253">
        <v>0</v>
      </c>
      <c r="EN1253">
        <v>0</v>
      </c>
      <c r="EO1253">
        <v>29.953569999999999</v>
      </c>
      <c r="EP1253">
        <v>89.290440000000004</v>
      </c>
      <c r="EQ1253">
        <v>89.216380000000001</v>
      </c>
      <c r="ER1253">
        <v>85.823009999999996</v>
      </c>
      <c r="ES1253">
        <v>85.400530000000003</v>
      </c>
      <c r="ET1253">
        <v>83.869</v>
      </c>
      <c r="EU1253">
        <v>69.119529999999997</v>
      </c>
      <c r="EV1253">
        <v>51.005879999999998</v>
      </c>
      <c r="EW1253">
        <v>32.461770000000001</v>
      </c>
      <c r="EX1253">
        <v>35.374639999999999</v>
      </c>
      <c r="EY1253">
        <v>34.575890000000001</v>
      </c>
      <c r="EZ1253">
        <v>33.953409999999998</v>
      </c>
      <c r="FA1253">
        <v>33.258749999999999</v>
      </c>
      <c r="FB1253">
        <v>32.840850000000003</v>
      </c>
      <c r="FC1253">
        <v>32.114759999999997</v>
      </c>
      <c r="FD1253">
        <v>31.763280000000002</v>
      </c>
      <c r="FE1253">
        <v>31.813590000000001</v>
      </c>
      <c r="FF1253">
        <v>32.511069999999997</v>
      </c>
      <c r="FG1253">
        <v>35.341909999999999</v>
      </c>
      <c r="FH1253">
        <v>39.419269999999997</v>
      </c>
      <c r="FI1253">
        <v>42.058770000000003</v>
      </c>
      <c r="FJ1253">
        <v>43.958829999999999</v>
      </c>
      <c r="FK1253">
        <v>45.371229999999997</v>
      </c>
      <c r="FL1253">
        <v>46.43853</v>
      </c>
      <c r="FM1253">
        <v>46.376550000000002</v>
      </c>
      <c r="FN1253">
        <v>46.345019999999998</v>
      </c>
      <c r="FO1253">
        <v>45.290799999999997</v>
      </c>
      <c r="FP1253">
        <v>42.84684</v>
      </c>
      <c r="FQ1253">
        <v>41.088340000000002</v>
      </c>
      <c r="FR1253">
        <v>39.820819999999998</v>
      </c>
      <c r="FS1253">
        <v>38.731990000000003</v>
      </c>
      <c r="FT1253">
        <v>37.547600000000003</v>
      </c>
      <c r="FU1253">
        <v>36.734000000000002</v>
      </c>
      <c r="FV1253">
        <v>1</v>
      </c>
    </row>
    <row r="1254" spans="1:178" x14ac:dyDescent="0.2">
      <c r="A1254" t="s">
        <v>216</v>
      </c>
      <c r="B1254" t="s">
        <v>231</v>
      </c>
      <c r="C1254" t="s">
        <v>245</v>
      </c>
      <c r="D1254" t="s">
        <v>34</v>
      </c>
      <c r="E1254">
        <v>2015</v>
      </c>
      <c r="F1254" t="s">
        <v>229</v>
      </c>
      <c r="G1254">
        <v>64</v>
      </c>
      <c r="H1254" s="59"/>
      <c r="I1254">
        <v>8.4192</v>
      </c>
      <c r="J1254">
        <v>105.2535</v>
      </c>
      <c r="K1254">
        <v>104.6739</v>
      </c>
      <c r="L1254">
        <v>103.6307</v>
      </c>
      <c r="M1254">
        <v>102.3246</v>
      </c>
      <c r="N1254">
        <v>102.3403</v>
      </c>
      <c r="O1254">
        <v>104.9911</v>
      </c>
      <c r="P1254">
        <v>108.6414</v>
      </c>
      <c r="Q1254">
        <v>108.599</v>
      </c>
      <c r="R1254">
        <v>110.7569</v>
      </c>
      <c r="S1254">
        <v>110.2475</v>
      </c>
      <c r="T1254">
        <v>111.84269999999999</v>
      </c>
      <c r="U1254">
        <v>111.5239</v>
      </c>
      <c r="V1254">
        <v>110.2664</v>
      </c>
      <c r="W1254">
        <v>110.2191</v>
      </c>
      <c r="X1254">
        <v>109.6657</v>
      </c>
      <c r="Y1254">
        <v>110.46599999999999</v>
      </c>
      <c r="Z1254">
        <v>110.1399</v>
      </c>
      <c r="AA1254">
        <v>110.4748</v>
      </c>
      <c r="AB1254">
        <v>109.39409999999999</v>
      </c>
      <c r="AC1254">
        <v>108.41419999999999</v>
      </c>
      <c r="AD1254">
        <v>107.66289999999999</v>
      </c>
      <c r="AE1254">
        <v>107.8</v>
      </c>
      <c r="AF1254">
        <v>107.4158</v>
      </c>
      <c r="AG1254">
        <v>107.4877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25.223089999999999</v>
      </c>
      <c r="AX1254">
        <v>93.393659999999997</v>
      </c>
      <c r="AY1254">
        <v>94.133439999999993</v>
      </c>
      <c r="AZ1254">
        <v>92.469989999999996</v>
      </c>
      <c r="BA1254">
        <v>91.39967</v>
      </c>
      <c r="BB1254">
        <v>90.940839999999994</v>
      </c>
      <c r="BC1254">
        <v>76.118700000000004</v>
      </c>
      <c r="BD1254">
        <v>53.990839999999999</v>
      </c>
      <c r="BE1254">
        <v>33.521079999999998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27.004760000000001</v>
      </c>
      <c r="BV1254">
        <v>94.994590000000002</v>
      </c>
      <c r="BW1254">
        <v>95.750050000000002</v>
      </c>
      <c r="BX1254">
        <v>94.047349999999994</v>
      </c>
      <c r="BY1254">
        <v>92.991560000000007</v>
      </c>
      <c r="BZ1254">
        <v>92.561779999999999</v>
      </c>
      <c r="CA1254">
        <v>77.005889999999994</v>
      </c>
      <c r="CB1254">
        <v>54.925319999999999</v>
      </c>
      <c r="CC1254">
        <v>34.184989999999999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28.23873</v>
      </c>
      <c r="CT1254">
        <v>96.103390000000005</v>
      </c>
      <c r="CU1254">
        <v>96.869699999999995</v>
      </c>
      <c r="CV1254">
        <v>95.13982</v>
      </c>
      <c r="CW1254">
        <v>94.094089999999994</v>
      </c>
      <c r="CX1254">
        <v>93.684430000000006</v>
      </c>
      <c r="CY1254">
        <v>77.620350000000002</v>
      </c>
      <c r="CZ1254">
        <v>55.572539999999996</v>
      </c>
      <c r="DA1254">
        <v>34.64481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  <c r="DM1254">
        <v>0</v>
      </c>
      <c r="DN1254">
        <v>0</v>
      </c>
      <c r="DO1254">
        <v>0</v>
      </c>
      <c r="DP1254">
        <v>0</v>
      </c>
      <c r="DQ1254">
        <v>29.472709999999999</v>
      </c>
      <c r="DR1254">
        <v>97.212180000000004</v>
      </c>
      <c r="DS1254">
        <v>97.989350000000002</v>
      </c>
      <c r="DT1254">
        <v>96.232280000000003</v>
      </c>
      <c r="DU1254">
        <v>95.196619999999996</v>
      </c>
      <c r="DV1254">
        <v>94.807079999999999</v>
      </c>
      <c r="DW1254">
        <v>78.234819999999999</v>
      </c>
      <c r="DX1254">
        <v>56.219760000000001</v>
      </c>
      <c r="DY1254">
        <v>35.10463</v>
      </c>
      <c r="DZ1254">
        <v>0</v>
      </c>
      <c r="EA1254">
        <v>0</v>
      </c>
      <c r="EB1254">
        <v>0</v>
      </c>
      <c r="EC1254">
        <v>0</v>
      </c>
      <c r="ED1254">
        <v>0</v>
      </c>
      <c r="EE1254">
        <v>0</v>
      </c>
      <c r="EF1254">
        <v>0</v>
      </c>
      <c r="EG1254">
        <v>0</v>
      </c>
      <c r="EH1254">
        <v>0</v>
      </c>
      <c r="EI1254">
        <v>0</v>
      </c>
      <c r="EJ1254">
        <v>0</v>
      </c>
      <c r="EK1254">
        <v>0</v>
      </c>
      <c r="EL1254">
        <v>0</v>
      </c>
      <c r="EM1254">
        <v>0</v>
      </c>
      <c r="EN1254">
        <v>0</v>
      </c>
      <c r="EO1254">
        <v>31.254370000000002</v>
      </c>
      <c r="EP1254">
        <v>98.813109999999995</v>
      </c>
      <c r="EQ1254">
        <v>99.605959999999996</v>
      </c>
      <c r="ER1254">
        <v>97.809640000000002</v>
      </c>
      <c r="ES1254">
        <v>96.788510000000002</v>
      </c>
      <c r="ET1254">
        <v>96.42801</v>
      </c>
      <c r="EU1254">
        <v>79.122010000000003</v>
      </c>
      <c r="EV1254">
        <v>57.154240000000001</v>
      </c>
      <c r="EW1254">
        <v>35.768540000000002</v>
      </c>
      <c r="EX1254">
        <v>46.212389999999999</v>
      </c>
      <c r="EY1254">
        <v>45.630589999999998</v>
      </c>
      <c r="EZ1254">
        <v>45.301099999999998</v>
      </c>
      <c r="FA1254">
        <v>45.137369999999997</v>
      </c>
      <c r="FB1254">
        <v>44.360729999999997</v>
      </c>
      <c r="FC1254">
        <v>43.326059999999998</v>
      </c>
      <c r="FD1254">
        <v>42.660150000000002</v>
      </c>
      <c r="FE1254">
        <v>43.001829999999998</v>
      </c>
      <c r="FF1254">
        <v>44.146180000000001</v>
      </c>
      <c r="FG1254">
        <v>47.287590000000002</v>
      </c>
      <c r="FH1254">
        <v>50.162559999999999</v>
      </c>
      <c r="FI1254">
        <v>52.367019999999997</v>
      </c>
      <c r="FJ1254">
        <v>53.900959999999998</v>
      </c>
      <c r="FK1254">
        <v>55.130229999999997</v>
      </c>
      <c r="FL1254">
        <v>56.11544</v>
      </c>
      <c r="FM1254">
        <v>56.413690000000003</v>
      </c>
      <c r="FN1254">
        <v>56.455280000000002</v>
      </c>
      <c r="FO1254">
        <v>55.3992</v>
      </c>
      <c r="FP1254">
        <v>52.908479999999997</v>
      </c>
      <c r="FQ1254">
        <v>50.189720000000001</v>
      </c>
      <c r="FR1254">
        <v>48.562710000000003</v>
      </c>
      <c r="FS1254">
        <v>47.527769999999997</v>
      </c>
      <c r="FT1254">
        <v>46.198889999999999</v>
      </c>
      <c r="FU1254">
        <v>45.109099999999998</v>
      </c>
      <c r="FV1254">
        <v>1</v>
      </c>
    </row>
    <row r="1255" spans="1:178" x14ac:dyDescent="0.2">
      <c r="A1255" t="s">
        <v>216</v>
      </c>
      <c r="B1255" t="s">
        <v>231</v>
      </c>
      <c r="C1255" t="s">
        <v>245</v>
      </c>
      <c r="D1255" t="s">
        <v>34</v>
      </c>
      <c r="E1255">
        <v>2016</v>
      </c>
      <c r="F1255" t="s">
        <v>229</v>
      </c>
      <c r="G1255">
        <v>62</v>
      </c>
      <c r="H1255" s="59"/>
      <c r="I1255">
        <v>8.1561000000000003</v>
      </c>
      <c r="J1255">
        <v>101.96429999999999</v>
      </c>
      <c r="K1255">
        <v>101.4029</v>
      </c>
      <c r="L1255">
        <v>100.39230000000001</v>
      </c>
      <c r="M1255">
        <v>99.126949999999994</v>
      </c>
      <c r="N1255">
        <v>99.142139999999998</v>
      </c>
      <c r="O1255">
        <v>101.7101</v>
      </c>
      <c r="P1255">
        <v>105.24630000000001</v>
      </c>
      <c r="Q1255">
        <v>105.2052</v>
      </c>
      <c r="R1255">
        <v>107.2957</v>
      </c>
      <c r="S1255">
        <v>106.8023</v>
      </c>
      <c r="T1255">
        <v>108.3476</v>
      </c>
      <c r="U1255">
        <v>108.03879999999999</v>
      </c>
      <c r="V1255">
        <v>106.8206</v>
      </c>
      <c r="W1255">
        <v>106.7748</v>
      </c>
      <c r="X1255">
        <v>106.23860000000001</v>
      </c>
      <c r="Y1255">
        <v>107.01390000000001</v>
      </c>
      <c r="Z1255">
        <v>106.69799999999999</v>
      </c>
      <c r="AA1255">
        <v>107.0224</v>
      </c>
      <c r="AB1255">
        <v>105.9756</v>
      </c>
      <c r="AC1255">
        <v>105.02630000000001</v>
      </c>
      <c r="AD1255">
        <v>104.2984</v>
      </c>
      <c r="AE1255">
        <v>104.4312</v>
      </c>
      <c r="AF1255">
        <v>104.0591</v>
      </c>
      <c r="AG1255">
        <v>104.12869999999999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24.388120000000001</v>
      </c>
      <c r="AX1255">
        <v>90.433099999999996</v>
      </c>
      <c r="AY1255">
        <v>91.149349999999998</v>
      </c>
      <c r="AZ1255">
        <v>89.538920000000005</v>
      </c>
      <c r="BA1255">
        <v>88.501670000000004</v>
      </c>
      <c r="BB1255">
        <v>88.056420000000003</v>
      </c>
      <c r="BC1255">
        <v>73.716710000000006</v>
      </c>
      <c r="BD1255">
        <v>52.279110000000003</v>
      </c>
      <c r="BE1255">
        <v>32.456130000000002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26.141729999999999</v>
      </c>
      <c r="BV1255">
        <v>92.00882</v>
      </c>
      <c r="BW1255">
        <v>92.740489999999994</v>
      </c>
      <c r="BX1255">
        <v>91.091430000000003</v>
      </c>
      <c r="BY1255">
        <v>90.068489999999997</v>
      </c>
      <c r="BZ1255">
        <v>89.651820000000001</v>
      </c>
      <c r="CA1255">
        <v>74.589929999999995</v>
      </c>
      <c r="CB1255">
        <v>53.198869999999999</v>
      </c>
      <c r="CC1255">
        <v>33.109580000000001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27.356269999999999</v>
      </c>
      <c r="CT1255">
        <v>93.100149999999999</v>
      </c>
      <c r="CU1255">
        <v>93.842510000000004</v>
      </c>
      <c r="CV1255">
        <v>92.166690000000003</v>
      </c>
      <c r="CW1255">
        <v>91.153660000000002</v>
      </c>
      <c r="CX1255">
        <v>90.756789999999995</v>
      </c>
      <c r="CY1255">
        <v>75.194720000000004</v>
      </c>
      <c r="CZ1255">
        <v>53.835900000000002</v>
      </c>
      <c r="DA1255">
        <v>33.562159999999999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  <c r="DM1255" s="40">
        <v>0</v>
      </c>
      <c r="DN1255">
        <v>0</v>
      </c>
      <c r="DO1255">
        <v>0</v>
      </c>
      <c r="DP1255">
        <v>0</v>
      </c>
      <c r="DQ1255">
        <v>28.570810000000002</v>
      </c>
      <c r="DR1255">
        <v>94.191479999999999</v>
      </c>
      <c r="DS1255">
        <v>94.94453</v>
      </c>
      <c r="DT1255">
        <v>93.241960000000006</v>
      </c>
      <c r="DU1255">
        <v>92.238820000000004</v>
      </c>
      <c r="DV1255">
        <v>91.861760000000004</v>
      </c>
      <c r="DW1255">
        <v>75.799509999999998</v>
      </c>
      <c r="DX1255">
        <v>54.472920000000002</v>
      </c>
      <c r="DY1255">
        <v>34.014740000000003</v>
      </c>
      <c r="DZ1255">
        <v>0</v>
      </c>
      <c r="EA1255">
        <v>0</v>
      </c>
      <c r="EB1255">
        <v>0</v>
      </c>
      <c r="EC1255">
        <v>0</v>
      </c>
      <c r="ED1255">
        <v>0</v>
      </c>
      <c r="EE1255">
        <v>0</v>
      </c>
      <c r="EF1255">
        <v>0</v>
      </c>
      <c r="EG1255">
        <v>0</v>
      </c>
      <c r="EH1255">
        <v>0</v>
      </c>
      <c r="EI1255">
        <v>0</v>
      </c>
      <c r="EJ1255">
        <v>0</v>
      </c>
      <c r="EK1255">
        <v>0</v>
      </c>
      <c r="EL1255">
        <v>0</v>
      </c>
      <c r="EM1255">
        <v>0</v>
      </c>
      <c r="EN1255">
        <v>0</v>
      </c>
      <c r="EO1255">
        <v>30.32442</v>
      </c>
      <c r="EP1255">
        <v>95.767200000000003</v>
      </c>
      <c r="EQ1255">
        <v>96.535679999999999</v>
      </c>
      <c r="ER1255">
        <v>94.794470000000004</v>
      </c>
      <c r="ES1255">
        <v>93.805639999999997</v>
      </c>
      <c r="ET1255">
        <v>93.457160000000002</v>
      </c>
      <c r="EU1255">
        <v>76.672730000000001</v>
      </c>
      <c r="EV1255">
        <v>55.392679999999999</v>
      </c>
      <c r="EW1255">
        <v>34.668190000000003</v>
      </c>
      <c r="EX1255">
        <v>46.212389999999999</v>
      </c>
      <c r="EY1255">
        <v>45.630600000000001</v>
      </c>
      <c r="EZ1255">
        <v>45.301099999999998</v>
      </c>
      <c r="FA1255">
        <v>45.137369999999997</v>
      </c>
      <c r="FB1255">
        <v>44.360729999999997</v>
      </c>
      <c r="FC1255">
        <v>43.326059999999998</v>
      </c>
      <c r="FD1255">
        <v>42.660150000000002</v>
      </c>
      <c r="FE1255">
        <v>43.001829999999998</v>
      </c>
      <c r="FF1255">
        <v>44.146180000000001</v>
      </c>
      <c r="FG1255">
        <v>47.287590000000002</v>
      </c>
      <c r="FH1255">
        <v>50.162559999999999</v>
      </c>
      <c r="FI1255">
        <v>52.367019999999997</v>
      </c>
      <c r="FJ1255">
        <v>53.900959999999998</v>
      </c>
      <c r="FK1255">
        <v>55.130240000000001</v>
      </c>
      <c r="FL1255">
        <v>56.11544</v>
      </c>
      <c r="FM1255">
        <v>56.413690000000003</v>
      </c>
      <c r="FN1255">
        <v>56.455280000000002</v>
      </c>
      <c r="FO1255">
        <v>55.3992</v>
      </c>
      <c r="FP1255">
        <v>52.90849</v>
      </c>
      <c r="FQ1255">
        <v>50.189720000000001</v>
      </c>
      <c r="FR1255">
        <v>48.562710000000003</v>
      </c>
      <c r="FS1255">
        <v>47.527769999999997</v>
      </c>
      <c r="FT1255">
        <v>46.198889999999999</v>
      </c>
      <c r="FU1255">
        <v>45.109099999999998</v>
      </c>
      <c r="FV1255">
        <v>1</v>
      </c>
    </row>
    <row r="1256" spans="1:178" x14ac:dyDescent="0.2">
      <c r="A1256" t="s">
        <v>216</v>
      </c>
      <c r="B1256" t="s">
        <v>231</v>
      </c>
      <c r="C1256" t="s">
        <v>245</v>
      </c>
      <c r="D1256" t="s">
        <v>34</v>
      </c>
      <c r="E1256">
        <v>2017</v>
      </c>
      <c r="F1256" t="s">
        <v>229</v>
      </c>
      <c r="G1256">
        <v>61</v>
      </c>
      <c r="H1256" s="59"/>
      <c r="I1256">
        <v>8.0245499999999996</v>
      </c>
      <c r="J1256">
        <v>100.3197</v>
      </c>
      <c r="K1256">
        <v>99.767340000000004</v>
      </c>
      <c r="L1256">
        <v>98.773030000000006</v>
      </c>
      <c r="M1256">
        <v>97.528120000000001</v>
      </c>
      <c r="N1256">
        <v>97.543080000000003</v>
      </c>
      <c r="O1256">
        <v>100.06959999999999</v>
      </c>
      <c r="P1256">
        <v>103.5488</v>
      </c>
      <c r="Q1256">
        <v>103.50839999999999</v>
      </c>
      <c r="R1256">
        <v>105.5651</v>
      </c>
      <c r="S1256">
        <v>105.0797</v>
      </c>
      <c r="T1256">
        <v>106.6001</v>
      </c>
      <c r="U1256">
        <v>106.2962</v>
      </c>
      <c r="V1256">
        <v>105.0977</v>
      </c>
      <c r="W1256">
        <v>105.0526</v>
      </c>
      <c r="X1256">
        <v>104.52509999999999</v>
      </c>
      <c r="Y1256">
        <v>105.28789999999999</v>
      </c>
      <c r="Z1256">
        <v>104.97709999999999</v>
      </c>
      <c r="AA1256">
        <v>105.2963</v>
      </c>
      <c r="AB1256">
        <v>104.2663</v>
      </c>
      <c r="AC1256">
        <v>103.3323</v>
      </c>
      <c r="AD1256">
        <v>102.61620000000001</v>
      </c>
      <c r="AE1256">
        <v>102.7469</v>
      </c>
      <c r="AF1256">
        <v>102.3807</v>
      </c>
      <c r="AG1256">
        <v>102.4492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23.970929999999999</v>
      </c>
      <c r="AX1256">
        <v>88.953090000000003</v>
      </c>
      <c r="AY1256">
        <v>89.657570000000007</v>
      </c>
      <c r="AZ1256">
        <v>88.073639999999997</v>
      </c>
      <c r="BA1256">
        <v>87.052930000000003</v>
      </c>
      <c r="BB1256">
        <v>86.614459999999994</v>
      </c>
      <c r="BC1256">
        <v>72.51585</v>
      </c>
      <c r="BD1256">
        <v>51.423389999999998</v>
      </c>
      <c r="BE1256">
        <v>31.923760000000001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25.710329999999999</v>
      </c>
      <c r="BV1256">
        <v>90.516040000000004</v>
      </c>
      <c r="BW1256">
        <v>91.235830000000007</v>
      </c>
      <c r="BX1256">
        <v>89.613579999999999</v>
      </c>
      <c r="BY1256">
        <v>88.607050000000001</v>
      </c>
      <c r="BZ1256">
        <v>88.196950000000001</v>
      </c>
      <c r="CA1256">
        <v>73.382000000000005</v>
      </c>
      <c r="CB1256">
        <v>52.335709999999999</v>
      </c>
      <c r="CC1256">
        <v>32.571919999999999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26.915040000000001</v>
      </c>
      <c r="CT1256">
        <v>91.59854</v>
      </c>
      <c r="CU1256">
        <v>92.32893</v>
      </c>
      <c r="CV1256">
        <v>90.680139999999994</v>
      </c>
      <c r="CW1256">
        <v>89.683430000000001</v>
      </c>
      <c r="CX1256">
        <v>89.292969999999997</v>
      </c>
      <c r="CY1256">
        <v>73.981899999999996</v>
      </c>
      <c r="CZ1256">
        <v>52.967579999999998</v>
      </c>
      <c r="DA1256">
        <v>33.02084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28.11975</v>
      </c>
      <c r="DR1256">
        <v>92.681039999999996</v>
      </c>
      <c r="DS1256">
        <v>93.422020000000003</v>
      </c>
      <c r="DT1256">
        <v>91.746700000000004</v>
      </c>
      <c r="DU1256">
        <v>90.759820000000005</v>
      </c>
      <c r="DV1256">
        <v>90.388990000000007</v>
      </c>
      <c r="DW1256">
        <v>74.581789999999998</v>
      </c>
      <c r="DX1256">
        <v>53.599440000000001</v>
      </c>
      <c r="DY1256">
        <v>33.469749999999998</v>
      </c>
      <c r="DZ1256">
        <v>0</v>
      </c>
      <c r="EA1256">
        <v>0</v>
      </c>
      <c r="EB1256">
        <v>0</v>
      </c>
      <c r="EC1256">
        <v>0</v>
      </c>
      <c r="ED1256">
        <v>0</v>
      </c>
      <c r="EE1256">
        <v>0</v>
      </c>
      <c r="EF1256">
        <v>0</v>
      </c>
      <c r="EG1256">
        <v>0</v>
      </c>
      <c r="EH1256">
        <v>0</v>
      </c>
      <c r="EI1256">
        <v>0</v>
      </c>
      <c r="EJ1256">
        <v>0</v>
      </c>
      <c r="EK1256">
        <v>0</v>
      </c>
      <c r="EL1256">
        <v>0</v>
      </c>
      <c r="EM1256">
        <v>0</v>
      </c>
      <c r="EN1256">
        <v>0</v>
      </c>
      <c r="EO1256">
        <v>29.85915</v>
      </c>
      <c r="EP1256">
        <v>94.244</v>
      </c>
      <c r="EQ1256">
        <v>95.000280000000004</v>
      </c>
      <c r="ER1256">
        <v>93.286640000000006</v>
      </c>
      <c r="ES1256">
        <v>92.313940000000002</v>
      </c>
      <c r="ET1256">
        <v>91.971469999999997</v>
      </c>
      <c r="EU1256">
        <v>75.447940000000003</v>
      </c>
      <c r="EV1256">
        <v>54.511760000000002</v>
      </c>
      <c r="EW1256">
        <v>34.117910000000002</v>
      </c>
      <c r="EX1256">
        <v>46.212389999999999</v>
      </c>
      <c r="EY1256">
        <v>45.630589999999998</v>
      </c>
      <c r="EZ1256">
        <v>45.301099999999998</v>
      </c>
      <c r="FA1256">
        <v>45.137369999999997</v>
      </c>
      <c r="FB1256">
        <v>44.360729999999997</v>
      </c>
      <c r="FC1256">
        <v>43.326059999999998</v>
      </c>
      <c r="FD1256">
        <v>42.660139999999998</v>
      </c>
      <c r="FE1256">
        <v>43.001829999999998</v>
      </c>
      <c r="FF1256">
        <v>44.146180000000001</v>
      </c>
      <c r="FG1256">
        <v>47.287590000000002</v>
      </c>
      <c r="FH1256">
        <v>50.162559999999999</v>
      </c>
      <c r="FI1256">
        <v>52.367019999999997</v>
      </c>
      <c r="FJ1256">
        <v>53.900959999999998</v>
      </c>
      <c r="FK1256">
        <v>55.130229999999997</v>
      </c>
      <c r="FL1256">
        <v>56.11544</v>
      </c>
      <c r="FM1256">
        <v>56.413690000000003</v>
      </c>
      <c r="FN1256">
        <v>56.455280000000002</v>
      </c>
      <c r="FO1256">
        <v>55.3992</v>
      </c>
      <c r="FP1256">
        <v>52.908479999999997</v>
      </c>
      <c r="FQ1256">
        <v>50.189720000000001</v>
      </c>
      <c r="FR1256">
        <v>48.562719999999999</v>
      </c>
      <c r="FS1256">
        <v>47.527769999999997</v>
      </c>
      <c r="FT1256">
        <v>46.198889999999999</v>
      </c>
      <c r="FU1256">
        <v>45.109099999999998</v>
      </c>
      <c r="FV1256">
        <v>1</v>
      </c>
    </row>
    <row r="1257" spans="1:178" x14ac:dyDescent="0.2">
      <c r="A1257" t="s">
        <v>216</v>
      </c>
      <c r="B1257" t="s">
        <v>231</v>
      </c>
      <c r="C1257" t="s">
        <v>245</v>
      </c>
      <c r="D1257" t="s">
        <v>34</v>
      </c>
      <c r="E1257" t="s">
        <v>239</v>
      </c>
      <c r="F1257" t="s">
        <v>229</v>
      </c>
      <c r="G1257">
        <v>59</v>
      </c>
      <c r="H1257" s="59"/>
      <c r="I1257">
        <v>7.76145</v>
      </c>
      <c r="J1257">
        <v>97.030529999999999</v>
      </c>
      <c r="K1257">
        <v>96.496279999999999</v>
      </c>
      <c r="L1257">
        <v>95.534570000000002</v>
      </c>
      <c r="M1257">
        <v>94.330470000000005</v>
      </c>
      <c r="N1257">
        <v>94.344949999999997</v>
      </c>
      <c r="O1257">
        <v>96.788669999999996</v>
      </c>
      <c r="P1257">
        <v>100.1538</v>
      </c>
      <c r="Q1257">
        <v>100.1147</v>
      </c>
      <c r="R1257">
        <v>102.104</v>
      </c>
      <c r="S1257">
        <v>101.6345</v>
      </c>
      <c r="T1257">
        <v>103.105</v>
      </c>
      <c r="U1257">
        <v>102.8111</v>
      </c>
      <c r="V1257">
        <v>101.65179999999999</v>
      </c>
      <c r="W1257">
        <v>101.6082</v>
      </c>
      <c r="X1257">
        <v>101.0981</v>
      </c>
      <c r="Y1257">
        <v>101.83580000000001</v>
      </c>
      <c r="Z1257">
        <v>101.5352</v>
      </c>
      <c r="AA1257">
        <v>101.8439</v>
      </c>
      <c r="AB1257">
        <v>100.8477</v>
      </c>
      <c r="AC1257">
        <v>99.944370000000006</v>
      </c>
      <c r="AD1257">
        <v>99.251750000000001</v>
      </c>
      <c r="AE1257">
        <v>99.378119999999996</v>
      </c>
      <c r="AF1257">
        <v>99.023970000000006</v>
      </c>
      <c r="AG1257">
        <v>99.090190000000007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23.137129999999999</v>
      </c>
      <c r="AX1257">
        <v>85.993579999999994</v>
      </c>
      <c r="AY1257">
        <v>86.674549999999996</v>
      </c>
      <c r="AZ1257">
        <v>85.143600000000006</v>
      </c>
      <c r="BA1257">
        <v>84.155959999999993</v>
      </c>
      <c r="BB1257">
        <v>83.731099999999998</v>
      </c>
      <c r="BC1257">
        <v>70.114450000000005</v>
      </c>
      <c r="BD1257">
        <v>49.71228</v>
      </c>
      <c r="BE1257">
        <v>30.85924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24.84779</v>
      </c>
      <c r="BV1257">
        <v>87.530699999999996</v>
      </c>
      <c r="BW1257">
        <v>88.22672</v>
      </c>
      <c r="BX1257">
        <v>86.658090000000001</v>
      </c>
      <c r="BY1257">
        <v>85.684389999999993</v>
      </c>
      <c r="BZ1257">
        <v>85.287430000000001</v>
      </c>
      <c r="CA1257">
        <v>70.966290000000001</v>
      </c>
      <c r="CB1257">
        <v>50.60951</v>
      </c>
      <c r="CC1257">
        <v>31.496690000000001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26.032579999999999</v>
      </c>
      <c r="CT1257">
        <v>88.595309999999998</v>
      </c>
      <c r="CU1257">
        <v>89.301749999999998</v>
      </c>
      <c r="CV1257">
        <v>87.70702</v>
      </c>
      <c r="CW1257">
        <v>86.742990000000006</v>
      </c>
      <c r="CX1257">
        <v>86.36533</v>
      </c>
      <c r="CY1257">
        <v>71.556259999999995</v>
      </c>
      <c r="CZ1257">
        <v>51.230930000000001</v>
      </c>
      <c r="DA1257">
        <v>31.938179999999999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>
        <v>0</v>
      </c>
      <c r="DN1257">
        <v>0</v>
      </c>
      <c r="DO1257">
        <v>0</v>
      </c>
      <c r="DP1257">
        <v>0</v>
      </c>
      <c r="DQ1257">
        <v>27.217369999999999</v>
      </c>
      <c r="DR1257">
        <v>89.659909999999996</v>
      </c>
      <c r="DS1257">
        <v>90.376779999999997</v>
      </c>
      <c r="DT1257">
        <v>88.755939999999995</v>
      </c>
      <c r="DU1257">
        <v>87.801580000000001</v>
      </c>
      <c r="DV1257">
        <v>87.443240000000003</v>
      </c>
      <c r="DW1257">
        <v>72.146230000000003</v>
      </c>
      <c r="DX1257">
        <v>51.852359999999997</v>
      </c>
      <c r="DY1257">
        <v>32.37968</v>
      </c>
      <c r="DZ1257">
        <v>0</v>
      </c>
      <c r="EA1257">
        <v>0</v>
      </c>
      <c r="EB1257">
        <v>0</v>
      </c>
      <c r="EC1257">
        <v>0</v>
      </c>
      <c r="ED1257">
        <v>0</v>
      </c>
      <c r="EE1257">
        <v>0</v>
      </c>
      <c r="EF1257">
        <v>0</v>
      </c>
      <c r="EG1257">
        <v>0</v>
      </c>
      <c r="EH1257">
        <v>0</v>
      </c>
      <c r="EI1257">
        <v>0</v>
      </c>
      <c r="EJ1257">
        <v>0</v>
      </c>
      <c r="EK1257">
        <v>0</v>
      </c>
      <c r="EL1257">
        <v>0</v>
      </c>
      <c r="EM1257">
        <v>0</v>
      </c>
      <c r="EN1257">
        <v>0</v>
      </c>
      <c r="EO1257">
        <v>28.92802</v>
      </c>
      <c r="EP1257">
        <v>91.197029999999998</v>
      </c>
      <c r="EQ1257">
        <v>91.92895</v>
      </c>
      <c r="ER1257">
        <v>90.270430000000005</v>
      </c>
      <c r="ES1257">
        <v>89.330020000000005</v>
      </c>
      <c r="ET1257">
        <v>88.999570000000006</v>
      </c>
      <c r="EU1257">
        <v>72.998069999999998</v>
      </c>
      <c r="EV1257">
        <v>52.749589999999998</v>
      </c>
      <c r="EW1257">
        <v>33.017130000000002</v>
      </c>
      <c r="EX1257">
        <v>46.212389999999999</v>
      </c>
      <c r="EY1257">
        <v>45.630589999999998</v>
      </c>
      <c r="EZ1257">
        <v>45.301099999999998</v>
      </c>
      <c r="FA1257">
        <v>45.137369999999997</v>
      </c>
      <c r="FB1257">
        <v>44.360729999999997</v>
      </c>
      <c r="FC1257">
        <v>43.326059999999998</v>
      </c>
      <c r="FD1257">
        <v>42.660139999999998</v>
      </c>
      <c r="FE1257">
        <v>43.001829999999998</v>
      </c>
      <c r="FF1257">
        <v>44.146180000000001</v>
      </c>
      <c r="FG1257">
        <v>47.287590000000002</v>
      </c>
      <c r="FH1257">
        <v>50.162559999999999</v>
      </c>
      <c r="FI1257">
        <v>52.367019999999997</v>
      </c>
      <c r="FJ1257">
        <v>53.900959999999998</v>
      </c>
      <c r="FK1257">
        <v>55.130229999999997</v>
      </c>
      <c r="FL1257">
        <v>56.11544</v>
      </c>
      <c r="FM1257">
        <v>56.413690000000003</v>
      </c>
      <c r="FN1257">
        <v>56.455280000000002</v>
      </c>
      <c r="FO1257">
        <v>55.3992</v>
      </c>
      <c r="FP1257">
        <v>52.908479999999997</v>
      </c>
      <c r="FQ1257">
        <v>50.189720000000001</v>
      </c>
      <c r="FR1257">
        <v>48.562710000000003</v>
      </c>
      <c r="FS1257">
        <v>47.527769999999997</v>
      </c>
      <c r="FT1257">
        <v>46.198889999999999</v>
      </c>
      <c r="FU1257">
        <v>45.109099999999998</v>
      </c>
      <c r="FV1257">
        <v>1</v>
      </c>
    </row>
    <row r="1258" spans="1:178" x14ac:dyDescent="0.2">
      <c r="A1258" t="s">
        <v>216</v>
      </c>
      <c r="B1258" t="s">
        <v>231</v>
      </c>
      <c r="C1258" t="s">
        <v>245</v>
      </c>
      <c r="D1258" t="s">
        <v>35</v>
      </c>
      <c r="E1258">
        <v>2015</v>
      </c>
      <c r="F1258" t="s">
        <v>229</v>
      </c>
      <c r="G1258">
        <v>64</v>
      </c>
      <c r="H1258" s="59"/>
      <c r="I1258">
        <v>8.4192</v>
      </c>
      <c r="J1258">
        <v>120.71339999999999</v>
      </c>
      <c r="K1258">
        <v>120.8168</v>
      </c>
      <c r="L1258">
        <v>120.1495</v>
      </c>
      <c r="M1258">
        <v>119.4007</v>
      </c>
      <c r="N1258">
        <v>119.32170000000001</v>
      </c>
      <c r="O1258">
        <v>120.804</v>
      </c>
      <c r="P1258">
        <v>124.72190000000001</v>
      </c>
      <c r="Q1258">
        <v>127.77030000000001</v>
      </c>
      <c r="R1258">
        <v>129.02699999999999</v>
      </c>
      <c r="S1258">
        <v>127.0937</v>
      </c>
      <c r="T1258">
        <v>127.0677</v>
      </c>
      <c r="U1258">
        <v>126.8036</v>
      </c>
      <c r="V1258">
        <v>126.1514</v>
      </c>
      <c r="W1258">
        <v>128.3638</v>
      </c>
      <c r="X1258">
        <v>127.9485</v>
      </c>
      <c r="Y1258">
        <v>128.2775</v>
      </c>
      <c r="Z1258">
        <v>128.50290000000001</v>
      </c>
      <c r="AA1258">
        <v>127.5134</v>
      </c>
      <c r="AB1258">
        <v>124.633</v>
      </c>
      <c r="AC1258">
        <v>122.2376</v>
      </c>
      <c r="AD1258">
        <v>122.0333</v>
      </c>
      <c r="AE1258">
        <v>121.5716</v>
      </c>
      <c r="AF1258">
        <v>122.3074</v>
      </c>
      <c r="AG1258">
        <v>122.2744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28.203620000000001</v>
      </c>
      <c r="AX1258">
        <v>106.8189</v>
      </c>
      <c r="AY1258">
        <v>105.9083</v>
      </c>
      <c r="AZ1258">
        <v>103.21559999999999</v>
      </c>
      <c r="BA1258">
        <v>100.0827</v>
      </c>
      <c r="BB1258">
        <v>99.849950000000007</v>
      </c>
      <c r="BC1258">
        <v>87.008200000000002</v>
      </c>
      <c r="BD1258">
        <v>65.910839999999993</v>
      </c>
      <c r="BE1258">
        <v>42.598210000000002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31.129760000000001</v>
      </c>
      <c r="BV1258">
        <v>109.5282</v>
      </c>
      <c r="BW1258">
        <v>108.6433</v>
      </c>
      <c r="BX1258">
        <v>105.87220000000001</v>
      </c>
      <c r="BY1258">
        <v>102.8291</v>
      </c>
      <c r="BZ1258">
        <v>102.724</v>
      </c>
      <c r="CA1258">
        <v>88.431269999999998</v>
      </c>
      <c r="CB1258">
        <v>67.21678</v>
      </c>
      <c r="CC1258">
        <v>43.145449999999997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33.156390000000002</v>
      </c>
      <c r="CT1258">
        <v>111.40479999999999</v>
      </c>
      <c r="CU1258">
        <v>110.5376</v>
      </c>
      <c r="CV1258">
        <v>107.71210000000001</v>
      </c>
      <c r="CW1258">
        <v>104.7313</v>
      </c>
      <c r="CX1258">
        <v>104.7146</v>
      </c>
      <c r="CY1258">
        <v>89.416889999999995</v>
      </c>
      <c r="CZ1258">
        <v>68.121279999999999</v>
      </c>
      <c r="DA1258">
        <v>43.524470000000001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  <c r="DM1258">
        <v>0</v>
      </c>
      <c r="DN1258">
        <v>0</v>
      </c>
      <c r="DO1258">
        <v>0</v>
      </c>
      <c r="DP1258">
        <v>0</v>
      </c>
      <c r="DQ1258">
        <v>35.183030000000002</v>
      </c>
      <c r="DR1258">
        <v>113.2813</v>
      </c>
      <c r="DS1258">
        <v>112.4319</v>
      </c>
      <c r="DT1258">
        <v>109.55200000000001</v>
      </c>
      <c r="DU1258">
        <v>106.63339999999999</v>
      </c>
      <c r="DV1258">
        <v>106.7051</v>
      </c>
      <c r="DW1258">
        <v>90.402510000000007</v>
      </c>
      <c r="DX1258">
        <v>69.025769999999994</v>
      </c>
      <c r="DY1258">
        <v>43.903489999999998</v>
      </c>
      <c r="DZ1258">
        <v>0</v>
      </c>
      <c r="EA1258">
        <v>0</v>
      </c>
      <c r="EB1258">
        <v>0</v>
      </c>
      <c r="EC1258">
        <v>0</v>
      </c>
      <c r="ED1258">
        <v>0</v>
      </c>
      <c r="EE1258">
        <v>0</v>
      </c>
      <c r="EF1258">
        <v>0</v>
      </c>
      <c r="EG1258">
        <v>0</v>
      </c>
      <c r="EH1258">
        <v>0</v>
      </c>
      <c r="EI1258">
        <v>0</v>
      </c>
      <c r="EJ1258">
        <v>0</v>
      </c>
      <c r="EK1258">
        <v>0</v>
      </c>
      <c r="EL1258">
        <v>0</v>
      </c>
      <c r="EM1258">
        <v>0</v>
      </c>
      <c r="EN1258">
        <v>0</v>
      </c>
      <c r="EO1258">
        <v>38.109160000000003</v>
      </c>
      <c r="EP1258">
        <v>115.9906</v>
      </c>
      <c r="EQ1258">
        <v>115.167</v>
      </c>
      <c r="ER1258">
        <v>112.2086</v>
      </c>
      <c r="ES1258">
        <v>109.3798</v>
      </c>
      <c r="ET1258">
        <v>109.5792</v>
      </c>
      <c r="EU1258">
        <v>91.825580000000002</v>
      </c>
      <c r="EV1258">
        <v>70.331710000000001</v>
      </c>
      <c r="EW1258">
        <v>44.45073</v>
      </c>
      <c r="EX1258">
        <v>54.102209999999999</v>
      </c>
      <c r="EY1258">
        <v>53.262079999999997</v>
      </c>
      <c r="EZ1258">
        <v>52.416670000000003</v>
      </c>
      <c r="FA1258">
        <v>51.558669999999999</v>
      </c>
      <c r="FB1258">
        <v>51.475369999999998</v>
      </c>
      <c r="FC1258">
        <v>50.957880000000003</v>
      </c>
      <c r="FD1258">
        <v>50.139620000000001</v>
      </c>
      <c r="FE1258">
        <v>50.8431</v>
      </c>
      <c r="FF1258">
        <v>53.951999999999998</v>
      </c>
      <c r="FG1258">
        <v>59.097180000000002</v>
      </c>
      <c r="FH1258">
        <v>64.30368</v>
      </c>
      <c r="FI1258">
        <v>68.16592</v>
      </c>
      <c r="FJ1258">
        <v>70.105739999999997</v>
      </c>
      <c r="FK1258">
        <v>71.401049999999998</v>
      </c>
      <c r="FL1258">
        <v>72.461609999999993</v>
      </c>
      <c r="FM1258">
        <v>73.25864</v>
      </c>
      <c r="FN1258">
        <v>72.940929999999994</v>
      </c>
      <c r="FO1258">
        <v>71.616820000000004</v>
      </c>
      <c r="FP1258">
        <v>68.969189999999998</v>
      </c>
      <c r="FQ1258">
        <v>65.244619999999998</v>
      </c>
      <c r="FR1258">
        <v>62.347499999999997</v>
      </c>
      <c r="FS1258">
        <v>60.043979999999998</v>
      </c>
      <c r="FT1258">
        <v>58.510039999999996</v>
      </c>
      <c r="FU1258">
        <v>57.206249999999997</v>
      </c>
      <c r="FV1258">
        <v>1</v>
      </c>
    </row>
    <row r="1259" spans="1:178" x14ac:dyDescent="0.2">
      <c r="A1259" t="s">
        <v>216</v>
      </c>
      <c r="B1259" t="s">
        <v>231</v>
      </c>
      <c r="C1259" t="s">
        <v>245</v>
      </c>
      <c r="D1259" t="s">
        <v>35</v>
      </c>
      <c r="E1259">
        <v>2016</v>
      </c>
      <c r="F1259" t="s">
        <v>229</v>
      </c>
      <c r="G1259">
        <v>62</v>
      </c>
      <c r="H1259" s="59"/>
      <c r="I1259">
        <v>8.1561000000000003</v>
      </c>
      <c r="J1259">
        <v>116.94110000000001</v>
      </c>
      <c r="K1259">
        <v>117.04130000000001</v>
      </c>
      <c r="L1259">
        <v>116.3948</v>
      </c>
      <c r="M1259">
        <v>115.6694</v>
      </c>
      <c r="N1259">
        <v>115.5929</v>
      </c>
      <c r="O1259">
        <v>117.0288</v>
      </c>
      <c r="P1259">
        <v>120.8244</v>
      </c>
      <c r="Q1259">
        <v>123.7775</v>
      </c>
      <c r="R1259">
        <v>124.9949</v>
      </c>
      <c r="S1259">
        <v>123.1221</v>
      </c>
      <c r="T1259">
        <v>123.0968</v>
      </c>
      <c r="U1259">
        <v>122.84099999999999</v>
      </c>
      <c r="V1259">
        <v>122.20910000000001</v>
      </c>
      <c r="W1259">
        <v>124.3524</v>
      </c>
      <c r="X1259">
        <v>123.95010000000001</v>
      </c>
      <c r="Y1259">
        <v>124.2688</v>
      </c>
      <c r="Z1259">
        <v>124.4872</v>
      </c>
      <c r="AA1259">
        <v>123.5286</v>
      </c>
      <c r="AB1259">
        <v>120.73820000000001</v>
      </c>
      <c r="AC1259">
        <v>118.4177</v>
      </c>
      <c r="AD1259">
        <v>118.2197</v>
      </c>
      <c r="AE1259">
        <v>117.7724</v>
      </c>
      <c r="AF1259">
        <v>118.4853</v>
      </c>
      <c r="AG1259">
        <v>118.4533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27.24549</v>
      </c>
      <c r="AX1259">
        <v>103.4097</v>
      </c>
      <c r="AY1259">
        <v>102.5269</v>
      </c>
      <c r="AZ1259">
        <v>99.920450000000002</v>
      </c>
      <c r="BA1259">
        <v>96.883099999999999</v>
      </c>
      <c r="BB1259">
        <v>96.654240000000001</v>
      </c>
      <c r="BC1259">
        <v>84.251850000000005</v>
      </c>
      <c r="BD1259">
        <v>63.816870000000002</v>
      </c>
      <c r="BE1259">
        <v>41.252659999999999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30.125540000000001</v>
      </c>
      <c r="BV1259">
        <v>106.07640000000001</v>
      </c>
      <c r="BW1259">
        <v>105.2189</v>
      </c>
      <c r="BX1259">
        <v>102.5352</v>
      </c>
      <c r="BY1259">
        <v>99.586240000000004</v>
      </c>
      <c r="BZ1259">
        <v>99.483019999999996</v>
      </c>
      <c r="CA1259">
        <v>85.652519999999996</v>
      </c>
      <c r="CB1259">
        <v>65.102239999999995</v>
      </c>
      <c r="CC1259">
        <v>41.79128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32.120249999999999</v>
      </c>
      <c r="CT1259">
        <v>107.9234</v>
      </c>
      <c r="CU1259">
        <v>107.08329999999999</v>
      </c>
      <c r="CV1259">
        <v>104.34610000000001</v>
      </c>
      <c r="CW1259">
        <v>101.4584</v>
      </c>
      <c r="CX1259">
        <v>101.4422</v>
      </c>
      <c r="CY1259">
        <v>86.622609999999995</v>
      </c>
      <c r="CZ1259">
        <v>65.992490000000004</v>
      </c>
      <c r="DA1259">
        <v>42.16433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34.11497</v>
      </c>
      <c r="DR1259">
        <v>109.77030000000001</v>
      </c>
      <c r="DS1259">
        <v>108.9478</v>
      </c>
      <c r="DT1259">
        <v>106.1571</v>
      </c>
      <c r="DU1259">
        <v>103.3306</v>
      </c>
      <c r="DV1259">
        <v>103.4014</v>
      </c>
      <c r="DW1259">
        <v>87.592699999999994</v>
      </c>
      <c r="DX1259">
        <v>66.882739999999998</v>
      </c>
      <c r="DY1259">
        <v>42.537379999999999</v>
      </c>
      <c r="DZ1259">
        <v>0</v>
      </c>
      <c r="EA1259">
        <v>0</v>
      </c>
      <c r="EB1259">
        <v>0</v>
      </c>
      <c r="EC1259">
        <v>0</v>
      </c>
      <c r="ED1259">
        <v>0</v>
      </c>
      <c r="EE1259">
        <v>0</v>
      </c>
      <c r="EF1259">
        <v>0</v>
      </c>
      <c r="EG1259">
        <v>0</v>
      </c>
      <c r="EH1259">
        <v>0</v>
      </c>
      <c r="EI1259">
        <v>0</v>
      </c>
      <c r="EJ1259">
        <v>0</v>
      </c>
      <c r="EK1259">
        <v>0</v>
      </c>
      <c r="EL1259">
        <v>0</v>
      </c>
      <c r="EM1259">
        <v>0</v>
      </c>
      <c r="EN1259">
        <v>0</v>
      </c>
      <c r="EO1259">
        <v>36.995019999999997</v>
      </c>
      <c r="EP1259">
        <v>112.437</v>
      </c>
      <c r="EQ1259">
        <v>111.63979999999999</v>
      </c>
      <c r="ER1259">
        <v>108.7718</v>
      </c>
      <c r="ES1259">
        <v>106.0338</v>
      </c>
      <c r="ET1259">
        <v>106.2302</v>
      </c>
      <c r="EU1259">
        <v>88.993369999999999</v>
      </c>
      <c r="EV1259">
        <v>68.168109999999999</v>
      </c>
      <c r="EW1259">
        <v>43.076000000000001</v>
      </c>
      <c r="EX1259">
        <v>54.102209999999999</v>
      </c>
      <c r="EY1259">
        <v>53.262079999999997</v>
      </c>
      <c r="EZ1259">
        <v>52.416670000000003</v>
      </c>
      <c r="FA1259">
        <v>51.558669999999999</v>
      </c>
      <c r="FB1259">
        <v>51.475369999999998</v>
      </c>
      <c r="FC1259">
        <v>50.957889999999999</v>
      </c>
      <c r="FD1259">
        <v>50.139620000000001</v>
      </c>
      <c r="FE1259">
        <v>50.8431</v>
      </c>
      <c r="FF1259">
        <v>53.951999999999998</v>
      </c>
      <c r="FG1259">
        <v>59.097180000000002</v>
      </c>
      <c r="FH1259">
        <v>64.30368</v>
      </c>
      <c r="FI1259">
        <v>68.16592</v>
      </c>
      <c r="FJ1259">
        <v>70.105729999999994</v>
      </c>
      <c r="FK1259">
        <v>71.401049999999998</v>
      </c>
      <c r="FL1259">
        <v>72.461609999999993</v>
      </c>
      <c r="FM1259">
        <v>73.25864</v>
      </c>
      <c r="FN1259">
        <v>72.940929999999994</v>
      </c>
      <c r="FO1259">
        <v>71.616820000000004</v>
      </c>
      <c r="FP1259">
        <v>68.969189999999998</v>
      </c>
      <c r="FQ1259">
        <v>65.244619999999998</v>
      </c>
      <c r="FR1259">
        <v>62.347499999999997</v>
      </c>
      <c r="FS1259">
        <v>60.043979999999998</v>
      </c>
      <c r="FT1259">
        <v>58.510039999999996</v>
      </c>
      <c r="FU1259">
        <v>57.206249999999997</v>
      </c>
      <c r="FV1259">
        <v>1</v>
      </c>
    </row>
    <row r="1260" spans="1:178" x14ac:dyDescent="0.2">
      <c r="A1260" t="s">
        <v>216</v>
      </c>
      <c r="B1260" t="s">
        <v>231</v>
      </c>
      <c r="C1260" t="s">
        <v>245</v>
      </c>
      <c r="D1260" t="s">
        <v>35</v>
      </c>
      <c r="E1260">
        <v>2017</v>
      </c>
      <c r="F1260" t="s">
        <v>229</v>
      </c>
      <c r="G1260">
        <v>61</v>
      </c>
      <c r="H1260" s="59"/>
      <c r="I1260">
        <v>8.0245499999999996</v>
      </c>
      <c r="J1260">
        <v>115.0549</v>
      </c>
      <c r="K1260">
        <v>115.15349999999999</v>
      </c>
      <c r="L1260">
        <v>114.5175</v>
      </c>
      <c r="M1260">
        <v>113.8038</v>
      </c>
      <c r="N1260">
        <v>113.7285</v>
      </c>
      <c r="O1260">
        <v>115.1413</v>
      </c>
      <c r="P1260">
        <v>118.87560000000001</v>
      </c>
      <c r="Q1260">
        <v>121.7811</v>
      </c>
      <c r="R1260">
        <v>122.9789</v>
      </c>
      <c r="S1260">
        <v>121.1362</v>
      </c>
      <c r="T1260">
        <v>121.1114</v>
      </c>
      <c r="U1260">
        <v>120.8597</v>
      </c>
      <c r="V1260">
        <v>120.238</v>
      </c>
      <c r="W1260">
        <v>122.3467</v>
      </c>
      <c r="X1260">
        <v>121.9509</v>
      </c>
      <c r="Y1260">
        <v>122.2645</v>
      </c>
      <c r="Z1260">
        <v>122.4794</v>
      </c>
      <c r="AA1260">
        <v>121.53619999999999</v>
      </c>
      <c r="AB1260">
        <v>118.7908</v>
      </c>
      <c r="AC1260">
        <v>116.5077</v>
      </c>
      <c r="AD1260">
        <v>116.3129</v>
      </c>
      <c r="AE1260">
        <v>115.8729</v>
      </c>
      <c r="AF1260">
        <v>116.5742</v>
      </c>
      <c r="AG1260">
        <v>116.5428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26.76689</v>
      </c>
      <c r="AX1260">
        <v>101.7055</v>
      </c>
      <c r="AY1260">
        <v>100.8366</v>
      </c>
      <c r="AZ1260">
        <v>98.27328</v>
      </c>
      <c r="BA1260">
        <v>95.283730000000006</v>
      </c>
      <c r="BB1260">
        <v>95.056839999999994</v>
      </c>
      <c r="BC1260">
        <v>82.873919999999998</v>
      </c>
      <c r="BD1260">
        <v>62.77008</v>
      </c>
      <c r="BE1260">
        <v>40.57996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29.623619999999999</v>
      </c>
      <c r="BV1260">
        <v>104.3507</v>
      </c>
      <c r="BW1260">
        <v>103.5068</v>
      </c>
      <c r="BX1260">
        <v>100.8668</v>
      </c>
      <c r="BY1260">
        <v>97.964979999999997</v>
      </c>
      <c r="BZ1260">
        <v>97.862719999999996</v>
      </c>
      <c r="CA1260">
        <v>84.263229999999993</v>
      </c>
      <c r="CB1260">
        <v>64.045050000000003</v>
      </c>
      <c r="CC1260">
        <v>41.114229999999999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31.602180000000001</v>
      </c>
      <c r="CT1260">
        <v>106.1827</v>
      </c>
      <c r="CU1260">
        <v>105.3562</v>
      </c>
      <c r="CV1260">
        <v>102.6631</v>
      </c>
      <c r="CW1260">
        <v>99.822010000000006</v>
      </c>
      <c r="CX1260">
        <v>99.806060000000002</v>
      </c>
      <c r="CY1260">
        <v>85.225470000000001</v>
      </c>
      <c r="CZ1260">
        <v>64.928089999999997</v>
      </c>
      <c r="DA1260">
        <v>41.484259999999999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0</v>
      </c>
      <c r="DO1260">
        <v>0</v>
      </c>
      <c r="DP1260">
        <v>0</v>
      </c>
      <c r="DQ1260">
        <v>33.580750000000002</v>
      </c>
      <c r="DR1260">
        <v>108.0147</v>
      </c>
      <c r="DS1260">
        <v>107.2055</v>
      </c>
      <c r="DT1260">
        <v>104.4594</v>
      </c>
      <c r="DU1260">
        <v>101.679</v>
      </c>
      <c r="DV1260">
        <v>101.74939999999999</v>
      </c>
      <c r="DW1260">
        <v>86.187709999999996</v>
      </c>
      <c r="DX1260">
        <v>65.811130000000006</v>
      </c>
      <c r="DY1260">
        <v>41.854289999999999</v>
      </c>
      <c r="DZ1260">
        <v>0</v>
      </c>
      <c r="EA1260">
        <v>0</v>
      </c>
      <c r="EB1260">
        <v>0</v>
      </c>
      <c r="EC1260">
        <v>0</v>
      </c>
      <c r="ED1260">
        <v>0</v>
      </c>
      <c r="EE1260">
        <v>0</v>
      </c>
      <c r="EF1260">
        <v>0</v>
      </c>
      <c r="EG1260">
        <v>0</v>
      </c>
      <c r="EH1260">
        <v>0</v>
      </c>
      <c r="EI1260">
        <v>0</v>
      </c>
      <c r="EJ1260">
        <v>0</v>
      </c>
      <c r="EK1260">
        <v>0</v>
      </c>
      <c r="EL1260">
        <v>0</v>
      </c>
      <c r="EM1260">
        <v>0</v>
      </c>
      <c r="EN1260">
        <v>0</v>
      </c>
      <c r="EO1260">
        <v>36.437480000000001</v>
      </c>
      <c r="EP1260">
        <v>110.6598</v>
      </c>
      <c r="EQ1260">
        <v>109.87569999999999</v>
      </c>
      <c r="ER1260">
        <v>107.053</v>
      </c>
      <c r="ES1260">
        <v>104.3603</v>
      </c>
      <c r="ET1260">
        <v>104.5553</v>
      </c>
      <c r="EU1260">
        <v>87.577029999999993</v>
      </c>
      <c r="EV1260">
        <v>67.086100000000002</v>
      </c>
      <c r="EW1260">
        <v>42.388550000000002</v>
      </c>
      <c r="EX1260">
        <v>54.102209999999999</v>
      </c>
      <c r="EY1260">
        <v>53.262079999999997</v>
      </c>
      <c r="EZ1260">
        <v>52.416670000000003</v>
      </c>
      <c r="FA1260">
        <v>51.558669999999999</v>
      </c>
      <c r="FB1260">
        <v>51.475369999999998</v>
      </c>
      <c r="FC1260">
        <v>50.957880000000003</v>
      </c>
      <c r="FD1260">
        <v>50.139620000000001</v>
      </c>
      <c r="FE1260">
        <v>50.8431</v>
      </c>
      <c r="FF1260">
        <v>53.951999999999998</v>
      </c>
      <c r="FG1260">
        <v>59.097180000000002</v>
      </c>
      <c r="FH1260">
        <v>64.30368</v>
      </c>
      <c r="FI1260">
        <v>68.16592</v>
      </c>
      <c r="FJ1260">
        <v>70.105739999999997</v>
      </c>
      <c r="FK1260">
        <v>71.401049999999998</v>
      </c>
      <c r="FL1260">
        <v>72.461609999999993</v>
      </c>
      <c r="FM1260">
        <v>73.25864</v>
      </c>
      <c r="FN1260">
        <v>72.940929999999994</v>
      </c>
      <c r="FO1260">
        <v>71.616820000000004</v>
      </c>
      <c r="FP1260">
        <v>68.969189999999998</v>
      </c>
      <c r="FQ1260">
        <v>65.244619999999998</v>
      </c>
      <c r="FR1260">
        <v>62.347499999999997</v>
      </c>
      <c r="FS1260">
        <v>60.043979999999998</v>
      </c>
      <c r="FT1260">
        <v>58.510039999999996</v>
      </c>
      <c r="FU1260">
        <v>57.206249999999997</v>
      </c>
      <c r="FV1260">
        <v>1</v>
      </c>
    </row>
    <row r="1261" spans="1:178" x14ac:dyDescent="0.2">
      <c r="A1261" t="s">
        <v>216</v>
      </c>
      <c r="B1261" t="s">
        <v>231</v>
      </c>
      <c r="C1261" t="s">
        <v>245</v>
      </c>
      <c r="D1261" t="s">
        <v>35</v>
      </c>
      <c r="E1261" t="s">
        <v>239</v>
      </c>
      <c r="F1261" t="s">
        <v>229</v>
      </c>
      <c r="G1261">
        <v>59</v>
      </c>
      <c r="H1261" s="59"/>
      <c r="I1261">
        <v>7.76145</v>
      </c>
      <c r="J1261">
        <v>111.2826</v>
      </c>
      <c r="K1261">
        <v>111.378</v>
      </c>
      <c r="L1261">
        <v>110.7628</v>
      </c>
      <c r="M1261">
        <v>110.07250000000001</v>
      </c>
      <c r="N1261">
        <v>109.9997</v>
      </c>
      <c r="O1261">
        <v>111.3661</v>
      </c>
      <c r="P1261">
        <v>114.97799999999999</v>
      </c>
      <c r="Q1261">
        <v>117.78830000000001</v>
      </c>
      <c r="R1261">
        <v>118.9468</v>
      </c>
      <c r="S1261">
        <v>117.1645</v>
      </c>
      <c r="T1261">
        <v>117.1405</v>
      </c>
      <c r="U1261">
        <v>116.89709999999999</v>
      </c>
      <c r="V1261">
        <v>116.2958</v>
      </c>
      <c r="W1261">
        <v>118.33540000000001</v>
      </c>
      <c r="X1261">
        <v>117.9525</v>
      </c>
      <c r="Y1261">
        <v>118.25579999999999</v>
      </c>
      <c r="Z1261">
        <v>118.4637</v>
      </c>
      <c r="AA1261">
        <v>117.5514</v>
      </c>
      <c r="AB1261">
        <v>114.896</v>
      </c>
      <c r="AC1261">
        <v>112.6878</v>
      </c>
      <c r="AD1261">
        <v>112.49939999999999</v>
      </c>
      <c r="AE1261">
        <v>112.07380000000001</v>
      </c>
      <c r="AF1261">
        <v>112.7521</v>
      </c>
      <c r="AG1261">
        <v>112.7217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25.810680000000001</v>
      </c>
      <c r="AX1261">
        <v>98.298140000000004</v>
      </c>
      <c r="AY1261">
        <v>97.45702</v>
      </c>
      <c r="AZ1261">
        <v>94.979839999999996</v>
      </c>
      <c r="BA1261">
        <v>92.085890000000006</v>
      </c>
      <c r="BB1261">
        <v>91.863010000000003</v>
      </c>
      <c r="BC1261">
        <v>80.118520000000004</v>
      </c>
      <c r="BD1261">
        <v>60.676969999999997</v>
      </c>
      <c r="BE1261">
        <v>39.234769999999997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28.620190000000001</v>
      </c>
      <c r="BV1261">
        <v>100.8995</v>
      </c>
      <c r="BW1261">
        <v>100.0831</v>
      </c>
      <c r="BX1261">
        <v>97.530519999999996</v>
      </c>
      <c r="BY1261">
        <v>94.722819999999999</v>
      </c>
      <c r="BZ1261">
        <v>94.622510000000005</v>
      </c>
      <c r="CA1261">
        <v>81.484859999999998</v>
      </c>
      <c r="CB1261">
        <v>61.930860000000003</v>
      </c>
      <c r="CC1261">
        <v>39.760199999999998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30.566050000000001</v>
      </c>
      <c r="CT1261">
        <v>102.7013</v>
      </c>
      <c r="CU1261">
        <v>101.9019</v>
      </c>
      <c r="CV1261">
        <v>99.297110000000004</v>
      </c>
      <c r="CW1261">
        <v>96.549149999999997</v>
      </c>
      <c r="CX1261">
        <v>96.533730000000006</v>
      </c>
      <c r="CY1261">
        <v>82.431200000000004</v>
      </c>
      <c r="CZ1261">
        <v>62.799300000000002</v>
      </c>
      <c r="DA1261">
        <v>40.124119999999998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  <c r="DM1261">
        <v>0</v>
      </c>
      <c r="DN1261">
        <v>0</v>
      </c>
      <c r="DO1261">
        <v>0</v>
      </c>
      <c r="DP1261">
        <v>0</v>
      </c>
      <c r="DQ1261">
        <v>32.51191</v>
      </c>
      <c r="DR1261">
        <v>104.503</v>
      </c>
      <c r="DS1261">
        <v>103.72069999999999</v>
      </c>
      <c r="DT1261">
        <v>101.0637</v>
      </c>
      <c r="DU1261">
        <v>98.375479999999996</v>
      </c>
      <c r="DV1261">
        <v>98.444950000000006</v>
      </c>
      <c r="DW1261">
        <v>83.377529999999993</v>
      </c>
      <c r="DX1261">
        <v>63.667749999999998</v>
      </c>
      <c r="DY1261">
        <v>40.488030000000002</v>
      </c>
      <c r="DZ1261">
        <v>0</v>
      </c>
      <c r="EA1261">
        <v>0</v>
      </c>
      <c r="EB1261">
        <v>0</v>
      </c>
      <c r="EC1261">
        <v>0</v>
      </c>
      <c r="ED1261">
        <v>0</v>
      </c>
      <c r="EE1261">
        <v>0</v>
      </c>
      <c r="EF1261">
        <v>0</v>
      </c>
      <c r="EG1261">
        <v>0</v>
      </c>
      <c r="EH1261">
        <v>0</v>
      </c>
      <c r="EI1261">
        <v>0</v>
      </c>
      <c r="EJ1261">
        <v>0</v>
      </c>
      <c r="EK1261">
        <v>0</v>
      </c>
      <c r="EL1261">
        <v>0</v>
      </c>
      <c r="EM1261">
        <v>0</v>
      </c>
      <c r="EN1261">
        <v>0</v>
      </c>
      <c r="EO1261">
        <v>35.32141</v>
      </c>
      <c r="EP1261">
        <v>107.1044</v>
      </c>
      <c r="EQ1261">
        <v>106.3467</v>
      </c>
      <c r="ER1261">
        <v>103.6144</v>
      </c>
      <c r="ES1261">
        <v>101.0124</v>
      </c>
      <c r="ET1261">
        <v>101.20440000000001</v>
      </c>
      <c r="EU1261">
        <v>84.743880000000004</v>
      </c>
      <c r="EV1261">
        <v>64.921639999999996</v>
      </c>
      <c r="EW1261">
        <v>41.013469999999998</v>
      </c>
      <c r="EX1261">
        <v>54.102209999999999</v>
      </c>
      <c r="EY1261">
        <v>53.262079999999997</v>
      </c>
      <c r="EZ1261">
        <v>52.416670000000003</v>
      </c>
      <c r="FA1261">
        <v>51.558669999999999</v>
      </c>
      <c r="FB1261">
        <v>51.475380000000001</v>
      </c>
      <c r="FC1261">
        <v>50.957880000000003</v>
      </c>
      <c r="FD1261">
        <v>50.139620000000001</v>
      </c>
      <c r="FE1261">
        <v>50.8431</v>
      </c>
      <c r="FF1261">
        <v>53.951999999999998</v>
      </c>
      <c r="FG1261">
        <v>59.097180000000002</v>
      </c>
      <c r="FH1261">
        <v>64.30368</v>
      </c>
      <c r="FI1261">
        <v>68.16592</v>
      </c>
      <c r="FJ1261">
        <v>70.105739999999997</v>
      </c>
      <c r="FK1261">
        <v>71.401049999999998</v>
      </c>
      <c r="FL1261">
        <v>72.461609999999993</v>
      </c>
      <c r="FM1261">
        <v>73.258629999999997</v>
      </c>
      <c r="FN1261">
        <v>72.940929999999994</v>
      </c>
      <c r="FO1261">
        <v>71.616820000000004</v>
      </c>
      <c r="FP1261">
        <v>68.969189999999998</v>
      </c>
      <c r="FQ1261">
        <v>65.244619999999998</v>
      </c>
      <c r="FR1261">
        <v>62.347499999999997</v>
      </c>
      <c r="FS1261">
        <v>60.043979999999998</v>
      </c>
      <c r="FT1261">
        <v>58.510039999999996</v>
      </c>
      <c r="FU1261">
        <v>57.206249999999997</v>
      </c>
      <c r="FV1261">
        <v>1</v>
      </c>
    </row>
    <row r="1262" spans="1:178" x14ac:dyDescent="0.2">
      <c r="A1262" t="s">
        <v>216</v>
      </c>
      <c r="B1262" t="s">
        <v>231</v>
      </c>
      <c r="C1262" t="s">
        <v>245</v>
      </c>
      <c r="D1262" t="s">
        <v>36</v>
      </c>
      <c r="E1262">
        <v>2015</v>
      </c>
      <c r="F1262" t="s">
        <v>229</v>
      </c>
      <c r="G1262">
        <v>64</v>
      </c>
      <c r="H1262" s="59"/>
      <c r="I1262">
        <v>8.4192</v>
      </c>
      <c r="J1262">
        <v>132.2518</v>
      </c>
      <c r="K1262">
        <v>135.95339999999999</v>
      </c>
      <c r="L1262">
        <v>134.45070000000001</v>
      </c>
      <c r="M1262">
        <v>134.67179999999999</v>
      </c>
      <c r="N1262">
        <v>132.04830000000001</v>
      </c>
      <c r="O1262">
        <v>137.15219999999999</v>
      </c>
      <c r="P1262">
        <v>139.82759999999999</v>
      </c>
      <c r="Q1262">
        <v>137.97880000000001</v>
      </c>
      <c r="R1262">
        <v>142.27549999999999</v>
      </c>
      <c r="S1262">
        <v>144.48859999999999</v>
      </c>
      <c r="T1262">
        <v>145.58789999999999</v>
      </c>
      <c r="U1262">
        <v>144.90780000000001</v>
      </c>
      <c r="V1262">
        <v>141.59559999999999</v>
      </c>
      <c r="W1262">
        <v>144.75200000000001</v>
      </c>
      <c r="X1262">
        <v>150.929</v>
      </c>
      <c r="Y1262">
        <v>150.7576</v>
      </c>
      <c r="Z1262">
        <v>146.9195</v>
      </c>
      <c r="AA1262">
        <v>139.68459999999999</v>
      </c>
      <c r="AB1262">
        <v>172.483</v>
      </c>
      <c r="AC1262">
        <v>136.7259</v>
      </c>
      <c r="AD1262">
        <v>131.1498</v>
      </c>
      <c r="AE1262">
        <v>129.48179999999999</v>
      </c>
      <c r="AF1262">
        <v>134.1525</v>
      </c>
      <c r="AG1262">
        <v>131.29689999999999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31.962510000000002</v>
      </c>
      <c r="AU1262">
        <v>121.23350000000001</v>
      </c>
      <c r="AV1262">
        <v>127.3882</v>
      </c>
      <c r="AW1262">
        <v>126.8329</v>
      </c>
      <c r="AX1262">
        <v>123.5348</v>
      </c>
      <c r="AY1262">
        <v>118.09099999999999</v>
      </c>
      <c r="AZ1262">
        <v>131.09559999999999</v>
      </c>
      <c r="BA1262">
        <v>75.425079999999994</v>
      </c>
      <c r="BB1262">
        <v>45.807980000000001</v>
      </c>
      <c r="BC1262">
        <v>46.796889999999998</v>
      </c>
      <c r="BD1262">
        <v>49.569479999999999</v>
      </c>
      <c r="BE1262">
        <v>47.353389999999997</v>
      </c>
      <c r="BF1262">
        <v>0</v>
      </c>
      <c r="BG1262">
        <v>0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35.512889999999999</v>
      </c>
      <c r="BS1262">
        <v>124.37949999999999</v>
      </c>
      <c r="BT1262">
        <v>130.49340000000001</v>
      </c>
      <c r="BU1262">
        <v>129.98750000000001</v>
      </c>
      <c r="BV1262">
        <v>126.50360000000001</v>
      </c>
      <c r="BW1262">
        <v>120.63849999999999</v>
      </c>
      <c r="BX1262">
        <v>133.39609999999999</v>
      </c>
      <c r="BY1262">
        <v>76.828720000000004</v>
      </c>
      <c r="BZ1262">
        <v>47.126510000000003</v>
      </c>
      <c r="CA1262">
        <v>48.11148</v>
      </c>
      <c r="CB1262">
        <v>51.024929999999998</v>
      </c>
      <c r="CC1262">
        <v>48.808700000000002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37.97186</v>
      </c>
      <c r="CQ1262">
        <v>126.55840000000001</v>
      </c>
      <c r="CR1262">
        <v>132.64400000000001</v>
      </c>
      <c r="CS1262">
        <v>132.17240000000001</v>
      </c>
      <c r="CT1262">
        <v>128.5598</v>
      </c>
      <c r="CU1262">
        <v>122.4029</v>
      </c>
      <c r="CV1262">
        <v>134.98949999999999</v>
      </c>
      <c r="CW1262">
        <v>77.800870000000003</v>
      </c>
      <c r="CX1262">
        <v>48.039720000000003</v>
      </c>
      <c r="CY1262">
        <v>49.021949999999997</v>
      </c>
      <c r="CZ1262">
        <v>52.032960000000003</v>
      </c>
      <c r="DA1262">
        <v>49.816630000000004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  <c r="DM1262">
        <v>0</v>
      </c>
      <c r="DN1262">
        <v>40.430840000000003</v>
      </c>
      <c r="DO1262">
        <v>128.7373</v>
      </c>
      <c r="DP1262">
        <v>134.7946</v>
      </c>
      <c r="DQ1262">
        <v>134.35730000000001</v>
      </c>
      <c r="DR1262">
        <v>130.61600000000001</v>
      </c>
      <c r="DS1262">
        <v>124.1673</v>
      </c>
      <c r="DT1262">
        <v>136.58279999999999</v>
      </c>
      <c r="DU1262">
        <v>78.773030000000006</v>
      </c>
      <c r="DV1262">
        <v>48.952930000000002</v>
      </c>
      <c r="DW1262">
        <v>49.932429999999997</v>
      </c>
      <c r="DX1262">
        <v>53.040999999999997</v>
      </c>
      <c r="DY1262">
        <v>50.824570000000001</v>
      </c>
      <c r="DZ1262">
        <v>0</v>
      </c>
      <c r="EA1262">
        <v>0</v>
      </c>
      <c r="EB1262">
        <v>0</v>
      </c>
      <c r="EC1262">
        <v>0</v>
      </c>
      <c r="ED1262">
        <v>0</v>
      </c>
      <c r="EE1262">
        <v>0</v>
      </c>
      <c r="EF1262">
        <v>0</v>
      </c>
      <c r="EG1262">
        <v>0</v>
      </c>
      <c r="EH1262">
        <v>0</v>
      </c>
      <c r="EI1262">
        <v>0</v>
      </c>
      <c r="EJ1262">
        <v>0</v>
      </c>
      <c r="EK1262">
        <v>0</v>
      </c>
      <c r="EL1262">
        <v>43.981209999999997</v>
      </c>
      <c r="EM1262">
        <v>131.88339999999999</v>
      </c>
      <c r="EN1262">
        <v>137.8997</v>
      </c>
      <c r="EO1262">
        <v>137.5119</v>
      </c>
      <c r="EP1262">
        <v>133.5848</v>
      </c>
      <c r="EQ1262">
        <v>126.7148</v>
      </c>
      <c r="ER1262">
        <v>138.88339999999999</v>
      </c>
      <c r="ES1262">
        <v>80.176670000000001</v>
      </c>
      <c r="ET1262">
        <v>50.271450000000002</v>
      </c>
      <c r="EU1262">
        <v>51.247010000000003</v>
      </c>
      <c r="EV1262">
        <v>54.49644</v>
      </c>
      <c r="EW1262">
        <v>52.279870000000003</v>
      </c>
      <c r="EX1262">
        <v>66.811980000000005</v>
      </c>
      <c r="EY1262">
        <v>65.519570000000002</v>
      </c>
      <c r="EZ1262">
        <v>63.528669999999998</v>
      </c>
      <c r="FA1262">
        <v>62.412730000000003</v>
      </c>
      <c r="FB1262">
        <v>60.828420000000001</v>
      </c>
      <c r="FC1262">
        <v>60.300170000000001</v>
      </c>
      <c r="FD1262">
        <v>60.354109999999999</v>
      </c>
      <c r="FE1262">
        <v>60.484050000000003</v>
      </c>
      <c r="FF1262">
        <v>63.995429999999999</v>
      </c>
      <c r="FG1262">
        <v>69.298739999999995</v>
      </c>
      <c r="FH1262">
        <v>74.497540000000001</v>
      </c>
      <c r="FI1262">
        <v>78.059330000000003</v>
      </c>
      <c r="FJ1262">
        <v>80.325969999999998</v>
      </c>
      <c r="FK1262">
        <v>82.133290000000002</v>
      </c>
      <c r="FL1262">
        <v>83.282049999999998</v>
      </c>
      <c r="FM1262">
        <v>84.105609999999999</v>
      </c>
      <c r="FN1262">
        <v>84.45796</v>
      </c>
      <c r="FO1262">
        <v>84.140879999999996</v>
      </c>
      <c r="FP1262">
        <v>79.788510000000002</v>
      </c>
      <c r="FQ1262">
        <v>78.950810000000004</v>
      </c>
      <c r="FR1262">
        <v>75.36412</v>
      </c>
      <c r="FS1262">
        <v>71.761309999999995</v>
      </c>
      <c r="FT1262">
        <v>69.93862</v>
      </c>
      <c r="FU1262">
        <v>68.57208</v>
      </c>
      <c r="FV1262">
        <v>1</v>
      </c>
    </row>
    <row r="1263" spans="1:178" x14ac:dyDescent="0.2">
      <c r="A1263" t="s">
        <v>216</v>
      </c>
      <c r="B1263" t="s">
        <v>231</v>
      </c>
      <c r="C1263" t="s">
        <v>245</v>
      </c>
      <c r="D1263" t="s">
        <v>36</v>
      </c>
      <c r="E1263">
        <v>2016</v>
      </c>
      <c r="F1263" t="s">
        <v>229</v>
      </c>
      <c r="G1263">
        <v>62</v>
      </c>
      <c r="H1263" s="59"/>
      <c r="I1263">
        <v>8.1561000000000003</v>
      </c>
      <c r="J1263">
        <v>128.1189</v>
      </c>
      <c r="K1263">
        <v>131.70490000000001</v>
      </c>
      <c r="L1263">
        <v>130.2491</v>
      </c>
      <c r="M1263">
        <v>130.4633</v>
      </c>
      <c r="N1263">
        <v>127.9218</v>
      </c>
      <c r="O1263">
        <v>132.86619999999999</v>
      </c>
      <c r="P1263">
        <v>135.4579</v>
      </c>
      <c r="Q1263">
        <v>133.667</v>
      </c>
      <c r="R1263">
        <v>137.82939999999999</v>
      </c>
      <c r="S1263">
        <v>139.9734</v>
      </c>
      <c r="T1263">
        <v>141.03829999999999</v>
      </c>
      <c r="U1263">
        <v>140.3794</v>
      </c>
      <c r="V1263">
        <v>137.17080000000001</v>
      </c>
      <c r="W1263">
        <v>140.2285</v>
      </c>
      <c r="X1263">
        <v>146.21250000000001</v>
      </c>
      <c r="Y1263">
        <v>146.04640000000001</v>
      </c>
      <c r="Z1263">
        <v>142.32830000000001</v>
      </c>
      <c r="AA1263">
        <v>135.31950000000001</v>
      </c>
      <c r="AB1263">
        <v>167.09289999999999</v>
      </c>
      <c r="AC1263">
        <v>132.45320000000001</v>
      </c>
      <c r="AD1263">
        <v>127.0514</v>
      </c>
      <c r="AE1263">
        <v>125.4355</v>
      </c>
      <c r="AF1263">
        <v>129.96019999999999</v>
      </c>
      <c r="AG1263">
        <v>127.1939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30.870529999999999</v>
      </c>
      <c r="AU1263">
        <v>117.36239999999999</v>
      </c>
      <c r="AV1263">
        <v>123.3259</v>
      </c>
      <c r="AW1263">
        <v>122.78660000000001</v>
      </c>
      <c r="AX1263">
        <v>119.5964</v>
      </c>
      <c r="AY1263">
        <v>114.3338</v>
      </c>
      <c r="AZ1263">
        <v>126.9385</v>
      </c>
      <c r="BA1263">
        <v>73.031220000000005</v>
      </c>
      <c r="BB1263">
        <v>44.341889999999999</v>
      </c>
      <c r="BC1263">
        <v>45.3</v>
      </c>
      <c r="BD1263">
        <v>47.982250000000001</v>
      </c>
      <c r="BE1263">
        <v>45.835419999999999</v>
      </c>
      <c r="BF1263">
        <v>0</v>
      </c>
      <c r="BG1263">
        <v>0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34.364989999999999</v>
      </c>
      <c r="BS1263">
        <v>120.4588</v>
      </c>
      <c r="BT1263">
        <v>126.38209999999999</v>
      </c>
      <c r="BU1263">
        <v>125.89149999999999</v>
      </c>
      <c r="BV1263">
        <v>122.5185</v>
      </c>
      <c r="BW1263">
        <v>116.8412</v>
      </c>
      <c r="BX1263">
        <v>129.2028</v>
      </c>
      <c r="BY1263">
        <v>74.412750000000003</v>
      </c>
      <c r="BZ1263">
        <v>45.639650000000003</v>
      </c>
      <c r="CA1263">
        <v>46.593879999999999</v>
      </c>
      <c r="CB1263">
        <v>49.414769999999997</v>
      </c>
      <c r="CC1263">
        <v>47.267800000000001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36.785240000000002</v>
      </c>
      <c r="CQ1263">
        <v>122.6035</v>
      </c>
      <c r="CR1263">
        <v>128.49879999999999</v>
      </c>
      <c r="CS1263">
        <v>128.042</v>
      </c>
      <c r="CT1263">
        <v>124.5423</v>
      </c>
      <c r="CU1263">
        <v>118.5778</v>
      </c>
      <c r="CV1263">
        <v>130.77109999999999</v>
      </c>
      <c r="CW1263">
        <v>75.369600000000005</v>
      </c>
      <c r="CX1263">
        <v>46.53848</v>
      </c>
      <c r="CY1263">
        <v>47.490020000000001</v>
      </c>
      <c r="CZ1263">
        <v>50.406930000000003</v>
      </c>
      <c r="DA1263">
        <v>48.259860000000003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  <c r="DM1263">
        <v>0</v>
      </c>
      <c r="DN1263">
        <v>39.205489999999998</v>
      </c>
      <c r="DO1263">
        <v>124.74809999999999</v>
      </c>
      <c r="DP1263">
        <v>130.6156</v>
      </c>
      <c r="DQ1263">
        <v>130.1925</v>
      </c>
      <c r="DR1263">
        <v>126.56610000000001</v>
      </c>
      <c r="DS1263">
        <v>120.31440000000001</v>
      </c>
      <c r="DT1263">
        <v>132.33930000000001</v>
      </c>
      <c r="DU1263">
        <v>76.326449999999994</v>
      </c>
      <c r="DV1263">
        <v>47.4373</v>
      </c>
      <c r="DW1263">
        <v>48.386150000000001</v>
      </c>
      <c r="DX1263">
        <v>51.399090000000001</v>
      </c>
      <c r="DY1263">
        <v>49.251919999999998</v>
      </c>
      <c r="DZ1263">
        <v>0</v>
      </c>
      <c r="EA1263">
        <v>0</v>
      </c>
      <c r="EB1263">
        <v>0</v>
      </c>
      <c r="EC1263">
        <v>0</v>
      </c>
      <c r="ED1263">
        <v>0</v>
      </c>
      <c r="EE1263">
        <v>0</v>
      </c>
      <c r="EF1263">
        <v>0</v>
      </c>
      <c r="EG1263">
        <v>0</v>
      </c>
      <c r="EH1263">
        <v>0</v>
      </c>
      <c r="EI1263">
        <v>0</v>
      </c>
      <c r="EJ1263">
        <v>0</v>
      </c>
      <c r="EK1263">
        <v>0</v>
      </c>
      <c r="EL1263">
        <v>42.699950000000001</v>
      </c>
      <c r="EM1263">
        <v>127.8445</v>
      </c>
      <c r="EN1263">
        <v>133.67179999999999</v>
      </c>
      <c r="EO1263">
        <v>133.29740000000001</v>
      </c>
      <c r="EP1263">
        <v>129.4881</v>
      </c>
      <c r="EQ1263">
        <v>122.8218</v>
      </c>
      <c r="ER1263">
        <v>134.6036</v>
      </c>
      <c r="ES1263">
        <v>77.707980000000006</v>
      </c>
      <c r="ET1263">
        <v>48.735059999999997</v>
      </c>
      <c r="EU1263">
        <v>49.680030000000002</v>
      </c>
      <c r="EV1263">
        <v>52.831620000000001</v>
      </c>
      <c r="EW1263">
        <v>50.6843</v>
      </c>
      <c r="EX1263">
        <v>66.811980000000005</v>
      </c>
      <c r="EY1263">
        <v>65.519570000000002</v>
      </c>
      <c r="EZ1263">
        <v>63.528660000000002</v>
      </c>
      <c r="FA1263">
        <v>62.412730000000003</v>
      </c>
      <c r="FB1263">
        <v>60.828420000000001</v>
      </c>
      <c r="FC1263">
        <v>60.300159999999998</v>
      </c>
      <c r="FD1263">
        <v>60.354109999999999</v>
      </c>
      <c r="FE1263">
        <v>60.484050000000003</v>
      </c>
      <c r="FF1263">
        <v>63.995429999999999</v>
      </c>
      <c r="FG1263">
        <v>69.298739999999995</v>
      </c>
      <c r="FH1263">
        <v>74.497540000000001</v>
      </c>
      <c r="FI1263">
        <v>78.059330000000003</v>
      </c>
      <c r="FJ1263">
        <v>80.325969999999998</v>
      </c>
      <c r="FK1263">
        <v>82.133290000000002</v>
      </c>
      <c r="FL1263">
        <v>83.282049999999998</v>
      </c>
      <c r="FM1263">
        <v>84.105609999999999</v>
      </c>
      <c r="FN1263">
        <v>84.45796</v>
      </c>
      <c r="FO1263">
        <v>84.140879999999996</v>
      </c>
      <c r="FP1263">
        <v>79.788510000000002</v>
      </c>
      <c r="FQ1263">
        <v>78.950810000000004</v>
      </c>
      <c r="FR1263">
        <v>75.36412</v>
      </c>
      <c r="FS1263">
        <v>71.761309999999995</v>
      </c>
      <c r="FT1263">
        <v>69.93862</v>
      </c>
      <c r="FU1263">
        <v>68.57208</v>
      </c>
      <c r="FV1263">
        <v>1</v>
      </c>
    </row>
    <row r="1264" spans="1:178" x14ac:dyDescent="0.2">
      <c r="A1264" t="s">
        <v>216</v>
      </c>
      <c r="B1264" t="s">
        <v>231</v>
      </c>
      <c r="C1264" t="s">
        <v>245</v>
      </c>
      <c r="D1264" t="s">
        <v>36</v>
      </c>
      <c r="E1264">
        <v>2017</v>
      </c>
      <c r="F1264" t="s">
        <v>229</v>
      </c>
      <c r="G1264">
        <v>61</v>
      </c>
      <c r="H1264" s="59"/>
      <c r="I1264">
        <v>8.0245499999999996</v>
      </c>
      <c r="J1264">
        <v>126.05249999999999</v>
      </c>
      <c r="K1264">
        <v>129.5806</v>
      </c>
      <c r="L1264">
        <v>128.14830000000001</v>
      </c>
      <c r="M1264">
        <v>128.35910000000001</v>
      </c>
      <c r="N1264">
        <v>125.85850000000001</v>
      </c>
      <c r="O1264">
        <v>130.72319999999999</v>
      </c>
      <c r="P1264">
        <v>133.2731</v>
      </c>
      <c r="Q1264">
        <v>131.5111</v>
      </c>
      <c r="R1264">
        <v>135.60640000000001</v>
      </c>
      <c r="S1264">
        <v>137.7157</v>
      </c>
      <c r="T1264">
        <v>138.76339999999999</v>
      </c>
      <c r="U1264">
        <v>138.11519999999999</v>
      </c>
      <c r="V1264">
        <v>134.95830000000001</v>
      </c>
      <c r="W1264">
        <v>137.96680000000001</v>
      </c>
      <c r="X1264">
        <v>143.85419999999999</v>
      </c>
      <c r="Y1264">
        <v>143.6909</v>
      </c>
      <c r="Z1264">
        <v>140.03270000000001</v>
      </c>
      <c r="AA1264">
        <v>133.1369</v>
      </c>
      <c r="AB1264">
        <v>164.39789999999999</v>
      </c>
      <c r="AC1264">
        <v>130.3168</v>
      </c>
      <c r="AD1264">
        <v>125.0022</v>
      </c>
      <c r="AE1264">
        <v>123.4123</v>
      </c>
      <c r="AF1264">
        <v>127.86409999999999</v>
      </c>
      <c r="AG1264">
        <v>125.14230000000001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30.325119999999998</v>
      </c>
      <c r="AU1264">
        <v>115.4273</v>
      </c>
      <c r="AV1264">
        <v>121.29519999999999</v>
      </c>
      <c r="AW1264">
        <v>120.76390000000001</v>
      </c>
      <c r="AX1264">
        <v>117.6277</v>
      </c>
      <c r="AY1264">
        <v>112.45569999999999</v>
      </c>
      <c r="AZ1264">
        <v>124.8603</v>
      </c>
      <c r="BA1264">
        <v>71.834509999999995</v>
      </c>
      <c r="BB1264">
        <v>43.609050000000003</v>
      </c>
      <c r="BC1264">
        <v>44.551769999999998</v>
      </c>
      <c r="BD1264">
        <v>47.188870000000001</v>
      </c>
      <c r="BE1264">
        <v>45.076659999999997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33.79128</v>
      </c>
      <c r="BS1264">
        <v>118.4987</v>
      </c>
      <c r="BT1264">
        <v>124.3267</v>
      </c>
      <c r="BU1264">
        <v>123.8437</v>
      </c>
      <c r="BV1264">
        <v>120.5261</v>
      </c>
      <c r="BW1264">
        <v>114.9427</v>
      </c>
      <c r="BX1264">
        <v>127.1063</v>
      </c>
      <c r="BY1264">
        <v>73.204859999999996</v>
      </c>
      <c r="BZ1264">
        <v>44.89631</v>
      </c>
      <c r="CA1264">
        <v>45.835169999999998</v>
      </c>
      <c r="CB1264">
        <v>48.609789999999997</v>
      </c>
      <c r="CC1264">
        <v>46.497450000000001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36.191929999999999</v>
      </c>
      <c r="CQ1264">
        <v>120.626</v>
      </c>
      <c r="CR1264">
        <v>126.4263</v>
      </c>
      <c r="CS1264">
        <v>125.9768</v>
      </c>
      <c r="CT1264">
        <v>122.5335</v>
      </c>
      <c r="CU1264">
        <v>116.6653</v>
      </c>
      <c r="CV1264">
        <v>128.6618</v>
      </c>
      <c r="CW1264">
        <v>74.153949999999995</v>
      </c>
      <c r="CX1264">
        <v>45.787860000000002</v>
      </c>
      <c r="CY1264">
        <v>46.724049999999998</v>
      </c>
      <c r="CZ1264">
        <v>49.593919999999997</v>
      </c>
      <c r="DA1264">
        <v>47.481479999999998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  <c r="DM1264">
        <v>0</v>
      </c>
      <c r="DN1264">
        <v>38.592590000000001</v>
      </c>
      <c r="DO1264">
        <v>122.75320000000001</v>
      </c>
      <c r="DP1264">
        <v>128.52590000000001</v>
      </c>
      <c r="DQ1264">
        <v>128.10990000000001</v>
      </c>
      <c r="DR1264">
        <v>124.541</v>
      </c>
      <c r="DS1264">
        <v>118.3878</v>
      </c>
      <c r="DT1264">
        <v>130.2174</v>
      </c>
      <c r="DU1264">
        <v>75.103049999999996</v>
      </c>
      <c r="DV1264">
        <v>46.679409999999997</v>
      </c>
      <c r="DW1264">
        <v>47.612929999999999</v>
      </c>
      <c r="DX1264">
        <v>50.578040000000001</v>
      </c>
      <c r="DY1264">
        <v>48.465499999999999</v>
      </c>
      <c r="DZ1264">
        <v>0</v>
      </c>
      <c r="EA1264">
        <v>0</v>
      </c>
      <c r="EB1264">
        <v>0</v>
      </c>
      <c r="EC1264">
        <v>0</v>
      </c>
      <c r="ED1264">
        <v>0</v>
      </c>
      <c r="EE1264">
        <v>0</v>
      </c>
      <c r="EF1264">
        <v>0</v>
      </c>
      <c r="EG1264">
        <v>0</v>
      </c>
      <c r="EH1264">
        <v>0</v>
      </c>
      <c r="EI1264">
        <v>0</v>
      </c>
      <c r="EJ1264">
        <v>0</v>
      </c>
      <c r="EK1264">
        <v>0</v>
      </c>
      <c r="EL1264">
        <v>42.058750000000003</v>
      </c>
      <c r="EM1264">
        <v>125.8246</v>
      </c>
      <c r="EN1264">
        <v>131.5573</v>
      </c>
      <c r="EO1264">
        <v>131.18969999999999</v>
      </c>
      <c r="EP1264">
        <v>127.4393</v>
      </c>
      <c r="EQ1264">
        <v>120.8749</v>
      </c>
      <c r="ER1264">
        <v>132.46340000000001</v>
      </c>
      <c r="ES1264">
        <v>76.473399999999998</v>
      </c>
      <c r="ET1264">
        <v>47.966659999999997</v>
      </c>
      <c r="EU1264">
        <v>48.896329999999999</v>
      </c>
      <c r="EV1264">
        <v>51.99897</v>
      </c>
      <c r="EW1264">
        <v>49.886290000000002</v>
      </c>
      <c r="EX1264">
        <v>66.811980000000005</v>
      </c>
      <c r="EY1264">
        <v>65.519570000000002</v>
      </c>
      <c r="EZ1264">
        <v>63.528660000000002</v>
      </c>
      <c r="FA1264">
        <v>62.412730000000003</v>
      </c>
      <c r="FB1264">
        <v>60.828420000000001</v>
      </c>
      <c r="FC1264">
        <v>60.300159999999998</v>
      </c>
      <c r="FD1264">
        <v>60.354109999999999</v>
      </c>
      <c r="FE1264">
        <v>60.484050000000003</v>
      </c>
      <c r="FF1264">
        <v>63.995429999999999</v>
      </c>
      <c r="FG1264">
        <v>69.298739999999995</v>
      </c>
      <c r="FH1264">
        <v>74.497540000000001</v>
      </c>
      <c r="FI1264">
        <v>78.059330000000003</v>
      </c>
      <c r="FJ1264">
        <v>80.325969999999998</v>
      </c>
      <c r="FK1264">
        <v>82.133290000000002</v>
      </c>
      <c r="FL1264">
        <v>83.282049999999998</v>
      </c>
      <c r="FM1264">
        <v>84.105609999999999</v>
      </c>
      <c r="FN1264">
        <v>84.45796</v>
      </c>
      <c r="FO1264">
        <v>84.140879999999996</v>
      </c>
      <c r="FP1264">
        <v>79.788510000000002</v>
      </c>
      <c r="FQ1264">
        <v>78.950810000000004</v>
      </c>
      <c r="FR1264">
        <v>75.36412</v>
      </c>
      <c r="FS1264">
        <v>71.761309999999995</v>
      </c>
      <c r="FT1264">
        <v>69.93862</v>
      </c>
      <c r="FU1264">
        <v>68.57208</v>
      </c>
      <c r="FV1264">
        <v>1</v>
      </c>
    </row>
    <row r="1265" spans="1:178" x14ac:dyDescent="0.2">
      <c r="A1265" t="s">
        <v>216</v>
      </c>
      <c r="B1265" t="s">
        <v>231</v>
      </c>
      <c r="C1265" t="s">
        <v>245</v>
      </c>
      <c r="D1265" t="s">
        <v>36</v>
      </c>
      <c r="E1265" t="s">
        <v>239</v>
      </c>
      <c r="F1265" t="s">
        <v>229</v>
      </c>
      <c r="G1265">
        <v>59</v>
      </c>
      <c r="H1265" s="59"/>
      <c r="I1265">
        <v>7.76145</v>
      </c>
      <c r="J1265">
        <v>121.9196</v>
      </c>
      <c r="K1265">
        <v>125.3321</v>
      </c>
      <c r="L1265">
        <v>123.94670000000001</v>
      </c>
      <c r="M1265">
        <v>124.1506</v>
      </c>
      <c r="N1265">
        <v>121.732</v>
      </c>
      <c r="O1265">
        <v>126.4372</v>
      </c>
      <c r="P1265">
        <v>128.90350000000001</v>
      </c>
      <c r="Q1265">
        <v>127.1992</v>
      </c>
      <c r="R1265">
        <v>131.16030000000001</v>
      </c>
      <c r="S1265">
        <v>133.20050000000001</v>
      </c>
      <c r="T1265">
        <v>134.21379999999999</v>
      </c>
      <c r="U1265">
        <v>133.58690000000001</v>
      </c>
      <c r="V1265">
        <v>130.5335</v>
      </c>
      <c r="W1265">
        <v>133.44329999999999</v>
      </c>
      <c r="X1265">
        <v>139.1377</v>
      </c>
      <c r="Y1265">
        <v>138.97970000000001</v>
      </c>
      <c r="Z1265">
        <v>135.44149999999999</v>
      </c>
      <c r="AA1265">
        <v>128.77180000000001</v>
      </c>
      <c r="AB1265">
        <v>159.0078</v>
      </c>
      <c r="AC1265">
        <v>126.0442</v>
      </c>
      <c r="AD1265">
        <v>120.9038</v>
      </c>
      <c r="AE1265">
        <v>119.366</v>
      </c>
      <c r="AF1265">
        <v>123.6718</v>
      </c>
      <c r="AG1265">
        <v>121.0393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29.235469999999999</v>
      </c>
      <c r="AU1265">
        <v>111.5583</v>
      </c>
      <c r="AV1265">
        <v>117.2349</v>
      </c>
      <c r="AW1265">
        <v>116.7197</v>
      </c>
      <c r="AX1265">
        <v>113.6913</v>
      </c>
      <c r="AY1265">
        <v>108.7002</v>
      </c>
      <c r="AZ1265">
        <v>120.7047</v>
      </c>
      <c r="BA1265">
        <v>69.441580000000002</v>
      </c>
      <c r="BB1265">
        <v>42.143830000000001</v>
      </c>
      <c r="BC1265">
        <v>43.05574</v>
      </c>
      <c r="BD1265">
        <v>45.602600000000002</v>
      </c>
      <c r="BE1265">
        <v>43.559649999999998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32.64434</v>
      </c>
      <c r="BS1265">
        <v>114.5789</v>
      </c>
      <c r="BT1265">
        <v>120.2163</v>
      </c>
      <c r="BU1265">
        <v>119.7486</v>
      </c>
      <c r="BV1265">
        <v>116.54179999999999</v>
      </c>
      <c r="BW1265">
        <v>111.1461</v>
      </c>
      <c r="BX1265">
        <v>122.9136</v>
      </c>
      <c r="BY1265">
        <v>70.789270000000002</v>
      </c>
      <c r="BZ1265">
        <v>43.409799999999997</v>
      </c>
      <c r="CA1265">
        <v>44.317920000000001</v>
      </c>
      <c r="CB1265">
        <v>47.000030000000002</v>
      </c>
      <c r="CC1265">
        <v>44.956940000000003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35.005310000000001</v>
      </c>
      <c r="CQ1265">
        <v>116.67100000000001</v>
      </c>
      <c r="CR1265">
        <v>122.2812</v>
      </c>
      <c r="CS1265">
        <v>121.8464</v>
      </c>
      <c r="CT1265">
        <v>118.51600000000001</v>
      </c>
      <c r="CU1265">
        <v>112.8402</v>
      </c>
      <c r="CV1265">
        <v>124.4434</v>
      </c>
      <c r="CW1265">
        <v>71.722679999999997</v>
      </c>
      <c r="CX1265">
        <v>44.286610000000003</v>
      </c>
      <c r="CY1265">
        <v>45.19211</v>
      </c>
      <c r="CZ1265">
        <v>47.967889999999997</v>
      </c>
      <c r="DA1265">
        <v>45.924709999999997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  <c r="DM1265">
        <v>0</v>
      </c>
      <c r="DN1265">
        <v>37.366280000000003</v>
      </c>
      <c r="DO1265">
        <v>118.76309999999999</v>
      </c>
      <c r="DP1265">
        <v>124.346</v>
      </c>
      <c r="DQ1265">
        <v>123.9442</v>
      </c>
      <c r="DR1265">
        <v>120.4903</v>
      </c>
      <c r="DS1265">
        <v>114.5342</v>
      </c>
      <c r="DT1265">
        <v>125.97329999999999</v>
      </c>
      <c r="DU1265">
        <v>72.656090000000006</v>
      </c>
      <c r="DV1265">
        <v>45.163429999999998</v>
      </c>
      <c r="DW1265">
        <v>46.066299999999998</v>
      </c>
      <c r="DX1265">
        <v>48.935749999999999</v>
      </c>
      <c r="DY1265">
        <v>46.892470000000003</v>
      </c>
      <c r="DZ1265">
        <v>0</v>
      </c>
      <c r="EA1265">
        <v>0</v>
      </c>
      <c r="EB1265">
        <v>0</v>
      </c>
      <c r="EC1265">
        <v>0</v>
      </c>
      <c r="ED1265">
        <v>0</v>
      </c>
      <c r="EE1265">
        <v>0</v>
      </c>
      <c r="EF1265">
        <v>0</v>
      </c>
      <c r="EG1265">
        <v>0</v>
      </c>
      <c r="EH1265">
        <v>0</v>
      </c>
      <c r="EI1265">
        <v>0</v>
      </c>
      <c r="EJ1265">
        <v>0</v>
      </c>
      <c r="EK1265">
        <v>0</v>
      </c>
      <c r="EL1265">
        <v>40.775149999999996</v>
      </c>
      <c r="EM1265">
        <v>121.7837</v>
      </c>
      <c r="EN1265">
        <v>127.3274</v>
      </c>
      <c r="EO1265">
        <v>126.9731</v>
      </c>
      <c r="EP1265">
        <v>123.3408</v>
      </c>
      <c r="EQ1265">
        <v>116.9802</v>
      </c>
      <c r="ER1265">
        <v>128.18209999999999</v>
      </c>
      <c r="ES1265">
        <v>74.003780000000006</v>
      </c>
      <c r="ET1265">
        <v>46.429400000000001</v>
      </c>
      <c r="EU1265">
        <v>47.328490000000002</v>
      </c>
      <c r="EV1265">
        <v>50.333179999999999</v>
      </c>
      <c r="EW1265">
        <v>48.289760000000001</v>
      </c>
      <c r="EX1265">
        <v>66.811980000000005</v>
      </c>
      <c r="EY1265">
        <v>65.519570000000002</v>
      </c>
      <c r="EZ1265">
        <v>63.528660000000002</v>
      </c>
      <c r="FA1265">
        <v>62.412730000000003</v>
      </c>
      <c r="FB1265">
        <v>60.828420000000001</v>
      </c>
      <c r="FC1265">
        <v>60.300159999999998</v>
      </c>
      <c r="FD1265">
        <v>60.354109999999999</v>
      </c>
      <c r="FE1265">
        <v>60.484050000000003</v>
      </c>
      <c r="FF1265">
        <v>63.995429999999999</v>
      </c>
      <c r="FG1265">
        <v>69.298739999999995</v>
      </c>
      <c r="FH1265">
        <v>74.497540000000001</v>
      </c>
      <c r="FI1265">
        <v>78.059330000000003</v>
      </c>
      <c r="FJ1265">
        <v>80.325969999999998</v>
      </c>
      <c r="FK1265">
        <v>82.133290000000002</v>
      </c>
      <c r="FL1265">
        <v>83.282049999999998</v>
      </c>
      <c r="FM1265">
        <v>84.105609999999999</v>
      </c>
      <c r="FN1265">
        <v>84.45796</v>
      </c>
      <c r="FO1265">
        <v>84.140879999999996</v>
      </c>
      <c r="FP1265">
        <v>79.788510000000002</v>
      </c>
      <c r="FQ1265">
        <v>78.950810000000004</v>
      </c>
      <c r="FR1265">
        <v>75.36412</v>
      </c>
      <c r="FS1265">
        <v>71.761319999999998</v>
      </c>
      <c r="FT1265">
        <v>69.93862</v>
      </c>
      <c r="FU1265">
        <v>68.57208</v>
      </c>
      <c r="FV1265">
        <v>1</v>
      </c>
    </row>
    <row r="1266" spans="1:178" x14ac:dyDescent="0.2">
      <c r="A1266" t="s">
        <v>216</v>
      </c>
      <c r="B1266" t="s">
        <v>231</v>
      </c>
      <c r="C1266" t="s">
        <v>245</v>
      </c>
      <c r="D1266" t="s">
        <v>37</v>
      </c>
      <c r="E1266">
        <v>2015</v>
      </c>
      <c r="F1266" t="s">
        <v>229</v>
      </c>
      <c r="G1266">
        <v>64</v>
      </c>
      <c r="H1266" s="59"/>
      <c r="I1266">
        <v>8.4192</v>
      </c>
      <c r="J1266">
        <v>112.3254</v>
      </c>
      <c r="K1266">
        <v>111.6203</v>
      </c>
      <c r="L1266">
        <v>111.4611</v>
      </c>
      <c r="M1266">
        <v>111.4115</v>
      </c>
      <c r="N1266">
        <v>111.3027</v>
      </c>
      <c r="O1266">
        <v>111.6157</v>
      </c>
      <c r="P1266">
        <v>114.9157</v>
      </c>
      <c r="Q1266">
        <v>118.20829999999999</v>
      </c>
      <c r="R1266">
        <v>119.3875</v>
      </c>
      <c r="S1266">
        <v>121.2778</v>
      </c>
      <c r="T1266">
        <v>122.1467</v>
      </c>
      <c r="U1266">
        <v>120.16289999999999</v>
      </c>
      <c r="V1266">
        <v>119.6606</v>
      </c>
      <c r="W1266">
        <v>120.92619999999999</v>
      </c>
      <c r="X1266">
        <v>119.1241</v>
      </c>
      <c r="Y1266">
        <v>116.2743</v>
      </c>
      <c r="Z1266">
        <v>115.179</v>
      </c>
      <c r="AA1266">
        <v>113.996</v>
      </c>
      <c r="AB1266">
        <v>111.1121</v>
      </c>
      <c r="AC1266">
        <v>111.0569</v>
      </c>
      <c r="AD1266">
        <v>111.8064</v>
      </c>
      <c r="AE1266">
        <v>112.5416</v>
      </c>
      <c r="AF1266">
        <v>113.4521</v>
      </c>
      <c r="AG1266">
        <v>113.43389999999999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25.196339999999999</v>
      </c>
      <c r="AU1266">
        <v>100.0774</v>
      </c>
      <c r="AV1266">
        <v>99.229050000000001</v>
      </c>
      <c r="AW1266">
        <v>96.538939999999997</v>
      </c>
      <c r="AX1266">
        <v>95.533109999999994</v>
      </c>
      <c r="AY1266">
        <v>94.962260000000001</v>
      </c>
      <c r="AZ1266">
        <v>75.362459999999999</v>
      </c>
      <c r="BA1266">
        <v>52.924660000000003</v>
      </c>
      <c r="BB1266">
        <v>31.56148</v>
      </c>
      <c r="BC1266">
        <v>32.51717</v>
      </c>
      <c r="BD1266">
        <v>32.51352</v>
      </c>
      <c r="BE1266">
        <v>31.64077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27.852720000000001</v>
      </c>
      <c r="BS1266">
        <v>102.41249999999999</v>
      </c>
      <c r="BT1266">
        <v>101.2847</v>
      </c>
      <c r="BU1266">
        <v>98.43535</v>
      </c>
      <c r="BV1266">
        <v>97.418880000000001</v>
      </c>
      <c r="BW1266">
        <v>96.746480000000005</v>
      </c>
      <c r="BX1266">
        <v>76.217029999999994</v>
      </c>
      <c r="BY1266">
        <v>53.784419999999997</v>
      </c>
      <c r="BZ1266">
        <v>32.439689999999999</v>
      </c>
      <c r="CA1266">
        <v>33.447429999999997</v>
      </c>
      <c r="CB1266">
        <v>33.574240000000003</v>
      </c>
      <c r="CC1266">
        <v>32.763440000000003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29.692530000000001</v>
      </c>
      <c r="CQ1266">
        <v>104.0299</v>
      </c>
      <c r="CR1266">
        <v>102.7084</v>
      </c>
      <c r="CS1266">
        <v>99.748800000000003</v>
      </c>
      <c r="CT1266">
        <v>98.724950000000007</v>
      </c>
      <c r="CU1266">
        <v>97.982240000000004</v>
      </c>
      <c r="CV1266">
        <v>76.808899999999994</v>
      </c>
      <c r="CW1266">
        <v>54.379890000000003</v>
      </c>
      <c r="CX1266">
        <v>33.047939999999997</v>
      </c>
      <c r="CY1266">
        <v>34.091720000000002</v>
      </c>
      <c r="CZ1266">
        <v>34.308889999999998</v>
      </c>
      <c r="DA1266">
        <v>33.540999999999997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  <c r="DM1266">
        <v>0</v>
      </c>
      <c r="DN1266">
        <v>31.532330000000002</v>
      </c>
      <c r="DO1266">
        <v>105.6472</v>
      </c>
      <c r="DP1266">
        <v>104.13209999999999</v>
      </c>
      <c r="DQ1266">
        <v>101.06229999999999</v>
      </c>
      <c r="DR1266">
        <v>100.03100000000001</v>
      </c>
      <c r="DS1266">
        <v>99.21799</v>
      </c>
      <c r="DT1266">
        <v>77.400769999999994</v>
      </c>
      <c r="DU1266">
        <v>54.975349999999999</v>
      </c>
      <c r="DV1266">
        <v>33.656190000000002</v>
      </c>
      <c r="DW1266">
        <v>34.73601</v>
      </c>
      <c r="DX1266">
        <v>35.04354</v>
      </c>
      <c r="DY1266">
        <v>34.318559999999998</v>
      </c>
      <c r="DZ1266">
        <v>0</v>
      </c>
      <c r="EA1266">
        <v>0</v>
      </c>
      <c r="EB1266">
        <v>0</v>
      </c>
      <c r="EC1266">
        <v>0</v>
      </c>
      <c r="ED1266">
        <v>0</v>
      </c>
      <c r="EE1266">
        <v>0</v>
      </c>
      <c r="EF1266">
        <v>0</v>
      </c>
      <c r="EG1266">
        <v>0</v>
      </c>
      <c r="EH1266">
        <v>0</v>
      </c>
      <c r="EI1266">
        <v>0</v>
      </c>
      <c r="EJ1266">
        <v>0</v>
      </c>
      <c r="EK1266">
        <v>0</v>
      </c>
      <c r="EL1266">
        <v>34.18871</v>
      </c>
      <c r="EM1266">
        <v>107.9823</v>
      </c>
      <c r="EN1266">
        <v>106.18770000000001</v>
      </c>
      <c r="EO1266">
        <v>102.95869999999999</v>
      </c>
      <c r="EP1266">
        <v>101.91679999999999</v>
      </c>
      <c r="EQ1266">
        <v>101.0022</v>
      </c>
      <c r="ER1266">
        <v>78.255340000000004</v>
      </c>
      <c r="ES1266">
        <v>55.83511</v>
      </c>
      <c r="ET1266">
        <v>34.534410000000001</v>
      </c>
      <c r="EU1266">
        <v>35.666269999999997</v>
      </c>
      <c r="EV1266">
        <v>36.10427</v>
      </c>
      <c r="EW1266">
        <v>35.441229999999997</v>
      </c>
      <c r="EX1266">
        <v>72.683949999999996</v>
      </c>
      <c r="EY1266">
        <v>70.852999999999994</v>
      </c>
      <c r="EZ1266">
        <v>69.678259999999995</v>
      </c>
      <c r="FA1266">
        <v>68.100489999999994</v>
      </c>
      <c r="FB1266">
        <v>66.671390000000002</v>
      </c>
      <c r="FC1266">
        <v>65.790649999999999</v>
      </c>
      <c r="FD1266">
        <v>65.326329999999999</v>
      </c>
      <c r="FE1266">
        <v>65.399680000000004</v>
      </c>
      <c r="FF1266">
        <v>67.984690000000001</v>
      </c>
      <c r="FG1266">
        <v>73.089860000000002</v>
      </c>
      <c r="FH1266">
        <v>77.936250000000001</v>
      </c>
      <c r="FI1266">
        <v>81.079369999999997</v>
      </c>
      <c r="FJ1266">
        <v>84.296790000000001</v>
      </c>
      <c r="FK1266">
        <v>87.154970000000006</v>
      </c>
      <c r="FL1266">
        <v>88.79007</v>
      </c>
      <c r="FM1266">
        <v>89.6584</v>
      </c>
      <c r="FN1266">
        <v>89.480789999999999</v>
      </c>
      <c r="FO1266">
        <v>89.138199999999998</v>
      </c>
      <c r="FP1266">
        <v>87.370930000000001</v>
      </c>
      <c r="FQ1266">
        <v>85.52167</v>
      </c>
      <c r="FR1266">
        <v>81.851849999999999</v>
      </c>
      <c r="FS1266">
        <v>77.970050000000001</v>
      </c>
      <c r="FT1266">
        <v>75.964280000000002</v>
      </c>
      <c r="FU1266">
        <v>73.344669999999994</v>
      </c>
      <c r="FV1266">
        <v>1</v>
      </c>
    </row>
    <row r="1267" spans="1:178" x14ac:dyDescent="0.2">
      <c r="A1267" t="s">
        <v>216</v>
      </c>
      <c r="B1267" t="s">
        <v>231</v>
      </c>
      <c r="C1267" t="s">
        <v>245</v>
      </c>
      <c r="D1267" t="s">
        <v>37</v>
      </c>
      <c r="E1267">
        <v>2016</v>
      </c>
      <c r="F1267" t="s">
        <v>229</v>
      </c>
      <c r="G1267">
        <v>62</v>
      </c>
      <c r="H1267" s="59"/>
      <c r="I1267">
        <v>8.1561000000000003</v>
      </c>
      <c r="J1267">
        <v>108.81529999999999</v>
      </c>
      <c r="K1267">
        <v>108.13209999999999</v>
      </c>
      <c r="L1267">
        <v>107.97790000000001</v>
      </c>
      <c r="M1267">
        <v>107.9299</v>
      </c>
      <c r="N1267">
        <v>107.8245</v>
      </c>
      <c r="O1267">
        <v>108.1277</v>
      </c>
      <c r="P1267">
        <v>111.3246</v>
      </c>
      <c r="Q1267">
        <v>114.51430000000001</v>
      </c>
      <c r="R1267">
        <v>115.6566</v>
      </c>
      <c r="S1267">
        <v>117.4879</v>
      </c>
      <c r="T1267">
        <v>118.3296</v>
      </c>
      <c r="U1267">
        <v>116.40779999999999</v>
      </c>
      <c r="V1267">
        <v>115.9212</v>
      </c>
      <c r="W1267">
        <v>117.1473</v>
      </c>
      <c r="X1267">
        <v>115.4015</v>
      </c>
      <c r="Y1267">
        <v>112.6407</v>
      </c>
      <c r="Z1267">
        <v>111.5796</v>
      </c>
      <c r="AA1267">
        <v>110.4336</v>
      </c>
      <c r="AB1267">
        <v>107.6399</v>
      </c>
      <c r="AC1267">
        <v>107.5864</v>
      </c>
      <c r="AD1267">
        <v>108.3125</v>
      </c>
      <c r="AE1267">
        <v>109.0247</v>
      </c>
      <c r="AF1267">
        <v>109.9067</v>
      </c>
      <c r="AG1267">
        <v>109.8891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24.339259999999999</v>
      </c>
      <c r="AU1267">
        <v>96.8887</v>
      </c>
      <c r="AV1267">
        <v>96.074209999999994</v>
      </c>
      <c r="AW1267">
        <v>93.472340000000003</v>
      </c>
      <c r="AX1267">
        <v>92.498230000000007</v>
      </c>
      <c r="AY1267">
        <v>91.947869999999995</v>
      </c>
      <c r="AZ1267">
        <v>72.984949999999998</v>
      </c>
      <c r="BA1267">
        <v>51.24821</v>
      </c>
      <c r="BB1267">
        <v>30.552140000000001</v>
      </c>
      <c r="BC1267">
        <v>31.476600000000001</v>
      </c>
      <c r="BD1267">
        <v>31.469639999999998</v>
      </c>
      <c r="BE1267">
        <v>30.622540000000001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26.953810000000001</v>
      </c>
      <c r="BS1267">
        <v>99.187070000000006</v>
      </c>
      <c r="BT1267">
        <v>98.097459999999998</v>
      </c>
      <c r="BU1267">
        <v>95.338890000000006</v>
      </c>
      <c r="BV1267">
        <v>94.354290000000006</v>
      </c>
      <c r="BW1267">
        <v>93.703990000000005</v>
      </c>
      <c r="BX1267">
        <v>73.826070000000001</v>
      </c>
      <c r="BY1267">
        <v>52.094430000000003</v>
      </c>
      <c r="BZ1267">
        <v>31.416519999999998</v>
      </c>
      <c r="CA1267">
        <v>32.392200000000003</v>
      </c>
      <c r="CB1267">
        <v>32.513660000000002</v>
      </c>
      <c r="CC1267">
        <v>31.727530000000002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28.76464</v>
      </c>
      <c r="CQ1267">
        <v>100.77889999999999</v>
      </c>
      <c r="CR1267">
        <v>99.498750000000001</v>
      </c>
      <c r="CS1267">
        <v>96.631649999999993</v>
      </c>
      <c r="CT1267">
        <v>95.639799999999994</v>
      </c>
      <c r="CU1267">
        <v>94.920289999999994</v>
      </c>
      <c r="CV1267">
        <v>74.408619999999999</v>
      </c>
      <c r="CW1267">
        <v>52.680520000000001</v>
      </c>
      <c r="CX1267">
        <v>32.015189999999997</v>
      </c>
      <c r="CY1267">
        <v>33.026350000000001</v>
      </c>
      <c r="CZ1267">
        <v>33.236739999999998</v>
      </c>
      <c r="DA1267">
        <v>32.492840000000001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  <c r="DM1267">
        <v>0</v>
      </c>
      <c r="DN1267">
        <v>30.57546</v>
      </c>
      <c r="DO1267">
        <v>102.3708</v>
      </c>
      <c r="DP1267">
        <v>100.9</v>
      </c>
      <c r="DQ1267">
        <v>97.924419999999998</v>
      </c>
      <c r="DR1267">
        <v>96.925309999999996</v>
      </c>
      <c r="DS1267">
        <v>96.136579999999995</v>
      </c>
      <c r="DT1267">
        <v>74.991169999999997</v>
      </c>
      <c r="DU1267">
        <v>53.266599999999997</v>
      </c>
      <c r="DV1267">
        <v>32.613860000000003</v>
      </c>
      <c r="DW1267">
        <v>33.660499999999999</v>
      </c>
      <c r="DX1267">
        <v>33.959820000000001</v>
      </c>
      <c r="DY1267">
        <v>33.258159999999997</v>
      </c>
      <c r="DZ1267">
        <v>0</v>
      </c>
      <c r="EA1267">
        <v>0</v>
      </c>
      <c r="EB1267">
        <v>0</v>
      </c>
      <c r="EC1267">
        <v>0</v>
      </c>
      <c r="ED1267">
        <v>0</v>
      </c>
      <c r="EE1267">
        <v>0</v>
      </c>
      <c r="EF1267">
        <v>0</v>
      </c>
      <c r="EG1267">
        <v>0</v>
      </c>
      <c r="EH1267">
        <v>0</v>
      </c>
      <c r="EI1267">
        <v>0</v>
      </c>
      <c r="EJ1267">
        <v>0</v>
      </c>
      <c r="EK1267">
        <v>0</v>
      </c>
      <c r="EL1267">
        <v>33.190010000000001</v>
      </c>
      <c r="EM1267">
        <v>104.6691</v>
      </c>
      <c r="EN1267">
        <v>102.9233</v>
      </c>
      <c r="EO1267">
        <v>99.790959999999998</v>
      </c>
      <c r="EP1267">
        <v>98.781369999999995</v>
      </c>
      <c r="EQ1267">
        <v>97.892709999999994</v>
      </c>
      <c r="ER1267">
        <v>75.832279999999997</v>
      </c>
      <c r="ES1267">
        <v>54.112819999999999</v>
      </c>
      <c r="ET1267">
        <v>33.478250000000003</v>
      </c>
      <c r="EU1267">
        <v>34.576099999999997</v>
      </c>
      <c r="EV1267">
        <v>35.003839999999997</v>
      </c>
      <c r="EW1267">
        <v>34.363140000000001</v>
      </c>
      <c r="EX1267">
        <v>72.683949999999996</v>
      </c>
      <c r="EY1267">
        <v>70.852999999999994</v>
      </c>
      <c r="EZ1267">
        <v>69.678259999999995</v>
      </c>
      <c r="FA1267">
        <v>68.100489999999994</v>
      </c>
      <c r="FB1267">
        <v>66.671390000000002</v>
      </c>
      <c r="FC1267">
        <v>65.790649999999999</v>
      </c>
      <c r="FD1267">
        <v>65.326329999999999</v>
      </c>
      <c r="FE1267">
        <v>65.399680000000004</v>
      </c>
      <c r="FF1267">
        <v>67.984690000000001</v>
      </c>
      <c r="FG1267">
        <v>73.089870000000005</v>
      </c>
      <c r="FH1267">
        <v>77.936250000000001</v>
      </c>
      <c r="FI1267">
        <v>81.079369999999997</v>
      </c>
      <c r="FJ1267">
        <v>84.296790000000001</v>
      </c>
      <c r="FK1267">
        <v>87.154979999999995</v>
      </c>
      <c r="FL1267">
        <v>88.79007</v>
      </c>
      <c r="FM1267">
        <v>89.658410000000003</v>
      </c>
      <c r="FN1267">
        <v>89.480789999999999</v>
      </c>
      <c r="FO1267">
        <v>89.138199999999998</v>
      </c>
      <c r="FP1267">
        <v>87.370930000000001</v>
      </c>
      <c r="FQ1267">
        <v>85.521659999999997</v>
      </c>
      <c r="FR1267">
        <v>81.851849999999999</v>
      </c>
      <c r="FS1267">
        <v>77.970050000000001</v>
      </c>
      <c r="FT1267">
        <v>75.964290000000005</v>
      </c>
      <c r="FU1267">
        <v>73.344669999999994</v>
      </c>
      <c r="FV1267">
        <v>1</v>
      </c>
    </row>
    <row r="1268" spans="1:178" x14ac:dyDescent="0.2">
      <c r="A1268" t="s">
        <v>216</v>
      </c>
      <c r="B1268" t="s">
        <v>231</v>
      </c>
      <c r="C1268" t="s">
        <v>245</v>
      </c>
      <c r="D1268" t="s">
        <v>37</v>
      </c>
      <c r="E1268">
        <v>2017</v>
      </c>
      <c r="F1268" t="s">
        <v>229</v>
      </c>
      <c r="G1268">
        <v>61</v>
      </c>
      <c r="H1268" s="59"/>
      <c r="I1268">
        <v>8.0245499999999996</v>
      </c>
      <c r="J1268">
        <v>107.06019999999999</v>
      </c>
      <c r="K1268">
        <v>106.38809999999999</v>
      </c>
      <c r="L1268">
        <v>106.2363</v>
      </c>
      <c r="M1268">
        <v>106.1891</v>
      </c>
      <c r="N1268">
        <v>106.08540000000001</v>
      </c>
      <c r="O1268">
        <v>106.3837</v>
      </c>
      <c r="P1268">
        <v>109.529</v>
      </c>
      <c r="Q1268">
        <v>112.6673</v>
      </c>
      <c r="R1268">
        <v>113.7912</v>
      </c>
      <c r="S1268">
        <v>115.5929</v>
      </c>
      <c r="T1268">
        <v>116.4211</v>
      </c>
      <c r="U1268">
        <v>114.53019999999999</v>
      </c>
      <c r="V1268">
        <v>114.0515</v>
      </c>
      <c r="W1268">
        <v>115.2578</v>
      </c>
      <c r="X1268">
        <v>113.5402</v>
      </c>
      <c r="Y1268">
        <v>110.82389999999999</v>
      </c>
      <c r="Z1268">
        <v>109.7799</v>
      </c>
      <c r="AA1268">
        <v>108.6525</v>
      </c>
      <c r="AB1268">
        <v>105.9037</v>
      </c>
      <c r="AC1268">
        <v>105.8511</v>
      </c>
      <c r="AD1268">
        <v>106.5655</v>
      </c>
      <c r="AE1268">
        <v>107.2662</v>
      </c>
      <c r="AF1268">
        <v>108.134</v>
      </c>
      <c r="AG1268">
        <v>108.11669999999999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23.911149999999999</v>
      </c>
      <c r="AU1268">
        <v>95.294730000000001</v>
      </c>
      <c r="AV1268">
        <v>94.497119999999995</v>
      </c>
      <c r="AW1268">
        <v>91.939350000000005</v>
      </c>
      <c r="AX1268">
        <v>90.981089999999995</v>
      </c>
      <c r="AY1268">
        <v>90.440960000000004</v>
      </c>
      <c r="AZ1268">
        <v>71.796350000000004</v>
      </c>
      <c r="BA1268">
        <v>50.410119999999999</v>
      </c>
      <c r="BB1268">
        <v>30.047609999999999</v>
      </c>
      <c r="BC1268">
        <v>30.956469999999999</v>
      </c>
      <c r="BD1268">
        <v>30.947870000000002</v>
      </c>
      <c r="BE1268">
        <v>30.113610000000001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26.504529999999999</v>
      </c>
      <c r="BS1268">
        <v>97.5745</v>
      </c>
      <c r="BT1268">
        <v>96.503979999999999</v>
      </c>
      <c r="BU1268">
        <v>93.790790000000001</v>
      </c>
      <c r="BV1268">
        <v>92.822130000000001</v>
      </c>
      <c r="BW1268">
        <v>92.182879999999997</v>
      </c>
      <c r="BX1268">
        <v>72.630650000000003</v>
      </c>
      <c r="BY1268">
        <v>51.249490000000002</v>
      </c>
      <c r="BZ1268">
        <v>30.904990000000002</v>
      </c>
      <c r="CA1268">
        <v>31.864660000000001</v>
      </c>
      <c r="CB1268">
        <v>31.983440000000002</v>
      </c>
      <c r="CC1268">
        <v>31.20965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28.300689999999999</v>
      </c>
      <c r="CQ1268">
        <v>99.153459999999995</v>
      </c>
      <c r="CR1268">
        <v>97.893929999999997</v>
      </c>
      <c r="CS1268">
        <v>95.073080000000004</v>
      </c>
      <c r="CT1268">
        <v>94.097219999999993</v>
      </c>
      <c r="CU1268">
        <v>93.389319999999998</v>
      </c>
      <c r="CV1268">
        <v>73.208479999999994</v>
      </c>
      <c r="CW1268">
        <v>51.830829999999999</v>
      </c>
      <c r="CX1268">
        <v>31.498819999999998</v>
      </c>
      <c r="CY1268">
        <v>32.493670000000002</v>
      </c>
      <c r="CZ1268">
        <v>32.700659999999999</v>
      </c>
      <c r="DA1268">
        <v>31.968769999999999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  <c r="DM1268">
        <v>0</v>
      </c>
      <c r="DN1268">
        <v>30.09686</v>
      </c>
      <c r="DO1268">
        <v>100.7324</v>
      </c>
      <c r="DP1268">
        <v>99.283869999999993</v>
      </c>
      <c r="DQ1268">
        <v>96.355379999999997</v>
      </c>
      <c r="DR1268">
        <v>95.372309999999999</v>
      </c>
      <c r="DS1268">
        <v>94.595759999999999</v>
      </c>
      <c r="DT1268">
        <v>73.786320000000003</v>
      </c>
      <c r="DU1268">
        <v>52.412170000000003</v>
      </c>
      <c r="DV1268">
        <v>32.092640000000003</v>
      </c>
      <c r="DW1268">
        <v>33.122680000000003</v>
      </c>
      <c r="DX1268">
        <v>33.41789</v>
      </c>
      <c r="DY1268">
        <v>32.727879999999999</v>
      </c>
      <c r="DZ1268">
        <v>0</v>
      </c>
      <c r="EA1268">
        <v>0</v>
      </c>
      <c r="EB1268">
        <v>0</v>
      </c>
      <c r="EC1268">
        <v>0</v>
      </c>
      <c r="ED1268">
        <v>0</v>
      </c>
      <c r="EE1268">
        <v>0</v>
      </c>
      <c r="EF1268">
        <v>0</v>
      </c>
      <c r="EG1268">
        <v>0</v>
      </c>
      <c r="EH1268">
        <v>0</v>
      </c>
      <c r="EI1268">
        <v>0</v>
      </c>
      <c r="EJ1268">
        <v>0</v>
      </c>
      <c r="EK1268">
        <v>0</v>
      </c>
      <c r="EL1268">
        <v>32.690240000000003</v>
      </c>
      <c r="EM1268">
        <v>103.01220000000001</v>
      </c>
      <c r="EN1268">
        <v>101.2907</v>
      </c>
      <c r="EO1268">
        <v>98.206810000000004</v>
      </c>
      <c r="EP1268">
        <v>97.213359999999994</v>
      </c>
      <c r="EQ1268">
        <v>96.337680000000006</v>
      </c>
      <c r="ER1268">
        <v>74.620609999999999</v>
      </c>
      <c r="ES1268">
        <v>53.251539999999999</v>
      </c>
      <c r="ET1268">
        <v>32.950029999999998</v>
      </c>
      <c r="EU1268">
        <v>34.030880000000003</v>
      </c>
      <c r="EV1268">
        <v>34.45346</v>
      </c>
      <c r="EW1268">
        <v>33.823920000000001</v>
      </c>
      <c r="EX1268">
        <v>72.683949999999996</v>
      </c>
      <c r="EY1268">
        <v>70.852999999999994</v>
      </c>
      <c r="EZ1268">
        <v>69.678259999999995</v>
      </c>
      <c r="FA1268">
        <v>68.100489999999994</v>
      </c>
      <c r="FB1268">
        <v>66.671390000000002</v>
      </c>
      <c r="FC1268">
        <v>65.790649999999999</v>
      </c>
      <c r="FD1268">
        <v>65.326329999999999</v>
      </c>
      <c r="FE1268">
        <v>65.399680000000004</v>
      </c>
      <c r="FF1268">
        <v>67.984690000000001</v>
      </c>
      <c r="FG1268">
        <v>73.089870000000005</v>
      </c>
      <c r="FH1268">
        <v>77.936250000000001</v>
      </c>
      <c r="FI1268">
        <v>81.079369999999997</v>
      </c>
      <c r="FJ1268">
        <v>84.296790000000001</v>
      </c>
      <c r="FK1268">
        <v>87.154970000000006</v>
      </c>
      <c r="FL1268">
        <v>88.79007</v>
      </c>
      <c r="FM1268">
        <v>89.658410000000003</v>
      </c>
      <c r="FN1268">
        <v>89.480789999999999</v>
      </c>
      <c r="FO1268">
        <v>89.138199999999998</v>
      </c>
      <c r="FP1268">
        <v>87.370930000000001</v>
      </c>
      <c r="FQ1268">
        <v>85.521659999999997</v>
      </c>
      <c r="FR1268">
        <v>81.851860000000002</v>
      </c>
      <c r="FS1268">
        <v>77.970050000000001</v>
      </c>
      <c r="FT1268">
        <v>75.964290000000005</v>
      </c>
      <c r="FU1268">
        <v>73.344669999999994</v>
      </c>
      <c r="FV1268">
        <v>1</v>
      </c>
    </row>
    <row r="1269" spans="1:178" x14ac:dyDescent="0.2">
      <c r="A1269" t="s">
        <v>216</v>
      </c>
      <c r="B1269" t="s">
        <v>231</v>
      </c>
      <c r="C1269" t="s">
        <v>245</v>
      </c>
      <c r="D1269" t="s">
        <v>37</v>
      </c>
      <c r="E1269" t="s">
        <v>239</v>
      </c>
      <c r="F1269" t="s">
        <v>229</v>
      </c>
      <c r="G1269">
        <v>59</v>
      </c>
      <c r="H1269" s="59"/>
      <c r="I1269">
        <v>7.76145</v>
      </c>
      <c r="J1269">
        <v>103.55</v>
      </c>
      <c r="K1269">
        <v>102.8999</v>
      </c>
      <c r="L1269">
        <v>102.75320000000001</v>
      </c>
      <c r="M1269">
        <v>102.7075</v>
      </c>
      <c r="N1269">
        <v>102.60720000000001</v>
      </c>
      <c r="O1269">
        <v>102.89570000000001</v>
      </c>
      <c r="P1269">
        <v>105.9379</v>
      </c>
      <c r="Q1269">
        <v>108.97329999999999</v>
      </c>
      <c r="R1269">
        <v>110.0603</v>
      </c>
      <c r="S1269">
        <v>111.803</v>
      </c>
      <c r="T1269">
        <v>112.604</v>
      </c>
      <c r="U1269">
        <v>110.7752</v>
      </c>
      <c r="V1269">
        <v>110.3121</v>
      </c>
      <c r="W1269">
        <v>111.4789</v>
      </c>
      <c r="X1269">
        <v>109.8175</v>
      </c>
      <c r="Y1269">
        <v>107.19029999999999</v>
      </c>
      <c r="Z1269">
        <v>106.1806</v>
      </c>
      <c r="AA1269">
        <v>105.09010000000001</v>
      </c>
      <c r="AB1269">
        <v>102.4315</v>
      </c>
      <c r="AC1269">
        <v>102.3806</v>
      </c>
      <c r="AD1269">
        <v>103.0715</v>
      </c>
      <c r="AE1269">
        <v>103.74930000000001</v>
      </c>
      <c r="AF1269">
        <v>104.5886</v>
      </c>
      <c r="AG1269">
        <v>104.5719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23.055820000000001</v>
      </c>
      <c r="AU1269">
        <v>92.107590000000002</v>
      </c>
      <c r="AV1269">
        <v>91.343630000000005</v>
      </c>
      <c r="AW1269">
        <v>88.873999999999995</v>
      </c>
      <c r="AX1269">
        <v>87.947450000000003</v>
      </c>
      <c r="AY1269">
        <v>87.427750000000003</v>
      </c>
      <c r="AZ1269">
        <v>69.419409999999999</v>
      </c>
      <c r="BA1269">
        <v>48.73424</v>
      </c>
      <c r="BB1269">
        <v>29.03885</v>
      </c>
      <c r="BC1269">
        <v>29.916509999999999</v>
      </c>
      <c r="BD1269">
        <v>29.904689999999999</v>
      </c>
      <c r="BE1269">
        <v>29.096119999999999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25.60633</v>
      </c>
      <c r="BS1269">
        <v>94.349670000000003</v>
      </c>
      <c r="BT1269">
        <v>93.317310000000006</v>
      </c>
      <c r="BU1269">
        <v>90.694829999999996</v>
      </c>
      <c r="BV1269">
        <v>89.758049999999997</v>
      </c>
      <c r="BW1269">
        <v>89.140870000000007</v>
      </c>
      <c r="BX1269">
        <v>70.239909999999995</v>
      </c>
      <c r="BY1269">
        <v>49.559730000000002</v>
      </c>
      <c r="BZ1269">
        <v>29.882059999999999</v>
      </c>
      <c r="CA1269">
        <v>30.80969</v>
      </c>
      <c r="CB1269">
        <v>30.92314</v>
      </c>
      <c r="CC1269">
        <v>30.174040000000002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27.372800000000002</v>
      </c>
      <c r="CQ1269">
        <v>95.902529999999999</v>
      </c>
      <c r="CR1269">
        <v>94.684290000000004</v>
      </c>
      <c r="CS1269">
        <v>91.955929999999995</v>
      </c>
      <c r="CT1269">
        <v>91.012069999999994</v>
      </c>
      <c r="CU1269">
        <v>90.327370000000002</v>
      </c>
      <c r="CV1269">
        <v>70.808199999999999</v>
      </c>
      <c r="CW1269">
        <v>50.131459999999997</v>
      </c>
      <c r="CX1269">
        <v>30.466069999999998</v>
      </c>
      <c r="CY1269">
        <v>31.4283</v>
      </c>
      <c r="CZ1269">
        <v>31.628509999999999</v>
      </c>
      <c r="DA1269">
        <v>30.92061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>
        <v>0</v>
      </c>
      <c r="DN1269">
        <v>29.13927</v>
      </c>
      <c r="DO1269">
        <v>97.455380000000005</v>
      </c>
      <c r="DP1269">
        <v>96.051259999999999</v>
      </c>
      <c r="DQ1269">
        <v>93.217029999999994</v>
      </c>
      <c r="DR1269">
        <v>92.266090000000005</v>
      </c>
      <c r="DS1269">
        <v>91.513869999999997</v>
      </c>
      <c r="DT1269">
        <v>71.376480000000001</v>
      </c>
      <c r="DU1269">
        <v>50.703189999999999</v>
      </c>
      <c r="DV1269">
        <v>31.050080000000001</v>
      </c>
      <c r="DW1269">
        <v>32.04692</v>
      </c>
      <c r="DX1269">
        <v>32.333880000000001</v>
      </c>
      <c r="DY1269">
        <v>31.667179999999998</v>
      </c>
      <c r="DZ1269">
        <v>0</v>
      </c>
      <c r="EA1269">
        <v>0</v>
      </c>
      <c r="EB1269">
        <v>0</v>
      </c>
      <c r="EC1269">
        <v>0</v>
      </c>
      <c r="ED1269">
        <v>0</v>
      </c>
      <c r="EE1269">
        <v>0</v>
      </c>
      <c r="EF1269">
        <v>0</v>
      </c>
      <c r="EG1269">
        <v>0</v>
      </c>
      <c r="EH1269">
        <v>0</v>
      </c>
      <c r="EI1269">
        <v>0</v>
      </c>
      <c r="EJ1269">
        <v>0</v>
      </c>
      <c r="EK1269">
        <v>0</v>
      </c>
      <c r="EL1269">
        <v>31.689779999999999</v>
      </c>
      <c r="EM1269">
        <v>99.697460000000007</v>
      </c>
      <c r="EN1269">
        <v>98.024950000000004</v>
      </c>
      <c r="EO1269">
        <v>95.037859999999995</v>
      </c>
      <c r="EP1269">
        <v>94.076689999999999</v>
      </c>
      <c r="EQ1269">
        <v>93.226990000000001</v>
      </c>
      <c r="ER1269">
        <v>72.196979999999996</v>
      </c>
      <c r="ES1269">
        <v>51.528680000000001</v>
      </c>
      <c r="ET1269">
        <v>31.89329</v>
      </c>
      <c r="EU1269">
        <v>32.940100000000001</v>
      </c>
      <c r="EV1269">
        <v>33.352330000000002</v>
      </c>
      <c r="EW1269">
        <v>32.745100000000001</v>
      </c>
      <c r="EX1269">
        <v>72.683949999999996</v>
      </c>
      <c r="EY1269">
        <v>70.852999999999994</v>
      </c>
      <c r="EZ1269">
        <v>69.678259999999995</v>
      </c>
      <c r="FA1269">
        <v>68.100489999999994</v>
      </c>
      <c r="FB1269">
        <v>66.671390000000002</v>
      </c>
      <c r="FC1269">
        <v>65.790649999999999</v>
      </c>
      <c r="FD1269">
        <v>65.326329999999999</v>
      </c>
      <c r="FE1269">
        <v>65.399680000000004</v>
      </c>
      <c r="FF1269">
        <v>67.984690000000001</v>
      </c>
      <c r="FG1269">
        <v>73.089870000000005</v>
      </c>
      <c r="FH1269">
        <v>77.936250000000001</v>
      </c>
      <c r="FI1269">
        <v>81.079359999999994</v>
      </c>
      <c r="FJ1269">
        <v>84.296790000000001</v>
      </c>
      <c r="FK1269">
        <v>87.154970000000006</v>
      </c>
      <c r="FL1269">
        <v>88.79007</v>
      </c>
      <c r="FM1269">
        <v>89.658420000000007</v>
      </c>
      <c r="FN1269">
        <v>89.480789999999999</v>
      </c>
      <c r="FO1269">
        <v>89.138199999999998</v>
      </c>
      <c r="FP1269">
        <v>87.370940000000004</v>
      </c>
      <c r="FQ1269">
        <v>85.52167</v>
      </c>
      <c r="FR1269">
        <v>81.851860000000002</v>
      </c>
      <c r="FS1269">
        <v>77.970050000000001</v>
      </c>
      <c r="FT1269">
        <v>75.964290000000005</v>
      </c>
      <c r="FU1269">
        <v>73.344669999999994</v>
      </c>
      <c r="FV1269">
        <v>1</v>
      </c>
    </row>
    <row r="1270" spans="1:178" x14ac:dyDescent="0.2">
      <c r="A1270" t="s">
        <v>216</v>
      </c>
      <c r="B1270" t="s">
        <v>231</v>
      </c>
      <c r="C1270" t="s">
        <v>245</v>
      </c>
      <c r="D1270" t="s">
        <v>38</v>
      </c>
      <c r="E1270">
        <v>2015</v>
      </c>
      <c r="F1270" t="s">
        <v>229</v>
      </c>
      <c r="G1270">
        <v>64</v>
      </c>
      <c r="H1270" s="59"/>
      <c r="I1270">
        <v>8.4192</v>
      </c>
      <c r="J1270">
        <v>122.0534</v>
      </c>
      <c r="K1270">
        <v>122.47020000000001</v>
      </c>
      <c r="L1270">
        <v>122.8892</v>
      </c>
      <c r="M1270">
        <v>122.8056</v>
      </c>
      <c r="N1270">
        <v>122.5915</v>
      </c>
      <c r="O1270">
        <v>123.5119</v>
      </c>
      <c r="P1270">
        <v>126.4162</v>
      </c>
      <c r="Q1270">
        <v>127.9477</v>
      </c>
      <c r="R1270">
        <v>129.18450000000001</v>
      </c>
      <c r="S1270">
        <v>131.46109999999999</v>
      </c>
      <c r="T1270">
        <v>132.43109999999999</v>
      </c>
      <c r="U1270">
        <v>132.36940000000001</v>
      </c>
      <c r="V1270">
        <v>129.43770000000001</v>
      </c>
      <c r="W1270">
        <v>129.0187</v>
      </c>
      <c r="X1270">
        <v>126.372</v>
      </c>
      <c r="Y1270">
        <v>123.0211</v>
      </c>
      <c r="Z1270">
        <v>121.32980000000001</v>
      </c>
      <c r="AA1270">
        <v>119.9233</v>
      </c>
      <c r="AB1270">
        <v>119.9675</v>
      </c>
      <c r="AC1270">
        <v>121.0369</v>
      </c>
      <c r="AD1270">
        <v>122.55070000000001</v>
      </c>
      <c r="AE1270">
        <v>122.35720000000001</v>
      </c>
      <c r="AF1270">
        <v>122.0457</v>
      </c>
      <c r="AG1270">
        <v>122.59780000000001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25.104890000000001</v>
      </c>
      <c r="AU1270">
        <v>105.3202</v>
      </c>
      <c r="AV1270">
        <v>103.8541</v>
      </c>
      <c r="AW1270">
        <v>101.2248</v>
      </c>
      <c r="AX1270">
        <v>99.972989999999996</v>
      </c>
      <c r="AY1270">
        <v>99.079279999999997</v>
      </c>
      <c r="AZ1270">
        <v>82.114069999999998</v>
      </c>
      <c r="BA1270">
        <v>59.976959999999998</v>
      </c>
      <c r="BB1270">
        <v>37.959029999999998</v>
      </c>
      <c r="BC1270">
        <v>37.265920000000001</v>
      </c>
      <c r="BD1270">
        <v>36.790149999999997</v>
      </c>
      <c r="BE1270">
        <v>37.988439999999997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28.289200000000001</v>
      </c>
      <c r="BS1270">
        <v>107.7552</v>
      </c>
      <c r="BT1270">
        <v>106.05419999999999</v>
      </c>
      <c r="BU1270">
        <v>103.2162</v>
      </c>
      <c r="BV1270">
        <v>101.9285</v>
      </c>
      <c r="BW1270">
        <v>100.96080000000001</v>
      </c>
      <c r="BX1270">
        <v>83.116919999999993</v>
      </c>
      <c r="BY1270">
        <v>61.002380000000002</v>
      </c>
      <c r="BZ1270">
        <v>39.044809999999998</v>
      </c>
      <c r="CA1270">
        <v>38.387079999999997</v>
      </c>
      <c r="CB1270">
        <v>37.956919999999997</v>
      </c>
      <c r="CC1270">
        <v>39.204700000000003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30.49464</v>
      </c>
      <c r="CQ1270">
        <v>109.4417</v>
      </c>
      <c r="CR1270">
        <v>107.5779</v>
      </c>
      <c r="CS1270">
        <v>104.5955</v>
      </c>
      <c r="CT1270">
        <v>103.28279999999999</v>
      </c>
      <c r="CU1270">
        <v>102.26390000000001</v>
      </c>
      <c r="CV1270">
        <v>83.811499999999995</v>
      </c>
      <c r="CW1270">
        <v>61.712580000000003</v>
      </c>
      <c r="CX1270">
        <v>39.796810000000001</v>
      </c>
      <c r="CY1270">
        <v>39.163589999999999</v>
      </c>
      <c r="CZ1270">
        <v>38.765030000000003</v>
      </c>
      <c r="DA1270">
        <v>40.047080000000001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  <c r="DM1270">
        <v>0</v>
      </c>
      <c r="DN1270">
        <v>32.70008</v>
      </c>
      <c r="DO1270">
        <v>111.12820000000001</v>
      </c>
      <c r="DP1270">
        <v>109.10169999999999</v>
      </c>
      <c r="DQ1270">
        <v>105.9747</v>
      </c>
      <c r="DR1270">
        <v>104.6371</v>
      </c>
      <c r="DS1270">
        <v>103.5671</v>
      </c>
      <c r="DT1270">
        <v>84.506079999999997</v>
      </c>
      <c r="DU1270">
        <v>62.422780000000003</v>
      </c>
      <c r="DV1270">
        <v>40.548819999999999</v>
      </c>
      <c r="DW1270">
        <v>39.940100000000001</v>
      </c>
      <c r="DX1270">
        <v>39.573140000000002</v>
      </c>
      <c r="DY1270">
        <v>40.889449999999997</v>
      </c>
      <c r="DZ1270">
        <v>0</v>
      </c>
      <c r="EA1270">
        <v>0</v>
      </c>
      <c r="EB1270">
        <v>0</v>
      </c>
      <c r="EC1270">
        <v>0</v>
      </c>
      <c r="ED1270">
        <v>0</v>
      </c>
      <c r="EE1270">
        <v>0</v>
      </c>
      <c r="EF1270">
        <v>0</v>
      </c>
      <c r="EG1270">
        <v>0</v>
      </c>
      <c r="EH1270">
        <v>0</v>
      </c>
      <c r="EI1270">
        <v>0</v>
      </c>
      <c r="EJ1270">
        <v>0</v>
      </c>
      <c r="EK1270">
        <v>0</v>
      </c>
      <c r="EL1270">
        <v>35.884390000000003</v>
      </c>
      <c r="EM1270">
        <v>113.56319999999999</v>
      </c>
      <c r="EN1270">
        <v>111.3018</v>
      </c>
      <c r="EO1270">
        <v>107.9661</v>
      </c>
      <c r="EP1270">
        <v>106.5926</v>
      </c>
      <c r="EQ1270">
        <v>105.4486</v>
      </c>
      <c r="ER1270">
        <v>85.508930000000007</v>
      </c>
      <c r="ES1270">
        <v>63.448189999999997</v>
      </c>
      <c r="ET1270">
        <v>41.634590000000003</v>
      </c>
      <c r="EU1270">
        <v>41.061259999999997</v>
      </c>
      <c r="EV1270">
        <v>40.739919999999998</v>
      </c>
      <c r="EW1270">
        <v>42.105710000000002</v>
      </c>
      <c r="EX1270">
        <v>74.345560000000006</v>
      </c>
      <c r="EY1270">
        <v>73.263159999999999</v>
      </c>
      <c r="EZ1270">
        <v>72.4328</v>
      </c>
      <c r="FA1270">
        <v>71.163439999999994</v>
      </c>
      <c r="FB1270">
        <v>70.135930000000002</v>
      </c>
      <c r="FC1270">
        <v>68.836429999999993</v>
      </c>
      <c r="FD1270">
        <v>67.716419999999999</v>
      </c>
      <c r="FE1270">
        <v>68.175129999999996</v>
      </c>
      <c r="FF1270">
        <v>71.728319999999997</v>
      </c>
      <c r="FG1270">
        <v>77.414990000000003</v>
      </c>
      <c r="FH1270">
        <v>81.673010000000005</v>
      </c>
      <c r="FI1270">
        <v>83.933269999999993</v>
      </c>
      <c r="FJ1270">
        <v>85.655820000000006</v>
      </c>
      <c r="FK1270">
        <v>87.280280000000005</v>
      </c>
      <c r="FL1270">
        <v>88.934610000000006</v>
      </c>
      <c r="FM1270">
        <v>89.807820000000007</v>
      </c>
      <c r="FN1270">
        <v>90.423259999999999</v>
      </c>
      <c r="FO1270">
        <v>90.145200000000003</v>
      </c>
      <c r="FP1270">
        <v>88.972399999999993</v>
      </c>
      <c r="FQ1270">
        <v>87.229219999999998</v>
      </c>
      <c r="FR1270">
        <v>84.553280000000001</v>
      </c>
      <c r="FS1270">
        <v>81.422049999999999</v>
      </c>
      <c r="FT1270">
        <v>79.32638</v>
      </c>
      <c r="FU1270">
        <v>78.306560000000005</v>
      </c>
      <c r="FV1270">
        <v>1</v>
      </c>
    </row>
    <row r="1271" spans="1:178" x14ac:dyDescent="0.2">
      <c r="A1271" t="s">
        <v>216</v>
      </c>
      <c r="B1271" t="s">
        <v>231</v>
      </c>
      <c r="C1271" t="s">
        <v>245</v>
      </c>
      <c r="D1271" t="s">
        <v>38</v>
      </c>
      <c r="E1271">
        <v>2016</v>
      </c>
      <c r="F1271" t="s">
        <v>229</v>
      </c>
      <c r="G1271">
        <v>62</v>
      </c>
      <c r="H1271" s="59"/>
      <c r="I1271">
        <v>8.1561000000000003</v>
      </c>
      <c r="J1271">
        <v>118.2392</v>
      </c>
      <c r="K1271">
        <v>118.643</v>
      </c>
      <c r="L1271">
        <v>119.0489</v>
      </c>
      <c r="M1271">
        <v>118.9679</v>
      </c>
      <c r="N1271">
        <v>118.76049999999999</v>
      </c>
      <c r="O1271">
        <v>119.65219999999999</v>
      </c>
      <c r="P1271">
        <v>122.4657</v>
      </c>
      <c r="Q1271">
        <v>123.94929999999999</v>
      </c>
      <c r="R1271">
        <v>125.14749999999999</v>
      </c>
      <c r="S1271">
        <v>127.35290000000001</v>
      </c>
      <c r="T1271">
        <v>128.29259999999999</v>
      </c>
      <c r="U1271">
        <v>128.2329</v>
      </c>
      <c r="V1271">
        <v>125.39279999999999</v>
      </c>
      <c r="W1271">
        <v>124.9868</v>
      </c>
      <c r="X1271">
        <v>122.4229</v>
      </c>
      <c r="Y1271">
        <v>119.1767</v>
      </c>
      <c r="Z1271">
        <v>117.53830000000001</v>
      </c>
      <c r="AA1271">
        <v>116.17570000000001</v>
      </c>
      <c r="AB1271">
        <v>116.21850000000001</v>
      </c>
      <c r="AC1271">
        <v>117.25449999999999</v>
      </c>
      <c r="AD1271">
        <v>118.721</v>
      </c>
      <c r="AE1271">
        <v>118.5335</v>
      </c>
      <c r="AF1271">
        <v>118.23180000000001</v>
      </c>
      <c r="AG1271">
        <v>118.7666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24.236809999999998</v>
      </c>
      <c r="AU1271">
        <v>101.965</v>
      </c>
      <c r="AV1271">
        <v>100.5509</v>
      </c>
      <c r="AW1271">
        <v>98.009280000000004</v>
      </c>
      <c r="AX1271">
        <v>96.797520000000006</v>
      </c>
      <c r="AY1271">
        <v>95.933689999999999</v>
      </c>
      <c r="AZ1271">
        <v>79.521690000000007</v>
      </c>
      <c r="BA1271">
        <v>58.075780000000002</v>
      </c>
      <c r="BB1271">
        <v>36.744329999999998</v>
      </c>
      <c r="BC1271">
        <v>36.071939999999998</v>
      </c>
      <c r="BD1271">
        <v>35.609839999999998</v>
      </c>
      <c r="BE1271">
        <v>36.769390000000001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27.37097</v>
      </c>
      <c r="BS1271">
        <v>104.3617</v>
      </c>
      <c r="BT1271">
        <v>102.71639999999999</v>
      </c>
      <c r="BU1271">
        <v>99.969319999999996</v>
      </c>
      <c r="BV1271">
        <v>98.722189999999998</v>
      </c>
      <c r="BW1271">
        <v>97.785579999999996</v>
      </c>
      <c r="BX1271">
        <v>80.508750000000006</v>
      </c>
      <c r="BY1271">
        <v>59.085039999999999</v>
      </c>
      <c r="BZ1271">
        <v>37.813000000000002</v>
      </c>
      <c r="CA1271">
        <v>37.175449999999998</v>
      </c>
      <c r="CB1271">
        <v>36.758249999999997</v>
      </c>
      <c r="CC1271">
        <v>37.966500000000003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29.541679999999999</v>
      </c>
      <c r="CQ1271">
        <v>106.02160000000001</v>
      </c>
      <c r="CR1271">
        <v>104.2161</v>
      </c>
      <c r="CS1271">
        <v>101.32680000000001</v>
      </c>
      <c r="CT1271">
        <v>100.0552</v>
      </c>
      <c r="CU1271">
        <v>99.068200000000004</v>
      </c>
      <c r="CV1271">
        <v>81.192390000000003</v>
      </c>
      <c r="CW1271">
        <v>59.784059999999997</v>
      </c>
      <c r="CX1271">
        <v>38.553170000000001</v>
      </c>
      <c r="CY1271">
        <v>37.939729999999997</v>
      </c>
      <c r="CZ1271">
        <v>37.553629999999998</v>
      </c>
      <c r="DA1271">
        <v>38.7956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  <c r="DM1271">
        <v>0</v>
      </c>
      <c r="DN1271">
        <v>31.712389999999999</v>
      </c>
      <c r="DO1271">
        <v>107.6815</v>
      </c>
      <c r="DP1271">
        <v>105.7159</v>
      </c>
      <c r="DQ1271">
        <v>102.6844</v>
      </c>
      <c r="DR1271">
        <v>101.3882</v>
      </c>
      <c r="DS1271">
        <v>100.35080000000001</v>
      </c>
      <c r="DT1271">
        <v>81.87603</v>
      </c>
      <c r="DU1271">
        <v>60.483080000000001</v>
      </c>
      <c r="DV1271">
        <v>39.293329999999997</v>
      </c>
      <c r="DW1271">
        <v>38.704009999999997</v>
      </c>
      <c r="DX1271">
        <v>38.34901</v>
      </c>
      <c r="DY1271">
        <v>39.62471</v>
      </c>
      <c r="DZ1271">
        <v>0</v>
      </c>
      <c r="EA1271">
        <v>0</v>
      </c>
      <c r="EB1271">
        <v>0</v>
      </c>
      <c r="EC1271">
        <v>0</v>
      </c>
      <c r="ED1271">
        <v>0</v>
      </c>
      <c r="EE1271">
        <v>0</v>
      </c>
      <c r="EF1271">
        <v>0</v>
      </c>
      <c r="EG1271">
        <v>0</v>
      </c>
      <c r="EH1271">
        <v>0</v>
      </c>
      <c r="EI1271">
        <v>0</v>
      </c>
      <c r="EJ1271">
        <v>0</v>
      </c>
      <c r="EK1271">
        <v>0</v>
      </c>
      <c r="EL1271">
        <v>34.846550000000001</v>
      </c>
      <c r="EM1271">
        <v>110.0782</v>
      </c>
      <c r="EN1271">
        <v>107.8813</v>
      </c>
      <c r="EO1271">
        <v>104.6444</v>
      </c>
      <c r="EP1271">
        <v>103.3129</v>
      </c>
      <c r="EQ1271">
        <v>102.20269999999999</v>
      </c>
      <c r="ER1271">
        <v>82.86309</v>
      </c>
      <c r="ES1271">
        <v>61.492339999999999</v>
      </c>
      <c r="ET1271">
        <v>40.362000000000002</v>
      </c>
      <c r="EU1271">
        <v>39.807510000000001</v>
      </c>
      <c r="EV1271">
        <v>39.497410000000002</v>
      </c>
      <c r="EW1271">
        <v>40.821820000000002</v>
      </c>
      <c r="EX1271">
        <v>74.345560000000006</v>
      </c>
      <c r="EY1271">
        <v>73.263159999999999</v>
      </c>
      <c r="EZ1271">
        <v>72.4328</v>
      </c>
      <c r="FA1271">
        <v>71.163439999999994</v>
      </c>
      <c r="FB1271">
        <v>70.135930000000002</v>
      </c>
      <c r="FC1271">
        <v>68.836429999999993</v>
      </c>
      <c r="FD1271">
        <v>67.716419999999999</v>
      </c>
      <c r="FE1271">
        <v>68.175129999999996</v>
      </c>
      <c r="FF1271">
        <v>71.728319999999997</v>
      </c>
      <c r="FG1271">
        <v>77.414990000000003</v>
      </c>
      <c r="FH1271">
        <v>81.673010000000005</v>
      </c>
      <c r="FI1271">
        <v>83.933269999999993</v>
      </c>
      <c r="FJ1271">
        <v>85.655820000000006</v>
      </c>
      <c r="FK1271">
        <v>87.280280000000005</v>
      </c>
      <c r="FL1271">
        <v>88.934610000000006</v>
      </c>
      <c r="FM1271">
        <v>89.807820000000007</v>
      </c>
      <c r="FN1271">
        <v>90.423259999999999</v>
      </c>
      <c r="FO1271">
        <v>90.145189999999999</v>
      </c>
      <c r="FP1271">
        <v>88.972399999999993</v>
      </c>
      <c r="FQ1271">
        <v>87.229219999999998</v>
      </c>
      <c r="FR1271">
        <v>84.553280000000001</v>
      </c>
      <c r="FS1271">
        <v>81.422049999999999</v>
      </c>
      <c r="FT1271">
        <v>79.32638</v>
      </c>
      <c r="FU1271">
        <v>78.306560000000005</v>
      </c>
      <c r="FV1271">
        <v>1</v>
      </c>
    </row>
    <row r="1272" spans="1:178" x14ac:dyDescent="0.2">
      <c r="A1272" t="s">
        <v>216</v>
      </c>
      <c r="B1272" t="s">
        <v>231</v>
      </c>
      <c r="C1272" t="s">
        <v>245</v>
      </c>
      <c r="D1272" t="s">
        <v>38</v>
      </c>
      <c r="E1272">
        <v>2017</v>
      </c>
      <c r="F1272" t="s">
        <v>229</v>
      </c>
      <c r="G1272">
        <v>61</v>
      </c>
      <c r="H1272" s="59"/>
      <c r="I1272">
        <v>8.0245499999999996</v>
      </c>
      <c r="J1272">
        <v>116.3321</v>
      </c>
      <c r="K1272">
        <v>116.7294</v>
      </c>
      <c r="L1272">
        <v>117.1288</v>
      </c>
      <c r="M1272">
        <v>117.0491</v>
      </c>
      <c r="N1272">
        <v>116.845</v>
      </c>
      <c r="O1272">
        <v>117.7223</v>
      </c>
      <c r="P1272">
        <v>120.4905</v>
      </c>
      <c r="Q1272">
        <v>121.95010000000001</v>
      </c>
      <c r="R1272">
        <v>123.129</v>
      </c>
      <c r="S1272">
        <v>125.2988</v>
      </c>
      <c r="T1272">
        <v>126.2234</v>
      </c>
      <c r="U1272">
        <v>126.16459999999999</v>
      </c>
      <c r="V1272">
        <v>123.3703</v>
      </c>
      <c r="W1272">
        <v>122.9709</v>
      </c>
      <c r="X1272">
        <v>120.4483</v>
      </c>
      <c r="Y1272">
        <v>117.25449999999999</v>
      </c>
      <c r="Z1272">
        <v>115.6425</v>
      </c>
      <c r="AA1272">
        <v>114.3019</v>
      </c>
      <c r="AB1272">
        <v>114.34399999999999</v>
      </c>
      <c r="AC1272">
        <v>115.3633</v>
      </c>
      <c r="AD1272">
        <v>116.8062</v>
      </c>
      <c r="AE1272">
        <v>116.6217</v>
      </c>
      <c r="AF1272">
        <v>116.3248</v>
      </c>
      <c r="AG1272">
        <v>116.851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23.803290000000001</v>
      </c>
      <c r="AU1272">
        <v>100.28789999999999</v>
      </c>
      <c r="AV1272">
        <v>98.899690000000007</v>
      </c>
      <c r="AW1272">
        <v>96.401840000000007</v>
      </c>
      <c r="AX1272">
        <v>95.21011</v>
      </c>
      <c r="AY1272">
        <v>94.361180000000004</v>
      </c>
      <c r="AZ1272">
        <v>78.225660000000005</v>
      </c>
      <c r="BA1272">
        <v>57.125349999999997</v>
      </c>
      <c r="BB1272">
        <v>36.137149999999998</v>
      </c>
      <c r="BC1272">
        <v>35.475140000000003</v>
      </c>
      <c r="BD1272">
        <v>35.019869999999997</v>
      </c>
      <c r="BE1272">
        <v>36.160060000000001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26.91207</v>
      </c>
      <c r="BS1272">
        <v>102.6651</v>
      </c>
      <c r="BT1272">
        <v>101.0476</v>
      </c>
      <c r="BU1272">
        <v>98.346010000000007</v>
      </c>
      <c r="BV1272">
        <v>97.119190000000003</v>
      </c>
      <c r="BW1272">
        <v>96.198089999999993</v>
      </c>
      <c r="BX1272">
        <v>79.204729999999998</v>
      </c>
      <c r="BY1272">
        <v>58.126449999999998</v>
      </c>
      <c r="BZ1272">
        <v>37.19717</v>
      </c>
      <c r="CA1272">
        <v>36.569699999999997</v>
      </c>
      <c r="CB1272">
        <v>36.15898</v>
      </c>
      <c r="CC1272">
        <v>37.347479999999997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 s="40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29.065200000000001</v>
      </c>
      <c r="CQ1272">
        <v>104.3116</v>
      </c>
      <c r="CR1272">
        <v>102.5352</v>
      </c>
      <c r="CS1272">
        <v>99.692539999999994</v>
      </c>
      <c r="CT1272">
        <v>98.441410000000005</v>
      </c>
      <c r="CU1272">
        <v>97.470320000000001</v>
      </c>
      <c r="CV1272">
        <v>79.882840000000002</v>
      </c>
      <c r="CW1272">
        <v>58.819800000000001</v>
      </c>
      <c r="CX1272">
        <v>37.931339999999999</v>
      </c>
      <c r="CY1272">
        <v>37.327800000000003</v>
      </c>
      <c r="CZ1272">
        <v>36.947920000000003</v>
      </c>
      <c r="DA1272">
        <v>38.169870000000003</v>
      </c>
      <c r="DB1272">
        <v>0</v>
      </c>
      <c r="DC1272">
        <v>0</v>
      </c>
      <c r="DD1272">
        <v>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  <c r="DM1272">
        <v>0</v>
      </c>
      <c r="DN1272">
        <v>31.218330000000002</v>
      </c>
      <c r="DO1272">
        <v>105.9581</v>
      </c>
      <c r="DP1272">
        <v>104.02290000000001</v>
      </c>
      <c r="DQ1272">
        <v>101.0391</v>
      </c>
      <c r="DR1272">
        <v>99.763639999999995</v>
      </c>
      <c r="DS1272">
        <v>98.742549999999994</v>
      </c>
      <c r="DT1272">
        <v>80.560940000000002</v>
      </c>
      <c r="DU1272">
        <v>59.513159999999999</v>
      </c>
      <c r="DV1272">
        <v>38.665509999999998</v>
      </c>
      <c r="DW1272">
        <v>38.085889999999999</v>
      </c>
      <c r="DX1272">
        <v>37.73686</v>
      </c>
      <c r="DY1272">
        <v>38.992269999999998</v>
      </c>
      <c r="DZ1272">
        <v>0</v>
      </c>
      <c r="EA1272">
        <v>0</v>
      </c>
      <c r="EB1272">
        <v>0</v>
      </c>
      <c r="EC1272">
        <v>0</v>
      </c>
      <c r="ED1272">
        <v>0</v>
      </c>
      <c r="EE1272">
        <v>0</v>
      </c>
      <c r="EF1272">
        <v>0</v>
      </c>
      <c r="EG1272">
        <v>0</v>
      </c>
      <c r="EH1272">
        <v>0</v>
      </c>
      <c r="EI1272">
        <v>0</v>
      </c>
      <c r="EJ1272">
        <v>0</v>
      </c>
      <c r="EK1272">
        <v>0</v>
      </c>
      <c r="EL1272">
        <v>34.327109999999998</v>
      </c>
      <c r="EM1272">
        <v>108.3353</v>
      </c>
      <c r="EN1272">
        <v>106.1708</v>
      </c>
      <c r="EO1272">
        <v>102.9832</v>
      </c>
      <c r="EP1272">
        <v>101.67270000000001</v>
      </c>
      <c r="EQ1272">
        <v>100.5795</v>
      </c>
      <c r="ER1272">
        <v>81.540009999999995</v>
      </c>
      <c r="ES1272">
        <v>60.514249999999997</v>
      </c>
      <c r="ET1272">
        <v>39.725529999999999</v>
      </c>
      <c r="EU1272">
        <v>39.180459999999997</v>
      </c>
      <c r="EV1272">
        <v>38.875970000000002</v>
      </c>
      <c r="EW1272">
        <v>40.179679999999998</v>
      </c>
      <c r="EX1272">
        <v>74.345550000000003</v>
      </c>
      <c r="EY1272">
        <v>73.263159999999999</v>
      </c>
      <c r="EZ1272">
        <v>72.4328</v>
      </c>
      <c r="FA1272">
        <v>71.163439999999994</v>
      </c>
      <c r="FB1272">
        <v>70.135930000000002</v>
      </c>
      <c r="FC1272">
        <v>68.836429999999993</v>
      </c>
      <c r="FD1272">
        <v>67.716419999999999</v>
      </c>
      <c r="FE1272">
        <v>68.175129999999996</v>
      </c>
      <c r="FF1272">
        <v>71.728319999999997</v>
      </c>
      <c r="FG1272">
        <v>77.414990000000003</v>
      </c>
      <c r="FH1272">
        <v>81.673010000000005</v>
      </c>
      <c r="FI1272">
        <v>83.933269999999993</v>
      </c>
      <c r="FJ1272">
        <v>85.655820000000006</v>
      </c>
      <c r="FK1272">
        <v>87.280280000000005</v>
      </c>
      <c r="FL1272">
        <v>88.934610000000006</v>
      </c>
      <c r="FM1272">
        <v>89.807820000000007</v>
      </c>
      <c r="FN1272">
        <v>90.423259999999999</v>
      </c>
      <c r="FO1272">
        <v>90.145200000000003</v>
      </c>
      <c r="FP1272">
        <v>88.972399999999993</v>
      </c>
      <c r="FQ1272">
        <v>87.229219999999998</v>
      </c>
      <c r="FR1272">
        <v>84.553280000000001</v>
      </c>
      <c r="FS1272">
        <v>81.422049999999999</v>
      </c>
      <c r="FT1272">
        <v>79.32638</v>
      </c>
      <c r="FU1272">
        <v>78.306560000000005</v>
      </c>
      <c r="FV1272">
        <v>1</v>
      </c>
    </row>
    <row r="1273" spans="1:178" x14ac:dyDescent="0.2">
      <c r="A1273" t="s">
        <v>216</v>
      </c>
      <c r="B1273" t="s">
        <v>231</v>
      </c>
      <c r="C1273" t="s">
        <v>245</v>
      </c>
      <c r="D1273" t="s">
        <v>38</v>
      </c>
      <c r="E1273" t="s">
        <v>239</v>
      </c>
      <c r="F1273" t="s">
        <v>229</v>
      </c>
      <c r="G1273">
        <v>59</v>
      </c>
      <c r="H1273" s="59"/>
      <c r="I1273">
        <v>7.76145</v>
      </c>
      <c r="J1273">
        <v>112.5179</v>
      </c>
      <c r="K1273">
        <v>112.9023</v>
      </c>
      <c r="L1273">
        <v>113.2885</v>
      </c>
      <c r="M1273">
        <v>113.2114</v>
      </c>
      <c r="N1273">
        <v>113.014</v>
      </c>
      <c r="O1273">
        <v>113.8625</v>
      </c>
      <c r="P1273">
        <v>116.54</v>
      </c>
      <c r="Q1273">
        <v>117.95180000000001</v>
      </c>
      <c r="R1273">
        <v>119.092</v>
      </c>
      <c r="S1273">
        <v>121.19070000000001</v>
      </c>
      <c r="T1273">
        <v>122.0849</v>
      </c>
      <c r="U1273">
        <v>122.02800000000001</v>
      </c>
      <c r="V1273">
        <v>119.3254</v>
      </c>
      <c r="W1273">
        <v>118.9391</v>
      </c>
      <c r="X1273">
        <v>116.4992</v>
      </c>
      <c r="Y1273">
        <v>113.4101</v>
      </c>
      <c r="Z1273">
        <v>111.851</v>
      </c>
      <c r="AA1273">
        <v>110.5543</v>
      </c>
      <c r="AB1273">
        <v>110.595</v>
      </c>
      <c r="AC1273">
        <v>111.5809</v>
      </c>
      <c r="AD1273">
        <v>112.9765</v>
      </c>
      <c r="AE1273">
        <v>112.798</v>
      </c>
      <c r="AF1273">
        <v>112.51090000000001</v>
      </c>
      <c r="AG1273">
        <v>113.01990000000001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22.93731</v>
      </c>
      <c r="AU1273">
        <v>96.93432</v>
      </c>
      <c r="AV1273">
        <v>95.597980000000007</v>
      </c>
      <c r="AW1273">
        <v>93.187619999999995</v>
      </c>
      <c r="AX1273">
        <v>92.035929999999993</v>
      </c>
      <c r="AY1273">
        <v>91.216840000000005</v>
      </c>
      <c r="AZ1273">
        <v>75.633939999999996</v>
      </c>
      <c r="BA1273">
        <v>55.224850000000004</v>
      </c>
      <c r="BB1273">
        <v>34.923160000000003</v>
      </c>
      <c r="BC1273">
        <v>34.2819</v>
      </c>
      <c r="BD1273">
        <v>33.840339999999998</v>
      </c>
      <c r="BE1273">
        <v>34.941809999999997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25.994710000000001</v>
      </c>
      <c r="BS1273">
        <v>99.272279999999995</v>
      </c>
      <c r="BT1273">
        <v>97.710369999999998</v>
      </c>
      <c r="BU1273">
        <v>95.09966</v>
      </c>
      <c r="BV1273">
        <v>93.913460000000001</v>
      </c>
      <c r="BW1273">
        <v>93.02337</v>
      </c>
      <c r="BX1273">
        <v>76.596829999999997</v>
      </c>
      <c r="BY1273">
        <v>56.209389999999999</v>
      </c>
      <c r="BZ1273">
        <v>35.96566</v>
      </c>
      <c r="CA1273">
        <v>35.358370000000001</v>
      </c>
      <c r="CB1273">
        <v>34.960619999999999</v>
      </c>
      <c r="CC1273">
        <v>36.1096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28.11225</v>
      </c>
      <c r="CQ1273">
        <v>100.89149999999999</v>
      </c>
      <c r="CR1273">
        <v>99.173419999999993</v>
      </c>
      <c r="CS1273">
        <v>96.423929999999999</v>
      </c>
      <c r="CT1273">
        <v>95.213830000000002</v>
      </c>
      <c r="CU1273">
        <v>94.274569999999997</v>
      </c>
      <c r="CV1273">
        <v>77.263729999999995</v>
      </c>
      <c r="CW1273">
        <v>56.891280000000002</v>
      </c>
      <c r="CX1273">
        <v>36.687690000000003</v>
      </c>
      <c r="CY1273">
        <v>36.103940000000001</v>
      </c>
      <c r="CZ1273">
        <v>35.736519999999999</v>
      </c>
      <c r="DA1273">
        <v>36.918399999999998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  <c r="DM1273">
        <v>0</v>
      </c>
      <c r="DN1273">
        <v>30.229790000000001</v>
      </c>
      <c r="DO1273">
        <v>102.5108</v>
      </c>
      <c r="DP1273">
        <v>100.6365</v>
      </c>
      <c r="DQ1273">
        <v>97.748199999999997</v>
      </c>
      <c r="DR1273">
        <v>96.514200000000002</v>
      </c>
      <c r="DS1273">
        <v>95.525779999999997</v>
      </c>
      <c r="DT1273">
        <v>77.930620000000005</v>
      </c>
      <c r="DU1273">
        <v>57.573180000000001</v>
      </c>
      <c r="DV1273">
        <v>37.40972</v>
      </c>
      <c r="DW1273">
        <v>36.849499999999999</v>
      </c>
      <c r="DX1273">
        <v>36.512410000000003</v>
      </c>
      <c r="DY1273">
        <v>37.727200000000003</v>
      </c>
      <c r="DZ1273">
        <v>0</v>
      </c>
      <c r="EA1273">
        <v>0</v>
      </c>
      <c r="EB1273">
        <v>0</v>
      </c>
      <c r="EC1273">
        <v>0</v>
      </c>
      <c r="ED1273">
        <v>0</v>
      </c>
      <c r="EE1273">
        <v>0</v>
      </c>
      <c r="EF1273">
        <v>0</v>
      </c>
      <c r="EG1273">
        <v>0</v>
      </c>
      <c r="EH1273">
        <v>0</v>
      </c>
      <c r="EI1273">
        <v>0</v>
      </c>
      <c r="EJ1273">
        <v>0</v>
      </c>
      <c r="EK1273">
        <v>0</v>
      </c>
      <c r="EL1273">
        <v>33.287179999999999</v>
      </c>
      <c r="EM1273">
        <v>104.8488</v>
      </c>
      <c r="EN1273">
        <v>102.74890000000001</v>
      </c>
      <c r="EO1273">
        <v>99.660229999999999</v>
      </c>
      <c r="EP1273">
        <v>98.391720000000007</v>
      </c>
      <c r="EQ1273">
        <v>97.332310000000007</v>
      </c>
      <c r="ER1273">
        <v>78.893510000000006</v>
      </c>
      <c r="ES1273">
        <v>58.557720000000003</v>
      </c>
      <c r="ET1273">
        <v>38.452219999999997</v>
      </c>
      <c r="EU1273">
        <v>37.92597</v>
      </c>
      <c r="EV1273">
        <v>37.632689999999997</v>
      </c>
      <c r="EW1273">
        <v>38.89499</v>
      </c>
      <c r="EX1273">
        <v>74.345560000000006</v>
      </c>
      <c r="EY1273">
        <v>73.263159999999999</v>
      </c>
      <c r="EZ1273">
        <v>72.4328</v>
      </c>
      <c r="FA1273">
        <v>71.163439999999994</v>
      </c>
      <c r="FB1273">
        <v>70.135930000000002</v>
      </c>
      <c r="FC1273">
        <v>68.836429999999993</v>
      </c>
      <c r="FD1273">
        <v>67.716419999999999</v>
      </c>
      <c r="FE1273">
        <v>68.175129999999996</v>
      </c>
      <c r="FF1273">
        <v>71.728319999999997</v>
      </c>
      <c r="FG1273">
        <v>77.414990000000003</v>
      </c>
      <c r="FH1273">
        <v>81.673010000000005</v>
      </c>
      <c r="FI1273">
        <v>83.933269999999993</v>
      </c>
      <c r="FJ1273">
        <v>85.655820000000006</v>
      </c>
      <c r="FK1273">
        <v>87.280289999999994</v>
      </c>
      <c r="FL1273">
        <v>88.934600000000003</v>
      </c>
      <c r="FM1273">
        <v>89.807820000000007</v>
      </c>
      <c r="FN1273">
        <v>90.423259999999999</v>
      </c>
      <c r="FO1273">
        <v>90.145200000000003</v>
      </c>
      <c r="FP1273">
        <v>88.972399999999993</v>
      </c>
      <c r="FQ1273">
        <v>87.229219999999998</v>
      </c>
      <c r="FR1273">
        <v>84.553280000000001</v>
      </c>
      <c r="FS1273">
        <v>81.422049999999999</v>
      </c>
      <c r="FT1273">
        <v>79.326369999999997</v>
      </c>
      <c r="FU1273">
        <v>78.306560000000005</v>
      </c>
      <c r="FV1273">
        <v>1</v>
      </c>
    </row>
    <row r="1274" spans="1:178" x14ac:dyDescent="0.2">
      <c r="A1274" t="s">
        <v>216</v>
      </c>
      <c r="B1274" t="s">
        <v>231</v>
      </c>
      <c r="C1274" t="s">
        <v>245</v>
      </c>
      <c r="D1274" t="s">
        <v>39</v>
      </c>
      <c r="E1274">
        <v>2015</v>
      </c>
      <c r="F1274" t="s">
        <v>229</v>
      </c>
      <c r="G1274">
        <v>64</v>
      </c>
      <c r="H1274" s="59"/>
      <c r="I1274">
        <v>8.4192</v>
      </c>
      <c r="J1274">
        <v>122.1845</v>
      </c>
      <c r="K1274">
        <v>122.4802</v>
      </c>
      <c r="L1274">
        <v>123.0581</v>
      </c>
      <c r="M1274">
        <v>123.1609</v>
      </c>
      <c r="N1274">
        <v>123.40730000000001</v>
      </c>
      <c r="O1274">
        <v>124.9605</v>
      </c>
      <c r="P1274">
        <v>127.72110000000001</v>
      </c>
      <c r="Q1274">
        <v>129.5403</v>
      </c>
      <c r="R1274">
        <v>130.58940000000001</v>
      </c>
      <c r="S1274">
        <v>133.14840000000001</v>
      </c>
      <c r="T1274">
        <v>134.13040000000001</v>
      </c>
      <c r="U1274">
        <v>133.9965</v>
      </c>
      <c r="V1274">
        <v>130.8827</v>
      </c>
      <c r="W1274">
        <v>130.6575</v>
      </c>
      <c r="X1274">
        <v>127.94289999999999</v>
      </c>
      <c r="Y1274">
        <v>124.16849999999999</v>
      </c>
      <c r="Z1274">
        <v>122.23520000000001</v>
      </c>
      <c r="AA1274">
        <v>121.2101</v>
      </c>
      <c r="AB1274">
        <v>121.65170000000001</v>
      </c>
      <c r="AC1274">
        <v>122.5847</v>
      </c>
      <c r="AD1274">
        <v>123.5792</v>
      </c>
      <c r="AE1274">
        <v>123.3036</v>
      </c>
      <c r="AF1274">
        <v>123.0518</v>
      </c>
      <c r="AG1274">
        <v>123.6728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26.379290000000001</v>
      </c>
      <c r="AU1274">
        <v>107.85209999999999</v>
      </c>
      <c r="AV1274">
        <v>106.2231</v>
      </c>
      <c r="AW1274">
        <v>103.2543</v>
      </c>
      <c r="AX1274">
        <v>101.64449999999999</v>
      </c>
      <c r="AY1274">
        <v>100.9474</v>
      </c>
      <c r="AZ1274">
        <v>84.096119999999999</v>
      </c>
      <c r="BA1274">
        <v>60.981729999999999</v>
      </c>
      <c r="BB1274">
        <v>38.731079999999999</v>
      </c>
      <c r="BC1274">
        <v>38.019550000000002</v>
      </c>
      <c r="BD1274">
        <v>37.437420000000003</v>
      </c>
      <c r="BE1274">
        <v>38.455970000000001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29.610769999999999</v>
      </c>
      <c r="BS1274">
        <v>110.3895</v>
      </c>
      <c r="BT1274">
        <v>108.50830000000001</v>
      </c>
      <c r="BU1274">
        <v>105.312</v>
      </c>
      <c r="BV1274">
        <v>103.66330000000001</v>
      </c>
      <c r="BW1274">
        <v>102.9426</v>
      </c>
      <c r="BX1274">
        <v>85.175430000000006</v>
      </c>
      <c r="BY1274">
        <v>62.070509999999999</v>
      </c>
      <c r="BZ1274">
        <v>39.879959999999997</v>
      </c>
      <c r="CA1274">
        <v>39.19529</v>
      </c>
      <c r="CB1274">
        <v>38.658819999999999</v>
      </c>
      <c r="CC1274">
        <v>39.734630000000003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31.848890000000001</v>
      </c>
      <c r="CQ1274">
        <v>112.1469</v>
      </c>
      <c r="CR1274">
        <v>110.09099999999999</v>
      </c>
      <c r="CS1274">
        <v>106.7373</v>
      </c>
      <c r="CT1274">
        <v>105.0616</v>
      </c>
      <c r="CU1274">
        <v>104.3245</v>
      </c>
      <c r="CV1274">
        <v>85.922960000000003</v>
      </c>
      <c r="CW1274">
        <v>62.824590000000001</v>
      </c>
      <c r="CX1274">
        <v>40.67568</v>
      </c>
      <c r="CY1274">
        <v>40.009590000000003</v>
      </c>
      <c r="CZ1274">
        <v>39.504770000000001</v>
      </c>
      <c r="DA1274">
        <v>40.620220000000003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  <c r="DM1274">
        <v>0</v>
      </c>
      <c r="DN1274">
        <v>34.087000000000003</v>
      </c>
      <c r="DO1274">
        <v>113.90430000000001</v>
      </c>
      <c r="DP1274">
        <v>111.6737</v>
      </c>
      <c r="DQ1274">
        <v>108.16249999999999</v>
      </c>
      <c r="DR1274">
        <v>106.4599</v>
      </c>
      <c r="DS1274">
        <v>105.7064</v>
      </c>
      <c r="DT1274">
        <v>86.670490000000001</v>
      </c>
      <c r="DU1274">
        <v>63.578670000000002</v>
      </c>
      <c r="DV1274">
        <v>41.47139</v>
      </c>
      <c r="DW1274">
        <v>40.823889999999999</v>
      </c>
      <c r="DX1274">
        <v>40.350709999999999</v>
      </c>
      <c r="DY1274">
        <v>41.505809999999997</v>
      </c>
      <c r="DZ1274">
        <v>0</v>
      </c>
      <c r="EA1274">
        <v>0</v>
      </c>
      <c r="EB1274">
        <v>0</v>
      </c>
      <c r="EC1274">
        <v>0</v>
      </c>
      <c r="ED1274">
        <v>0</v>
      </c>
      <c r="EE1274">
        <v>0</v>
      </c>
      <c r="EF1274">
        <v>0</v>
      </c>
      <c r="EG1274">
        <v>0</v>
      </c>
      <c r="EH1274">
        <v>0</v>
      </c>
      <c r="EI1274">
        <v>0</v>
      </c>
      <c r="EJ1274">
        <v>0</v>
      </c>
      <c r="EK1274">
        <v>0</v>
      </c>
      <c r="EL1274">
        <v>37.318489999999997</v>
      </c>
      <c r="EM1274">
        <v>116.4417</v>
      </c>
      <c r="EN1274">
        <v>113.9589</v>
      </c>
      <c r="EO1274">
        <v>110.22029999999999</v>
      </c>
      <c r="EP1274">
        <v>108.4787</v>
      </c>
      <c r="EQ1274">
        <v>107.7016</v>
      </c>
      <c r="ER1274">
        <v>87.749799999999993</v>
      </c>
      <c r="ES1274">
        <v>64.667450000000002</v>
      </c>
      <c r="ET1274">
        <v>42.620280000000001</v>
      </c>
      <c r="EU1274">
        <v>41.999630000000003</v>
      </c>
      <c r="EV1274">
        <v>41.572119999999998</v>
      </c>
      <c r="EW1274">
        <v>42.784469999999999</v>
      </c>
      <c r="EX1274">
        <v>77.387519999999995</v>
      </c>
      <c r="EY1274">
        <v>76.444270000000003</v>
      </c>
      <c r="EZ1274">
        <v>75.421959999999999</v>
      </c>
      <c r="FA1274">
        <v>74.907240000000002</v>
      </c>
      <c r="FB1274">
        <v>73.536869999999993</v>
      </c>
      <c r="FC1274">
        <v>72.482129999999998</v>
      </c>
      <c r="FD1274">
        <v>71.578190000000006</v>
      </c>
      <c r="FE1274">
        <v>71.772890000000004</v>
      </c>
      <c r="FF1274">
        <v>74.657520000000005</v>
      </c>
      <c r="FG1274">
        <v>79.241560000000007</v>
      </c>
      <c r="FH1274">
        <v>83.213470000000001</v>
      </c>
      <c r="FI1274">
        <v>86.363079999999997</v>
      </c>
      <c r="FJ1274">
        <v>88.101370000000003</v>
      </c>
      <c r="FK1274">
        <v>89.68056</v>
      </c>
      <c r="FL1274">
        <v>90.433909999999997</v>
      </c>
      <c r="FM1274">
        <v>90.62697</v>
      </c>
      <c r="FN1274">
        <v>90.427750000000003</v>
      </c>
      <c r="FO1274">
        <v>90.248480000000001</v>
      </c>
      <c r="FP1274">
        <v>89.119919999999993</v>
      </c>
      <c r="FQ1274">
        <v>87.903040000000004</v>
      </c>
      <c r="FR1274">
        <v>85.969970000000004</v>
      </c>
      <c r="FS1274">
        <v>83.515950000000004</v>
      </c>
      <c r="FT1274">
        <v>81.645290000000003</v>
      </c>
      <c r="FU1274">
        <v>80.226219999999998</v>
      </c>
      <c r="FV1274">
        <v>1</v>
      </c>
    </row>
    <row r="1275" spans="1:178" x14ac:dyDescent="0.2">
      <c r="A1275" t="s">
        <v>216</v>
      </c>
      <c r="B1275" t="s">
        <v>231</v>
      </c>
      <c r="C1275" t="s">
        <v>245</v>
      </c>
      <c r="D1275" t="s">
        <v>39</v>
      </c>
      <c r="E1275">
        <v>2016</v>
      </c>
      <c r="F1275" t="s">
        <v>229</v>
      </c>
      <c r="G1275">
        <v>62</v>
      </c>
      <c r="H1275" s="59"/>
      <c r="I1275">
        <v>8.1561000000000003</v>
      </c>
      <c r="J1275">
        <v>118.3663</v>
      </c>
      <c r="K1275">
        <v>118.6527</v>
      </c>
      <c r="L1275">
        <v>119.21250000000001</v>
      </c>
      <c r="M1275">
        <v>119.3121</v>
      </c>
      <c r="N1275">
        <v>119.5508</v>
      </c>
      <c r="O1275">
        <v>121.05549999999999</v>
      </c>
      <c r="P1275">
        <v>123.7298</v>
      </c>
      <c r="Q1275">
        <v>125.4922</v>
      </c>
      <c r="R1275">
        <v>126.5085</v>
      </c>
      <c r="S1275">
        <v>128.98750000000001</v>
      </c>
      <c r="T1275">
        <v>129.93879999999999</v>
      </c>
      <c r="U1275">
        <v>129.8091</v>
      </c>
      <c r="V1275">
        <v>126.79259999999999</v>
      </c>
      <c r="W1275">
        <v>126.5745</v>
      </c>
      <c r="X1275">
        <v>123.9447</v>
      </c>
      <c r="Y1275">
        <v>120.2882</v>
      </c>
      <c r="Z1275">
        <v>118.41540000000001</v>
      </c>
      <c r="AA1275">
        <v>117.42230000000001</v>
      </c>
      <c r="AB1275">
        <v>117.8501</v>
      </c>
      <c r="AC1275">
        <v>118.7539</v>
      </c>
      <c r="AD1275">
        <v>119.7174</v>
      </c>
      <c r="AE1275">
        <v>119.4503</v>
      </c>
      <c r="AF1275">
        <v>119.2064</v>
      </c>
      <c r="AG1275">
        <v>119.80800000000001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25.47015</v>
      </c>
      <c r="AU1275">
        <v>104.4152</v>
      </c>
      <c r="AV1275">
        <v>102.8437</v>
      </c>
      <c r="AW1275">
        <v>99.973590000000002</v>
      </c>
      <c r="AX1275">
        <v>98.415120000000002</v>
      </c>
      <c r="AY1275">
        <v>97.740480000000005</v>
      </c>
      <c r="AZ1275">
        <v>81.439800000000005</v>
      </c>
      <c r="BA1275">
        <v>59.047490000000003</v>
      </c>
      <c r="BB1275">
        <v>37.490589999999997</v>
      </c>
      <c r="BC1275">
        <v>36.80059</v>
      </c>
      <c r="BD1275">
        <v>36.23545</v>
      </c>
      <c r="BE1275">
        <v>37.220669999999998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28.650739999999999</v>
      </c>
      <c r="BS1275">
        <v>106.9126</v>
      </c>
      <c r="BT1275">
        <v>105.0929</v>
      </c>
      <c r="BU1275">
        <v>101.999</v>
      </c>
      <c r="BV1275">
        <v>100.40219999999999</v>
      </c>
      <c r="BW1275">
        <v>99.704260000000005</v>
      </c>
      <c r="BX1275">
        <v>82.502110000000002</v>
      </c>
      <c r="BY1275">
        <v>60.119109999999999</v>
      </c>
      <c r="BZ1275">
        <v>38.621380000000002</v>
      </c>
      <c r="CA1275">
        <v>37.957810000000002</v>
      </c>
      <c r="CB1275">
        <v>37.437629999999999</v>
      </c>
      <c r="CC1275">
        <v>38.479190000000003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30.85361</v>
      </c>
      <c r="CQ1275">
        <v>108.64230000000001</v>
      </c>
      <c r="CR1275">
        <v>106.6507</v>
      </c>
      <c r="CS1275">
        <v>103.40170000000001</v>
      </c>
      <c r="CT1275">
        <v>101.7784</v>
      </c>
      <c r="CU1275">
        <v>101.06440000000001</v>
      </c>
      <c r="CV1275">
        <v>83.237870000000001</v>
      </c>
      <c r="CW1275">
        <v>60.861319999999999</v>
      </c>
      <c r="CX1275">
        <v>39.404559999999996</v>
      </c>
      <c r="CY1275">
        <v>38.75929</v>
      </c>
      <c r="CZ1275">
        <v>38.270240000000001</v>
      </c>
      <c r="DA1275">
        <v>39.350839999999998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  <c r="DM1275">
        <v>0</v>
      </c>
      <c r="DN1275">
        <v>33.056480000000001</v>
      </c>
      <c r="DO1275">
        <v>110.372</v>
      </c>
      <c r="DP1275">
        <v>108.2084</v>
      </c>
      <c r="DQ1275">
        <v>104.8045</v>
      </c>
      <c r="DR1275">
        <v>103.15470000000001</v>
      </c>
      <c r="DS1275">
        <v>102.42449999999999</v>
      </c>
      <c r="DT1275">
        <v>83.97363</v>
      </c>
      <c r="DU1275">
        <v>61.603529999999999</v>
      </c>
      <c r="DV1275">
        <v>40.187750000000001</v>
      </c>
      <c r="DW1275">
        <v>39.560769999999998</v>
      </c>
      <c r="DX1275">
        <v>39.10286</v>
      </c>
      <c r="DY1275">
        <v>40.222479999999997</v>
      </c>
      <c r="DZ1275">
        <v>0</v>
      </c>
      <c r="EA1275">
        <v>0</v>
      </c>
      <c r="EB1275">
        <v>0</v>
      </c>
      <c r="EC1275">
        <v>0</v>
      </c>
      <c r="ED1275">
        <v>0</v>
      </c>
      <c r="EE1275">
        <v>0</v>
      </c>
      <c r="EF1275">
        <v>0</v>
      </c>
      <c r="EG1275">
        <v>0</v>
      </c>
      <c r="EH1275">
        <v>0</v>
      </c>
      <c r="EI1275">
        <v>0</v>
      </c>
      <c r="EJ1275">
        <v>0</v>
      </c>
      <c r="EK1275">
        <v>0</v>
      </c>
      <c r="EL1275">
        <v>36.237070000000003</v>
      </c>
      <c r="EM1275">
        <v>112.8694</v>
      </c>
      <c r="EN1275">
        <v>110.4576</v>
      </c>
      <c r="EO1275">
        <v>106.82989999999999</v>
      </c>
      <c r="EP1275">
        <v>105.1417</v>
      </c>
      <c r="EQ1275">
        <v>104.3883</v>
      </c>
      <c r="ER1275">
        <v>85.035939999999997</v>
      </c>
      <c r="ES1275">
        <v>62.675159999999998</v>
      </c>
      <c r="ET1275">
        <v>41.318539999999999</v>
      </c>
      <c r="EU1275">
        <v>40.717979999999997</v>
      </c>
      <c r="EV1275">
        <v>40.305030000000002</v>
      </c>
      <c r="EW1275">
        <v>41.481000000000002</v>
      </c>
      <c r="EX1275">
        <v>77.387519999999995</v>
      </c>
      <c r="EY1275">
        <v>76.444270000000003</v>
      </c>
      <c r="EZ1275">
        <v>75.421959999999999</v>
      </c>
      <c r="FA1275">
        <v>74.907240000000002</v>
      </c>
      <c r="FB1275">
        <v>73.536869999999993</v>
      </c>
      <c r="FC1275">
        <v>72.482129999999998</v>
      </c>
      <c r="FD1275">
        <v>71.578190000000006</v>
      </c>
      <c r="FE1275">
        <v>71.772890000000004</v>
      </c>
      <c r="FF1275">
        <v>74.657520000000005</v>
      </c>
      <c r="FG1275">
        <v>79.241560000000007</v>
      </c>
      <c r="FH1275">
        <v>83.213470000000001</v>
      </c>
      <c r="FI1275">
        <v>86.363079999999997</v>
      </c>
      <c r="FJ1275">
        <v>88.101370000000003</v>
      </c>
      <c r="FK1275">
        <v>89.68056</v>
      </c>
      <c r="FL1275">
        <v>90.433909999999997</v>
      </c>
      <c r="FM1275">
        <v>90.62697</v>
      </c>
      <c r="FN1275">
        <v>90.427750000000003</v>
      </c>
      <c r="FO1275">
        <v>90.248480000000001</v>
      </c>
      <c r="FP1275">
        <v>89.119919999999993</v>
      </c>
      <c r="FQ1275">
        <v>87.903040000000004</v>
      </c>
      <c r="FR1275">
        <v>85.969970000000004</v>
      </c>
      <c r="FS1275">
        <v>83.515950000000004</v>
      </c>
      <c r="FT1275">
        <v>81.645290000000003</v>
      </c>
      <c r="FU1275">
        <v>80.226209999999995</v>
      </c>
      <c r="FV1275">
        <v>1</v>
      </c>
    </row>
    <row r="1276" spans="1:178" x14ac:dyDescent="0.2">
      <c r="A1276" t="s">
        <v>216</v>
      </c>
      <c r="B1276" t="s">
        <v>231</v>
      </c>
      <c r="C1276" t="s">
        <v>245</v>
      </c>
      <c r="D1276" t="s">
        <v>39</v>
      </c>
      <c r="E1276">
        <v>2017</v>
      </c>
      <c r="F1276" t="s">
        <v>229</v>
      </c>
      <c r="G1276">
        <v>61</v>
      </c>
      <c r="H1276" s="59"/>
      <c r="I1276">
        <v>8.0245499999999996</v>
      </c>
      <c r="J1276">
        <v>116.4571</v>
      </c>
      <c r="K1276">
        <v>116.7389</v>
      </c>
      <c r="L1276">
        <v>117.2898</v>
      </c>
      <c r="M1276">
        <v>117.3877</v>
      </c>
      <c r="N1276">
        <v>117.62260000000001</v>
      </c>
      <c r="O1276">
        <v>119.10299999999999</v>
      </c>
      <c r="P1276">
        <v>121.7341</v>
      </c>
      <c r="Q1276">
        <v>123.46810000000001</v>
      </c>
      <c r="R1276">
        <v>124.468</v>
      </c>
      <c r="S1276">
        <v>126.9071</v>
      </c>
      <c r="T1276">
        <v>127.843</v>
      </c>
      <c r="U1276">
        <v>127.7154</v>
      </c>
      <c r="V1276">
        <v>124.74760000000001</v>
      </c>
      <c r="W1276">
        <v>124.5329</v>
      </c>
      <c r="X1276">
        <v>121.9456</v>
      </c>
      <c r="Y1276">
        <v>118.3481</v>
      </c>
      <c r="Z1276">
        <v>116.50539999999999</v>
      </c>
      <c r="AA1276">
        <v>115.5284</v>
      </c>
      <c r="AB1276">
        <v>115.94929999999999</v>
      </c>
      <c r="AC1276">
        <v>116.8385</v>
      </c>
      <c r="AD1276">
        <v>117.7865</v>
      </c>
      <c r="AE1276">
        <v>117.52370000000001</v>
      </c>
      <c r="AF1276">
        <v>117.2837</v>
      </c>
      <c r="AG1276">
        <v>117.87560000000001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25.016100000000002</v>
      </c>
      <c r="AU1276">
        <v>102.69710000000001</v>
      </c>
      <c r="AV1276">
        <v>101.1544</v>
      </c>
      <c r="AW1276">
        <v>98.333569999999995</v>
      </c>
      <c r="AX1276">
        <v>96.80077</v>
      </c>
      <c r="AY1276">
        <v>96.137330000000006</v>
      </c>
      <c r="AZ1276">
        <v>80.111810000000006</v>
      </c>
      <c r="BA1276">
        <v>58.080539999999999</v>
      </c>
      <c r="BB1276">
        <v>36.870530000000002</v>
      </c>
      <c r="BC1276">
        <v>36.191310000000001</v>
      </c>
      <c r="BD1276">
        <v>35.63467</v>
      </c>
      <c r="BE1276">
        <v>36.603230000000003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28.170940000000002</v>
      </c>
      <c r="BS1276">
        <v>105.1743</v>
      </c>
      <c r="BT1276">
        <v>103.3853</v>
      </c>
      <c r="BU1276">
        <v>100.3425</v>
      </c>
      <c r="BV1276">
        <v>98.771749999999997</v>
      </c>
      <c r="BW1276">
        <v>98.085210000000004</v>
      </c>
      <c r="BX1276">
        <v>81.165530000000004</v>
      </c>
      <c r="BY1276">
        <v>59.14349</v>
      </c>
      <c r="BZ1276">
        <v>37.992159999999998</v>
      </c>
      <c r="CA1276">
        <v>37.339149999999997</v>
      </c>
      <c r="CB1276">
        <v>36.827100000000002</v>
      </c>
      <c r="CC1276">
        <v>37.851559999999999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30.355969999999999</v>
      </c>
      <c r="CQ1276">
        <v>106.89</v>
      </c>
      <c r="CR1276">
        <v>104.93049999999999</v>
      </c>
      <c r="CS1276">
        <v>101.73399999999999</v>
      </c>
      <c r="CT1276">
        <v>100.13679999999999</v>
      </c>
      <c r="CU1276">
        <v>99.434299999999993</v>
      </c>
      <c r="CV1276">
        <v>81.895319999999998</v>
      </c>
      <c r="CW1276">
        <v>59.87968</v>
      </c>
      <c r="CX1276">
        <v>38.768999999999998</v>
      </c>
      <c r="CY1276">
        <v>38.134140000000002</v>
      </c>
      <c r="CZ1276">
        <v>37.652979999999999</v>
      </c>
      <c r="DA1276">
        <v>38.716149999999999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  <c r="DM1276">
        <v>0</v>
      </c>
      <c r="DN1276">
        <v>32.540999999999997</v>
      </c>
      <c r="DO1276">
        <v>108.6057</v>
      </c>
      <c r="DP1276">
        <v>106.4756</v>
      </c>
      <c r="DQ1276">
        <v>103.1254</v>
      </c>
      <c r="DR1276">
        <v>101.50190000000001</v>
      </c>
      <c r="DS1276">
        <v>100.7834</v>
      </c>
      <c r="DT1276">
        <v>82.625119999999995</v>
      </c>
      <c r="DU1276">
        <v>60.615879999999997</v>
      </c>
      <c r="DV1276">
        <v>39.545850000000002</v>
      </c>
      <c r="DW1276">
        <v>38.929130000000001</v>
      </c>
      <c r="DX1276">
        <v>38.478859999999997</v>
      </c>
      <c r="DY1276">
        <v>39.580739999999999</v>
      </c>
      <c r="DZ1276">
        <v>0</v>
      </c>
      <c r="EA1276">
        <v>0</v>
      </c>
      <c r="EB1276">
        <v>0</v>
      </c>
      <c r="EC1276">
        <v>0</v>
      </c>
      <c r="ED1276">
        <v>0</v>
      </c>
      <c r="EE1276">
        <v>0</v>
      </c>
      <c r="EF1276">
        <v>0</v>
      </c>
      <c r="EG1276">
        <v>0</v>
      </c>
      <c r="EH1276">
        <v>0</v>
      </c>
      <c r="EI1276">
        <v>0</v>
      </c>
      <c r="EJ1276">
        <v>0</v>
      </c>
      <c r="EK1276">
        <v>0</v>
      </c>
      <c r="EL1276">
        <v>35.695839999999997</v>
      </c>
      <c r="EM1276">
        <v>111.0829</v>
      </c>
      <c r="EN1276">
        <v>108.70659999999999</v>
      </c>
      <c r="EO1276">
        <v>105.1343</v>
      </c>
      <c r="EP1276">
        <v>103.4729</v>
      </c>
      <c r="EQ1276">
        <v>102.7313</v>
      </c>
      <c r="ER1276">
        <v>83.678839999999994</v>
      </c>
      <c r="ES1276">
        <v>61.678829999999998</v>
      </c>
      <c r="ET1276">
        <v>40.667479999999998</v>
      </c>
      <c r="EU1276">
        <v>40.076970000000003</v>
      </c>
      <c r="EV1276">
        <v>39.671300000000002</v>
      </c>
      <c r="EW1276">
        <v>40.829070000000002</v>
      </c>
      <c r="EX1276">
        <v>77.387519999999995</v>
      </c>
      <c r="EY1276">
        <v>76.444270000000003</v>
      </c>
      <c r="EZ1276">
        <v>75.421959999999999</v>
      </c>
      <c r="FA1276">
        <v>74.907240000000002</v>
      </c>
      <c r="FB1276">
        <v>73.536869999999993</v>
      </c>
      <c r="FC1276">
        <v>72.482129999999998</v>
      </c>
      <c r="FD1276">
        <v>71.578190000000006</v>
      </c>
      <c r="FE1276">
        <v>71.772890000000004</v>
      </c>
      <c r="FF1276">
        <v>74.657520000000005</v>
      </c>
      <c r="FG1276">
        <v>79.241560000000007</v>
      </c>
      <c r="FH1276">
        <v>83.213470000000001</v>
      </c>
      <c r="FI1276">
        <v>86.363079999999997</v>
      </c>
      <c r="FJ1276">
        <v>88.101380000000006</v>
      </c>
      <c r="FK1276">
        <v>89.68056</v>
      </c>
      <c r="FL1276">
        <v>90.433909999999997</v>
      </c>
      <c r="FM1276">
        <v>90.62697</v>
      </c>
      <c r="FN1276">
        <v>90.427760000000006</v>
      </c>
      <c r="FO1276">
        <v>90.248480000000001</v>
      </c>
      <c r="FP1276">
        <v>89.119910000000004</v>
      </c>
      <c r="FQ1276">
        <v>87.903040000000004</v>
      </c>
      <c r="FR1276">
        <v>85.969970000000004</v>
      </c>
      <c r="FS1276">
        <v>83.515950000000004</v>
      </c>
      <c r="FT1276">
        <v>81.645290000000003</v>
      </c>
      <c r="FU1276">
        <v>80.226219999999998</v>
      </c>
      <c r="FV1276">
        <v>1</v>
      </c>
    </row>
    <row r="1277" spans="1:178" x14ac:dyDescent="0.2">
      <c r="A1277" t="s">
        <v>216</v>
      </c>
      <c r="B1277" t="s">
        <v>231</v>
      </c>
      <c r="C1277" t="s">
        <v>245</v>
      </c>
      <c r="D1277" t="s">
        <v>39</v>
      </c>
      <c r="E1277" t="s">
        <v>239</v>
      </c>
      <c r="F1277" t="s">
        <v>229</v>
      </c>
      <c r="G1277">
        <v>59</v>
      </c>
      <c r="H1277" s="59"/>
      <c r="I1277">
        <v>7.76145</v>
      </c>
      <c r="J1277">
        <v>112.63890000000001</v>
      </c>
      <c r="K1277">
        <v>112.9114</v>
      </c>
      <c r="L1277">
        <v>113.4442</v>
      </c>
      <c r="M1277">
        <v>113.5389</v>
      </c>
      <c r="N1277">
        <v>113.76609999999999</v>
      </c>
      <c r="O1277">
        <v>115.19799999999999</v>
      </c>
      <c r="P1277">
        <v>117.74290000000001</v>
      </c>
      <c r="Q1277">
        <v>119.42</v>
      </c>
      <c r="R1277">
        <v>120.3871</v>
      </c>
      <c r="S1277">
        <v>122.7462</v>
      </c>
      <c r="T1277">
        <v>123.6514</v>
      </c>
      <c r="U1277">
        <v>123.52800000000001</v>
      </c>
      <c r="V1277">
        <v>120.6575</v>
      </c>
      <c r="W1277">
        <v>120.4499</v>
      </c>
      <c r="X1277">
        <v>117.9473</v>
      </c>
      <c r="Y1277">
        <v>114.4678</v>
      </c>
      <c r="Z1277">
        <v>112.68559999999999</v>
      </c>
      <c r="AA1277">
        <v>111.7406</v>
      </c>
      <c r="AB1277">
        <v>112.1477</v>
      </c>
      <c r="AC1277">
        <v>113.0078</v>
      </c>
      <c r="AD1277">
        <v>113.9246</v>
      </c>
      <c r="AE1277">
        <v>113.6705</v>
      </c>
      <c r="AF1277">
        <v>113.4384</v>
      </c>
      <c r="AG1277">
        <v>114.0108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24.109089999999998</v>
      </c>
      <c r="AU1277">
        <v>99.261830000000003</v>
      </c>
      <c r="AV1277">
        <v>97.776439999999994</v>
      </c>
      <c r="AW1277">
        <v>95.054239999999993</v>
      </c>
      <c r="AX1277">
        <v>93.572739999999996</v>
      </c>
      <c r="AY1277">
        <v>92.93168</v>
      </c>
      <c r="AZ1277">
        <v>77.456199999999995</v>
      </c>
      <c r="BA1277">
        <v>56.147010000000002</v>
      </c>
      <c r="BB1277">
        <v>35.630789999999998</v>
      </c>
      <c r="BC1277">
        <v>34.973129999999998</v>
      </c>
      <c r="BD1277">
        <v>34.433509999999998</v>
      </c>
      <c r="BE1277">
        <v>35.368769999999998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27.211780000000001</v>
      </c>
      <c r="BS1277">
        <v>101.6981</v>
      </c>
      <c r="BT1277">
        <v>99.970529999999997</v>
      </c>
      <c r="BU1277">
        <v>97.030010000000004</v>
      </c>
      <c r="BV1277">
        <v>95.511139999999997</v>
      </c>
      <c r="BW1277">
        <v>94.847359999999995</v>
      </c>
      <c r="BX1277">
        <v>78.492490000000004</v>
      </c>
      <c r="BY1277">
        <v>57.192390000000003</v>
      </c>
      <c r="BZ1277">
        <v>36.733890000000002</v>
      </c>
      <c r="CA1277">
        <v>36.101990000000001</v>
      </c>
      <c r="CB1277">
        <v>35.606229999999996</v>
      </c>
      <c r="CC1277">
        <v>36.596469999999997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29.360690000000002</v>
      </c>
      <c r="CQ1277">
        <v>103.3854</v>
      </c>
      <c r="CR1277">
        <v>101.4901</v>
      </c>
      <c r="CS1277">
        <v>98.398409999999998</v>
      </c>
      <c r="CT1277">
        <v>96.853669999999994</v>
      </c>
      <c r="CU1277">
        <v>96.174160000000001</v>
      </c>
      <c r="CV1277">
        <v>79.210229999999996</v>
      </c>
      <c r="CW1277">
        <v>57.916420000000002</v>
      </c>
      <c r="CX1277">
        <v>37.497889999999998</v>
      </c>
      <c r="CY1277">
        <v>36.883839999999999</v>
      </c>
      <c r="CZ1277">
        <v>36.418460000000003</v>
      </c>
      <c r="DA1277">
        <v>37.446770000000001</v>
      </c>
      <c r="DB1277">
        <v>0</v>
      </c>
      <c r="DC1277">
        <v>0</v>
      </c>
      <c r="DD1277">
        <v>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  <c r="DM1277">
        <v>0</v>
      </c>
      <c r="DN1277">
        <v>31.509609999999999</v>
      </c>
      <c r="DO1277">
        <v>105.0728</v>
      </c>
      <c r="DP1277">
        <v>103.0098</v>
      </c>
      <c r="DQ1277">
        <v>99.766819999999996</v>
      </c>
      <c r="DR1277">
        <v>98.196200000000005</v>
      </c>
      <c r="DS1277">
        <v>97.500950000000003</v>
      </c>
      <c r="DT1277">
        <v>79.927959999999999</v>
      </c>
      <c r="DU1277">
        <v>58.640439999999998</v>
      </c>
      <c r="DV1277">
        <v>38.261890000000001</v>
      </c>
      <c r="DW1277">
        <v>37.665689999999998</v>
      </c>
      <c r="DX1277">
        <v>37.23068</v>
      </c>
      <c r="DY1277">
        <v>38.297060000000002</v>
      </c>
      <c r="DZ1277">
        <v>0</v>
      </c>
      <c r="EA1277">
        <v>0</v>
      </c>
      <c r="EB1277">
        <v>0</v>
      </c>
      <c r="EC1277">
        <v>0</v>
      </c>
      <c r="ED1277">
        <v>0</v>
      </c>
      <c r="EE1277">
        <v>0</v>
      </c>
      <c r="EF1277">
        <v>0</v>
      </c>
      <c r="EG1277">
        <v>0</v>
      </c>
      <c r="EH1277">
        <v>0</v>
      </c>
      <c r="EI1277">
        <v>0</v>
      </c>
      <c r="EJ1277">
        <v>0</v>
      </c>
      <c r="EK1277">
        <v>0</v>
      </c>
      <c r="EL1277">
        <v>34.612290000000002</v>
      </c>
      <c r="EM1277">
        <v>107.509</v>
      </c>
      <c r="EN1277">
        <v>105.2038</v>
      </c>
      <c r="EO1277">
        <v>101.7426</v>
      </c>
      <c r="EP1277">
        <v>100.13460000000001</v>
      </c>
      <c r="EQ1277">
        <v>99.416629999999998</v>
      </c>
      <c r="ER1277">
        <v>80.964259999999996</v>
      </c>
      <c r="ES1277">
        <v>59.685830000000003</v>
      </c>
      <c r="ET1277">
        <v>39.364989999999999</v>
      </c>
      <c r="EU1277">
        <v>38.794559999999997</v>
      </c>
      <c r="EV1277">
        <v>38.403410000000001</v>
      </c>
      <c r="EW1277">
        <v>39.524760000000001</v>
      </c>
      <c r="EX1277">
        <v>77.387519999999995</v>
      </c>
      <c r="EY1277">
        <v>76.444270000000003</v>
      </c>
      <c r="EZ1277">
        <v>75.421970000000002</v>
      </c>
      <c r="FA1277">
        <v>74.907229999999998</v>
      </c>
      <c r="FB1277">
        <v>73.536869999999993</v>
      </c>
      <c r="FC1277">
        <v>72.482119999999995</v>
      </c>
      <c r="FD1277">
        <v>71.578190000000006</v>
      </c>
      <c r="FE1277">
        <v>71.772890000000004</v>
      </c>
      <c r="FF1277">
        <v>74.657520000000005</v>
      </c>
      <c r="FG1277">
        <v>79.241560000000007</v>
      </c>
      <c r="FH1277">
        <v>83.213470000000001</v>
      </c>
      <c r="FI1277">
        <v>86.363079999999997</v>
      </c>
      <c r="FJ1277">
        <v>88.101370000000003</v>
      </c>
      <c r="FK1277">
        <v>89.68056</v>
      </c>
      <c r="FL1277">
        <v>90.433909999999997</v>
      </c>
      <c r="FM1277">
        <v>90.626959999999997</v>
      </c>
      <c r="FN1277">
        <v>90.427750000000003</v>
      </c>
      <c r="FO1277">
        <v>90.248480000000001</v>
      </c>
      <c r="FP1277">
        <v>89.119919999999993</v>
      </c>
      <c r="FQ1277">
        <v>87.903040000000004</v>
      </c>
      <c r="FR1277">
        <v>85.969970000000004</v>
      </c>
      <c r="FS1277">
        <v>83.515960000000007</v>
      </c>
      <c r="FT1277">
        <v>81.645290000000003</v>
      </c>
      <c r="FU1277">
        <v>80.226209999999995</v>
      </c>
      <c r="FV1277">
        <v>1</v>
      </c>
    </row>
    <row r="1278" spans="1:178" x14ac:dyDescent="0.2">
      <c r="A1278" t="s">
        <v>216</v>
      </c>
      <c r="B1278" t="s">
        <v>231</v>
      </c>
      <c r="C1278" t="s">
        <v>245</v>
      </c>
      <c r="D1278" t="s">
        <v>40</v>
      </c>
      <c r="E1278">
        <v>2015</v>
      </c>
      <c r="F1278" t="s">
        <v>229</v>
      </c>
      <c r="G1278">
        <v>64</v>
      </c>
      <c r="H1278" s="59"/>
      <c r="I1278">
        <v>8.4192</v>
      </c>
      <c r="J1278">
        <v>125.758</v>
      </c>
      <c r="K1278">
        <v>125.8305</v>
      </c>
      <c r="L1278">
        <v>126.3169</v>
      </c>
      <c r="M1278">
        <v>126.18470000000001</v>
      </c>
      <c r="N1278">
        <v>126.54089999999999</v>
      </c>
      <c r="O1278">
        <v>128.15119999999999</v>
      </c>
      <c r="P1278">
        <v>130.74549999999999</v>
      </c>
      <c r="Q1278">
        <v>132.5061</v>
      </c>
      <c r="R1278">
        <v>133.37569999999999</v>
      </c>
      <c r="S1278">
        <v>135.5504</v>
      </c>
      <c r="T1278">
        <v>136.47450000000001</v>
      </c>
      <c r="U1278">
        <v>136.52449999999999</v>
      </c>
      <c r="V1278">
        <v>133.52529999999999</v>
      </c>
      <c r="W1278">
        <v>133.12520000000001</v>
      </c>
      <c r="X1278">
        <v>130.5701</v>
      </c>
      <c r="Y1278">
        <v>127.0553</v>
      </c>
      <c r="Z1278">
        <v>125.20610000000001</v>
      </c>
      <c r="AA1278">
        <v>124.6631</v>
      </c>
      <c r="AB1278">
        <v>124.75879999999999</v>
      </c>
      <c r="AC1278">
        <v>125.6623</v>
      </c>
      <c r="AD1278">
        <v>126.5214</v>
      </c>
      <c r="AE1278">
        <v>126.70440000000001</v>
      </c>
      <c r="AF1278">
        <v>126.123</v>
      </c>
      <c r="AG1278">
        <v>126.5864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27.793150000000001</v>
      </c>
      <c r="AU1278">
        <v>111.1133</v>
      </c>
      <c r="AV1278">
        <v>109.6229</v>
      </c>
      <c r="AW1278">
        <v>106.96899999999999</v>
      </c>
      <c r="AX1278">
        <v>105.5389</v>
      </c>
      <c r="AY1278">
        <v>105.1561</v>
      </c>
      <c r="AZ1278">
        <v>88.237759999999994</v>
      </c>
      <c r="BA1278">
        <v>64.577550000000002</v>
      </c>
      <c r="BB1278">
        <v>42.206040000000002</v>
      </c>
      <c r="BC1278">
        <v>41.782200000000003</v>
      </c>
      <c r="BD1278">
        <v>41.255749999999999</v>
      </c>
      <c r="BE1278">
        <v>42.469270000000002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31.096489999999999</v>
      </c>
      <c r="BS1278">
        <v>113.7634</v>
      </c>
      <c r="BT1278">
        <v>112.0419</v>
      </c>
      <c r="BU1278">
        <v>109.15009999999999</v>
      </c>
      <c r="BV1278">
        <v>107.68640000000001</v>
      </c>
      <c r="BW1278">
        <v>107.3145</v>
      </c>
      <c r="BX1278">
        <v>89.428340000000006</v>
      </c>
      <c r="BY1278">
        <v>65.815510000000003</v>
      </c>
      <c r="BZ1278">
        <v>43.450400000000002</v>
      </c>
      <c r="CA1278">
        <v>43.066690000000001</v>
      </c>
      <c r="CB1278">
        <v>42.566960000000002</v>
      </c>
      <c r="CC1278">
        <v>43.831780000000002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33.38438</v>
      </c>
      <c r="CQ1278">
        <v>115.5988</v>
      </c>
      <c r="CR1278">
        <v>113.71720000000001</v>
      </c>
      <c r="CS1278">
        <v>110.66070000000001</v>
      </c>
      <c r="CT1278">
        <v>109.1738</v>
      </c>
      <c r="CU1278">
        <v>108.8094</v>
      </c>
      <c r="CV1278">
        <v>90.252939999999995</v>
      </c>
      <c r="CW1278">
        <v>66.672920000000005</v>
      </c>
      <c r="CX1278">
        <v>44.312240000000003</v>
      </c>
      <c r="CY1278">
        <v>43.956319999999998</v>
      </c>
      <c r="CZ1278">
        <v>43.475099999999998</v>
      </c>
      <c r="DA1278">
        <v>44.775449999999999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  <c r="DM1278">
        <v>0</v>
      </c>
      <c r="DN1278">
        <v>35.672260000000001</v>
      </c>
      <c r="DO1278">
        <v>117.4342</v>
      </c>
      <c r="DP1278">
        <v>115.3925</v>
      </c>
      <c r="DQ1278">
        <v>112.1713</v>
      </c>
      <c r="DR1278">
        <v>110.66119999999999</v>
      </c>
      <c r="DS1278">
        <v>110.3043</v>
      </c>
      <c r="DT1278">
        <v>91.077550000000002</v>
      </c>
      <c r="DU1278">
        <v>67.530330000000006</v>
      </c>
      <c r="DV1278">
        <v>45.17409</v>
      </c>
      <c r="DW1278">
        <v>44.845950000000002</v>
      </c>
      <c r="DX1278">
        <v>44.383240000000001</v>
      </c>
      <c r="DY1278">
        <v>45.719119999999997</v>
      </c>
      <c r="DZ1278">
        <v>0</v>
      </c>
      <c r="EA1278">
        <v>0</v>
      </c>
      <c r="EB1278">
        <v>0</v>
      </c>
      <c r="EC1278">
        <v>0</v>
      </c>
      <c r="ED1278">
        <v>0</v>
      </c>
      <c r="EE1278">
        <v>0</v>
      </c>
      <c r="EF1278">
        <v>0</v>
      </c>
      <c r="EG1278">
        <v>0</v>
      </c>
      <c r="EH1278">
        <v>0</v>
      </c>
      <c r="EI1278">
        <v>0</v>
      </c>
      <c r="EJ1278">
        <v>0</v>
      </c>
      <c r="EK1278">
        <v>0</v>
      </c>
      <c r="EL1278">
        <v>38.975610000000003</v>
      </c>
      <c r="EM1278">
        <v>120.0843</v>
      </c>
      <c r="EN1278">
        <v>117.81140000000001</v>
      </c>
      <c r="EO1278">
        <v>114.3524</v>
      </c>
      <c r="EP1278">
        <v>112.80880000000001</v>
      </c>
      <c r="EQ1278">
        <v>112.4627</v>
      </c>
      <c r="ER1278">
        <v>92.268129999999999</v>
      </c>
      <c r="ES1278">
        <v>68.768289999999993</v>
      </c>
      <c r="ET1278">
        <v>46.41845</v>
      </c>
      <c r="EU1278">
        <v>46.13044</v>
      </c>
      <c r="EV1278">
        <v>45.694450000000003</v>
      </c>
      <c r="EW1278">
        <v>47.081629999999997</v>
      </c>
      <c r="EX1278">
        <v>76.537120000000002</v>
      </c>
      <c r="EY1278">
        <v>75.693740000000005</v>
      </c>
      <c r="EZ1278">
        <v>74.055549999999997</v>
      </c>
      <c r="FA1278">
        <v>73.401020000000003</v>
      </c>
      <c r="FB1278">
        <v>72.481930000000006</v>
      </c>
      <c r="FC1278">
        <v>71.508150000000001</v>
      </c>
      <c r="FD1278">
        <v>70.762190000000004</v>
      </c>
      <c r="FE1278">
        <v>70.391570000000002</v>
      </c>
      <c r="FF1278">
        <v>72.760360000000006</v>
      </c>
      <c r="FG1278">
        <v>77.527910000000006</v>
      </c>
      <c r="FH1278">
        <v>81.392700000000005</v>
      </c>
      <c r="FI1278">
        <v>84.778739999999999</v>
      </c>
      <c r="FJ1278">
        <v>87.455969999999994</v>
      </c>
      <c r="FK1278">
        <v>89.116190000000003</v>
      </c>
      <c r="FL1278">
        <v>90.584370000000007</v>
      </c>
      <c r="FM1278">
        <v>91.432410000000004</v>
      </c>
      <c r="FN1278">
        <v>91.464230000000001</v>
      </c>
      <c r="FO1278">
        <v>90.126090000000005</v>
      </c>
      <c r="FP1278">
        <v>89.177719999999994</v>
      </c>
      <c r="FQ1278">
        <v>87.599329999999995</v>
      </c>
      <c r="FR1278">
        <v>84.519620000000003</v>
      </c>
      <c r="FS1278">
        <v>81.499610000000004</v>
      </c>
      <c r="FT1278">
        <v>80.729060000000004</v>
      </c>
      <c r="FU1278">
        <v>79.324129999999997</v>
      </c>
      <c r="FV1278">
        <v>1</v>
      </c>
    </row>
    <row r="1279" spans="1:178" x14ac:dyDescent="0.2">
      <c r="A1279" t="s">
        <v>216</v>
      </c>
      <c r="B1279" t="s">
        <v>231</v>
      </c>
      <c r="C1279" t="s">
        <v>245</v>
      </c>
      <c r="D1279" t="s">
        <v>40</v>
      </c>
      <c r="E1279">
        <v>2016</v>
      </c>
      <c r="F1279" t="s">
        <v>229</v>
      </c>
      <c r="G1279">
        <v>62</v>
      </c>
      <c r="H1279" s="59"/>
      <c r="I1279">
        <v>8.1561000000000003</v>
      </c>
      <c r="J1279">
        <v>121.828</v>
      </c>
      <c r="K1279">
        <v>121.8982</v>
      </c>
      <c r="L1279">
        <v>122.3695</v>
      </c>
      <c r="M1279">
        <v>122.2414</v>
      </c>
      <c r="N1279">
        <v>122.5865</v>
      </c>
      <c r="O1279">
        <v>124.1465</v>
      </c>
      <c r="P1279">
        <v>126.6597</v>
      </c>
      <c r="Q1279">
        <v>128.36519999999999</v>
      </c>
      <c r="R1279">
        <v>129.20769999999999</v>
      </c>
      <c r="S1279">
        <v>131.31450000000001</v>
      </c>
      <c r="T1279">
        <v>132.2097</v>
      </c>
      <c r="U1279">
        <v>132.25810000000001</v>
      </c>
      <c r="V1279">
        <v>129.3526</v>
      </c>
      <c r="W1279">
        <v>128.96510000000001</v>
      </c>
      <c r="X1279">
        <v>126.4898</v>
      </c>
      <c r="Y1279">
        <v>123.0848</v>
      </c>
      <c r="Z1279">
        <v>121.29340000000001</v>
      </c>
      <c r="AA1279">
        <v>120.76730000000001</v>
      </c>
      <c r="AB1279">
        <v>120.8601</v>
      </c>
      <c r="AC1279">
        <v>121.7353</v>
      </c>
      <c r="AD1279">
        <v>122.5676</v>
      </c>
      <c r="AE1279">
        <v>122.7449</v>
      </c>
      <c r="AF1279">
        <v>122.18170000000001</v>
      </c>
      <c r="AG1279">
        <v>122.6305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26.83794</v>
      </c>
      <c r="AU1279">
        <v>107.5715</v>
      </c>
      <c r="AV1279">
        <v>106.13379999999999</v>
      </c>
      <c r="AW1279">
        <v>103.569</v>
      </c>
      <c r="AX1279">
        <v>102.1845</v>
      </c>
      <c r="AY1279">
        <v>101.8134</v>
      </c>
      <c r="AZ1279">
        <v>85.449089999999998</v>
      </c>
      <c r="BA1279">
        <v>62.52702</v>
      </c>
      <c r="BB1279">
        <v>40.85445</v>
      </c>
      <c r="BC1279">
        <v>40.442810000000001</v>
      </c>
      <c r="BD1279">
        <v>39.932110000000002</v>
      </c>
      <c r="BE1279">
        <v>41.106349999999999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30.089259999999999</v>
      </c>
      <c r="BS1279">
        <v>110.1798</v>
      </c>
      <c r="BT1279">
        <v>108.5146</v>
      </c>
      <c r="BU1279">
        <v>105.7157</v>
      </c>
      <c r="BV1279">
        <v>104.29819999999999</v>
      </c>
      <c r="BW1279">
        <v>103.9378</v>
      </c>
      <c r="BX1279">
        <v>86.620930000000001</v>
      </c>
      <c r="BY1279">
        <v>63.745480000000001</v>
      </c>
      <c r="BZ1279">
        <v>42.079219999999999</v>
      </c>
      <c r="CA1279">
        <v>41.707070000000002</v>
      </c>
      <c r="CB1279">
        <v>41.222670000000001</v>
      </c>
      <c r="CC1279">
        <v>42.447409999999998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32.34111</v>
      </c>
      <c r="CQ1279">
        <v>111.9863</v>
      </c>
      <c r="CR1279">
        <v>110.1635</v>
      </c>
      <c r="CS1279">
        <v>107.2026</v>
      </c>
      <c r="CT1279">
        <v>105.7621</v>
      </c>
      <c r="CU1279">
        <v>105.4091</v>
      </c>
      <c r="CV1279">
        <v>87.432540000000003</v>
      </c>
      <c r="CW1279">
        <v>64.589389999999995</v>
      </c>
      <c r="CX1279">
        <v>42.927489999999999</v>
      </c>
      <c r="CY1279">
        <v>42.582689999999999</v>
      </c>
      <c r="CZ1279">
        <v>42.116500000000002</v>
      </c>
      <c r="DA1279">
        <v>43.376220000000004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  <c r="DM1279">
        <v>0</v>
      </c>
      <c r="DN1279">
        <v>34.592970000000001</v>
      </c>
      <c r="DO1279">
        <v>113.7929</v>
      </c>
      <c r="DP1279">
        <v>111.8125</v>
      </c>
      <c r="DQ1279">
        <v>108.68940000000001</v>
      </c>
      <c r="DR1279">
        <v>107.2261</v>
      </c>
      <c r="DS1279">
        <v>106.8805</v>
      </c>
      <c r="DT1279">
        <v>88.244159999999994</v>
      </c>
      <c r="DU1279">
        <v>65.43329</v>
      </c>
      <c r="DV1279">
        <v>43.775759999999998</v>
      </c>
      <c r="DW1279">
        <v>43.458309999999997</v>
      </c>
      <c r="DX1279">
        <v>43.010339999999999</v>
      </c>
      <c r="DY1279">
        <v>44.305030000000002</v>
      </c>
      <c r="DZ1279">
        <v>0</v>
      </c>
      <c r="EA1279">
        <v>0</v>
      </c>
      <c r="EB1279">
        <v>0</v>
      </c>
      <c r="EC1279">
        <v>0</v>
      </c>
      <c r="ED1279">
        <v>0</v>
      </c>
      <c r="EE1279">
        <v>0</v>
      </c>
      <c r="EF1279">
        <v>0</v>
      </c>
      <c r="EG1279">
        <v>0</v>
      </c>
      <c r="EH1279">
        <v>0</v>
      </c>
      <c r="EI1279">
        <v>0</v>
      </c>
      <c r="EJ1279">
        <v>0</v>
      </c>
      <c r="EK1279">
        <v>0</v>
      </c>
      <c r="EL1279">
        <v>37.844290000000001</v>
      </c>
      <c r="EM1279">
        <v>116.4012</v>
      </c>
      <c r="EN1279">
        <v>114.19329999999999</v>
      </c>
      <c r="EO1279">
        <v>110.8361</v>
      </c>
      <c r="EP1279">
        <v>109.3398</v>
      </c>
      <c r="EQ1279">
        <v>109.00490000000001</v>
      </c>
      <c r="ER1279">
        <v>89.415989999999994</v>
      </c>
      <c r="ES1279">
        <v>66.651750000000007</v>
      </c>
      <c r="ET1279">
        <v>45.000529999999998</v>
      </c>
      <c r="EU1279">
        <v>44.722560000000001</v>
      </c>
      <c r="EV1279">
        <v>44.300899999999999</v>
      </c>
      <c r="EW1279">
        <v>45.646079999999998</v>
      </c>
      <c r="EX1279">
        <v>76.537120000000002</v>
      </c>
      <c r="EY1279">
        <v>75.693740000000005</v>
      </c>
      <c r="EZ1279">
        <v>74.055549999999997</v>
      </c>
      <c r="FA1279">
        <v>73.401020000000003</v>
      </c>
      <c r="FB1279">
        <v>72.481930000000006</v>
      </c>
      <c r="FC1279">
        <v>71.508150000000001</v>
      </c>
      <c r="FD1279">
        <v>70.762190000000004</v>
      </c>
      <c r="FE1279">
        <v>70.391570000000002</v>
      </c>
      <c r="FF1279">
        <v>72.760360000000006</v>
      </c>
      <c r="FG1279">
        <v>77.527910000000006</v>
      </c>
      <c r="FH1279">
        <v>81.392700000000005</v>
      </c>
      <c r="FI1279">
        <v>84.778739999999999</v>
      </c>
      <c r="FJ1279">
        <v>87.455969999999994</v>
      </c>
      <c r="FK1279">
        <v>89.116190000000003</v>
      </c>
      <c r="FL1279">
        <v>90.584370000000007</v>
      </c>
      <c r="FM1279">
        <v>91.432410000000004</v>
      </c>
      <c r="FN1279">
        <v>91.464230000000001</v>
      </c>
      <c r="FO1279">
        <v>90.126090000000005</v>
      </c>
      <c r="FP1279">
        <v>89.177719999999994</v>
      </c>
      <c r="FQ1279">
        <v>87.599329999999995</v>
      </c>
      <c r="FR1279">
        <v>84.519620000000003</v>
      </c>
      <c r="FS1279">
        <v>81.499610000000004</v>
      </c>
      <c r="FT1279">
        <v>80.729060000000004</v>
      </c>
      <c r="FU1279">
        <v>79.324129999999997</v>
      </c>
      <c r="FV1279">
        <v>1</v>
      </c>
    </row>
    <row r="1280" spans="1:178" x14ac:dyDescent="0.2">
      <c r="A1280" t="s">
        <v>216</v>
      </c>
      <c r="B1280" t="s">
        <v>231</v>
      </c>
      <c r="C1280" t="s">
        <v>245</v>
      </c>
      <c r="D1280" t="s">
        <v>40</v>
      </c>
      <c r="E1280">
        <v>2017</v>
      </c>
      <c r="F1280" t="s">
        <v>229</v>
      </c>
      <c r="G1280">
        <v>61</v>
      </c>
      <c r="H1280" s="59"/>
      <c r="I1280">
        <v>8.0245499999999996</v>
      </c>
      <c r="J1280">
        <v>119.8631</v>
      </c>
      <c r="K1280">
        <v>119.93210000000001</v>
      </c>
      <c r="L1280">
        <v>120.39579999999999</v>
      </c>
      <c r="M1280">
        <v>120.2698</v>
      </c>
      <c r="N1280">
        <v>120.6093</v>
      </c>
      <c r="O1280">
        <v>122.14409999999999</v>
      </c>
      <c r="P1280">
        <v>124.6168</v>
      </c>
      <c r="Q1280">
        <v>126.2948</v>
      </c>
      <c r="R1280">
        <v>127.1238</v>
      </c>
      <c r="S1280">
        <v>129.19649999999999</v>
      </c>
      <c r="T1280">
        <v>130.07730000000001</v>
      </c>
      <c r="U1280">
        <v>130.1249</v>
      </c>
      <c r="V1280">
        <v>127.2663</v>
      </c>
      <c r="W1280">
        <v>126.88500000000001</v>
      </c>
      <c r="X1280">
        <v>124.4496</v>
      </c>
      <c r="Y1280">
        <v>121.0996</v>
      </c>
      <c r="Z1280">
        <v>119.33710000000001</v>
      </c>
      <c r="AA1280">
        <v>118.81950000000001</v>
      </c>
      <c r="AB1280">
        <v>118.91070000000001</v>
      </c>
      <c r="AC1280">
        <v>119.7718</v>
      </c>
      <c r="AD1280">
        <v>120.5907</v>
      </c>
      <c r="AE1280">
        <v>120.7651</v>
      </c>
      <c r="AF1280">
        <v>120.211</v>
      </c>
      <c r="AG1280">
        <v>120.65260000000001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26.360869999999998</v>
      </c>
      <c r="AU1280">
        <v>105.801</v>
      </c>
      <c r="AV1280">
        <v>104.3896</v>
      </c>
      <c r="AW1280">
        <v>101.8693</v>
      </c>
      <c r="AX1280">
        <v>100.5076</v>
      </c>
      <c r="AY1280">
        <v>100.14230000000001</v>
      </c>
      <c r="AZ1280">
        <v>84.054950000000005</v>
      </c>
      <c r="BA1280">
        <v>61.501959999999997</v>
      </c>
      <c r="BB1280">
        <v>40.17886</v>
      </c>
      <c r="BC1280">
        <v>39.773319999999998</v>
      </c>
      <c r="BD1280">
        <v>39.270499999999998</v>
      </c>
      <c r="BE1280">
        <v>40.42512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29.58586</v>
      </c>
      <c r="BS1280">
        <v>108.3882</v>
      </c>
      <c r="BT1280">
        <v>106.75109999999999</v>
      </c>
      <c r="BU1280">
        <v>103.9987</v>
      </c>
      <c r="BV1280">
        <v>102.60420000000001</v>
      </c>
      <c r="BW1280">
        <v>102.2495</v>
      </c>
      <c r="BX1280">
        <v>85.217299999999994</v>
      </c>
      <c r="BY1280">
        <v>62.710549999999998</v>
      </c>
      <c r="BZ1280">
        <v>41.393709999999999</v>
      </c>
      <c r="CA1280">
        <v>41.027340000000002</v>
      </c>
      <c r="CB1280">
        <v>40.550609999999999</v>
      </c>
      <c r="CC1280">
        <v>41.755310000000001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31.819479999999999</v>
      </c>
      <c r="CQ1280">
        <v>110.1801</v>
      </c>
      <c r="CR1280">
        <v>108.3867</v>
      </c>
      <c r="CS1280">
        <v>105.4735</v>
      </c>
      <c r="CT1280">
        <v>104.05629999999999</v>
      </c>
      <c r="CU1280">
        <v>103.709</v>
      </c>
      <c r="CV1280">
        <v>86.02234</v>
      </c>
      <c r="CW1280">
        <v>63.547620000000002</v>
      </c>
      <c r="CX1280">
        <v>42.235109999999999</v>
      </c>
      <c r="CY1280">
        <v>41.895870000000002</v>
      </c>
      <c r="CZ1280">
        <v>41.43721</v>
      </c>
      <c r="DA1280">
        <v>42.676600000000001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  <c r="DM1280">
        <v>0</v>
      </c>
      <c r="DN1280">
        <v>34.053100000000001</v>
      </c>
      <c r="DO1280">
        <v>111.97199999999999</v>
      </c>
      <c r="DP1280">
        <v>110.0223</v>
      </c>
      <c r="DQ1280">
        <v>106.9483</v>
      </c>
      <c r="DR1280">
        <v>105.50839999999999</v>
      </c>
      <c r="DS1280">
        <v>105.16840000000001</v>
      </c>
      <c r="DT1280">
        <v>86.827380000000005</v>
      </c>
      <c r="DU1280">
        <v>64.384690000000006</v>
      </c>
      <c r="DV1280">
        <v>43.076509999999999</v>
      </c>
      <c r="DW1280">
        <v>42.764400000000002</v>
      </c>
      <c r="DX1280">
        <v>42.323810000000002</v>
      </c>
      <c r="DY1280">
        <v>43.59789</v>
      </c>
      <c r="DZ1280">
        <v>0</v>
      </c>
      <c r="EA1280">
        <v>0</v>
      </c>
      <c r="EB1280">
        <v>0</v>
      </c>
      <c r="EC1280">
        <v>0</v>
      </c>
      <c r="ED1280">
        <v>0</v>
      </c>
      <c r="EE1280">
        <v>0</v>
      </c>
      <c r="EF1280">
        <v>0</v>
      </c>
      <c r="EG1280">
        <v>0</v>
      </c>
      <c r="EH1280">
        <v>0</v>
      </c>
      <c r="EI1280">
        <v>0</v>
      </c>
      <c r="EJ1280">
        <v>0</v>
      </c>
      <c r="EK1280">
        <v>0</v>
      </c>
      <c r="EL1280">
        <v>37.278100000000002</v>
      </c>
      <c r="EM1280">
        <v>114.5592</v>
      </c>
      <c r="EN1280">
        <v>112.38379999999999</v>
      </c>
      <c r="EO1280">
        <v>109.0776</v>
      </c>
      <c r="EP1280">
        <v>107.605</v>
      </c>
      <c r="EQ1280">
        <v>107.2756</v>
      </c>
      <c r="ER1280">
        <v>87.989729999999994</v>
      </c>
      <c r="ES1280">
        <v>65.593289999999996</v>
      </c>
      <c r="ET1280">
        <v>44.291359999999997</v>
      </c>
      <c r="EU1280">
        <v>44.018419999999999</v>
      </c>
      <c r="EV1280">
        <v>43.603920000000002</v>
      </c>
      <c r="EW1280">
        <v>44.928089999999997</v>
      </c>
      <c r="EX1280">
        <v>76.537120000000002</v>
      </c>
      <c r="EY1280">
        <v>75.693740000000005</v>
      </c>
      <c r="EZ1280">
        <v>74.055549999999997</v>
      </c>
      <c r="FA1280">
        <v>73.401020000000003</v>
      </c>
      <c r="FB1280">
        <v>72.481930000000006</v>
      </c>
      <c r="FC1280">
        <v>71.508150000000001</v>
      </c>
      <c r="FD1280">
        <v>70.762190000000004</v>
      </c>
      <c r="FE1280">
        <v>70.391570000000002</v>
      </c>
      <c r="FF1280">
        <v>72.760360000000006</v>
      </c>
      <c r="FG1280">
        <v>77.527910000000006</v>
      </c>
      <c r="FH1280">
        <v>81.392700000000005</v>
      </c>
      <c r="FI1280">
        <v>84.778739999999999</v>
      </c>
      <c r="FJ1280">
        <v>87.455969999999994</v>
      </c>
      <c r="FK1280">
        <v>89.116190000000003</v>
      </c>
      <c r="FL1280">
        <v>90.584370000000007</v>
      </c>
      <c r="FM1280">
        <v>91.432410000000004</v>
      </c>
      <c r="FN1280">
        <v>91.464230000000001</v>
      </c>
      <c r="FO1280">
        <v>90.126090000000005</v>
      </c>
      <c r="FP1280">
        <v>89.177719999999994</v>
      </c>
      <c r="FQ1280">
        <v>87.599329999999995</v>
      </c>
      <c r="FR1280">
        <v>84.519620000000003</v>
      </c>
      <c r="FS1280">
        <v>81.499610000000004</v>
      </c>
      <c r="FT1280">
        <v>80.729060000000004</v>
      </c>
      <c r="FU1280">
        <v>79.324129999999997</v>
      </c>
      <c r="FV1280">
        <v>1</v>
      </c>
    </row>
    <row r="1281" spans="1:178" x14ac:dyDescent="0.2">
      <c r="A1281" t="s">
        <v>216</v>
      </c>
      <c r="B1281" t="s">
        <v>231</v>
      </c>
      <c r="C1281" t="s">
        <v>245</v>
      </c>
      <c r="D1281" t="s">
        <v>40</v>
      </c>
      <c r="E1281" t="s">
        <v>239</v>
      </c>
      <c r="F1281" t="s">
        <v>229</v>
      </c>
      <c r="G1281">
        <v>59</v>
      </c>
      <c r="H1281" s="59"/>
      <c r="I1281">
        <v>7.76145</v>
      </c>
      <c r="J1281">
        <v>115.9331</v>
      </c>
      <c r="K1281">
        <v>115.9999</v>
      </c>
      <c r="L1281">
        <v>116.44840000000001</v>
      </c>
      <c r="M1281">
        <v>116.3265</v>
      </c>
      <c r="N1281">
        <v>116.6549</v>
      </c>
      <c r="O1281">
        <v>118.13939999999999</v>
      </c>
      <c r="P1281">
        <v>120.53100000000001</v>
      </c>
      <c r="Q1281">
        <v>122.154</v>
      </c>
      <c r="R1281">
        <v>122.9558</v>
      </c>
      <c r="S1281">
        <v>124.9606</v>
      </c>
      <c r="T1281">
        <v>125.8124</v>
      </c>
      <c r="U1281">
        <v>125.8586</v>
      </c>
      <c r="V1281">
        <v>123.0936</v>
      </c>
      <c r="W1281">
        <v>122.7248</v>
      </c>
      <c r="X1281">
        <v>120.3693</v>
      </c>
      <c r="Y1281">
        <v>117.12909999999999</v>
      </c>
      <c r="Z1281">
        <v>115.42440000000001</v>
      </c>
      <c r="AA1281">
        <v>114.9238</v>
      </c>
      <c r="AB1281">
        <v>115.012</v>
      </c>
      <c r="AC1281">
        <v>115.8449</v>
      </c>
      <c r="AD1281">
        <v>116.6369</v>
      </c>
      <c r="AE1281">
        <v>116.8056</v>
      </c>
      <c r="AF1281">
        <v>116.2697</v>
      </c>
      <c r="AG1281">
        <v>116.6968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25.40784</v>
      </c>
      <c r="AU1281">
        <v>102.26090000000001</v>
      </c>
      <c r="AV1281">
        <v>100.902</v>
      </c>
      <c r="AW1281">
        <v>98.470749999999995</v>
      </c>
      <c r="AX1281">
        <v>97.154570000000007</v>
      </c>
      <c r="AY1281">
        <v>96.801010000000005</v>
      </c>
      <c r="AZ1281">
        <v>81.267070000000004</v>
      </c>
      <c r="BA1281">
        <v>59.452240000000003</v>
      </c>
      <c r="BB1281">
        <v>38.828090000000003</v>
      </c>
      <c r="BC1281">
        <v>38.43477</v>
      </c>
      <c r="BD1281">
        <v>37.947710000000001</v>
      </c>
      <c r="BE1281">
        <v>39.063099999999999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28.579519999999999</v>
      </c>
      <c r="BS1281">
        <v>104.80540000000001</v>
      </c>
      <c r="BT1281">
        <v>103.22450000000001</v>
      </c>
      <c r="BU1281">
        <v>100.56489999999999</v>
      </c>
      <c r="BV1281">
        <v>99.216520000000003</v>
      </c>
      <c r="BW1281">
        <v>98.873369999999994</v>
      </c>
      <c r="BX1281">
        <v>82.410200000000003</v>
      </c>
      <c r="BY1281">
        <v>60.640860000000004</v>
      </c>
      <c r="BZ1281">
        <v>40.022860000000001</v>
      </c>
      <c r="CA1281">
        <v>39.668059999999997</v>
      </c>
      <c r="CB1281">
        <v>39.206659999999999</v>
      </c>
      <c r="CC1281">
        <v>40.371310000000001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30.776219999999999</v>
      </c>
      <c r="CQ1281">
        <v>106.5676</v>
      </c>
      <c r="CR1281">
        <v>104.833</v>
      </c>
      <c r="CS1281">
        <v>102.0153</v>
      </c>
      <c r="CT1281">
        <v>100.6446</v>
      </c>
      <c r="CU1281">
        <v>100.3087</v>
      </c>
      <c r="CV1281">
        <v>83.201930000000004</v>
      </c>
      <c r="CW1281">
        <v>61.464100000000002</v>
      </c>
      <c r="CX1281">
        <v>40.850349999999999</v>
      </c>
      <c r="CY1281">
        <v>40.52223</v>
      </c>
      <c r="CZ1281">
        <v>40.078609999999998</v>
      </c>
      <c r="DA1281">
        <v>41.277369999999998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  <c r="DM1281">
        <v>0</v>
      </c>
      <c r="DN1281">
        <v>32.972920000000002</v>
      </c>
      <c r="DO1281">
        <v>108.32989999999999</v>
      </c>
      <c r="DP1281">
        <v>106.44159999999999</v>
      </c>
      <c r="DQ1281">
        <v>103.4658</v>
      </c>
      <c r="DR1281">
        <v>102.0727</v>
      </c>
      <c r="DS1281">
        <v>101.744</v>
      </c>
      <c r="DT1281">
        <v>83.993669999999995</v>
      </c>
      <c r="DU1281">
        <v>62.287329999999997</v>
      </c>
      <c r="DV1281">
        <v>41.677840000000003</v>
      </c>
      <c r="DW1281">
        <v>41.37641</v>
      </c>
      <c r="DX1281">
        <v>40.95055</v>
      </c>
      <c r="DY1281">
        <v>42.183430000000001</v>
      </c>
      <c r="DZ1281">
        <v>0</v>
      </c>
      <c r="EA1281">
        <v>0</v>
      </c>
      <c r="EB1281">
        <v>0</v>
      </c>
      <c r="EC1281">
        <v>0</v>
      </c>
      <c r="ED1281">
        <v>0</v>
      </c>
      <c r="EE1281">
        <v>0</v>
      </c>
      <c r="EF1281">
        <v>0</v>
      </c>
      <c r="EG1281">
        <v>0</v>
      </c>
      <c r="EH1281">
        <v>0</v>
      </c>
      <c r="EI1281">
        <v>0</v>
      </c>
      <c r="EJ1281">
        <v>0</v>
      </c>
      <c r="EK1281">
        <v>0</v>
      </c>
      <c r="EL1281">
        <v>36.144599999999997</v>
      </c>
      <c r="EM1281">
        <v>110.87439999999999</v>
      </c>
      <c r="EN1281">
        <v>108.7641</v>
      </c>
      <c r="EO1281">
        <v>105.5599</v>
      </c>
      <c r="EP1281">
        <v>104.1347</v>
      </c>
      <c r="EQ1281">
        <v>103.8164</v>
      </c>
      <c r="ER1281">
        <v>85.136799999999994</v>
      </c>
      <c r="ES1281">
        <v>63.475949999999997</v>
      </c>
      <c r="ET1281">
        <v>42.872610000000002</v>
      </c>
      <c r="EU1281">
        <v>42.609699999999997</v>
      </c>
      <c r="EV1281">
        <v>42.209499999999998</v>
      </c>
      <c r="EW1281">
        <v>43.491630000000001</v>
      </c>
      <c r="EX1281">
        <v>76.537120000000002</v>
      </c>
      <c r="EY1281">
        <v>75.693740000000005</v>
      </c>
      <c r="EZ1281">
        <v>74.055549999999997</v>
      </c>
      <c r="FA1281">
        <v>73.401030000000006</v>
      </c>
      <c r="FB1281">
        <v>72.481930000000006</v>
      </c>
      <c r="FC1281">
        <v>71.508150000000001</v>
      </c>
      <c r="FD1281">
        <v>70.762190000000004</v>
      </c>
      <c r="FE1281">
        <v>70.391570000000002</v>
      </c>
      <c r="FF1281">
        <v>72.760360000000006</v>
      </c>
      <c r="FG1281">
        <v>77.527910000000006</v>
      </c>
      <c r="FH1281">
        <v>81.392700000000005</v>
      </c>
      <c r="FI1281">
        <v>84.778739999999999</v>
      </c>
      <c r="FJ1281">
        <v>87.455969999999994</v>
      </c>
      <c r="FK1281">
        <v>89.116190000000003</v>
      </c>
      <c r="FL1281">
        <v>90.584370000000007</v>
      </c>
      <c r="FM1281">
        <v>91.432410000000004</v>
      </c>
      <c r="FN1281">
        <v>91.464230000000001</v>
      </c>
      <c r="FO1281">
        <v>90.126090000000005</v>
      </c>
      <c r="FP1281">
        <v>89.177719999999994</v>
      </c>
      <c r="FQ1281">
        <v>87.599329999999995</v>
      </c>
      <c r="FR1281">
        <v>84.519620000000003</v>
      </c>
      <c r="FS1281">
        <v>81.499610000000004</v>
      </c>
      <c r="FT1281">
        <v>80.729060000000004</v>
      </c>
      <c r="FU1281">
        <v>79.324129999999997</v>
      </c>
      <c r="FV1281">
        <v>1</v>
      </c>
    </row>
    <row r="1282" spans="1:178" x14ac:dyDescent="0.2">
      <c r="A1282" t="s">
        <v>216</v>
      </c>
      <c r="B1282" t="s">
        <v>231</v>
      </c>
      <c r="C1282" t="s">
        <v>245</v>
      </c>
      <c r="D1282" t="s">
        <v>41</v>
      </c>
      <c r="E1282">
        <v>2015</v>
      </c>
      <c r="F1282" t="s">
        <v>229</v>
      </c>
      <c r="G1282">
        <v>64</v>
      </c>
      <c r="H1282" s="59"/>
      <c r="I1282">
        <v>8.4192</v>
      </c>
      <c r="J1282">
        <v>116.76560000000001</v>
      </c>
      <c r="K1282">
        <v>117.321</v>
      </c>
      <c r="L1282">
        <v>117.89709999999999</v>
      </c>
      <c r="M1282">
        <v>117.9064</v>
      </c>
      <c r="N1282">
        <v>118.518</v>
      </c>
      <c r="O1282">
        <v>119.8794</v>
      </c>
      <c r="P1282">
        <v>122.6028</v>
      </c>
      <c r="Q1282">
        <v>123.7312</v>
      </c>
      <c r="R1282">
        <v>124.2231</v>
      </c>
      <c r="S1282">
        <v>126.0223</v>
      </c>
      <c r="T1282">
        <v>127.1635</v>
      </c>
      <c r="U1282">
        <v>126.9691</v>
      </c>
      <c r="V1282">
        <v>123.904</v>
      </c>
      <c r="W1282">
        <v>123.70350000000001</v>
      </c>
      <c r="X1282">
        <v>121.2766</v>
      </c>
      <c r="Y1282">
        <v>117.94970000000001</v>
      </c>
      <c r="Z1282">
        <v>116.1198</v>
      </c>
      <c r="AA1282">
        <v>115.1354</v>
      </c>
      <c r="AB1282">
        <v>115.3677</v>
      </c>
      <c r="AC1282">
        <v>116.35120000000001</v>
      </c>
      <c r="AD1282">
        <v>117.3198</v>
      </c>
      <c r="AE1282">
        <v>116.7026</v>
      </c>
      <c r="AF1282">
        <v>117.0414</v>
      </c>
      <c r="AG1282">
        <v>117.40479999999999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27.092279999999999</v>
      </c>
      <c r="AU1282">
        <v>104.1854</v>
      </c>
      <c r="AV1282">
        <v>102.76300000000001</v>
      </c>
      <c r="AW1282">
        <v>100.1233</v>
      </c>
      <c r="AX1282">
        <v>98.855310000000003</v>
      </c>
      <c r="AY1282">
        <v>98.238429999999994</v>
      </c>
      <c r="AZ1282">
        <v>81.132090000000005</v>
      </c>
      <c r="BA1282">
        <v>57.815689999999996</v>
      </c>
      <c r="BB1282">
        <v>37.986719999999998</v>
      </c>
      <c r="BC1282">
        <v>37.315840000000001</v>
      </c>
      <c r="BD1282">
        <v>37.343940000000003</v>
      </c>
      <c r="BE1282">
        <v>38.162089999999999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29.785029999999999</v>
      </c>
      <c r="BS1282">
        <v>106.38209999999999</v>
      </c>
      <c r="BT1282">
        <v>104.7608</v>
      </c>
      <c r="BU1282">
        <v>101.8994</v>
      </c>
      <c r="BV1282">
        <v>100.5758</v>
      </c>
      <c r="BW1282">
        <v>99.914590000000004</v>
      </c>
      <c r="BX1282">
        <v>82.121520000000004</v>
      </c>
      <c r="BY1282">
        <v>58.889240000000001</v>
      </c>
      <c r="BZ1282">
        <v>39.069339999999997</v>
      </c>
      <c r="CA1282">
        <v>38.413379999999997</v>
      </c>
      <c r="CB1282">
        <v>38.478450000000002</v>
      </c>
      <c r="CC1282">
        <v>39.35013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31.650020000000001</v>
      </c>
      <c r="CQ1282">
        <v>107.9036</v>
      </c>
      <c r="CR1282">
        <v>106.14449999999999</v>
      </c>
      <c r="CS1282">
        <v>103.12949999999999</v>
      </c>
      <c r="CT1282">
        <v>101.7675</v>
      </c>
      <c r="CU1282">
        <v>101.07550000000001</v>
      </c>
      <c r="CV1282">
        <v>82.806790000000007</v>
      </c>
      <c r="CW1282">
        <v>59.632779999999997</v>
      </c>
      <c r="CX1282">
        <v>39.819159999999997</v>
      </c>
      <c r="CY1282">
        <v>39.173540000000003</v>
      </c>
      <c r="CZ1282">
        <v>39.264209999999999</v>
      </c>
      <c r="DA1282">
        <v>40.172960000000003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  <c r="DM1282">
        <v>0</v>
      </c>
      <c r="DN1282">
        <v>33.515009999999997</v>
      </c>
      <c r="DO1282">
        <v>109.4251</v>
      </c>
      <c r="DP1282">
        <v>107.5282</v>
      </c>
      <c r="DQ1282">
        <v>104.3597</v>
      </c>
      <c r="DR1282">
        <v>102.95910000000001</v>
      </c>
      <c r="DS1282">
        <v>102.2364</v>
      </c>
      <c r="DT1282">
        <v>83.492069999999998</v>
      </c>
      <c r="DU1282">
        <v>60.37632</v>
      </c>
      <c r="DV1282">
        <v>40.56897</v>
      </c>
      <c r="DW1282">
        <v>39.933689999999999</v>
      </c>
      <c r="DX1282">
        <v>40.049970000000002</v>
      </c>
      <c r="DY1282">
        <v>40.99579</v>
      </c>
      <c r="DZ1282">
        <v>0</v>
      </c>
      <c r="EA1282">
        <v>0</v>
      </c>
      <c r="EB1282">
        <v>0</v>
      </c>
      <c r="EC1282">
        <v>0</v>
      </c>
      <c r="ED1282">
        <v>0</v>
      </c>
      <c r="EE1282">
        <v>0</v>
      </c>
      <c r="EF1282">
        <v>0</v>
      </c>
      <c r="EG1282">
        <v>0</v>
      </c>
      <c r="EH1282">
        <v>0</v>
      </c>
      <c r="EI1282">
        <v>0</v>
      </c>
      <c r="EJ1282">
        <v>0</v>
      </c>
      <c r="EK1282">
        <v>0</v>
      </c>
      <c r="EL1282">
        <v>36.20776</v>
      </c>
      <c r="EM1282">
        <v>111.62179999999999</v>
      </c>
      <c r="EN1282">
        <v>109.526</v>
      </c>
      <c r="EO1282">
        <v>106.1358</v>
      </c>
      <c r="EP1282">
        <v>104.67959999999999</v>
      </c>
      <c r="EQ1282">
        <v>103.91249999999999</v>
      </c>
      <c r="ER1282">
        <v>84.481499999999997</v>
      </c>
      <c r="ES1282">
        <v>61.449869999999997</v>
      </c>
      <c r="ET1282">
        <v>41.651589999999999</v>
      </c>
      <c r="EU1282">
        <v>41.031230000000001</v>
      </c>
      <c r="EV1282">
        <v>41.184480000000001</v>
      </c>
      <c r="EW1282">
        <v>42.18383</v>
      </c>
      <c r="EX1282">
        <v>75.687479999999994</v>
      </c>
      <c r="EY1282">
        <v>74.871790000000004</v>
      </c>
      <c r="EZ1282">
        <v>73.738910000000004</v>
      </c>
      <c r="FA1282">
        <v>72.596329999999995</v>
      </c>
      <c r="FB1282">
        <v>71.599760000000003</v>
      </c>
      <c r="FC1282">
        <v>70.371520000000004</v>
      </c>
      <c r="FD1282">
        <v>69.528570000000002</v>
      </c>
      <c r="FE1282">
        <v>69.236639999999994</v>
      </c>
      <c r="FF1282">
        <v>71.744299999999996</v>
      </c>
      <c r="FG1282">
        <v>76.825360000000003</v>
      </c>
      <c r="FH1282">
        <v>81.629329999999996</v>
      </c>
      <c r="FI1282">
        <v>85.371319999999997</v>
      </c>
      <c r="FJ1282">
        <v>88.380619999999993</v>
      </c>
      <c r="FK1282">
        <v>90.166880000000006</v>
      </c>
      <c r="FL1282">
        <v>91.09478</v>
      </c>
      <c r="FM1282">
        <v>92.185940000000002</v>
      </c>
      <c r="FN1282">
        <v>92.421559999999999</v>
      </c>
      <c r="FO1282">
        <v>91.898070000000004</v>
      </c>
      <c r="FP1282">
        <v>90.45993</v>
      </c>
      <c r="FQ1282">
        <v>87.611220000000003</v>
      </c>
      <c r="FR1282">
        <v>82.994690000000006</v>
      </c>
      <c r="FS1282">
        <v>80.671779999999998</v>
      </c>
      <c r="FT1282">
        <v>79.225229999999996</v>
      </c>
      <c r="FU1282">
        <v>77.611509999999996</v>
      </c>
      <c r="FV1282">
        <v>1</v>
      </c>
    </row>
    <row r="1283" spans="1:178" x14ac:dyDescent="0.2">
      <c r="A1283" t="s">
        <v>216</v>
      </c>
      <c r="B1283" t="s">
        <v>231</v>
      </c>
      <c r="C1283" t="s">
        <v>245</v>
      </c>
      <c r="D1283" t="s">
        <v>41</v>
      </c>
      <c r="E1283">
        <v>2016</v>
      </c>
      <c r="F1283" t="s">
        <v>229</v>
      </c>
      <c r="G1283">
        <v>62</v>
      </c>
      <c r="H1283" s="59"/>
      <c r="I1283">
        <v>8.1561000000000003</v>
      </c>
      <c r="J1283">
        <v>113.11660000000001</v>
      </c>
      <c r="K1283">
        <v>113.65470000000001</v>
      </c>
      <c r="L1283">
        <v>114.2128</v>
      </c>
      <c r="M1283">
        <v>114.2218</v>
      </c>
      <c r="N1283">
        <v>114.8143</v>
      </c>
      <c r="O1283">
        <v>116.1331</v>
      </c>
      <c r="P1283">
        <v>118.7714</v>
      </c>
      <c r="Q1283">
        <v>119.8646</v>
      </c>
      <c r="R1283">
        <v>120.3412</v>
      </c>
      <c r="S1283">
        <v>122.08410000000001</v>
      </c>
      <c r="T1283">
        <v>123.1897</v>
      </c>
      <c r="U1283">
        <v>123.0013</v>
      </c>
      <c r="V1283">
        <v>120.032</v>
      </c>
      <c r="W1283">
        <v>119.8378</v>
      </c>
      <c r="X1283">
        <v>117.4867</v>
      </c>
      <c r="Y1283">
        <v>114.2638</v>
      </c>
      <c r="Z1283">
        <v>112.491</v>
      </c>
      <c r="AA1283">
        <v>111.53749999999999</v>
      </c>
      <c r="AB1283">
        <v>111.7624</v>
      </c>
      <c r="AC1283">
        <v>112.7152</v>
      </c>
      <c r="AD1283">
        <v>113.65349999999999</v>
      </c>
      <c r="AE1283">
        <v>113.0556</v>
      </c>
      <c r="AF1283">
        <v>113.38379999999999</v>
      </c>
      <c r="AG1283">
        <v>113.7359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26.175000000000001</v>
      </c>
      <c r="AU1283">
        <v>100.8719</v>
      </c>
      <c r="AV1283">
        <v>99.499189999999999</v>
      </c>
      <c r="AW1283">
        <v>96.947819999999993</v>
      </c>
      <c r="AX1283">
        <v>95.720950000000002</v>
      </c>
      <c r="AY1283">
        <v>95.124510000000001</v>
      </c>
      <c r="AZ1283">
        <v>78.570760000000007</v>
      </c>
      <c r="BA1283">
        <v>55.980780000000003</v>
      </c>
      <c r="BB1283">
        <v>36.771230000000003</v>
      </c>
      <c r="BC1283">
        <v>36.120919999999998</v>
      </c>
      <c r="BD1283">
        <v>36.147170000000003</v>
      </c>
      <c r="BE1283">
        <v>36.938360000000003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28.825340000000001</v>
      </c>
      <c r="BS1283">
        <v>103.0341</v>
      </c>
      <c r="BT1283">
        <v>101.46559999999999</v>
      </c>
      <c r="BU1283">
        <v>98.695980000000006</v>
      </c>
      <c r="BV1283">
        <v>97.414379999999994</v>
      </c>
      <c r="BW1283">
        <v>96.774259999999998</v>
      </c>
      <c r="BX1283">
        <v>79.544600000000003</v>
      </c>
      <c r="BY1283">
        <v>57.037430000000001</v>
      </c>
      <c r="BZ1283">
        <v>37.836799999999997</v>
      </c>
      <c r="CA1283">
        <v>37.201180000000001</v>
      </c>
      <c r="CB1283">
        <v>37.263820000000003</v>
      </c>
      <c r="CC1283">
        <v>38.107689999999998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30.660959999999999</v>
      </c>
      <c r="CQ1283">
        <v>104.5316</v>
      </c>
      <c r="CR1283">
        <v>102.8275</v>
      </c>
      <c r="CS1283">
        <v>99.906739999999999</v>
      </c>
      <c r="CT1283">
        <v>98.587239999999994</v>
      </c>
      <c r="CU1283">
        <v>97.916880000000006</v>
      </c>
      <c r="CV1283">
        <v>80.219089999999994</v>
      </c>
      <c r="CW1283">
        <v>57.76925</v>
      </c>
      <c r="CX1283">
        <v>38.574809999999999</v>
      </c>
      <c r="CY1283">
        <v>37.949359999999999</v>
      </c>
      <c r="CZ1283">
        <v>38.037199999999999</v>
      </c>
      <c r="DA1283">
        <v>38.917560000000002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0</v>
      </c>
      <c r="DL1283">
        <v>0</v>
      </c>
      <c r="DM1283">
        <v>0</v>
      </c>
      <c r="DN1283">
        <v>32.496580000000002</v>
      </c>
      <c r="DO1283">
        <v>106.0291</v>
      </c>
      <c r="DP1283">
        <v>104.18940000000001</v>
      </c>
      <c r="DQ1283">
        <v>101.11750000000001</v>
      </c>
      <c r="DR1283">
        <v>99.760109999999997</v>
      </c>
      <c r="DS1283">
        <v>99.059489999999997</v>
      </c>
      <c r="DT1283">
        <v>80.893569999999997</v>
      </c>
      <c r="DU1283">
        <v>58.501080000000002</v>
      </c>
      <c r="DV1283">
        <v>39.312820000000002</v>
      </c>
      <c r="DW1283">
        <v>38.69755</v>
      </c>
      <c r="DX1283">
        <v>38.810589999999998</v>
      </c>
      <c r="DY1283">
        <v>39.727429999999998</v>
      </c>
      <c r="DZ1283">
        <v>0</v>
      </c>
      <c r="EA1283">
        <v>0</v>
      </c>
      <c r="EB1283">
        <v>0</v>
      </c>
      <c r="EC1283">
        <v>0</v>
      </c>
      <c r="ED1283">
        <v>0</v>
      </c>
      <c r="EE1283">
        <v>0</v>
      </c>
      <c r="EF1283">
        <v>0</v>
      </c>
      <c r="EG1283">
        <v>0</v>
      </c>
      <c r="EH1283">
        <v>0</v>
      </c>
      <c r="EI1283">
        <v>0</v>
      </c>
      <c r="EJ1283">
        <v>0</v>
      </c>
      <c r="EK1283">
        <v>0</v>
      </c>
      <c r="EL1283">
        <v>35.146920000000001</v>
      </c>
      <c r="EM1283">
        <v>108.1913</v>
      </c>
      <c r="EN1283">
        <v>106.1557</v>
      </c>
      <c r="EO1283">
        <v>102.8657</v>
      </c>
      <c r="EP1283">
        <v>101.45350000000001</v>
      </c>
      <c r="EQ1283">
        <v>100.7092</v>
      </c>
      <c r="ER1283">
        <v>81.867419999999996</v>
      </c>
      <c r="ES1283">
        <v>59.557720000000003</v>
      </c>
      <c r="ET1283">
        <v>40.378390000000003</v>
      </c>
      <c r="EU1283">
        <v>39.777810000000002</v>
      </c>
      <c r="EV1283">
        <v>39.927230000000002</v>
      </c>
      <c r="EW1283">
        <v>40.89676</v>
      </c>
      <c r="EX1283">
        <v>75.687479999999994</v>
      </c>
      <c r="EY1283">
        <v>74.871790000000004</v>
      </c>
      <c r="EZ1283">
        <v>73.738910000000004</v>
      </c>
      <c r="FA1283">
        <v>72.596329999999995</v>
      </c>
      <c r="FB1283">
        <v>71.599760000000003</v>
      </c>
      <c r="FC1283">
        <v>70.371520000000004</v>
      </c>
      <c r="FD1283">
        <v>69.528570000000002</v>
      </c>
      <c r="FE1283">
        <v>69.236639999999994</v>
      </c>
      <c r="FF1283">
        <v>71.744299999999996</v>
      </c>
      <c r="FG1283">
        <v>76.825360000000003</v>
      </c>
      <c r="FH1283">
        <v>81.629329999999996</v>
      </c>
      <c r="FI1283">
        <v>85.371319999999997</v>
      </c>
      <c r="FJ1283">
        <v>88.380619999999993</v>
      </c>
      <c r="FK1283">
        <v>90.166880000000006</v>
      </c>
      <c r="FL1283">
        <v>91.094769999999997</v>
      </c>
      <c r="FM1283">
        <v>92.185940000000002</v>
      </c>
      <c r="FN1283">
        <v>92.421559999999999</v>
      </c>
      <c r="FO1283">
        <v>91.898070000000004</v>
      </c>
      <c r="FP1283">
        <v>90.45993</v>
      </c>
      <c r="FQ1283">
        <v>87.611220000000003</v>
      </c>
      <c r="FR1283">
        <v>82.994690000000006</v>
      </c>
      <c r="FS1283">
        <v>80.671779999999998</v>
      </c>
      <c r="FT1283">
        <v>79.225229999999996</v>
      </c>
      <c r="FU1283">
        <v>77.611509999999996</v>
      </c>
      <c r="FV1283">
        <v>1</v>
      </c>
    </row>
    <row r="1284" spans="1:178" x14ac:dyDescent="0.2">
      <c r="A1284" t="s">
        <v>216</v>
      </c>
      <c r="B1284" t="s">
        <v>231</v>
      </c>
      <c r="C1284" t="s">
        <v>245</v>
      </c>
      <c r="D1284" t="s">
        <v>41</v>
      </c>
      <c r="E1284">
        <v>2017</v>
      </c>
      <c r="F1284" t="s">
        <v>229</v>
      </c>
      <c r="G1284">
        <v>61</v>
      </c>
      <c r="H1284" s="59"/>
      <c r="I1284">
        <v>8.0245499999999996</v>
      </c>
      <c r="J1284">
        <v>111.29219999999999</v>
      </c>
      <c r="K1284">
        <v>111.8216</v>
      </c>
      <c r="L1284">
        <v>112.3707</v>
      </c>
      <c r="M1284">
        <v>112.37949999999999</v>
      </c>
      <c r="N1284">
        <v>112.9624</v>
      </c>
      <c r="O1284">
        <v>114.26</v>
      </c>
      <c r="P1284">
        <v>116.8558</v>
      </c>
      <c r="Q1284">
        <v>117.93129999999999</v>
      </c>
      <c r="R1284">
        <v>118.4002</v>
      </c>
      <c r="S1284">
        <v>120.11499999999999</v>
      </c>
      <c r="T1284">
        <v>121.2028</v>
      </c>
      <c r="U1284">
        <v>121.01739999999999</v>
      </c>
      <c r="V1284">
        <v>118.096</v>
      </c>
      <c r="W1284">
        <v>117.9049</v>
      </c>
      <c r="X1284">
        <v>115.59180000000001</v>
      </c>
      <c r="Y1284">
        <v>112.4208</v>
      </c>
      <c r="Z1284">
        <v>110.6767</v>
      </c>
      <c r="AA1284">
        <v>109.7385</v>
      </c>
      <c r="AB1284">
        <v>109.9598</v>
      </c>
      <c r="AC1284">
        <v>110.8972</v>
      </c>
      <c r="AD1284">
        <v>111.82040000000001</v>
      </c>
      <c r="AE1284">
        <v>111.23220000000001</v>
      </c>
      <c r="AF1284">
        <v>111.5551</v>
      </c>
      <c r="AG1284">
        <v>111.9014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25.71679</v>
      </c>
      <c r="AU1284">
        <v>99.215580000000003</v>
      </c>
      <c r="AV1284">
        <v>97.867630000000005</v>
      </c>
      <c r="AW1284">
        <v>95.360370000000003</v>
      </c>
      <c r="AX1284">
        <v>94.154039999999995</v>
      </c>
      <c r="AY1284">
        <v>93.567819999999998</v>
      </c>
      <c r="AZ1284">
        <v>77.29025</v>
      </c>
      <c r="BA1284">
        <v>55.063499999999998</v>
      </c>
      <c r="BB1284">
        <v>36.163670000000003</v>
      </c>
      <c r="BC1284">
        <v>35.523650000000004</v>
      </c>
      <c r="BD1284">
        <v>35.54898</v>
      </c>
      <c r="BE1284">
        <v>36.326680000000003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28.345669999999998</v>
      </c>
      <c r="BS1284">
        <v>101.36020000000001</v>
      </c>
      <c r="BT1284">
        <v>99.818079999999995</v>
      </c>
      <c r="BU1284">
        <v>97.094380000000001</v>
      </c>
      <c r="BV1284">
        <v>95.833759999999998</v>
      </c>
      <c r="BW1284">
        <v>95.204220000000007</v>
      </c>
      <c r="BX1284">
        <v>78.256209999999996</v>
      </c>
      <c r="BY1284">
        <v>56.11159</v>
      </c>
      <c r="BZ1284">
        <v>37.220599999999997</v>
      </c>
      <c r="CA1284">
        <v>36.595149999999997</v>
      </c>
      <c r="CB1284">
        <v>36.656579999999998</v>
      </c>
      <c r="CC1284">
        <v>37.486539999999998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30.166429999999998</v>
      </c>
      <c r="CQ1284">
        <v>102.8456</v>
      </c>
      <c r="CR1284">
        <v>101.169</v>
      </c>
      <c r="CS1284">
        <v>98.295330000000007</v>
      </c>
      <c r="CT1284">
        <v>96.997119999999995</v>
      </c>
      <c r="CU1284">
        <v>96.337580000000003</v>
      </c>
      <c r="CV1284">
        <v>78.925229999999999</v>
      </c>
      <c r="CW1284">
        <v>56.837490000000003</v>
      </c>
      <c r="CX1284">
        <v>37.952640000000002</v>
      </c>
      <c r="CY1284">
        <v>37.33728</v>
      </c>
      <c r="CZ1284">
        <v>37.423699999999997</v>
      </c>
      <c r="DA1284">
        <v>38.289859999999997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  <c r="DM1284">
        <v>0</v>
      </c>
      <c r="DN1284">
        <v>31.987179999999999</v>
      </c>
      <c r="DO1284">
        <v>104.331</v>
      </c>
      <c r="DP1284">
        <v>102.5198</v>
      </c>
      <c r="DQ1284">
        <v>99.496290000000002</v>
      </c>
      <c r="DR1284">
        <v>98.160489999999996</v>
      </c>
      <c r="DS1284">
        <v>97.470939999999999</v>
      </c>
      <c r="DT1284">
        <v>79.594250000000002</v>
      </c>
      <c r="DU1284">
        <v>57.563389999999998</v>
      </c>
      <c r="DV1284">
        <v>38.684669999999997</v>
      </c>
      <c r="DW1284">
        <v>38.079410000000003</v>
      </c>
      <c r="DX1284">
        <v>38.190829999999998</v>
      </c>
      <c r="DY1284">
        <v>39.093170000000001</v>
      </c>
      <c r="DZ1284">
        <v>0</v>
      </c>
      <c r="EA1284">
        <v>0</v>
      </c>
      <c r="EB1284">
        <v>0</v>
      </c>
      <c r="EC1284">
        <v>0</v>
      </c>
      <c r="ED1284">
        <v>0</v>
      </c>
      <c r="EE1284">
        <v>0</v>
      </c>
      <c r="EF1284">
        <v>0</v>
      </c>
      <c r="EG1284">
        <v>0</v>
      </c>
      <c r="EH1284">
        <v>0</v>
      </c>
      <c r="EI1284">
        <v>0</v>
      </c>
      <c r="EJ1284">
        <v>0</v>
      </c>
      <c r="EK1284">
        <v>0</v>
      </c>
      <c r="EL1284">
        <v>34.616070000000001</v>
      </c>
      <c r="EM1284">
        <v>106.4757</v>
      </c>
      <c r="EN1284">
        <v>104.47029999999999</v>
      </c>
      <c r="EO1284">
        <v>101.2303</v>
      </c>
      <c r="EP1284">
        <v>99.840209999999999</v>
      </c>
      <c r="EQ1284">
        <v>99.107339999999994</v>
      </c>
      <c r="ER1284">
        <v>80.560209999999998</v>
      </c>
      <c r="ES1284">
        <v>58.61148</v>
      </c>
      <c r="ET1284">
        <v>39.741610000000001</v>
      </c>
      <c r="EU1284">
        <v>39.150910000000003</v>
      </c>
      <c r="EV1284">
        <v>39.298430000000003</v>
      </c>
      <c r="EW1284">
        <v>40.253030000000003</v>
      </c>
      <c r="EX1284">
        <v>75.687479999999994</v>
      </c>
      <c r="EY1284">
        <v>74.871790000000004</v>
      </c>
      <c r="EZ1284">
        <v>73.738910000000004</v>
      </c>
      <c r="FA1284">
        <v>72.596329999999995</v>
      </c>
      <c r="FB1284">
        <v>71.599760000000003</v>
      </c>
      <c r="FC1284">
        <v>70.371520000000004</v>
      </c>
      <c r="FD1284">
        <v>69.528570000000002</v>
      </c>
      <c r="FE1284">
        <v>69.236639999999994</v>
      </c>
      <c r="FF1284">
        <v>71.744299999999996</v>
      </c>
      <c r="FG1284">
        <v>76.825360000000003</v>
      </c>
      <c r="FH1284">
        <v>81.629329999999996</v>
      </c>
      <c r="FI1284">
        <v>85.371319999999997</v>
      </c>
      <c r="FJ1284">
        <v>88.380619999999993</v>
      </c>
      <c r="FK1284">
        <v>90.166880000000006</v>
      </c>
      <c r="FL1284">
        <v>91.094769999999997</v>
      </c>
      <c r="FM1284">
        <v>92.185940000000002</v>
      </c>
      <c r="FN1284">
        <v>92.421559999999999</v>
      </c>
      <c r="FO1284">
        <v>91.898070000000004</v>
      </c>
      <c r="FP1284">
        <v>90.45993</v>
      </c>
      <c r="FQ1284">
        <v>87.611230000000006</v>
      </c>
      <c r="FR1284">
        <v>82.994690000000006</v>
      </c>
      <c r="FS1284">
        <v>80.671779999999998</v>
      </c>
      <c r="FT1284">
        <v>79.225229999999996</v>
      </c>
      <c r="FU1284">
        <v>77.611509999999996</v>
      </c>
      <c r="FV1284">
        <v>1</v>
      </c>
    </row>
    <row r="1285" spans="1:178" x14ac:dyDescent="0.2">
      <c r="A1285" t="s">
        <v>216</v>
      </c>
      <c r="B1285" t="s">
        <v>231</v>
      </c>
      <c r="C1285" t="s">
        <v>245</v>
      </c>
      <c r="D1285" t="s">
        <v>41</v>
      </c>
      <c r="E1285" t="s">
        <v>239</v>
      </c>
      <c r="F1285" t="s">
        <v>229</v>
      </c>
      <c r="G1285">
        <v>59</v>
      </c>
      <c r="H1285" s="59"/>
      <c r="I1285">
        <v>7.76145</v>
      </c>
      <c r="J1285">
        <v>107.6433</v>
      </c>
      <c r="K1285">
        <v>108.1553</v>
      </c>
      <c r="L1285">
        <v>108.68640000000001</v>
      </c>
      <c r="M1285">
        <v>108.69499999999999</v>
      </c>
      <c r="N1285">
        <v>109.25879999999999</v>
      </c>
      <c r="O1285">
        <v>110.5138</v>
      </c>
      <c r="P1285">
        <v>113.0244</v>
      </c>
      <c r="Q1285">
        <v>114.0647</v>
      </c>
      <c r="R1285">
        <v>114.51819999999999</v>
      </c>
      <c r="S1285">
        <v>116.1768</v>
      </c>
      <c r="T1285">
        <v>117.2289</v>
      </c>
      <c r="U1285">
        <v>117.0497</v>
      </c>
      <c r="V1285">
        <v>114.224</v>
      </c>
      <c r="W1285">
        <v>114.03919999999999</v>
      </c>
      <c r="X1285">
        <v>111.8019</v>
      </c>
      <c r="Y1285">
        <v>108.7349</v>
      </c>
      <c r="Z1285">
        <v>107.0479</v>
      </c>
      <c r="AA1285">
        <v>106.1405</v>
      </c>
      <c r="AB1285">
        <v>106.3546</v>
      </c>
      <c r="AC1285">
        <v>107.26130000000001</v>
      </c>
      <c r="AD1285">
        <v>108.1542</v>
      </c>
      <c r="AE1285">
        <v>107.5852</v>
      </c>
      <c r="AF1285">
        <v>107.89749999999999</v>
      </c>
      <c r="AG1285">
        <v>108.2325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24.801279999999998</v>
      </c>
      <c r="AU1285">
        <v>95.903599999999997</v>
      </c>
      <c r="AV1285">
        <v>94.605189999999993</v>
      </c>
      <c r="AW1285">
        <v>92.186099999999996</v>
      </c>
      <c r="AX1285">
        <v>91.020799999999994</v>
      </c>
      <c r="AY1285">
        <v>90.454989999999995</v>
      </c>
      <c r="AZ1285">
        <v>74.729560000000006</v>
      </c>
      <c r="BA1285">
        <v>53.229300000000002</v>
      </c>
      <c r="BB1285">
        <v>34.948889999999999</v>
      </c>
      <c r="BC1285">
        <v>34.329450000000001</v>
      </c>
      <c r="BD1285">
        <v>34.35295</v>
      </c>
      <c r="BE1285">
        <v>35.103729999999999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27.386710000000001</v>
      </c>
      <c r="BS1285">
        <v>98.012810000000002</v>
      </c>
      <c r="BT1285">
        <v>96.523409999999998</v>
      </c>
      <c r="BU1285">
        <v>93.89143</v>
      </c>
      <c r="BV1285">
        <v>92.672749999999994</v>
      </c>
      <c r="BW1285">
        <v>92.064329999999998</v>
      </c>
      <c r="BX1285">
        <v>75.679559999999995</v>
      </c>
      <c r="BY1285">
        <v>54.260069999999999</v>
      </c>
      <c r="BZ1285">
        <v>35.988349999999997</v>
      </c>
      <c r="CA1285">
        <v>35.383249999999997</v>
      </c>
      <c r="CB1285">
        <v>35.442250000000001</v>
      </c>
      <c r="CC1285">
        <v>36.244419999999998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29.17736</v>
      </c>
      <c r="CQ1285">
        <v>99.473640000000003</v>
      </c>
      <c r="CR1285">
        <v>97.851950000000002</v>
      </c>
      <c r="CS1285">
        <v>95.072540000000004</v>
      </c>
      <c r="CT1285">
        <v>93.816890000000001</v>
      </c>
      <c r="CU1285">
        <v>93.178960000000004</v>
      </c>
      <c r="CV1285">
        <v>76.337519999999998</v>
      </c>
      <c r="CW1285">
        <v>54.973970000000001</v>
      </c>
      <c r="CX1285">
        <v>36.708289999999998</v>
      </c>
      <c r="CY1285">
        <v>36.113109999999999</v>
      </c>
      <c r="CZ1285">
        <v>36.196689999999997</v>
      </c>
      <c r="DA1285">
        <v>37.03445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  <c r="DM1285">
        <v>0</v>
      </c>
      <c r="DN1285">
        <v>30.968019999999999</v>
      </c>
      <c r="DO1285">
        <v>100.9345</v>
      </c>
      <c r="DP1285">
        <v>99.180499999999995</v>
      </c>
      <c r="DQ1285">
        <v>96.253649999999993</v>
      </c>
      <c r="DR1285">
        <v>94.961020000000005</v>
      </c>
      <c r="DS1285">
        <v>94.293589999999995</v>
      </c>
      <c r="DT1285">
        <v>76.995480000000001</v>
      </c>
      <c r="DU1285">
        <v>55.687869999999997</v>
      </c>
      <c r="DV1285">
        <v>37.428220000000003</v>
      </c>
      <c r="DW1285">
        <v>36.842959999999998</v>
      </c>
      <c r="DX1285">
        <v>36.951140000000002</v>
      </c>
      <c r="DY1285">
        <v>37.824489999999997</v>
      </c>
      <c r="DZ1285">
        <v>0</v>
      </c>
      <c r="EA1285">
        <v>0</v>
      </c>
      <c r="EB1285">
        <v>0</v>
      </c>
      <c r="EC1285">
        <v>0</v>
      </c>
      <c r="ED1285">
        <v>0</v>
      </c>
      <c r="EE1285">
        <v>0</v>
      </c>
      <c r="EF1285">
        <v>0</v>
      </c>
      <c r="EG1285">
        <v>0</v>
      </c>
      <c r="EH1285">
        <v>0</v>
      </c>
      <c r="EI1285">
        <v>0</v>
      </c>
      <c r="EJ1285">
        <v>0</v>
      </c>
      <c r="EK1285">
        <v>0</v>
      </c>
      <c r="EL1285">
        <v>33.553449999999998</v>
      </c>
      <c r="EM1285">
        <v>103.0437</v>
      </c>
      <c r="EN1285">
        <v>101.09869999999999</v>
      </c>
      <c r="EO1285">
        <v>97.958979999999997</v>
      </c>
      <c r="EP1285">
        <v>96.612979999999993</v>
      </c>
      <c r="EQ1285">
        <v>95.902940000000001</v>
      </c>
      <c r="ER1285">
        <v>77.94547</v>
      </c>
      <c r="ES1285">
        <v>56.718640000000001</v>
      </c>
      <c r="ET1285">
        <v>38.467689999999997</v>
      </c>
      <c r="EU1285">
        <v>37.89676</v>
      </c>
      <c r="EV1285">
        <v>38.040430000000001</v>
      </c>
      <c r="EW1285">
        <v>38.965170000000001</v>
      </c>
      <c r="EX1285">
        <v>75.687479999999994</v>
      </c>
      <c r="EY1285">
        <v>74.871790000000004</v>
      </c>
      <c r="EZ1285">
        <v>73.738910000000004</v>
      </c>
      <c r="FA1285">
        <v>72.596329999999995</v>
      </c>
      <c r="FB1285">
        <v>71.599760000000003</v>
      </c>
      <c r="FC1285">
        <v>70.371520000000004</v>
      </c>
      <c r="FD1285">
        <v>69.528570000000002</v>
      </c>
      <c r="FE1285">
        <v>69.236639999999994</v>
      </c>
      <c r="FF1285">
        <v>71.744299999999996</v>
      </c>
      <c r="FG1285">
        <v>76.825360000000003</v>
      </c>
      <c r="FH1285">
        <v>81.629329999999996</v>
      </c>
      <c r="FI1285">
        <v>85.371319999999997</v>
      </c>
      <c r="FJ1285">
        <v>88.380619999999993</v>
      </c>
      <c r="FK1285">
        <v>90.166880000000006</v>
      </c>
      <c r="FL1285">
        <v>91.09478</v>
      </c>
      <c r="FM1285">
        <v>92.185940000000002</v>
      </c>
      <c r="FN1285">
        <v>92.421559999999999</v>
      </c>
      <c r="FO1285">
        <v>91.898070000000004</v>
      </c>
      <c r="FP1285">
        <v>90.45993</v>
      </c>
      <c r="FQ1285">
        <v>87.611220000000003</v>
      </c>
      <c r="FR1285">
        <v>82.994690000000006</v>
      </c>
      <c r="FS1285">
        <v>80.671779999999998</v>
      </c>
      <c r="FT1285">
        <v>79.225229999999996</v>
      </c>
      <c r="FU1285">
        <v>77.611509999999996</v>
      </c>
      <c r="FV1285">
        <v>1</v>
      </c>
    </row>
    <row r="1286" spans="1:178" x14ac:dyDescent="0.2">
      <c r="A1286" t="s">
        <v>216</v>
      </c>
      <c r="B1286" t="s">
        <v>231</v>
      </c>
      <c r="C1286" t="s">
        <v>245</v>
      </c>
      <c r="D1286" t="s">
        <v>42</v>
      </c>
      <c r="E1286">
        <v>2015</v>
      </c>
      <c r="F1286" t="s">
        <v>229</v>
      </c>
      <c r="G1286">
        <v>64</v>
      </c>
      <c r="H1286" s="59"/>
      <c r="I1286">
        <v>8.4192</v>
      </c>
      <c r="J1286">
        <v>117.1627</v>
      </c>
      <c r="K1286">
        <v>116.40560000000001</v>
      </c>
      <c r="L1286">
        <v>116.08150000000001</v>
      </c>
      <c r="M1286">
        <v>116.104</v>
      </c>
      <c r="N1286">
        <v>116.3391</v>
      </c>
      <c r="O1286">
        <v>116.6347</v>
      </c>
      <c r="P1286">
        <v>119.61409999999999</v>
      </c>
      <c r="Q1286">
        <v>122.6835</v>
      </c>
      <c r="R1286">
        <v>123.5984</v>
      </c>
      <c r="S1286">
        <v>124.97320000000001</v>
      </c>
      <c r="T1286">
        <v>125.9344</v>
      </c>
      <c r="U1286">
        <v>123.9327</v>
      </c>
      <c r="V1286">
        <v>123.3711</v>
      </c>
      <c r="W1286">
        <v>124.50020000000001</v>
      </c>
      <c r="X1286">
        <v>123.1367</v>
      </c>
      <c r="Y1286">
        <v>120.4178</v>
      </c>
      <c r="Z1286">
        <v>119.4663</v>
      </c>
      <c r="AA1286">
        <v>118.32040000000001</v>
      </c>
      <c r="AB1286">
        <v>115.6095</v>
      </c>
      <c r="AC1286">
        <v>115.8359</v>
      </c>
      <c r="AD1286">
        <v>116.54219999999999</v>
      </c>
      <c r="AE1286">
        <v>116.9248</v>
      </c>
      <c r="AF1286">
        <v>117.9721</v>
      </c>
      <c r="AG1286">
        <v>118.1878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27.373090000000001</v>
      </c>
      <c r="AU1286">
        <v>103.78</v>
      </c>
      <c r="AV1286">
        <v>103.3669</v>
      </c>
      <c r="AW1286">
        <v>100.8064</v>
      </c>
      <c r="AX1286">
        <v>100.06959999999999</v>
      </c>
      <c r="AY1286">
        <v>99.397030000000001</v>
      </c>
      <c r="AZ1286">
        <v>80.307980000000001</v>
      </c>
      <c r="BA1286">
        <v>58.021830000000001</v>
      </c>
      <c r="BB1286">
        <v>35.854889999999997</v>
      </c>
      <c r="BC1286">
        <v>36.51397</v>
      </c>
      <c r="BD1286">
        <v>36.78783</v>
      </c>
      <c r="BE1286">
        <v>35.957340000000002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30.3324</v>
      </c>
      <c r="BS1286">
        <v>106.3087</v>
      </c>
      <c r="BT1286">
        <v>105.6288</v>
      </c>
      <c r="BU1286">
        <v>102.92010000000001</v>
      </c>
      <c r="BV1286">
        <v>102.1748</v>
      </c>
      <c r="BW1286">
        <v>101.4002</v>
      </c>
      <c r="BX1286">
        <v>81.326070000000001</v>
      </c>
      <c r="BY1286">
        <v>59.070700000000002</v>
      </c>
      <c r="BZ1286">
        <v>36.9193</v>
      </c>
      <c r="CA1286">
        <v>37.607259999999997</v>
      </c>
      <c r="CB1286">
        <v>37.975700000000003</v>
      </c>
      <c r="CC1286">
        <v>37.206389999999999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32.382010000000001</v>
      </c>
      <c r="CQ1286">
        <v>108.06019999999999</v>
      </c>
      <c r="CR1286">
        <v>107.19540000000001</v>
      </c>
      <c r="CS1286">
        <v>104.384</v>
      </c>
      <c r="CT1286">
        <v>103.6328</v>
      </c>
      <c r="CU1286">
        <v>102.7876</v>
      </c>
      <c r="CV1286">
        <v>82.031180000000006</v>
      </c>
      <c r="CW1286">
        <v>59.797139999999999</v>
      </c>
      <c r="CX1286">
        <v>37.656500000000001</v>
      </c>
      <c r="CY1286">
        <v>38.364460000000001</v>
      </c>
      <c r="CZ1286">
        <v>38.798409999999997</v>
      </c>
      <c r="DA1286">
        <v>38.071480000000001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  <c r="DM1286">
        <v>0</v>
      </c>
      <c r="DN1286">
        <v>34.431609999999999</v>
      </c>
      <c r="DO1286">
        <v>109.8116</v>
      </c>
      <c r="DP1286">
        <v>108.762</v>
      </c>
      <c r="DQ1286">
        <v>105.8479</v>
      </c>
      <c r="DR1286">
        <v>105.0908</v>
      </c>
      <c r="DS1286">
        <v>104.175</v>
      </c>
      <c r="DT1286">
        <v>82.7363</v>
      </c>
      <c r="DU1286">
        <v>60.523589999999999</v>
      </c>
      <c r="DV1286">
        <v>38.393709999999999</v>
      </c>
      <c r="DW1286">
        <v>39.121670000000002</v>
      </c>
      <c r="DX1286">
        <v>39.621119999999998</v>
      </c>
      <c r="DY1286">
        <v>38.936570000000003</v>
      </c>
      <c r="DZ1286">
        <v>0</v>
      </c>
      <c r="EA1286">
        <v>0</v>
      </c>
      <c r="EB1286">
        <v>0</v>
      </c>
      <c r="EC1286">
        <v>0</v>
      </c>
      <c r="ED1286">
        <v>0</v>
      </c>
      <c r="EE1286">
        <v>0</v>
      </c>
      <c r="EF1286">
        <v>0</v>
      </c>
      <c r="EG1286">
        <v>0</v>
      </c>
      <c r="EH1286">
        <v>0</v>
      </c>
      <c r="EI1286">
        <v>0</v>
      </c>
      <c r="EJ1286">
        <v>0</v>
      </c>
      <c r="EK1286">
        <v>0</v>
      </c>
      <c r="EL1286">
        <v>37.390920000000001</v>
      </c>
      <c r="EM1286">
        <v>112.3403</v>
      </c>
      <c r="EN1286">
        <v>111.0239</v>
      </c>
      <c r="EO1286">
        <v>107.9616</v>
      </c>
      <c r="EP1286">
        <v>107.19589999999999</v>
      </c>
      <c r="EQ1286">
        <v>106.1782</v>
      </c>
      <c r="ER1286">
        <v>83.754379999999998</v>
      </c>
      <c r="ES1286">
        <v>61.57246</v>
      </c>
      <c r="ET1286">
        <v>39.458109999999998</v>
      </c>
      <c r="EU1286">
        <v>40.214959999999998</v>
      </c>
      <c r="EV1286">
        <v>40.808990000000001</v>
      </c>
      <c r="EW1286">
        <v>40.18562</v>
      </c>
      <c r="EX1286">
        <v>71.343469999999996</v>
      </c>
      <c r="EY1286">
        <v>70.517539999999997</v>
      </c>
      <c r="EZ1286">
        <v>69.676270000000002</v>
      </c>
      <c r="FA1286">
        <v>68.43768</v>
      </c>
      <c r="FB1286">
        <v>67.795259999999999</v>
      </c>
      <c r="FC1286">
        <v>66.427130000000005</v>
      </c>
      <c r="FD1286">
        <v>66.175479999999993</v>
      </c>
      <c r="FE1286">
        <v>65.91377</v>
      </c>
      <c r="FF1286">
        <v>66.420969999999997</v>
      </c>
      <c r="FG1286">
        <v>71.811359999999993</v>
      </c>
      <c r="FH1286">
        <v>77.233720000000005</v>
      </c>
      <c r="FI1286">
        <v>80.779219999999995</v>
      </c>
      <c r="FJ1286">
        <v>82.796099999999996</v>
      </c>
      <c r="FK1286">
        <v>84.934070000000006</v>
      </c>
      <c r="FL1286">
        <v>85.951930000000004</v>
      </c>
      <c r="FM1286">
        <v>86.579390000000004</v>
      </c>
      <c r="FN1286">
        <v>86.468620000000001</v>
      </c>
      <c r="FO1286">
        <v>85.742819999999995</v>
      </c>
      <c r="FP1286">
        <v>83.546679999999995</v>
      </c>
      <c r="FQ1286">
        <v>80.531980000000004</v>
      </c>
      <c r="FR1286">
        <v>77.425439999999995</v>
      </c>
      <c r="FS1286">
        <v>75.801820000000006</v>
      </c>
      <c r="FT1286">
        <v>74.220820000000003</v>
      </c>
      <c r="FU1286">
        <v>72.82253</v>
      </c>
      <c r="FV1286">
        <v>1</v>
      </c>
    </row>
    <row r="1287" spans="1:178" x14ac:dyDescent="0.2">
      <c r="A1287" t="s">
        <v>216</v>
      </c>
      <c r="B1287" t="s">
        <v>231</v>
      </c>
      <c r="C1287" t="s">
        <v>245</v>
      </c>
      <c r="D1287" t="s">
        <v>42</v>
      </c>
      <c r="E1287">
        <v>2016</v>
      </c>
      <c r="F1287" t="s">
        <v>229</v>
      </c>
      <c r="G1287">
        <v>62</v>
      </c>
      <c r="H1287" s="59"/>
      <c r="I1287">
        <v>8.1561000000000003</v>
      </c>
      <c r="J1287">
        <v>113.5014</v>
      </c>
      <c r="K1287">
        <v>112.7679</v>
      </c>
      <c r="L1287">
        <v>112.4539</v>
      </c>
      <c r="M1287">
        <v>112.47580000000001</v>
      </c>
      <c r="N1287">
        <v>112.70350000000001</v>
      </c>
      <c r="O1287">
        <v>112.9898</v>
      </c>
      <c r="P1287">
        <v>115.8762</v>
      </c>
      <c r="Q1287">
        <v>118.8497</v>
      </c>
      <c r="R1287">
        <v>119.7359</v>
      </c>
      <c r="S1287">
        <v>121.06780000000001</v>
      </c>
      <c r="T1287">
        <v>121.99890000000001</v>
      </c>
      <c r="U1287">
        <v>120.0598</v>
      </c>
      <c r="V1287">
        <v>119.5158</v>
      </c>
      <c r="W1287">
        <v>120.6096</v>
      </c>
      <c r="X1287">
        <v>119.28870000000001</v>
      </c>
      <c r="Y1287">
        <v>116.65470000000001</v>
      </c>
      <c r="Z1287">
        <v>115.733</v>
      </c>
      <c r="AA1287">
        <v>114.6228</v>
      </c>
      <c r="AB1287">
        <v>111.9967</v>
      </c>
      <c r="AC1287">
        <v>112.2161</v>
      </c>
      <c r="AD1287">
        <v>112.9003</v>
      </c>
      <c r="AE1287">
        <v>113.2709</v>
      </c>
      <c r="AF1287">
        <v>114.2855</v>
      </c>
      <c r="AG1287">
        <v>114.4944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26.44004</v>
      </c>
      <c r="AU1287">
        <v>100.4705</v>
      </c>
      <c r="AV1287">
        <v>100.07729999999999</v>
      </c>
      <c r="AW1287">
        <v>97.600740000000002</v>
      </c>
      <c r="AX1287">
        <v>96.887219999999999</v>
      </c>
      <c r="AY1287">
        <v>96.238309999999998</v>
      </c>
      <c r="AZ1287">
        <v>77.771640000000005</v>
      </c>
      <c r="BA1287">
        <v>56.181130000000003</v>
      </c>
      <c r="BB1287">
        <v>34.706499999999998</v>
      </c>
      <c r="BC1287">
        <v>35.34422</v>
      </c>
      <c r="BD1287">
        <v>35.607050000000001</v>
      </c>
      <c r="BE1287">
        <v>34.800899999999999</v>
      </c>
      <c r="BF1287">
        <v>0</v>
      </c>
      <c r="BG1287">
        <v>0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29.352740000000001</v>
      </c>
      <c r="BS1287">
        <v>102.9594</v>
      </c>
      <c r="BT1287">
        <v>102.3036</v>
      </c>
      <c r="BU1287">
        <v>99.681110000000004</v>
      </c>
      <c r="BV1287">
        <v>98.959209999999999</v>
      </c>
      <c r="BW1287">
        <v>98.209940000000003</v>
      </c>
      <c r="BX1287">
        <v>78.773690000000002</v>
      </c>
      <c r="BY1287">
        <v>57.213479999999997</v>
      </c>
      <c r="BZ1287">
        <v>35.75414</v>
      </c>
      <c r="CA1287">
        <v>36.420290000000001</v>
      </c>
      <c r="CB1287">
        <v>36.776209999999999</v>
      </c>
      <c r="CC1287">
        <v>36.030279999999998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31.370069999999998</v>
      </c>
      <c r="CQ1287">
        <v>104.6833</v>
      </c>
      <c r="CR1287">
        <v>103.8455</v>
      </c>
      <c r="CS1287">
        <v>101.122</v>
      </c>
      <c r="CT1287">
        <v>100.3942</v>
      </c>
      <c r="CU1287">
        <v>99.575490000000002</v>
      </c>
      <c r="CV1287">
        <v>79.467699999999994</v>
      </c>
      <c r="CW1287">
        <v>57.92848</v>
      </c>
      <c r="CX1287">
        <v>36.47974</v>
      </c>
      <c r="CY1287">
        <v>37.165570000000002</v>
      </c>
      <c r="CZ1287">
        <v>37.58596</v>
      </c>
      <c r="DA1287">
        <v>36.881740000000001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  <c r="DM1287">
        <v>0</v>
      </c>
      <c r="DN1287">
        <v>33.3874</v>
      </c>
      <c r="DO1287">
        <v>106.4071</v>
      </c>
      <c r="DP1287">
        <v>105.3875</v>
      </c>
      <c r="DQ1287">
        <v>102.5628</v>
      </c>
      <c r="DR1287">
        <v>101.8293</v>
      </c>
      <c r="DS1287">
        <v>100.941</v>
      </c>
      <c r="DT1287">
        <v>80.161720000000003</v>
      </c>
      <c r="DU1287">
        <v>58.64349</v>
      </c>
      <c r="DV1287">
        <v>37.205329999999996</v>
      </c>
      <c r="DW1287">
        <v>37.910850000000003</v>
      </c>
      <c r="DX1287">
        <v>38.395719999999997</v>
      </c>
      <c r="DY1287">
        <v>37.733199999999997</v>
      </c>
      <c r="DZ1287">
        <v>0</v>
      </c>
      <c r="EA1287">
        <v>0</v>
      </c>
      <c r="EB1287">
        <v>0</v>
      </c>
      <c r="EC1287">
        <v>0</v>
      </c>
      <c r="ED1287">
        <v>0</v>
      </c>
      <c r="EE1287">
        <v>0</v>
      </c>
      <c r="EF1287">
        <v>0</v>
      </c>
      <c r="EG1287">
        <v>0</v>
      </c>
      <c r="EH1287">
        <v>0</v>
      </c>
      <c r="EI1287">
        <v>0</v>
      </c>
      <c r="EJ1287">
        <v>0</v>
      </c>
      <c r="EK1287">
        <v>0</v>
      </c>
      <c r="EL1287">
        <v>36.3001</v>
      </c>
      <c r="EM1287">
        <v>108.8961</v>
      </c>
      <c r="EN1287">
        <v>107.6138</v>
      </c>
      <c r="EO1287">
        <v>104.64319999999999</v>
      </c>
      <c r="EP1287">
        <v>103.90130000000001</v>
      </c>
      <c r="EQ1287">
        <v>102.9127</v>
      </c>
      <c r="ER1287">
        <v>81.163759999999996</v>
      </c>
      <c r="ES1287">
        <v>59.675829999999998</v>
      </c>
      <c r="ET1287">
        <v>38.252980000000001</v>
      </c>
      <c r="EU1287">
        <v>38.986919999999998</v>
      </c>
      <c r="EV1287">
        <v>39.564880000000002</v>
      </c>
      <c r="EW1287">
        <v>38.962589999999999</v>
      </c>
      <c r="EX1287">
        <v>71.343469999999996</v>
      </c>
      <c r="EY1287">
        <v>70.517539999999997</v>
      </c>
      <c r="EZ1287">
        <v>69.676270000000002</v>
      </c>
      <c r="FA1287">
        <v>68.43768</v>
      </c>
      <c r="FB1287">
        <v>67.795259999999999</v>
      </c>
      <c r="FC1287">
        <v>66.427130000000005</v>
      </c>
      <c r="FD1287">
        <v>66.175479999999993</v>
      </c>
      <c r="FE1287">
        <v>65.91377</v>
      </c>
      <c r="FF1287">
        <v>66.420969999999997</v>
      </c>
      <c r="FG1287">
        <v>71.811359999999993</v>
      </c>
      <c r="FH1287">
        <v>77.233720000000005</v>
      </c>
      <c r="FI1287">
        <v>80.779219999999995</v>
      </c>
      <c r="FJ1287">
        <v>82.796099999999996</v>
      </c>
      <c r="FK1287">
        <v>84.934070000000006</v>
      </c>
      <c r="FL1287">
        <v>85.951930000000004</v>
      </c>
      <c r="FM1287">
        <v>86.579390000000004</v>
      </c>
      <c r="FN1287">
        <v>86.468620000000001</v>
      </c>
      <c r="FO1287">
        <v>85.742819999999995</v>
      </c>
      <c r="FP1287">
        <v>83.546679999999995</v>
      </c>
      <c r="FQ1287">
        <v>80.531980000000004</v>
      </c>
      <c r="FR1287">
        <v>77.425439999999995</v>
      </c>
      <c r="FS1287">
        <v>75.801820000000006</v>
      </c>
      <c r="FT1287">
        <v>74.220820000000003</v>
      </c>
      <c r="FU1287">
        <v>72.82253</v>
      </c>
      <c r="FV1287">
        <v>1</v>
      </c>
    </row>
    <row r="1288" spans="1:178" x14ac:dyDescent="0.2">
      <c r="A1288" t="s">
        <v>216</v>
      </c>
      <c r="B1288" t="s">
        <v>231</v>
      </c>
      <c r="C1288" t="s">
        <v>245</v>
      </c>
      <c r="D1288" t="s">
        <v>42</v>
      </c>
      <c r="E1288">
        <v>2017</v>
      </c>
      <c r="F1288" t="s">
        <v>229</v>
      </c>
      <c r="G1288">
        <v>61</v>
      </c>
      <c r="H1288" s="59"/>
      <c r="I1288">
        <v>8.0245499999999996</v>
      </c>
      <c r="J1288">
        <v>111.6707</v>
      </c>
      <c r="K1288">
        <v>110.9491</v>
      </c>
      <c r="L1288">
        <v>110.64019999999999</v>
      </c>
      <c r="M1288">
        <v>110.66160000000001</v>
      </c>
      <c r="N1288">
        <v>110.8857</v>
      </c>
      <c r="O1288">
        <v>111.1674</v>
      </c>
      <c r="P1288">
        <v>114.0072</v>
      </c>
      <c r="Q1288">
        <v>116.9327</v>
      </c>
      <c r="R1288">
        <v>117.8047</v>
      </c>
      <c r="S1288">
        <v>119.1151</v>
      </c>
      <c r="T1288">
        <v>120.0312</v>
      </c>
      <c r="U1288">
        <v>118.1233</v>
      </c>
      <c r="V1288">
        <v>117.5881</v>
      </c>
      <c r="W1288">
        <v>118.6643</v>
      </c>
      <c r="X1288">
        <v>117.3647</v>
      </c>
      <c r="Y1288">
        <v>114.7732</v>
      </c>
      <c r="Z1288">
        <v>113.8663</v>
      </c>
      <c r="AA1288">
        <v>112.7741</v>
      </c>
      <c r="AB1288">
        <v>110.19029999999999</v>
      </c>
      <c r="AC1288">
        <v>110.4061</v>
      </c>
      <c r="AD1288">
        <v>111.0793</v>
      </c>
      <c r="AE1288">
        <v>111.444</v>
      </c>
      <c r="AF1288">
        <v>112.4422</v>
      </c>
      <c r="AG1288">
        <v>112.6477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25.973990000000001</v>
      </c>
      <c r="AU1288">
        <v>98.816159999999996</v>
      </c>
      <c r="AV1288">
        <v>98.432879999999997</v>
      </c>
      <c r="AW1288">
        <v>95.998249999999999</v>
      </c>
      <c r="AX1288">
        <v>95.296360000000007</v>
      </c>
      <c r="AY1288">
        <v>94.659279999999995</v>
      </c>
      <c r="AZ1288">
        <v>76.503649999999993</v>
      </c>
      <c r="BA1288">
        <v>55.260950000000001</v>
      </c>
      <c r="BB1288">
        <v>34.132469999999998</v>
      </c>
      <c r="BC1288">
        <v>34.759529999999998</v>
      </c>
      <c r="BD1288">
        <v>35.016849999999998</v>
      </c>
      <c r="BE1288">
        <v>34.222880000000004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28.863109999999999</v>
      </c>
      <c r="BS1288">
        <v>101.285</v>
      </c>
      <c r="BT1288">
        <v>100.6412</v>
      </c>
      <c r="BU1288">
        <v>98.061779999999999</v>
      </c>
      <c r="BV1288">
        <v>97.351560000000006</v>
      </c>
      <c r="BW1288">
        <v>96.614940000000004</v>
      </c>
      <c r="BX1288">
        <v>77.497579999999999</v>
      </c>
      <c r="BY1288">
        <v>56.284939999999999</v>
      </c>
      <c r="BZ1288">
        <v>35.17163</v>
      </c>
      <c r="CA1288">
        <v>35.826880000000003</v>
      </c>
      <c r="CB1288">
        <v>36.176540000000003</v>
      </c>
      <c r="CC1288">
        <v>35.442309999999999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30.864100000000001</v>
      </c>
      <c r="CQ1288">
        <v>102.9948</v>
      </c>
      <c r="CR1288">
        <v>102.17059999999999</v>
      </c>
      <c r="CS1288">
        <v>99.490979999999993</v>
      </c>
      <c r="CT1288">
        <v>98.774990000000003</v>
      </c>
      <c r="CU1288">
        <v>97.969430000000003</v>
      </c>
      <c r="CV1288">
        <v>78.185969999999998</v>
      </c>
      <c r="CW1288">
        <v>56.994149999999998</v>
      </c>
      <c r="CX1288">
        <v>35.891350000000003</v>
      </c>
      <c r="CY1288">
        <v>36.566130000000001</v>
      </c>
      <c r="CZ1288">
        <v>36.97974</v>
      </c>
      <c r="DA1288">
        <v>36.286879999999996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  <c r="DM1288">
        <v>0</v>
      </c>
      <c r="DN1288">
        <v>32.865090000000002</v>
      </c>
      <c r="DO1288">
        <v>104.7047</v>
      </c>
      <c r="DP1288">
        <v>103.70010000000001</v>
      </c>
      <c r="DQ1288">
        <v>100.92019999999999</v>
      </c>
      <c r="DR1288">
        <v>100.19840000000001</v>
      </c>
      <c r="DS1288">
        <v>99.323909999999998</v>
      </c>
      <c r="DT1288">
        <v>78.874369999999999</v>
      </c>
      <c r="DU1288">
        <v>57.70337</v>
      </c>
      <c r="DV1288">
        <v>36.611069999999998</v>
      </c>
      <c r="DW1288">
        <v>37.305370000000003</v>
      </c>
      <c r="DX1288">
        <v>37.782940000000004</v>
      </c>
      <c r="DY1288">
        <v>37.131450000000001</v>
      </c>
      <c r="DZ1288">
        <v>0</v>
      </c>
      <c r="EA1288">
        <v>0</v>
      </c>
      <c r="EB1288">
        <v>0</v>
      </c>
      <c r="EC1288">
        <v>0</v>
      </c>
      <c r="ED1288">
        <v>0</v>
      </c>
      <c r="EE1288">
        <v>0</v>
      </c>
      <c r="EF1288">
        <v>0</v>
      </c>
      <c r="EG1288">
        <v>0</v>
      </c>
      <c r="EH1288">
        <v>0</v>
      </c>
      <c r="EI1288">
        <v>0</v>
      </c>
      <c r="EJ1288">
        <v>0</v>
      </c>
      <c r="EK1288">
        <v>0</v>
      </c>
      <c r="EL1288">
        <v>35.75421</v>
      </c>
      <c r="EM1288">
        <v>107.1735</v>
      </c>
      <c r="EN1288">
        <v>105.9083</v>
      </c>
      <c r="EO1288">
        <v>102.9837</v>
      </c>
      <c r="EP1288">
        <v>102.25360000000001</v>
      </c>
      <c r="EQ1288">
        <v>101.2796</v>
      </c>
      <c r="ER1288">
        <v>79.868300000000005</v>
      </c>
      <c r="ES1288">
        <v>58.727359999999997</v>
      </c>
      <c r="ET1288">
        <v>37.650230000000001</v>
      </c>
      <c r="EU1288">
        <v>38.372729999999997</v>
      </c>
      <c r="EV1288">
        <v>38.942630000000001</v>
      </c>
      <c r="EW1288">
        <v>38.35087</v>
      </c>
      <c r="EX1288">
        <v>71.343469999999996</v>
      </c>
      <c r="EY1288">
        <v>70.517539999999997</v>
      </c>
      <c r="EZ1288">
        <v>69.676270000000002</v>
      </c>
      <c r="FA1288">
        <v>68.43768</v>
      </c>
      <c r="FB1288">
        <v>67.795259999999999</v>
      </c>
      <c r="FC1288">
        <v>66.427130000000005</v>
      </c>
      <c r="FD1288">
        <v>66.175479999999993</v>
      </c>
      <c r="FE1288">
        <v>65.91377</v>
      </c>
      <c r="FF1288">
        <v>66.420969999999997</v>
      </c>
      <c r="FG1288">
        <v>71.811359999999993</v>
      </c>
      <c r="FH1288">
        <v>77.233720000000005</v>
      </c>
      <c r="FI1288">
        <v>80.779219999999995</v>
      </c>
      <c r="FJ1288">
        <v>82.796099999999996</v>
      </c>
      <c r="FK1288">
        <v>84.934070000000006</v>
      </c>
      <c r="FL1288">
        <v>85.951930000000004</v>
      </c>
      <c r="FM1288">
        <v>86.579390000000004</v>
      </c>
      <c r="FN1288">
        <v>86.468620000000001</v>
      </c>
      <c r="FO1288">
        <v>85.742829999999998</v>
      </c>
      <c r="FP1288">
        <v>83.546679999999995</v>
      </c>
      <c r="FQ1288">
        <v>80.531980000000004</v>
      </c>
      <c r="FR1288">
        <v>77.425439999999995</v>
      </c>
      <c r="FS1288">
        <v>75.801820000000006</v>
      </c>
      <c r="FT1288">
        <v>74.220820000000003</v>
      </c>
      <c r="FU1288">
        <v>72.82253</v>
      </c>
      <c r="FV1288">
        <v>1</v>
      </c>
    </row>
    <row r="1289" spans="1:178" x14ac:dyDescent="0.2">
      <c r="A1289" t="s">
        <v>216</v>
      </c>
      <c r="B1289" t="s">
        <v>231</v>
      </c>
      <c r="C1289" t="s">
        <v>245</v>
      </c>
      <c r="D1289" t="s">
        <v>42</v>
      </c>
      <c r="E1289" t="s">
        <v>239</v>
      </c>
      <c r="F1289" t="s">
        <v>229</v>
      </c>
      <c r="G1289">
        <v>59</v>
      </c>
      <c r="H1289" s="59"/>
      <c r="I1289">
        <v>7.76145</v>
      </c>
      <c r="J1289">
        <v>108.0094</v>
      </c>
      <c r="K1289">
        <v>107.31140000000001</v>
      </c>
      <c r="L1289">
        <v>107.01260000000001</v>
      </c>
      <c r="M1289">
        <v>107.0334</v>
      </c>
      <c r="N1289">
        <v>107.2501</v>
      </c>
      <c r="O1289">
        <v>107.5226</v>
      </c>
      <c r="P1289">
        <v>110.2693</v>
      </c>
      <c r="Q1289">
        <v>113.0989</v>
      </c>
      <c r="R1289">
        <v>113.9423</v>
      </c>
      <c r="S1289">
        <v>115.20959999999999</v>
      </c>
      <c r="T1289">
        <v>116.0958</v>
      </c>
      <c r="U1289">
        <v>114.2504</v>
      </c>
      <c r="V1289">
        <v>113.73269999999999</v>
      </c>
      <c r="W1289">
        <v>114.7736</v>
      </c>
      <c r="X1289">
        <v>113.5166</v>
      </c>
      <c r="Y1289">
        <v>111.0102</v>
      </c>
      <c r="Z1289">
        <v>110.133</v>
      </c>
      <c r="AA1289">
        <v>109.0766</v>
      </c>
      <c r="AB1289">
        <v>106.5775</v>
      </c>
      <c r="AC1289">
        <v>106.78619999999999</v>
      </c>
      <c r="AD1289">
        <v>107.43729999999999</v>
      </c>
      <c r="AE1289">
        <v>107.7901</v>
      </c>
      <c r="AF1289">
        <v>108.7555</v>
      </c>
      <c r="AG1289">
        <v>108.9543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25.04289</v>
      </c>
      <c r="AU1289">
        <v>95.508359999999996</v>
      </c>
      <c r="AV1289">
        <v>95.144819999999996</v>
      </c>
      <c r="AW1289">
        <v>92.793989999999994</v>
      </c>
      <c r="AX1289">
        <v>92.11533</v>
      </c>
      <c r="AY1289">
        <v>91.50188</v>
      </c>
      <c r="AZ1289">
        <v>73.967979999999997</v>
      </c>
      <c r="BA1289">
        <v>53.420929999999998</v>
      </c>
      <c r="BB1289">
        <v>32.984780000000001</v>
      </c>
      <c r="BC1289">
        <v>33.590499999999999</v>
      </c>
      <c r="BD1289">
        <v>33.836849999999998</v>
      </c>
      <c r="BE1289">
        <v>33.067259999999997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27.884250000000002</v>
      </c>
      <c r="BS1289">
        <v>97.936350000000004</v>
      </c>
      <c r="BT1289">
        <v>97.316599999999994</v>
      </c>
      <c r="BU1289">
        <v>94.823409999999996</v>
      </c>
      <c r="BV1289">
        <v>94.136570000000006</v>
      </c>
      <c r="BW1289">
        <v>93.425219999999996</v>
      </c>
      <c r="BX1289">
        <v>74.945480000000003</v>
      </c>
      <c r="BY1289">
        <v>54.427999999999997</v>
      </c>
      <c r="BZ1289">
        <v>34.006770000000003</v>
      </c>
      <c r="CA1289">
        <v>34.640210000000003</v>
      </c>
      <c r="CB1289">
        <v>34.977370000000001</v>
      </c>
      <c r="CC1289">
        <v>34.266530000000003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29.852160000000001</v>
      </c>
      <c r="CQ1289">
        <v>99.617959999999997</v>
      </c>
      <c r="CR1289">
        <v>98.820760000000007</v>
      </c>
      <c r="CS1289">
        <v>96.228980000000007</v>
      </c>
      <c r="CT1289">
        <v>95.536460000000005</v>
      </c>
      <c r="CU1289">
        <v>94.757320000000007</v>
      </c>
      <c r="CV1289">
        <v>75.622500000000002</v>
      </c>
      <c r="CW1289">
        <v>55.125489999999999</v>
      </c>
      <c r="CX1289">
        <v>34.714590000000001</v>
      </c>
      <c r="CY1289">
        <v>35.367240000000002</v>
      </c>
      <c r="CZ1289">
        <v>35.767290000000003</v>
      </c>
      <c r="DA1289">
        <v>35.097140000000003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  <c r="DM1289">
        <v>0</v>
      </c>
      <c r="DN1289">
        <v>31.820080000000001</v>
      </c>
      <c r="DO1289">
        <v>101.2996</v>
      </c>
      <c r="DP1289">
        <v>100.3249</v>
      </c>
      <c r="DQ1289">
        <v>97.634550000000004</v>
      </c>
      <c r="DR1289">
        <v>96.936359999999993</v>
      </c>
      <c r="DS1289">
        <v>96.089420000000004</v>
      </c>
      <c r="DT1289">
        <v>76.299509999999998</v>
      </c>
      <c r="DU1289">
        <v>55.822980000000001</v>
      </c>
      <c r="DV1289">
        <v>35.422409999999999</v>
      </c>
      <c r="DW1289">
        <v>36.094270000000002</v>
      </c>
      <c r="DX1289">
        <v>36.557209999999998</v>
      </c>
      <c r="DY1289">
        <v>35.927750000000003</v>
      </c>
      <c r="DZ1289">
        <v>0</v>
      </c>
      <c r="EA1289">
        <v>0</v>
      </c>
      <c r="EB1289">
        <v>0</v>
      </c>
      <c r="EC1289">
        <v>0</v>
      </c>
      <c r="ED1289">
        <v>0</v>
      </c>
      <c r="EE1289">
        <v>0</v>
      </c>
      <c r="EF1289">
        <v>0</v>
      </c>
      <c r="EG1289">
        <v>0</v>
      </c>
      <c r="EH1289">
        <v>0</v>
      </c>
      <c r="EI1289">
        <v>0</v>
      </c>
      <c r="EJ1289">
        <v>0</v>
      </c>
      <c r="EK1289">
        <v>0</v>
      </c>
      <c r="EL1289">
        <v>34.661439999999999</v>
      </c>
      <c r="EM1289">
        <v>103.7276</v>
      </c>
      <c r="EN1289">
        <v>102.4967</v>
      </c>
      <c r="EO1289">
        <v>99.663970000000006</v>
      </c>
      <c r="EP1289">
        <v>98.957589999999996</v>
      </c>
      <c r="EQ1289">
        <v>98.012749999999997</v>
      </c>
      <c r="ER1289">
        <v>77.277019999999993</v>
      </c>
      <c r="ES1289">
        <v>56.830039999999997</v>
      </c>
      <c r="ET1289">
        <v>36.444389999999999</v>
      </c>
      <c r="EU1289">
        <v>37.143979999999999</v>
      </c>
      <c r="EV1289">
        <v>37.69773</v>
      </c>
      <c r="EW1289">
        <v>37.127020000000002</v>
      </c>
      <c r="EX1289">
        <v>71.343469999999996</v>
      </c>
      <c r="EY1289">
        <v>70.517539999999997</v>
      </c>
      <c r="EZ1289">
        <v>69.676270000000002</v>
      </c>
      <c r="FA1289">
        <v>68.43768</v>
      </c>
      <c r="FB1289">
        <v>67.795259999999999</v>
      </c>
      <c r="FC1289">
        <v>66.427130000000005</v>
      </c>
      <c r="FD1289">
        <v>66.175479999999993</v>
      </c>
      <c r="FE1289">
        <v>65.91377</v>
      </c>
      <c r="FF1289">
        <v>66.420969999999997</v>
      </c>
      <c r="FG1289">
        <v>71.811359999999993</v>
      </c>
      <c r="FH1289">
        <v>77.233720000000005</v>
      </c>
      <c r="FI1289">
        <v>80.779219999999995</v>
      </c>
      <c r="FJ1289">
        <v>82.796099999999996</v>
      </c>
      <c r="FK1289">
        <v>84.934070000000006</v>
      </c>
      <c r="FL1289">
        <v>85.951939999999993</v>
      </c>
      <c r="FM1289">
        <v>86.579390000000004</v>
      </c>
      <c r="FN1289">
        <v>86.468620000000001</v>
      </c>
      <c r="FO1289">
        <v>85.742819999999995</v>
      </c>
      <c r="FP1289">
        <v>83.546679999999995</v>
      </c>
      <c r="FQ1289">
        <v>80.531980000000004</v>
      </c>
      <c r="FR1289">
        <v>77.425439999999995</v>
      </c>
      <c r="FS1289">
        <v>75.801820000000006</v>
      </c>
      <c r="FT1289">
        <v>74.220820000000003</v>
      </c>
      <c r="FU1289">
        <v>72.82253</v>
      </c>
      <c r="FV1289">
        <v>1</v>
      </c>
    </row>
    <row r="1290" spans="1:178" x14ac:dyDescent="0.2">
      <c r="A1290" t="s">
        <v>216</v>
      </c>
      <c r="B1290" t="s">
        <v>231</v>
      </c>
      <c r="C1290" t="s">
        <v>245</v>
      </c>
      <c r="D1290" t="s">
        <v>43</v>
      </c>
      <c r="E1290">
        <v>2015</v>
      </c>
      <c r="F1290" t="s">
        <v>229</v>
      </c>
      <c r="G1290">
        <v>63</v>
      </c>
      <c r="H1290" s="59"/>
      <c r="I1290">
        <v>8.2876499999999993</v>
      </c>
      <c r="J1290">
        <v>112.27200000000001</v>
      </c>
      <c r="K1290">
        <v>111.7663</v>
      </c>
      <c r="L1290">
        <v>111.5598</v>
      </c>
      <c r="M1290">
        <v>110.81740000000001</v>
      </c>
      <c r="N1290">
        <v>110.3972</v>
      </c>
      <c r="O1290">
        <v>111.74290000000001</v>
      </c>
      <c r="P1290">
        <v>115.3631</v>
      </c>
      <c r="Q1290">
        <v>118.28449999999999</v>
      </c>
      <c r="R1290">
        <v>120.34990000000001</v>
      </c>
      <c r="S1290">
        <v>118.315</v>
      </c>
      <c r="T1290">
        <v>117.01730000000001</v>
      </c>
      <c r="U1290">
        <v>116.90949999999999</v>
      </c>
      <c r="V1290">
        <v>116.6621</v>
      </c>
      <c r="W1290">
        <v>118.79940000000001</v>
      </c>
      <c r="X1290">
        <v>118.3931</v>
      </c>
      <c r="Y1290">
        <v>118.4988</v>
      </c>
      <c r="Z1290">
        <v>117.816</v>
      </c>
      <c r="AA1290">
        <v>117.19759999999999</v>
      </c>
      <c r="AB1290">
        <v>115.0573</v>
      </c>
      <c r="AC1290">
        <v>113.52330000000001</v>
      </c>
      <c r="AD1290">
        <v>112.5198</v>
      </c>
      <c r="AE1290">
        <v>113.4358</v>
      </c>
      <c r="AF1290">
        <v>113.80540000000001</v>
      </c>
      <c r="AG1290">
        <v>113.9447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26.759340000000002</v>
      </c>
      <c r="AX1290">
        <v>100.4037</v>
      </c>
      <c r="AY1290">
        <v>99.937020000000004</v>
      </c>
      <c r="AZ1290">
        <v>97.646010000000004</v>
      </c>
      <c r="BA1290">
        <v>95.844539999999995</v>
      </c>
      <c r="BB1290">
        <v>95.142499999999998</v>
      </c>
      <c r="BC1290">
        <v>81.894869999999997</v>
      </c>
      <c r="BD1290">
        <v>60.052489999999999</v>
      </c>
      <c r="BE1290">
        <v>40.118679999999998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29.065930000000002</v>
      </c>
      <c r="BV1290">
        <v>102.29179999999999</v>
      </c>
      <c r="BW1290">
        <v>101.8338</v>
      </c>
      <c r="BX1290">
        <v>99.513689999999997</v>
      </c>
      <c r="BY1290">
        <v>97.699129999999997</v>
      </c>
      <c r="BZ1290">
        <v>97.048019999999994</v>
      </c>
      <c r="CA1290">
        <v>82.983040000000003</v>
      </c>
      <c r="CB1290">
        <v>61.18544</v>
      </c>
      <c r="CC1290">
        <v>40.795699999999997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30.663460000000001</v>
      </c>
      <c r="CT1290">
        <v>103.5996</v>
      </c>
      <c r="CU1290">
        <v>103.1474</v>
      </c>
      <c r="CV1290">
        <v>100.8073</v>
      </c>
      <c r="CW1290">
        <v>98.983599999999996</v>
      </c>
      <c r="CX1290">
        <v>98.367769999999993</v>
      </c>
      <c r="CY1290">
        <v>83.736710000000002</v>
      </c>
      <c r="CZ1290">
        <v>61.970109999999998</v>
      </c>
      <c r="DA1290">
        <v>41.264609999999998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>
        <v>0</v>
      </c>
      <c r="DN1290">
        <v>0</v>
      </c>
      <c r="DO1290">
        <v>0</v>
      </c>
      <c r="DP1290">
        <v>0</v>
      </c>
      <c r="DQ1290">
        <v>32.26099</v>
      </c>
      <c r="DR1290">
        <v>104.90730000000001</v>
      </c>
      <c r="DS1290">
        <v>104.4611</v>
      </c>
      <c r="DT1290">
        <v>102.10080000000001</v>
      </c>
      <c r="DU1290">
        <v>100.2681</v>
      </c>
      <c r="DV1290">
        <v>99.687529999999995</v>
      </c>
      <c r="DW1290">
        <v>84.490380000000002</v>
      </c>
      <c r="DX1290">
        <v>62.754779999999997</v>
      </c>
      <c r="DY1290">
        <v>41.733519999999999</v>
      </c>
      <c r="DZ1290">
        <v>0</v>
      </c>
      <c r="EA1290">
        <v>0</v>
      </c>
      <c r="EB1290">
        <v>0</v>
      </c>
      <c r="EC1290">
        <v>0</v>
      </c>
      <c r="ED1290">
        <v>0</v>
      </c>
      <c r="EE1290">
        <v>0</v>
      </c>
      <c r="EF1290">
        <v>0</v>
      </c>
      <c r="EG1290">
        <v>0</v>
      </c>
      <c r="EH1290">
        <v>0</v>
      </c>
      <c r="EI1290">
        <v>0</v>
      </c>
      <c r="EJ1290">
        <v>0</v>
      </c>
      <c r="EK1290">
        <v>0</v>
      </c>
      <c r="EL1290">
        <v>0</v>
      </c>
      <c r="EM1290">
        <v>0</v>
      </c>
      <c r="EN1290">
        <v>0</v>
      </c>
      <c r="EO1290">
        <v>34.56758</v>
      </c>
      <c r="EP1290">
        <v>106.7955</v>
      </c>
      <c r="EQ1290">
        <v>106.3578</v>
      </c>
      <c r="ER1290">
        <v>103.96850000000001</v>
      </c>
      <c r="ES1290">
        <v>102.12269999999999</v>
      </c>
      <c r="ET1290">
        <v>101.593</v>
      </c>
      <c r="EU1290">
        <v>85.578550000000007</v>
      </c>
      <c r="EV1290">
        <v>63.887729999999998</v>
      </c>
      <c r="EW1290">
        <v>42.410550000000001</v>
      </c>
      <c r="EX1290">
        <v>56.854280000000003</v>
      </c>
      <c r="EY1290">
        <v>55.524470000000001</v>
      </c>
      <c r="EZ1290">
        <v>54.553910000000002</v>
      </c>
      <c r="FA1290">
        <v>53.681750000000001</v>
      </c>
      <c r="FB1290">
        <v>53.168219999999998</v>
      </c>
      <c r="FC1290">
        <v>52.617049999999999</v>
      </c>
      <c r="FD1290">
        <v>52.124339999999997</v>
      </c>
      <c r="FE1290">
        <v>51.648110000000003</v>
      </c>
      <c r="FF1290">
        <v>53.853409999999997</v>
      </c>
      <c r="FG1290">
        <v>58.200009999999999</v>
      </c>
      <c r="FH1290">
        <v>62.943689999999997</v>
      </c>
      <c r="FI1290">
        <v>66.785640000000001</v>
      </c>
      <c r="FJ1290">
        <v>69.562809999999999</v>
      </c>
      <c r="FK1290">
        <v>70.9358</v>
      </c>
      <c r="FL1290">
        <v>71.79504</v>
      </c>
      <c r="FM1290">
        <v>71.951920000000001</v>
      </c>
      <c r="FN1290">
        <v>71.226219999999998</v>
      </c>
      <c r="FO1290">
        <v>69.054220000000001</v>
      </c>
      <c r="FP1290">
        <v>66.403049999999993</v>
      </c>
      <c r="FQ1290">
        <v>63.363939999999999</v>
      </c>
      <c r="FR1290">
        <v>61.103119999999997</v>
      </c>
      <c r="FS1290">
        <v>59.575890000000001</v>
      </c>
      <c r="FT1290">
        <v>57.95843</v>
      </c>
      <c r="FU1290">
        <v>56.808790000000002</v>
      </c>
      <c r="FV1290">
        <v>1</v>
      </c>
    </row>
    <row r="1291" spans="1:178" x14ac:dyDescent="0.2">
      <c r="A1291" t="s">
        <v>216</v>
      </c>
      <c r="B1291" t="s">
        <v>231</v>
      </c>
      <c r="C1291" t="s">
        <v>245</v>
      </c>
      <c r="D1291" t="s">
        <v>43</v>
      </c>
      <c r="E1291">
        <v>2016</v>
      </c>
      <c r="F1291" t="s">
        <v>229</v>
      </c>
      <c r="G1291">
        <v>62</v>
      </c>
      <c r="H1291" s="59"/>
      <c r="I1291">
        <v>8.1561000000000003</v>
      </c>
      <c r="J1291">
        <v>110.48990000000001</v>
      </c>
      <c r="K1291">
        <v>109.9922</v>
      </c>
      <c r="L1291">
        <v>109.7891</v>
      </c>
      <c r="M1291">
        <v>109.05840000000001</v>
      </c>
      <c r="N1291">
        <v>108.6448</v>
      </c>
      <c r="O1291">
        <v>109.9692</v>
      </c>
      <c r="P1291">
        <v>113.53189999999999</v>
      </c>
      <c r="Q1291">
        <v>116.407</v>
      </c>
      <c r="R1291">
        <v>118.4396</v>
      </c>
      <c r="S1291">
        <v>116.437</v>
      </c>
      <c r="T1291">
        <v>115.1598</v>
      </c>
      <c r="U1291">
        <v>115.0538</v>
      </c>
      <c r="V1291">
        <v>114.8104</v>
      </c>
      <c r="W1291">
        <v>116.91370000000001</v>
      </c>
      <c r="X1291">
        <v>116.51390000000001</v>
      </c>
      <c r="Y1291">
        <v>116.61790000000001</v>
      </c>
      <c r="Z1291">
        <v>115.94589999999999</v>
      </c>
      <c r="AA1291">
        <v>115.3373</v>
      </c>
      <c r="AB1291">
        <v>113.23099999999999</v>
      </c>
      <c r="AC1291">
        <v>111.7213</v>
      </c>
      <c r="AD1291">
        <v>110.7337</v>
      </c>
      <c r="AE1291">
        <v>111.6353</v>
      </c>
      <c r="AF1291">
        <v>111.999</v>
      </c>
      <c r="AG1291">
        <v>112.1361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26.303730000000002</v>
      </c>
      <c r="AX1291">
        <v>98.784679999999994</v>
      </c>
      <c r="AY1291">
        <v>98.325339999999997</v>
      </c>
      <c r="AZ1291">
        <v>96.071089999999998</v>
      </c>
      <c r="BA1291">
        <v>94.298389999999998</v>
      </c>
      <c r="BB1291">
        <v>93.606809999999996</v>
      </c>
      <c r="BC1291">
        <v>80.580380000000005</v>
      </c>
      <c r="BD1291">
        <v>59.084130000000002</v>
      </c>
      <c r="BE1291">
        <v>39.472810000000003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28.591930000000001</v>
      </c>
      <c r="BV1291">
        <v>100.65779999999999</v>
      </c>
      <c r="BW1291">
        <v>100.20699999999999</v>
      </c>
      <c r="BX1291">
        <v>97.92389</v>
      </c>
      <c r="BY1291">
        <v>96.138199999999998</v>
      </c>
      <c r="BZ1291">
        <v>95.497140000000002</v>
      </c>
      <c r="CA1291">
        <v>81.659890000000004</v>
      </c>
      <c r="CB1291">
        <v>60.208039999999997</v>
      </c>
      <c r="CC1291">
        <v>40.144440000000003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30.176739999999999</v>
      </c>
      <c r="CT1291">
        <v>101.9551</v>
      </c>
      <c r="CU1291">
        <v>101.5102</v>
      </c>
      <c r="CV1291">
        <v>99.207139999999995</v>
      </c>
      <c r="CW1291">
        <v>97.412440000000004</v>
      </c>
      <c r="CX1291">
        <v>96.806380000000004</v>
      </c>
      <c r="CY1291">
        <v>82.407550000000001</v>
      </c>
      <c r="CZ1291">
        <v>60.986460000000001</v>
      </c>
      <c r="DA1291">
        <v>40.60962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0</v>
      </c>
      <c r="DO1291">
        <v>0</v>
      </c>
      <c r="DP1291">
        <v>0</v>
      </c>
      <c r="DQ1291">
        <v>31.76154</v>
      </c>
      <c r="DR1291">
        <v>103.25239999999999</v>
      </c>
      <c r="DS1291">
        <v>102.8134</v>
      </c>
      <c r="DT1291">
        <v>100.49039999999999</v>
      </c>
      <c r="DU1291">
        <v>98.686679999999996</v>
      </c>
      <c r="DV1291">
        <v>98.115620000000007</v>
      </c>
      <c r="DW1291">
        <v>83.15522</v>
      </c>
      <c r="DX1291">
        <v>61.764879999999998</v>
      </c>
      <c r="DY1291">
        <v>41.07479</v>
      </c>
      <c r="DZ1291">
        <v>0</v>
      </c>
      <c r="EA1291">
        <v>0</v>
      </c>
      <c r="EB1291">
        <v>0</v>
      </c>
      <c r="EC1291">
        <v>0</v>
      </c>
      <c r="ED1291">
        <v>0</v>
      </c>
      <c r="EE1291">
        <v>0</v>
      </c>
      <c r="EF1291">
        <v>0</v>
      </c>
      <c r="EG1291">
        <v>0</v>
      </c>
      <c r="EH1291">
        <v>0</v>
      </c>
      <c r="EI1291">
        <v>0</v>
      </c>
      <c r="EJ1291">
        <v>0</v>
      </c>
      <c r="EK1291">
        <v>0</v>
      </c>
      <c r="EL1291">
        <v>0</v>
      </c>
      <c r="EM1291">
        <v>0</v>
      </c>
      <c r="EN1291">
        <v>0</v>
      </c>
      <c r="EO1291">
        <v>34.049750000000003</v>
      </c>
      <c r="EP1291">
        <v>105.12560000000001</v>
      </c>
      <c r="EQ1291">
        <v>104.69499999999999</v>
      </c>
      <c r="ER1291">
        <v>102.3432</v>
      </c>
      <c r="ES1291">
        <v>100.5265</v>
      </c>
      <c r="ET1291">
        <v>100.006</v>
      </c>
      <c r="EU1291">
        <v>84.234729999999999</v>
      </c>
      <c r="EV1291">
        <v>62.888800000000003</v>
      </c>
      <c r="EW1291">
        <v>41.746420000000001</v>
      </c>
      <c r="EX1291">
        <v>56.854280000000003</v>
      </c>
      <c r="EY1291">
        <v>55.524470000000001</v>
      </c>
      <c r="EZ1291">
        <v>54.553910000000002</v>
      </c>
      <c r="FA1291">
        <v>53.681750000000001</v>
      </c>
      <c r="FB1291">
        <v>53.168219999999998</v>
      </c>
      <c r="FC1291">
        <v>52.617049999999999</v>
      </c>
      <c r="FD1291">
        <v>52.124339999999997</v>
      </c>
      <c r="FE1291">
        <v>51.648110000000003</v>
      </c>
      <c r="FF1291">
        <v>53.853409999999997</v>
      </c>
      <c r="FG1291">
        <v>58.200009999999999</v>
      </c>
      <c r="FH1291">
        <v>62.943689999999997</v>
      </c>
      <c r="FI1291">
        <v>66.785640000000001</v>
      </c>
      <c r="FJ1291">
        <v>69.562809999999999</v>
      </c>
      <c r="FK1291">
        <v>70.9358</v>
      </c>
      <c r="FL1291">
        <v>71.795029999999997</v>
      </c>
      <c r="FM1291">
        <v>71.951920000000001</v>
      </c>
      <c r="FN1291">
        <v>71.226219999999998</v>
      </c>
      <c r="FO1291">
        <v>69.054220000000001</v>
      </c>
      <c r="FP1291">
        <v>66.403049999999993</v>
      </c>
      <c r="FQ1291">
        <v>63.363939999999999</v>
      </c>
      <c r="FR1291">
        <v>61.103119999999997</v>
      </c>
      <c r="FS1291">
        <v>59.575890000000001</v>
      </c>
      <c r="FT1291">
        <v>57.95843</v>
      </c>
      <c r="FU1291">
        <v>56.808799999999998</v>
      </c>
      <c r="FV1291">
        <v>1</v>
      </c>
    </row>
    <row r="1292" spans="1:178" x14ac:dyDescent="0.2">
      <c r="A1292" t="s">
        <v>216</v>
      </c>
      <c r="B1292" t="s">
        <v>231</v>
      </c>
      <c r="C1292" t="s">
        <v>245</v>
      </c>
      <c r="D1292" t="s">
        <v>43</v>
      </c>
      <c r="E1292">
        <v>2017</v>
      </c>
      <c r="F1292" t="s">
        <v>229</v>
      </c>
      <c r="G1292">
        <v>60</v>
      </c>
      <c r="H1292" s="59"/>
      <c r="I1292">
        <v>7.8929999999999998</v>
      </c>
      <c r="J1292">
        <v>106.92570000000001</v>
      </c>
      <c r="K1292">
        <v>106.44410000000001</v>
      </c>
      <c r="L1292">
        <v>106.2475</v>
      </c>
      <c r="M1292">
        <v>105.54040000000001</v>
      </c>
      <c r="N1292">
        <v>105.14019999999999</v>
      </c>
      <c r="O1292">
        <v>106.4218</v>
      </c>
      <c r="P1292">
        <v>109.86960000000001</v>
      </c>
      <c r="Q1292">
        <v>112.6519</v>
      </c>
      <c r="R1292">
        <v>114.6189</v>
      </c>
      <c r="S1292">
        <v>112.681</v>
      </c>
      <c r="T1292">
        <v>111.44499999999999</v>
      </c>
      <c r="U1292">
        <v>111.3424</v>
      </c>
      <c r="V1292">
        <v>111.10680000000001</v>
      </c>
      <c r="W1292">
        <v>113.14230000000001</v>
      </c>
      <c r="X1292">
        <v>112.75539999999999</v>
      </c>
      <c r="Y1292">
        <v>112.85599999999999</v>
      </c>
      <c r="Z1292">
        <v>112.20569999999999</v>
      </c>
      <c r="AA1292">
        <v>111.6168</v>
      </c>
      <c r="AB1292">
        <v>109.5784</v>
      </c>
      <c r="AC1292">
        <v>108.1174</v>
      </c>
      <c r="AD1292">
        <v>107.1617</v>
      </c>
      <c r="AE1292">
        <v>108.0341</v>
      </c>
      <c r="AF1292">
        <v>108.3861</v>
      </c>
      <c r="AG1292">
        <v>108.5188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25.393260000000001</v>
      </c>
      <c r="AX1292">
        <v>95.547359999999998</v>
      </c>
      <c r="AY1292">
        <v>95.102609999999999</v>
      </c>
      <c r="AZ1292">
        <v>92.921850000000006</v>
      </c>
      <c r="BA1292">
        <v>91.206689999999995</v>
      </c>
      <c r="BB1292">
        <v>90.536050000000003</v>
      </c>
      <c r="BC1292">
        <v>77.951790000000003</v>
      </c>
      <c r="BD1292">
        <v>57.147750000000002</v>
      </c>
      <c r="BE1292">
        <v>38.181310000000003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27.644259999999999</v>
      </c>
      <c r="BV1292">
        <v>97.390029999999996</v>
      </c>
      <c r="BW1292">
        <v>96.953639999999993</v>
      </c>
      <c r="BX1292">
        <v>94.744529999999997</v>
      </c>
      <c r="BY1292">
        <v>93.016570000000002</v>
      </c>
      <c r="BZ1292">
        <v>92.395650000000003</v>
      </c>
      <c r="CA1292">
        <v>79.013739999999999</v>
      </c>
      <c r="CB1292">
        <v>58.253390000000003</v>
      </c>
      <c r="CC1292">
        <v>38.842019999999998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29.203289999999999</v>
      </c>
      <c r="CT1292">
        <v>98.666250000000005</v>
      </c>
      <c r="CU1292">
        <v>98.235650000000007</v>
      </c>
      <c r="CV1292">
        <v>96.006900000000002</v>
      </c>
      <c r="CW1292">
        <v>94.270099999999999</v>
      </c>
      <c r="CX1292">
        <v>93.683589999999995</v>
      </c>
      <c r="CY1292">
        <v>79.74924</v>
      </c>
      <c r="CZ1292">
        <v>59.019150000000003</v>
      </c>
      <c r="DA1292">
        <v>39.299630000000001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0</v>
      </c>
      <c r="DO1292">
        <v>0</v>
      </c>
      <c r="DP1292">
        <v>0</v>
      </c>
      <c r="DQ1292">
        <v>30.762329999999999</v>
      </c>
      <c r="DR1292">
        <v>99.94247</v>
      </c>
      <c r="DS1292">
        <v>99.517660000000006</v>
      </c>
      <c r="DT1292">
        <v>97.269279999999995</v>
      </c>
      <c r="DU1292">
        <v>95.523619999999994</v>
      </c>
      <c r="DV1292">
        <v>94.971540000000005</v>
      </c>
      <c r="DW1292">
        <v>80.484750000000005</v>
      </c>
      <c r="DX1292">
        <v>59.78492</v>
      </c>
      <c r="DY1292">
        <v>39.757240000000003</v>
      </c>
      <c r="DZ1292">
        <v>0</v>
      </c>
      <c r="EA1292">
        <v>0</v>
      </c>
      <c r="EB1292">
        <v>0</v>
      </c>
      <c r="EC1292">
        <v>0</v>
      </c>
      <c r="ED1292">
        <v>0</v>
      </c>
      <c r="EE1292">
        <v>0</v>
      </c>
      <c r="EF1292">
        <v>0</v>
      </c>
      <c r="EG1292">
        <v>0</v>
      </c>
      <c r="EH1292">
        <v>0</v>
      </c>
      <c r="EI1292">
        <v>0</v>
      </c>
      <c r="EJ1292">
        <v>0</v>
      </c>
      <c r="EK1292">
        <v>0</v>
      </c>
      <c r="EL1292">
        <v>0</v>
      </c>
      <c r="EM1292">
        <v>0</v>
      </c>
      <c r="EN1292">
        <v>0</v>
      </c>
      <c r="EO1292">
        <v>33.01332</v>
      </c>
      <c r="EP1292">
        <v>101.7851</v>
      </c>
      <c r="EQ1292">
        <v>101.3687</v>
      </c>
      <c r="ER1292">
        <v>99.09196</v>
      </c>
      <c r="ES1292">
        <v>97.333500000000001</v>
      </c>
      <c r="ET1292">
        <v>96.831140000000005</v>
      </c>
      <c r="EU1292">
        <v>81.546700000000001</v>
      </c>
      <c r="EV1292">
        <v>60.890560000000001</v>
      </c>
      <c r="EW1292">
        <v>40.417949999999998</v>
      </c>
      <c r="EX1292">
        <v>56.854280000000003</v>
      </c>
      <c r="EY1292">
        <v>55.524470000000001</v>
      </c>
      <c r="EZ1292">
        <v>54.553910000000002</v>
      </c>
      <c r="FA1292">
        <v>53.681750000000001</v>
      </c>
      <c r="FB1292">
        <v>53.168230000000001</v>
      </c>
      <c r="FC1292">
        <v>52.617049999999999</v>
      </c>
      <c r="FD1292">
        <v>52.124339999999997</v>
      </c>
      <c r="FE1292">
        <v>51.648110000000003</v>
      </c>
      <c r="FF1292">
        <v>53.853409999999997</v>
      </c>
      <c r="FG1292">
        <v>58.200009999999999</v>
      </c>
      <c r="FH1292">
        <v>62.943689999999997</v>
      </c>
      <c r="FI1292">
        <v>66.785640000000001</v>
      </c>
      <c r="FJ1292">
        <v>69.562809999999999</v>
      </c>
      <c r="FK1292">
        <v>70.9358</v>
      </c>
      <c r="FL1292">
        <v>71.79504</v>
      </c>
      <c r="FM1292">
        <v>71.951920000000001</v>
      </c>
      <c r="FN1292">
        <v>71.226219999999998</v>
      </c>
      <c r="FO1292">
        <v>69.054220000000001</v>
      </c>
      <c r="FP1292">
        <v>66.403049999999993</v>
      </c>
      <c r="FQ1292">
        <v>63.363939999999999</v>
      </c>
      <c r="FR1292">
        <v>61.103119999999997</v>
      </c>
      <c r="FS1292">
        <v>59.575879999999998</v>
      </c>
      <c r="FT1292">
        <v>57.95843</v>
      </c>
      <c r="FU1292">
        <v>56.808799999999998</v>
      </c>
      <c r="FV1292">
        <v>1</v>
      </c>
    </row>
    <row r="1293" spans="1:178" x14ac:dyDescent="0.2">
      <c r="A1293" t="s">
        <v>216</v>
      </c>
      <c r="B1293" t="s">
        <v>231</v>
      </c>
      <c r="C1293" t="s">
        <v>245</v>
      </c>
      <c r="D1293" t="s">
        <v>43</v>
      </c>
      <c r="E1293" t="s">
        <v>239</v>
      </c>
      <c r="F1293" t="s">
        <v>229</v>
      </c>
      <c r="G1293">
        <v>59</v>
      </c>
      <c r="H1293" s="59"/>
      <c r="I1293">
        <v>7.76145</v>
      </c>
      <c r="J1293">
        <v>105.14360000000001</v>
      </c>
      <c r="K1293">
        <v>104.67</v>
      </c>
      <c r="L1293">
        <v>104.47669999999999</v>
      </c>
      <c r="M1293">
        <v>103.7814</v>
      </c>
      <c r="N1293">
        <v>103.3878</v>
      </c>
      <c r="O1293">
        <v>104.6481</v>
      </c>
      <c r="P1293">
        <v>108.0385</v>
      </c>
      <c r="Q1293">
        <v>110.7744</v>
      </c>
      <c r="R1293">
        <v>112.7086</v>
      </c>
      <c r="S1293">
        <v>110.803</v>
      </c>
      <c r="T1293">
        <v>109.58759999999999</v>
      </c>
      <c r="U1293">
        <v>109.4867</v>
      </c>
      <c r="V1293">
        <v>109.255</v>
      </c>
      <c r="W1293">
        <v>111.25660000000001</v>
      </c>
      <c r="X1293">
        <v>110.87609999999999</v>
      </c>
      <c r="Y1293">
        <v>110.9751</v>
      </c>
      <c r="Z1293">
        <v>110.3356</v>
      </c>
      <c r="AA1293">
        <v>109.7565</v>
      </c>
      <c r="AB1293">
        <v>107.7521</v>
      </c>
      <c r="AC1293">
        <v>106.3154</v>
      </c>
      <c r="AD1293">
        <v>105.37569999999999</v>
      </c>
      <c r="AE1293">
        <v>106.2336</v>
      </c>
      <c r="AF1293">
        <v>106.5797</v>
      </c>
      <c r="AG1293">
        <v>106.7101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24.93843</v>
      </c>
      <c r="AX1293">
        <v>93.929019999999994</v>
      </c>
      <c r="AY1293">
        <v>93.491560000000007</v>
      </c>
      <c r="AZ1293">
        <v>91.347560000000001</v>
      </c>
      <c r="BA1293">
        <v>89.661159999999995</v>
      </c>
      <c r="BB1293">
        <v>89.000990000000002</v>
      </c>
      <c r="BC1293">
        <v>76.63767</v>
      </c>
      <c r="BD1293">
        <v>56.179760000000002</v>
      </c>
      <c r="BE1293">
        <v>37.535679999999999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27.170590000000001</v>
      </c>
      <c r="BV1293">
        <v>95.756270000000001</v>
      </c>
      <c r="BW1293">
        <v>95.327100000000002</v>
      </c>
      <c r="BX1293">
        <v>93.154979999999995</v>
      </c>
      <c r="BY1293">
        <v>91.455889999999997</v>
      </c>
      <c r="BZ1293">
        <v>90.845029999999994</v>
      </c>
      <c r="CA1293">
        <v>77.690740000000005</v>
      </c>
      <c r="CB1293">
        <v>57.276150000000001</v>
      </c>
      <c r="CC1293">
        <v>38.190860000000001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28.716570000000001</v>
      </c>
      <c r="CT1293">
        <v>97.021810000000002</v>
      </c>
      <c r="CU1293">
        <v>96.598389999999995</v>
      </c>
      <c r="CV1293">
        <v>94.406790000000001</v>
      </c>
      <c r="CW1293">
        <v>92.698930000000004</v>
      </c>
      <c r="CX1293">
        <v>92.122200000000007</v>
      </c>
      <c r="CY1293">
        <v>78.420090000000002</v>
      </c>
      <c r="CZ1293">
        <v>58.035499999999999</v>
      </c>
      <c r="DA1293">
        <v>38.644629999999999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  <c r="DM1293">
        <v>0</v>
      </c>
      <c r="DN1293">
        <v>0</v>
      </c>
      <c r="DO1293">
        <v>0</v>
      </c>
      <c r="DP1293">
        <v>0</v>
      </c>
      <c r="DQ1293">
        <v>30.262560000000001</v>
      </c>
      <c r="DR1293">
        <v>98.287350000000004</v>
      </c>
      <c r="DS1293">
        <v>97.869669999999999</v>
      </c>
      <c r="DT1293">
        <v>95.658609999999996</v>
      </c>
      <c r="DU1293">
        <v>93.941959999999995</v>
      </c>
      <c r="DV1293">
        <v>93.399370000000005</v>
      </c>
      <c r="DW1293">
        <v>79.149439999999998</v>
      </c>
      <c r="DX1293">
        <v>58.79486</v>
      </c>
      <c r="DY1293">
        <v>39.098410000000001</v>
      </c>
      <c r="DZ1293">
        <v>0</v>
      </c>
      <c r="EA1293">
        <v>0</v>
      </c>
      <c r="EB1293">
        <v>0</v>
      </c>
      <c r="EC1293">
        <v>0</v>
      </c>
      <c r="ED1293">
        <v>0</v>
      </c>
      <c r="EE1293">
        <v>0</v>
      </c>
      <c r="EF1293">
        <v>0</v>
      </c>
      <c r="EG1293">
        <v>0</v>
      </c>
      <c r="EH1293">
        <v>0</v>
      </c>
      <c r="EI1293">
        <v>0</v>
      </c>
      <c r="EJ1293">
        <v>0</v>
      </c>
      <c r="EK1293">
        <v>0</v>
      </c>
      <c r="EL1293">
        <v>0</v>
      </c>
      <c r="EM1293">
        <v>0</v>
      </c>
      <c r="EN1293">
        <v>0</v>
      </c>
      <c r="EO1293">
        <v>32.494720000000001</v>
      </c>
      <c r="EP1293">
        <v>100.1146</v>
      </c>
      <c r="EQ1293">
        <v>99.705219999999997</v>
      </c>
      <c r="ER1293">
        <v>97.466030000000003</v>
      </c>
      <c r="ES1293">
        <v>95.736699999999999</v>
      </c>
      <c r="ET1293">
        <v>95.243409999999997</v>
      </c>
      <c r="EU1293">
        <v>80.202510000000004</v>
      </c>
      <c r="EV1293">
        <v>59.891249999999999</v>
      </c>
      <c r="EW1293">
        <v>39.753590000000003</v>
      </c>
      <c r="EX1293">
        <v>56.854280000000003</v>
      </c>
      <c r="EY1293">
        <v>55.524470000000001</v>
      </c>
      <c r="EZ1293">
        <v>54.553910000000002</v>
      </c>
      <c r="FA1293">
        <v>53.681750000000001</v>
      </c>
      <c r="FB1293">
        <v>53.168219999999998</v>
      </c>
      <c r="FC1293">
        <v>52.617049999999999</v>
      </c>
      <c r="FD1293">
        <v>52.124339999999997</v>
      </c>
      <c r="FE1293">
        <v>51.648110000000003</v>
      </c>
      <c r="FF1293">
        <v>53.853409999999997</v>
      </c>
      <c r="FG1293">
        <v>58.200009999999999</v>
      </c>
      <c r="FH1293">
        <v>62.943689999999997</v>
      </c>
      <c r="FI1293">
        <v>66.785640000000001</v>
      </c>
      <c r="FJ1293">
        <v>69.562809999999999</v>
      </c>
      <c r="FK1293">
        <v>70.9358</v>
      </c>
      <c r="FL1293">
        <v>71.79504</v>
      </c>
      <c r="FM1293">
        <v>71.951920000000001</v>
      </c>
      <c r="FN1293">
        <v>71.226219999999998</v>
      </c>
      <c r="FO1293">
        <v>69.054220000000001</v>
      </c>
      <c r="FP1293">
        <v>66.403049999999993</v>
      </c>
      <c r="FQ1293">
        <v>63.363939999999999</v>
      </c>
      <c r="FR1293">
        <v>61.103119999999997</v>
      </c>
      <c r="FS1293">
        <v>59.575890000000001</v>
      </c>
      <c r="FT1293">
        <v>57.95843</v>
      </c>
      <c r="FU1293">
        <v>56.808799999999998</v>
      </c>
      <c r="FV1293">
        <v>1</v>
      </c>
    </row>
    <row r="1294" spans="1:178" x14ac:dyDescent="0.2">
      <c r="A1294" t="s">
        <v>216</v>
      </c>
      <c r="B1294" t="s">
        <v>231</v>
      </c>
      <c r="C1294" t="s">
        <v>245</v>
      </c>
      <c r="D1294" t="s">
        <v>44</v>
      </c>
      <c r="E1294">
        <v>2015</v>
      </c>
      <c r="F1294" t="s">
        <v>229</v>
      </c>
      <c r="G1294">
        <v>62</v>
      </c>
      <c r="H1294" s="59"/>
      <c r="I1294">
        <v>8.1561000000000003</v>
      </c>
      <c r="J1294">
        <v>100.8878</v>
      </c>
      <c r="K1294">
        <v>100.1122</v>
      </c>
      <c r="L1294">
        <v>98.631119999999996</v>
      </c>
      <c r="M1294">
        <v>97.461849999999998</v>
      </c>
      <c r="N1294">
        <v>97.511700000000005</v>
      </c>
      <c r="O1294">
        <v>100.5903</v>
      </c>
      <c r="P1294">
        <v>103.9697</v>
      </c>
      <c r="Q1294">
        <v>103.82129999999999</v>
      </c>
      <c r="R1294">
        <v>106.1846</v>
      </c>
      <c r="S1294">
        <v>105.3818</v>
      </c>
      <c r="T1294">
        <v>107.7508</v>
      </c>
      <c r="U1294">
        <v>109.1279</v>
      </c>
      <c r="V1294">
        <v>105.98990000000001</v>
      </c>
      <c r="W1294">
        <v>104.9978</v>
      </c>
      <c r="X1294">
        <v>105.04730000000001</v>
      </c>
      <c r="Y1294">
        <v>107.09610000000001</v>
      </c>
      <c r="Z1294">
        <v>106.5843</v>
      </c>
      <c r="AA1294">
        <v>107.13549999999999</v>
      </c>
      <c r="AB1294">
        <v>104.77119999999999</v>
      </c>
      <c r="AC1294">
        <v>104.1938</v>
      </c>
      <c r="AD1294">
        <v>102.6709</v>
      </c>
      <c r="AE1294">
        <v>102.9271</v>
      </c>
      <c r="AF1294">
        <v>102.968</v>
      </c>
      <c r="AG1294">
        <v>102.8475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23.595369999999999</v>
      </c>
      <c r="AX1294">
        <v>91.252589999999998</v>
      </c>
      <c r="AY1294">
        <v>91.56841</v>
      </c>
      <c r="AZ1294">
        <v>88.793850000000006</v>
      </c>
      <c r="BA1294">
        <v>88.748249999999999</v>
      </c>
      <c r="BB1294">
        <v>87.565169999999995</v>
      </c>
      <c r="BC1294">
        <v>74.089299999999994</v>
      </c>
      <c r="BD1294">
        <v>53.463340000000002</v>
      </c>
      <c r="BE1294">
        <v>34.851849999999999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25.687830000000002</v>
      </c>
      <c r="BV1294">
        <v>92.976699999999994</v>
      </c>
      <c r="BW1294">
        <v>93.364220000000003</v>
      </c>
      <c r="BX1294">
        <v>90.472080000000005</v>
      </c>
      <c r="BY1294">
        <v>90.446780000000004</v>
      </c>
      <c r="BZ1294">
        <v>89.248310000000004</v>
      </c>
      <c r="CA1294">
        <v>75.079769999999996</v>
      </c>
      <c r="CB1294">
        <v>54.584580000000003</v>
      </c>
      <c r="CC1294">
        <v>35.503259999999997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27.137070000000001</v>
      </c>
      <c r="CT1294">
        <v>94.170810000000003</v>
      </c>
      <c r="CU1294">
        <v>94.608000000000004</v>
      </c>
      <c r="CV1294">
        <v>91.634410000000003</v>
      </c>
      <c r="CW1294">
        <v>91.623170000000002</v>
      </c>
      <c r="CX1294">
        <v>90.414050000000003</v>
      </c>
      <c r="CY1294">
        <v>75.765770000000003</v>
      </c>
      <c r="CZ1294">
        <v>55.361150000000002</v>
      </c>
      <c r="DA1294">
        <v>35.954430000000002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0</v>
      </c>
      <c r="DP1294">
        <v>0</v>
      </c>
      <c r="DQ1294">
        <v>28.586300000000001</v>
      </c>
      <c r="DR1294">
        <v>95.364930000000001</v>
      </c>
      <c r="DS1294">
        <v>95.851780000000005</v>
      </c>
      <c r="DT1294">
        <v>92.796750000000003</v>
      </c>
      <c r="DU1294">
        <v>92.79956</v>
      </c>
      <c r="DV1294">
        <v>91.579790000000003</v>
      </c>
      <c r="DW1294">
        <v>76.451769999999996</v>
      </c>
      <c r="DX1294">
        <v>56.137720000000002</v>
      </c>
      <c r="DY1294">
        <v>36.405589999999997</v>
      </c>
      <c r="DZ1294">
        <v>0</v>
      </c>
      <c r="EA1294">
        <v>0</v>
      </c>
      <c r="EB1294">
        <v>0</v>
      </c>
      <c r="EC1294">
        <v>0</v>
      </c>
      <c r="ED1294">
        <v>0</v>
      </c>
      <c r="EE1294">
        <v>0</v>
      </c>
      <c r="EF1294">
        <v>0</v>
      </c>
      <c r="EG1294">
        <v>0</v>
      </c>
      <c r="EH1294">
        <v>0</v>
      </c>
      <c r="EI1294">
        <v>0</v>
      </c>
      <c r="EJ1294">
        <v>0</v>
      </c>
      <c r="EK1294">
        <v>0</v>
      </c>
      <c r="EL1294">
        <v>0</v>
      </c>
      <c r="EM1294">
        <v>0</v>
      </c>
      <c r="EN1294">
        <v>0</v>
      </c>
      <c r="EO1294">
        <v>30.67876</v>
      </c>
      <c r="EP1294">
        <v>97.089039999999997</v>
      </c>
      <c r="EQ1294">
        <v>97.647599999999997</v>
      </c>
      <c r="ER1294">
        <v>94.474980000000002</v>
      </c>
      <c r="ES1294">
        <v>94.498090000000005</v>
      </c>
      <c r="ET1294">
        <v>93.262919999999994</v>
      </c>
      <c r="EU1294">
        <v>77.442239999999998</v>
      </c>
      <c r="EV1294">
        <v>57.258960000000002</v>
      </c>
      <c r="EW1294">
        <v>37.057000000000002</v>
      </c>
      <c r="EX1294">
        <v>39.980730000000001</v>
      </c>
      <c r="EY1294">
        <v>39.175460000000001</v>
      </c>
      <c r="EZ1294">
        <v>38.525060000000003</v>
      </c>
      <c r="FA1294">
        <v>37.744169999999997</v>
      </c>
      <c r="FB1294">
        <v>37.185319999999997</v>
      </c>
      <c r="FC1294">
        <v>36.630369999999999</v>
      </c>
      <c r="FD1294">
        <v>36.830750000000002</v>
      </c>
      <c r="FE1294">
        <v>36.370350000000002</v>
      </c>
      <c r="FF1294">
        <v>37.212530000000001</v>
      </c>
      <c r="FG1294">
        <v>40.174230000000001</v>
      </c>
      <c r="FH1294">
        <v>43.007959999999997</v>
      </c>
      <c r="FI1294">
        <v>45.177930000000003</v>
      </c>
      <c r="FJ1294">
        <v>47.115879999999997</v>
      </c>
      <c r="FK1294">
        <v>48.48462</v>
      </c>
      <c r="FL1294">
        <v>48.843690000000002</v>
      </c>
      <c r="FM1294">
        <v>48.684010000000001</v>
      </c>
      <c r="FN1294">
        <v>48.02084</v>
      </c>
      <c r="FO1294">
        <v>46.51484</v>
      </c>
      <c r="FP1294">
        <v>44.759140000000002</v>
      </c>
      <c r="FQ1294">
        <v>43.400829999999999</v>
      </c>
      <c r="FR1294">
        <v>42.318660000000001</v>
      </c>
      <c r="FS1294">
        <v>41.191490000000002</v>
      </c>
      <c r="FT1294">
        <v>40.547809999999998</v>
      </c>
      <c r="FU1294">
        <v>40.149819999999998</v>
      </c>
      <c r="FV1294">
        <v>1</v>
      </c>
    </row>
    <row r="1295" spans="1:178" x14ac:dyDescent="0.2">
      <c r="A1295" t="s">
        <v>216</v>
      </c>
      <c r="B1295" t="s">
        <v>231</v>
      </c>
      <c r="C1295" t="s">
        <v>245</v>
      </c>
      <c r="D1295" t="s">
        <v>44</v>
      </c>
      <c r="E1295">
        <v>2016</v>
      </c>
      <c r="F1295" t="s">
        <v>229</v>
      </c>
      <c r="G1295">
        <v>61</v>
      </c>
      <c r="H1295" s="59"/>
      <c r="I1295">
        <v>8.0245499999999996</v>
      </c>
      <c r="J1295">
        <v>99.260540000000006</v>
      </c>
      <c r="K1295">
        <v>98.497510000000005</v>
      </c>
      <c r="L1295">
        <v>97.040289999999999</v>
      </c>
      <c r="M1295">
        <v>95.889880000000005</v>
      </c>
      <c r="N1295">
        <v>95.938929999999999</v>
      </c>
      <c r="O1295">
        <v>98.967910000000003</v>
      </c>
      <c r="P1295">
        <v>102.2927</v>
      </c>
      <c r="Q1295">
        <v>102.1468</v>
      </c>
      <c r="R1295">
        <v>104.47199999999999</v>
      </c>
      <c r="S1295">
        <v>103.68210000000001</v>
      </c>
      <c r="T1295">
        <v>106.0129</v>
      </c>
      <c r="U1295">
        <v>107.3678</v>
      </c>
      <c r="V1295">
        <v>104.2804</v>
      </c>
      <c r="W1295">
        <v>103.3043</v>
      </c>
      <c r="X1295">
        <v>103.35299999999999</v>
      </c>
      <c r="Y1295">
        <v>105.36879999999999</v>
      </c>
      <c r="Z1295">
        <v>104.8652</v>
      </c>
      <c r="AA1295">
        <v>105.4075</v>
      </c>
      <c r="AB1295">
        <v>103.0814</v>
      </c>
      <c r="AC1295">
        <v>102.5132</v>
      </c>
      <c r="AD1295">
        <v>101.0149</v>
      </c>
      <c r="AE1295">
        <v>101.267</v>
      </c>
      <c r="AF1295">
        <v>101.3073</v>
      </c>
      <c r="AG1295">
        <v>101.1887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23.186360000000001</v>
      </c>
      <c r="AX1295">
        <v>89.757329999999996</v>
      </c>
      <c r="AY1295">
        <v>90.067080000000004</v>
      </c>
      <c r="AZ1295">
        <v>87.338880000000003</v>
      </c>
      <c r="BA1295">
        <v>87.293729999999996</v>
      </c>
      <c r="BB1295">
        <v>86.129940000000005</v>
      </c>
      <c r="BC1295">
        <v>72.880840000000006</v>
      </c>
      <c r="BD1295">
        <v>52.58578</v>
      </c>
      <c r="BE1295">
        <v>34.28087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25.261880000000001</v>
      </c>
      <c r="BV1295">
        <v>91.467479999999995</v>
      </c>
      <c r="BW1295">
        <v>91.84836</v>
      </c>
      <c r="BX1295">
        <v>89.003519999999995</v>
      </c>
      <c r="BY1295">
        <v>88.97851</v>
      </c>
      <c r="BZ1295">
        <v>87.799459999999996</v>
      </c>
      <c r="CA1295">
        <v>73.863299999999995</v>
      </c>
      <c r="CB1295">
        <v>53.697949999999999</v>
      </c>
      <c r="CC1295">
        <v>34.927010000000003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26.699369999999998</v>
      </c>
      <c r="CT1295">
        <v>92.651929999999993</v>
      </c>
      <c r="CU1295">
        <v>93.082059999999998</v>
      </c>
      <c r="CV1295">
        <v>90.156440000000003</v>
      </c>
      <c r="CW1295">
        <v>90.145380000000003</v>
      </c>
      <c r="CX1295">
        <v>88.955759999999998</v>
      </c>
      <c r="CY1295">
        <v>74.54374</v>
      </c>
      <c r="CZ1295">
        <v>54.468229999999998</v>
      </c>
      <c r="DA1295">
        <v>35.374519999999997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  <c r="DM1295">
        <v>0</v>
      </c>
      <c r="DN1295">
        <v>0</v>
      </c>
      <c r="DO1295">
        <v>0</v>
      </c>
      <c r="DP1295">
        <v>0</v>
      </c>
      <c r="DQ1295">
        <v>28.136869999999998</v>
      </c>
      <c r="DR1295">
        <v>93.836380000000005</v>
      </c>
      <c r="DS1295">
        <v>94.315770000000001</v>
      </c>
      <c r="DT1295">
        <v>91.309359999999998</v>
      </c>
      <c r="DU1295">
        <v>91.312250000000006</v>
      </c>
      <c r="DV1295">
        <v>90.112049999999996</v>
      </c>
      <c r="DW1295">
        <v>75.224180000000004</v>
      </c>
      <c r="DX1295">
        <v>55.238509999999998</v>
      </c>
      <c r="DY1295">
        <v>35.822029999999998</v>
      </c>
      <c r="DZ1295">
        <v>0</v>
      </c>
      <c r="EA1295">
        <v>0</v>
      </c>
      <c r="EB1295">
        <v>0</v>
      </c>
      <c r="EC1295">
        <v>0</v>
      </c>
      <c r="ED1295">
        <v>0</v>
      </c>
      <c r="EE1295">
        <v>0</v>
      </c>
      <c r="EF1295">
        <v>0</v>
      </c>
      <c r="EG1295">
        <v>0</v>
      </c>
      <c r="EH1295">
        <v>0</v>
      </c>
      <c r="EI1295">
        <v>0</v>
      </c>
      <c r="EJ1295">
        <v>0</v>
      </c>
      <c r="EK1295">
        <v>0</v>
      </c>
      <c r="EL1295">
        <v>0</v>
      </c>
      <c r="EM1295">
        <v>0</v>
      </c>
      <c r="EN1295">
        <v>0</v>
      </c>
      <c r="EO1295">
        <v>30.212389999999999</v>
      </c>
      <c r="EP1295">
        <v>95.546530000000004</v>
      </c>
      <c r="EQ1295">
        <v>96.097049999999996</v>
      </c>
      <c r="ER1295">
        <v>92.974000000000004</v>
      </c>
      <c r="ES1295">
        <v>92.997020000000006</v>
      </c>
      <c r="ET1295">
        <v>91.781570000000002</v>
      </c>
      <c r="EU1295">
        <v>76.206630000000004</v>
      </c>
      <c r="EV1295">
        <v>56.350670000000001</v>
      </c>
      <c r="EW1295">
        <v>36.468159999999997</v>
      </c>
      <c r="EX1295">
        <v>39.980730000000001</v>
      </c>
      <c r="EY1295">
        <v>39.175460000000001</v>
      </c>
      <c r="EZ1295">
        <v>38.525060000000003</v>
      </c>
      <c r="FA1295">
        <v>37.744169999999997</v>
      </c>
      <c r="FB1295">
        <v>37.185319999999997</v>
      </c>
      <c r="FC1295">
        <v>36.630369999999999</v>
      </c>
      <c r="FD1295">
        <v>36.830750000000002</v>
      </c>
      <c r="FE1295">
        <v>36.370350000000002</v>
      </c>
      <c r="FF1295">
        <v>37.212530000000001</v>
      </c>
      <c r="FG1295">
        <v>40.174230000000001</v>
      </c>
      <c r="FH1295">
        <v>43.007959999999997</v>
      </c>
      <c r="FI1295">
        <v>45.17794</v>
      </c>
      <c r="FJ1295">
        <v>47.115879999999997</v>
      </c>
      <c r="FK1295">
        <v>48.48462</v>
      </c>
      <c r="FL1295">
        <v>48.843690000000002</v>
      </c>
      <c r="FM1295">
        <v>48.683999999999997</v>
      </c>
      <c r="FN1295">
        <v>48.02084</v>
      </c>
      <c r="FO1295">
        <v>46.51484</v>
      </c>
      <c r="FP1295">
        <v>44.759140000000002</v>
      </c>
      <c r="FQ1295">
        <v>43.400829999999999</v>
      </c>
      <c r="FR1295">
        <v>42.318660000000001</v>
      </c>
      <c r="FS1295">
        <v>41.191499999999998</v>
      </c>
      <c r="FT1295">
        <v>40.547809999999998</v>
      </c>
      <c r="FU1295">
        <v>40.149819999999998</v>
      </c>
      <c r="FV1295">
        <v>1</v>
      </c>
    </row>
    <row r="1296" spans="1:178" x14ac:dyDescent="0.2">
      <c r="A1296" t="s">
        <v>216</v>
      </c>
      <c r="B1296" t="s">
        <v>231</v>
      </c>
      <c r="C1296" t="s">
        <v>245</v>
      </c>
      <c r="D1296" t="s">
        <v>44</v>
      </c>
      <c r="E1296">
        <v>2017</v>
      </c>
      <c r="F1296" t="s">
        <v>229</v>
      </c>
      <c r="G1296">
        <v>59</v>
      </c>
      <c r="H1296" s="59"/>
      <c r="I1296">
        <v>7.76145</v>
      </c>
      <c r="J1296">
        <v>96.006100000000004</v>
      </c>
      <c r="K1296">
        <v>95.268069999999994</v>
      </c>
      <c r="L1296">
        <v>93.858639999999994</v>
      </c>
      <c r="M1296">
        <v>92.745949999999993</v>
      </c>
      <c r="N1296">
        <v>92.793390000000002</v>
      </c>
      <c r="O1296">
        <v>95.723060000000004</v>
      </c>
      <c r="P1296">
        <v>98.938869999999994</v>
      </c>
      <c r="Q1296">
        <v>98.79768</v>
      </c>
      <c r="R1296">
        <v>101.0467</v>
      </c>
      <c r="S1296">
        <v>100.28270000000001</v>
      </c>
      <c r="T1296">
        <v>102.5371</v>
      </c>
      <c r="U1296">
        <v>103.8475</v>
      </c>
      <c r="V1296">
        <v>100.8614</v>
      </c>
      <c r="W1296">
        <v>99.917230000000004</v>
      </c>
      <c r="X1296">
        <v>99.964389999999995</v>
      </c>
      <c r="Y1296">
        <v>101.9141</v>
      </c>
      <c r="Z1296">
        <v>101.42700000000001</v>
      </c>
      <c r="AA1296">
        <v>101.9515</v>
      </c>
      <c r="AB1296">
        <v>99.701660000000004</v>
      </c>
      <c r="AC1296">
        <v>99.152140000000003</v>
      </c>
      <c r="AD1296">
        <v>97.702929999999995</v>
      </c>
      <c r="AE1296">
        <v>97.946740000000005</v>
      </c>
      <c r="AF1296">
        <v>97.985709999999997</v>
      </c>
      <c r="AG1296">
        <v>97.871020000000001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22.369039999999998</v>
      </c>
      <c r="AX1296">
        <v>86.767409999999998</v>
      </c>
      <c r="AY1296">
        <v>87.065039999999996</v>
      </c>
      <c r="AZ1296">
        <v>84.429509999999993</v>
      </c>
      <c r="BA1296">
        <v>84.385279999999995</v>
      </c>
      <c r="BB1296">
        <v>83.260069999999999</v>
      </c>
      <c r="BC1296">
        <v>70.464280000000002</v>
      </c>
      <c r="BD1296">
        <v>50.831060000000001</v>
      </c>
      <c r="BE1296">
        <v>33.139130000000002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24.410250000000001</v>
      </c>
      <c r="BV1296">
        <v>88.449299999999994</v>
      </c>
      <c r="BW1296">
        <v>88.816879999999998</v>
      </c>
      <c r="BX1296">
        <v>86.066630000000004</v>
      </c>
      <c r="BY1296">
        <v>86.042209999999997</v>
      </c>
      <c r="BZ1296">
        <v>84.901989999999998</v>
      </c>
      <c r="CA1296">
        <v>71.430490000000006</v>
      </c>
      <c r="CB1296">
        <v>51.924840000000003</v>
      </c>
      <c r="CC1296">
        <v>33.77458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25.823979999999999</v>
      </c>
      <c r="CT1296">
        <v>89.614170000000001</v>
      </c>
      <c r="CU1296">
        <v>90.030190000000005</v>
      </c>
      <c r="CV1296">
        <v>87.200490000000002</v>
      </c>
      <c r="CW1296">
        <v>87.189790000000002</v>
      </c>
      <c r="CX1296">
        <v>86.039169999999999</v>
      </c>
      <c r="CY1296">
        <v>72.099689999999995</v>
      </c>
      <c r="CZ1296">
        <v>52.682380000000002</v>
      </c>
      <c r="DA1296">
        <v>34.214689999999997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  <c r="DM1296">
        <v>0</v>
      </c>
      <c r="DN1296">
        <v>0</v>
      </c>
      <c r="DO1296">
        <v>0</v>
      </c>
      <c r="DP1296">
        <v>0</v>
      </c>
      <c r="DQ1296">
        <v>27.237719999999999</v>
      </c>
      <c r="DR1296">
        <v>90.779039999999995</v>
      </c>
      <c r="DS1296">
        <v>91.243499999999997</v>
      </c>
      <c r="DT1296">
        <v>88.334360000000004</v>
      </c>
      <c r="DU1296">
        <v>88.337370000000007</v>
      </c>
      <c r="DV1296">
        <v>87.176349999999999</v>
      </c>
      <c r="DW1296">
        <v>72.768879999999996</v>
      </c>
      <c r="DX1296">
        <v>53.439929999999997</v>
      </c>
      <c r="DY1296">
        <v>34.654809999999998</v>
      </c>
      <c r="DZ1296">
        <v>0</v>
      </c>
      <c r="EA1296">
        <v>0</v>
      </c>
      <c r="EB1296">
        <v>0</v>
      </c>
      <c r="EC1296">
        <v>0</v>
      </c>
      <c r="ED1296">
        <v>0</v>
      </c>
      <c r="EE1296">
        <v>0</v>
      </c>
      <c r="EF1296">
        <v>0</v>
      </c>
      <c r="EG1296">
        <v>0</v>
      </c>
      <c r="EH1296">
        <v>0</v>
      </c>
      <c r="EI1296">
        <v>0</v>
      </c>
      <c r="EJ1296">
        <v>0</v>
      </c>
      <c r="EK1296">
        <v>0</v>
      </c>
      <c r="EL1296">
        <v>0</v>
      </c>
      <c r="EM1296">
        <v>0</v>
      </c>
      <c r="EN1296">
        <v>0</v>
      </c>
      <c r="EO1296">
        <v>29.278929999999999</v>
      </c>
      <c r="EP1296">
        <v>92.460920000000002</v>
      </c>
      <c r="EQ1296">
        <v>92.995339999999999</v>
      </c>
      <c r="ER1296">
        <v>89.971469999999997</v>
      </c>
      <c r="ES1296">
        <v>89.994290000000007</v>
      </c>
      <c r="ET1296">
        <v>88.818269999999998</v>
      </c>
      <c r="EU1296">
        <v>73.73509</v>
      </c>
      <c r="EV1296">
        <v>54.533709999999999</v>
      </c>
      <c r="EW1296">
        <v>35.290260000000004</v>
      </c>
      <c r="EX1296">
        <v>39.980730000000001</v>
      </c>
      <c r="EY1296">
        <v>39.175460000000001</v>
      </c>
      <c r="EZ1296">
        <v>38.525060000000003</v>
      </c>
      <c r="FA1296">
        <v>37.744169999999997</v>
      </c>
      <c r="FB1296">
        <v>37.185319999999997</v>
      </c>
      <c r="FC1296">
        <v>36.630369999999999</v>
      </c>
      <c r="FD1296">
        <v>36.830750000000002</v>
      </c>
      <c r="FE1296">
        <v>36.370350000000002</v>
      </c>
      <c r="FF1296">
        <v>37.212530000000001</v>
      </c>
      <c r="FG1296">
        <v>40.174230000000001</v>
      </c>
      <c r="FH1296">
        <v>43.007959999999997</v>
      </c>
      <c r="FI1296">
        <v>45.17794</v>
      </c>
      <c r="FJ1296">
        <v>47.115879999999997</v>
      </c>
      <c r="FK1296">
        <v>48.48462</v>
      </c>
      <c r="FL1296">
        <v>48.843690000000002</v>
      </c>
      <c r="FM1296">
        <v>48.684010000000001</v>
      </c>
      <c r="FN1296">
        <v>48.02084</v>
      </c>
      <c r="FO1296">
        <v>46.51484</v>
      </c>
      <c r="FP1296">
        <v>44.759140000000002</v>
      </c>
      <c r="FQ1296">
        <v>43.400829999999999</v>
      </c>
      <c r="FR1296">
        <v>42.318660000000001</v>
      </c>
      <c r="FS1296">
        <v>41.191490000000002</v>
      </c>
      <c r="FT1296">
        <v>40.547809999999998</v>
      </c>
      <c r="FU1296">
        <v>40.149819999999998</v>
      </c>
      <c r="FV1296">
        <v>1</v>
      </c>
    </row>
    <row r="1297" spans="1:178" x14ac:dyDescent="0.2">
      <c r="A1297" t="s">
        <v>216</v>
      </c>
      <c r="B1297" t="s">
        <v>231</v>
      </c>
      <c r="C1297" t="s">
        <v>245</v>
      </c>
      <c r="D1297" t="s">
        <v>44</v>
      </c>
      <c r="E1297" t="s">
        <v>239</v>
      </c>
      <c r="F1297" t="s">
        <v>229</v>
      </c>
      <c r="G1297">
        <v>59</v>
      </c>
      <c r="H1297" s="59"/>
      <c r="I1297">
        <v>7.76145</v>
      </c>
      <c r="J1297">
        <v>96.006100000000004</v>
      </c>
      <c r="K1297">
        <v>95.268069999999994</v>
      </c>
      <c r="L1297">
        <v>93.858639999999994</v>
      </c>
      <c r="M1297">
        <v>92.745949999999993</v>
      </c>
      <c r="N1297">
        <v>92.793390000000002</v>
      </c>
      <c r="O1297">
        <v>95.723060000000004</v>
      </c>
      <c r="P1297">
        <v>98.938869999999994</v>
      </c>
      <c r="Q1297">
        <v>98.79768</v>
      </c>
      <c r="R1297">
        <v>101.0467</v>
      </c>
      <c r="S1297">
        <v>100.28270000000001</v>
      </c>
      <c r="T1297">
        <v>102.5371</v>
      </c>
      <c r="U1297">
        <v>103.8475</v>
      </c>
      <c r="V1297">
        <v>100.8614</v>
      </c>
      <c r="W1297">
        <v>99.917230000000004</v>
      </c>
      <c r="X1297">
        <v>99.964389999999995</v>
      </c>
      <c r="Y1297">
        <v>101.9141</v>
      </c>
      <c r="Z1297">
        <v>101.42700000000001</v>
      </c>
      <c r="AA1297">
        <v>101.9515</v>
      </c>
      <c r="AB1297">
        <v>99.701660000000004</v>
      </c>
      <c r="AC1297">
        <v>99.152140000000003</v>
      </c>
      <c r="AD1297">
        <v>97.702929999999995</v>
      </c>
      <c r="AE1297">
        <v>97.946740000000005</v>
      </c>
      <c r="AF1297">
        <v>97.985709999999997</v>
      </c>
      <c r="AG1297">
        <v>97.871020000000001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22.369039999999998</v>
      </c>
      <c r="AX1297">
        <v>86.767409999999998</v>
      </c>
      <c r="AY1297">
        <v>87.065039999999996</v>
      </c>
      <c r="AZ1297">
        <v>84.429509999999993</v>
      </c>
      <c r="BA1297">
        <v>84.385279999999995</v>
      </c>
      <c r="BB1297">
        <v>83.260069999999999</v>
      </c>
      <c r="BC1297">
        <v>70.464280000000002</v>
      </c>
      <c r="BD1297">
        <v>50.831060000000001</v>
      </c>
      <c r="BE1297">
        <v>33.139130000000002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24.410250000000001</v>
      </c>
      <c r="BV1297">
        <v>88.449299999999994</v>
      </c>
      <c r="BW1297">
        <v>88.816879999999998</v>
      </c>
      <c r="BX1297">
        <v>86.066630000000004</v>
      </c>
      <c r="BY1297">
        <v>86.042209999999997</v>
      </c>
      <c r="BZ1297">
        <v>84.901989999999998</v>
      </c>
      <c r="CA1297">
        <v>71.430490000000006</v>
      </c>
      <c r="CB1297">
        <v>51.924840000000003</v>
      </c>
      <c r="CC1297">
        <v>33.77458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25.823979999999999</v>
      </c>
      <c r="CT1297">
        <v>89.614170000000001</v>
      </c>
      <c r="CU1297">
        <v>90.030190000000005</v>
      </c>
      <c r="CV1297">
        <v>87.200490000000002</v>
      </c>
      <c r="CW1297">
        <v>87.189790000000002</v>
      </c>
      <c r="CX1297">
        <v>86.039169999999999</v>
      </c>
      <c r="CY1297">
        <v>72.099689999999995</v>
      </c>
      <c r="CZ1297">
        <v>52.682380000000002</v>
      </c>
      <c r="DA1297">
        <v>34.214689999999997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  <c r="DM1297">
        <v>0</v>
      </c>
      <c r="DN1297">
        <v>0</v>
      </c>
      <c r="DO1297">
        <v>0</v>
      </c>
      <c r="DP1297">
        <v>0</v>
      </c>
      <c r="DQ1297">
        <v>27.237719999999999</v>
      </c>
      <c r="DR1297">
        <v>90.779039999999995</v>
      </c>
      <c r="DS1297">
        <v>91.243499999999997</v>
      </c>
      <c r="DT1297">
        <v>88.334360000000004</v>
      </c>
      <c r="DU1297">
        <v>88.337370000000007</v>
      </c>
      <c r="DV1297">
        <v>87.176349999999999</v>
      </c>
      <c r="DW1297">
        <v>72.768879999999996</v>
      </c>
      <c r="DX1297">
        <v>53.439929999999997</v>
      </c>
      <c r="DY1297">
        <v>34.654809999999998</v>
      </c>
      <c r="DZ1297">
        <v>0</v>
      </c>
      <c r="EA1297">
        <v>0</v>
      </c>
      <c r="EB1297">
        <v>0</v>
      </c>
      <c r="EC1297">
        <v>0</v>
      </c>
      <c r="ED1297">
        <v>0</v>
      </c>
      <c r="EE1297">
        <v>0</v>
      </c>
      <c r="EF1297">
        <v>0</v>
      </c>
      <c r="EG1297">
        <v>0</v>
      </c>
      <c r="EH1297">
        <v>0</v>
      </c>
      <c r="EI1297">
        <v>0</v>
      </c>
      <c r="EJ1297">
        <v>0</v>
      </c>
      <c r="EK1297">
        <v>0</v>
      </c>
      <c r="EL1297">
        <v>0</v>
      </c>
      <c r="EM1297">
        <v>0</v>
      </c>
      <c r="EN1297">
        <v>0</v>
      </c>
      <c r="EO1297">
        <v>29.278929999999999</v>
      </c>
      <c r="EP1297">
        <v>92.460920000000002</v>
      </c>
      <c r="EQ1297">
        <v>92.995339999999999</v>
      </c>
      <c r="ER1297">
        <v>89.971469999999997</v>
      </c>
      <c r="ES1297">
        <v>89.994290000000007</v>
      </c>
      <c r="ET1297">
        <v>88.818269999999998</v>
      </c>
      <c r="EU1297">
        <v>73.73509</v>
      </c>
      <c r="EV1297">
        <v>54.533709999999999</v>
      </c>
      <c r="EW1297">
        <v>35.290260000000004</v>
      </c>
      <c r="EX1297">
        <v>39.980730000000001</v>
      </c>
      <c r="EY1297">
        <v>39.175460000000001</v>
      </c>
      <c r="EZ1297">
        <v>38.525060000000003</v>
      </c>
      <c r="FA1297">
        <v>37.744169999999997</v>
      </c>
      <c r="FB1297">
        <v>37.185319999999997</v>
      </c>
      <c r="FC1297">
        <v>36.630369999999999</v>
      </c>
      <c r="FD1297">
        <v>36.830750000000002</v>
      </c>
      <c r="FE1297">
        <v>36.370350000000002</v>
      </c>
      <c r="FF1297">
        <v>37.212530000000001</v>
      </c>
      <c r="FG1297">
        <v>40.174230000000001</v>
      </c>
      <c r="FH1297">
        <v>43.007959999999997</v>
      </c>
      <c r="FI1297">
        <v>45.17794</v>
      </c>
      <c r="FJ1297">
        <v>47.115879999999997</v>
      </c>
      <c r="FK1297">
        <v>48.48462</v>
      </c>
      <c r="FL1297">
        <v>48.843690000000002</v>
      </c>
      <c r="FM1297">
        <v>48.684010000000001</v>
      </c>
      <c r="FN1297">
        <v>48.02084</v>
      </c>
      <c r="FO1297">
        <v>46.51484</v>
      </c>
      <c r="FP1297">
        <v>44.759140000000002</v>
      </c>
      <c r="FQ1297">
        <v>43.400829999999999</v>
      </c>
      <c r="FR1297">
        <v>42.318660000000001</v>
      </c>
      <c r="FS1297">
        <v>41.191490000000002</v>
      </c>
      <c r="FT1297">
        <v>40.547809999999998</v>
      </c>
      <c r="FU1297">
        <v>40.149819999999998</v>
      </c>
      <c r="FV1297">
        <v>1</v>
      </c>
    </row>
    <row r="1298" spans="1:178" x14ac:dyDescent="0.2">
      <c r="A1298" t="s">
        <v>216</v>
      </c>
      <c r="B1298" t="s">
        <v>231</v>
      </c>
      <c r="C1298" t="s">
        <v>245</v>
      </c>
      <c r="D1298" t="s">
        <v>10</v>
      </c>
      <c r="E1298">
        <v>2015</v>
      </c>
      <c r="F1298" t="s">
        <v>229</v>
      </c>
      <c r="G1298">
        <v>64</v>
      </c>
      <c r="H1298" s="59"/>
      <c r="I1298">
        <v>8.4192</v>
      </c>
      <c r="J1298">
        <v>126.0211</v>
      </c>
      <c r="K1298">
        <v>126.3192</v>
      </c>
      <c r="L1298">
        <v>126.64660000000001</v>
      </c>
      <c r="M1298">
        <v>126.67789999999999</v>
      </c>
      <c r="N1298">
        <v>126.87730000000001</v>
      </c>
      <c r="O1298">
        <v>128.3672</v>
      </c>
      <c r="P1298">
        <v>131.04900000000001</v>
      </c>
      <c r="Q1298">
        <v>132.69049999999999</v>
      </c>
      <c r="R1298">
        <v>133.55860000000001</v>
      </c>
      <c r="S1298">
        <v>135.75190000000001</v>
      </c>
      <c r="T1298">
        <v>136.82859999999999</v>
      </c>
      <c r="U1298">
        <v>136.6806</v>
      </c>
      <c r="V1298">
        <v>133.62469999999999</v>
      </c>
      <c r="W1298">
        <v>133.32929999999999</v>
      </c>
      <c r="X1298">
        <v>130.67420000000001</v>
      </c>
      <c r="Y1298">
        <v>127.3147</v>
      </c>
      <c r="Z1298">
        <v>125.43470000000001</v>
      </c>
      <c r="AA1298">
        <v>124.402</v>
      </c>
      <c r="AB1298">
        <v>124.7094</v>
      </c>
      <c r="AC1298">
        <v>125.5967</v>
      </c>
      <c r="AD1298">
        <v>126.6857</v>
      </c>
      <c r="AE1298">
        <v>126.471</v>
      </c>
      <c r="AF1298">
        <v>126.31789999999999</v>
      </c>
      <c r="AG1298">
        <v>126.73009999999999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27.902650000000001</v>
      </c>
      <c r="AU1298">
        <v>111.2886</v>
      </c>
      <c r="AV1298">
        <v>109.74769999999999</v>
      </c>
      <c r="AW1298">
        <v>107.1367</v>
      </c>
      <c r="AX1298">
        <v>105.7079</v>
      </c>
      <c r="AY1298">
        <v>105.0309</v>
      </c>
      <c r="AZ1298">
        <v>88.254310000000004</v>
      </c>
      <c r="BA1298">
        <v>64.58672</v>
      </c>
      <c r="BB1298">
        <v>42.527470000000001</v>
      </c>
      <c r="BC1298">
        <v>41.849490000000003</v>
      </c>
      <c r="BD1298">
        <v>41.506639999999997</v>
      </c>
      <c r="BE1298">
        <v>42.61551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31.197320000000001</v>
      </c>
      <c r="BS1298">
        <v>113.9393</v>
      </c>
      <c r="BT1298">
        <v>112.1682</v>
      </c>
      <c r="BU1298">
        <v>109.3353</v>
      </c>
      <c r="BV1298">
        <v>107.8573</v>
      </c>
      <c r="BW1298">
        <v>107.15089999999999</v>
      </c>
      <c r="BX1298">
        <v>89.439040000000006</v>
      </c>
      <c r="BY1298">
        <v>65.822370000000006</v>
      </c>
      <c r="BZ1298">
        <v>43.775779999999997</v>
      </c>
      <c r="CA1298">
        <v>43.127940000000002</v>
      </c>
      <c r="CB1298">
        <v>42.823039999999999</v>
      </c>
      <c r="CC1298">
        <v>43.982219999999998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33.479190000000003</v>
      </c>
      <c r="CQ1298">
        <v>115.77509999999999</v>
      </c>
      <c r="CR1298">
        <v>113.8445</v>
      </c>
      <c r="CS1298">
        <v>110.858</v>
      </c>
      <c r="CT1298">
        <v>109.346</v>
      </c>
      <c r="CU1298">
        <v>108.61920000000001</v>
      </c>
      <c r="CV1298">
        <v>90.25958</v>
      </c>
      <c r="CW1298">
        <v>66.678179999999998</v>
      </c>
      <c r="CX1298">
        <v>44.640349999999998</v>
      </c>
      <c r="CY1298">
        <v>44.013390000000001</v>
      </c>
      <c r="CZ1298">
        <v>43.734760000000001</v>
      </c>
      <c r="DA1298">
        <v>44.928789999999999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  <c r="DM1298">
        <v>0</v>
      </c>
      <c r="DN1298">
        <v>35.761069999999997</v>
      </c>
      <c r="DO1298">
        <v>117.611</v>
      </c>
      <c r="DP1298">
        <v>115.5209</v>
      </c>
      <c r="DQ1298">
        <v>112.38079999999999</v>
      </c>
      <c r="DR1298">
        <v>110.8347</v>
      </c>
      <c r="DS1298">
        <v>110.08750000000001</v>
      </c>
      <c r="DT1298">
        <v>91.080119999999994</v>
      </c>
      <c r="DU1298">
        <v>67.534000000000006</v>
      </c>
      <c r="DV1298">
        <v>45.504919999999998</v>
      </c>
      <c r="DW1298">
        <v>44.898829999999997</v>
      </c>
      <c r="DX1298">
        <v>44.64649</v>
      </c>
      <c r="DY1298">
        <v>45.875369999999997</v>
      </c>
      <c r="DZ1298">
        <v>0</v>
      </c>
      <c r="EA1298">
        <v>0</v>
      </c>
      <c r="EB1298">
        <v>0</v>
      </c>
      <c r="EC1298">
        <v>0</v>
      </c>
      <c r="ED1298">
        <v>0</v>
      </c>
      <c r="EE1298">
        <v>0</v>
      </c>
      <c r="EF1298">
        <v>0</v>
      </c>
      <c r="EG1298">
        <v>0</v>
      </c>
      <c r="EH1298">
        <v>0</v>
      </c>
      <c r="EI1298">
        <v>0</v>
      </c>
      <c r="EJ1298">
        <v>0</v>
      </c>
      <c r="EK1298">
        <v>0</v>
      </c>
      <c r="EL1298">
        <v>39.055729999999997</v>
      </c>
      <c r="EM1298">
        <v>120.2617</v>
      </c>
      <c r="EN1298">
        <v>117.9414</v>
      </c>
      <c r="EO1298">
        <v>114.57940000000001</v>
      </c>
      <c r="EP1298">
        <v>112.9841</v>
      </c>
      <c r="EQ1298">
        <v>112.2076</v>
      </c>
      <c r="ER1298">
        <v>92.264849999999996</v>
      </c>
      <c r="ES1298">
        <v>68.769649999999999</v>
      </c>
      <c r="ET1298">
        <v>46.753230000000002</v>
      </c>
      <c r="EU1298">
        <v>46.177280000000003</v>
      </c>
      <c r="EV1298">
        <v>45.962890000000002</v>
      </c>
      <c r="EW1298">
        <v>47.242069999999998</v>
      </c>
      <c r="EX1298">
        <v>76.371889999999993</v>
      </c>
      <c r="EY1298">
        <v>75.441659999999999</v>
      </c>
      <c r="EZ1298">
        <v>74.271990000000002</v>
      </c>
      <c r="FA1298">
        <v>73.373919999999998</v>
      </c>
      <c r="FB1298">
        <v>72.289299999999997</v>
      </c>
      <c r="FC1298">
        <v>71.146209999999996</v>
      </c>
      <c r="FD1298">
        <v>70.223129999999998</v>
      </c>
      <c r="FE1298">
        <v>70.200090000000003</v>
      </c>
      <c r="FF1298">
        <v>73.009029999999996</v>
      </c>
      <c r="FG1298">
        <v>77.990970000000004</v>
      </c>
      <c r="FH1298">
        <v>82.172089999999997</v>
      </c>
      <c r="FI1298">
        <v>85.318849999999998</v>
      </c>
      <c r="FJ1298">
        <v>87.656869999999998</v>
      </c>
      <c r="FK1298">
        <v>89.322209999999998</v>
      </c>
      <c r="FL1298">
        <v>90.534589999999994</v>
      </c>
      <c r="FM1298">
        <v>91.316289999999995</v>
      </c>
      <c r="FN1298">
        <v>91.518550000000005</v>
      </c>
      <c r="FO1298">
        <v>90.943700000000007</v>
      </c>
      <c r="FP1298">
        <v>89.764189999999999</v>
      </c>
      <c r="FQ1298">
        <v>87.925830000000005</v>
      </c>
      <c r="FR1298">
        <v>84.848290000000006</v>
      </c>
      <c r="FS1298">
        <v>82.154449999999997</v>
      </c>
      <c r="FT1298">
        <v>80.606009999999998</v>
      </c>
      <c r="FU1298">
        <v>79.22448</v>
      </c>
      <c r="FV1298">
        <v>1</v>
      </c>
    </row>
    <row r="1299" spans="1:178" x14ac:dyDescent="0.2">
      <c r="A1299" t="s">
        <v>216</v>
      </c>
      <c r="B1299" t="s">
        <v>231</v>
      </c>
      <c r="C1299" t="s">
        <v>245</v>
      </c>
      <c r="D1299" t="s">
        <v>10</v>
      </c>
      <c r="E1299">
        <v>2016</v>
      </c>
      <c r="F1299" t="s">
        <v>229</v>
      </c>
      <c r="G1299">
        <v>62</v>
      </c>
      <c r="H1299" s="59"/>
      <c r="I1299">
        <v>8.1561000000000003</v>
      </c>
      <c r="J1299">
        <v>122.083</v>
      </c>
      <c r="K1299">
        <v>122.3717</v>
      </c>
      <c r="L1299">
        <v>122.6889</v>
      </c>
      <c r="M1299">
        <v>122.7192</v>
      </c>
      <c r="N1299">
        <v>122.91240000000001</v>
      </c>
      <c r="O1299">
        <v>124.3557</v>
      </c>
      <c r="P1299">
        <v>126.9537</v>
      </c>
      <c r="Q1299">
        <v>128.54400000000001</v>
      </c>
      <c r="R1299">
        <v>129.38489999999999</v>
      </c>
      <c r="S1299">
        <v>131.50960000000001</v>
      </c>
      <c r="T1299">
        <v>132.55269999999999</v>
      </c>
      <c r="U1299">
        <v>132.4093</v>
      </c>
      <c r="V1299">
        <v>129.44890000000001</v>
      </c>
      <c r="W1299">
        <v>129.1628</v>
      </c>
      <c r="X1299">
        <v>126.5907</v>
      </c>
      <c r="Y1299">
        <v>123.3361</v>
      </c>
      <c r="Z1299">
        <v>121.5149</v>
      </c>
      <c r="AA1299">
        <v>120.5145</v>
      </c>
      <c r="AB1299">
        <v>120.8122</v>
      </c>
      <c r="AC1299">
        <v>121.6718</v>
      </c>
      <c r="AD1299">
        <v>122.72669999999999</v>
      </c>
      <c r="AE1299">
        <v>122.5188</v>
      </c>
      <c r="AF1299">
        <v>122.3704</v>
      </c>
      <c r="AG1299">
        <v>122.7698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26.94425</v>
      </c>
      <c r="AU1299">
        <v>107.74120000000001</v>
      </c>
      <c r="AV1299">
        <v>106.2546</v>
      </c>
      <c r="AW1299">
        <v>103.73099999999999</v>
      </c>
      <c r="AX1299">
        <v>102.3481</v>
      </c>
      <c r="AY1299">
        <v>101.693</v>
      </c>
      <c r="AZ1299">
        <v>85.465280000000007</v>
      </c>
      <c r="BA1299">
        <v>62.535960000000003</v>
      </c>
      <c r="BB1299">
        <v>41.16574</v>
      </c>
      <c r="BC1299">
        <v>40.508159999999997</v>
      </c>
      <c r="BD1299">
        <v>40.175020000000004</v>
      </c>
      <c r="BE1299">
        <v>41.247920000000001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30.18703</v>
      </c>
      <c r="BS1299">
        <v>110.3502</v>
      </c>
      <c r="BT1299">
        <v>108.6369</v>
      </c>
      <c r="BU1299">
        <v>105.89490000000001</v>
      </c>
      <c r="BV1299">
        <v>104.4637</v>
      </c>
      <c r="BW1299">
        <v>103.77970000000001</v>
      </c>
      <c r="BX1299">
        <v>86.631360000000001</v>
      </c>
      <c r="BY1299">
        <v>63.752160000000003</v>
      </c>
      <c r="BZ1299">
        <v>42.394379999999998</v>
      </c>
      <c r="CA1299">
        <v>41.766469999999998</v>
      </c>
      <c r="CB1299">
        <v>41.470680000000002</v>
      </c>
      <c r="CC1299">
        <v>42.5931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32.432960000000001</v>
      </c>
      <c r="CQ1299">
        <v>112.1572</v>
      </c>
      <c r="CR1299">
        <v>110.2869</v>
      </c>
      <c r="CS1299">
        <v>107.3937</v>
      </c>
      <c r="CT1299">
        <v>105.9289</v>
      </c>
      <c r="CU1299">
        <v>105.22490000000001</v>
      </c>
      <c r="CV1299">
        <v>87.438969999999998</v>
      </c>
      <c r="CW1299">
        <v>64.594489999999993</v>
      </c>
      <c r="CX1299">
        <v>43.245339999999999</v>
      </c>
      <c r="CY1299">
        <v>42.637970000000003</v>
      </c>
      <c r="CZ1299">
        <v>42.368049999999997</v>
      </c>
      <c r="DA1299">
        <v>43.524769999999997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  <c r="DM1299">
        <v>0</v>
      </c>
      <c r="DN1299">
        <v>34.678899999999999</v>
      </c>
      <c r="DO1299">
        <v>113.9641</v>
      </c>
      <c r="DP1299">
        <v>111.93689999999999</v>
      </c>
      <c r="DQ1299">
        <v>108.8925</v>
      </c>
      <c r="DR1299">
        <v>107.3942</v>
      </c>
      <c r="DS1299">
        <v>106.67010000000001</v>
      </c>
      <c r="DT1299">
        <v>88.246589999999998</v>
      </c>
      <c r="DU1299">
        <v>65.436819999999997</v>
      </c>
      <c r="DV1299">
        <v>44.096290000000003</v>
      </c>
      <c r="DW1299">
        <v>43.50947</v>
      </c>
      <c r="DX1299">
        <v>43.265419999999999</v>
      </c>
      <c r="DY1299">
        <v>44.456429999999997</v>
      </c>
      <c r="DZ1299">
        <v>0</v>
      </c>
      <c r="EA1299">
        <v>0</v>
      </c>
      <c r="EB1299">
        <v>0</v>
      </c>
      <c r="EC1299">
        <v>0</v>
      </c>
      <c r="ED1299">
        <v>0</v>
      </c>
      <c r="EE1299">
        <v>0</v>
      </c>
      <c r="EF1299">
        <v>0</v>
      </c>
      <c r="EG1299">
        <v>0</v>
      </c>
      <c r="EH1299">
        <v>0</v>
      </c>
      <c r="EI1299">
        <v>0</v>
      </c>
      <c r="EJ1299">
        <v>0</v>
      </c>
      <c r="EK1299">
        <v>0</v>
      </c>
      <c r="EL1299">
        <v>37.921680000000002</v>
      </c>
      <c r="EM1299">
        <v>116.5731</v>
      </c>
      <c r="EN1299">
        <v>114.3192</v>
      </c>
      <c r="EO1299">
        <v>111.0564</v>
      </c>
      <c r="EP1299">
        <v>109.5098</v>
      </c>
      <c r="EQ1299">
        <v>108.7567</v>
      </c>
      <c r="ER1299">
        <v>89.412670000000006</v>
      </c>
      <c r="ES1299">
        <v>66.653019999999998</v>
      </c>
      <c r="ET1299">
        <v>45.324939999999998</v>
      </c>
      <c r="EU1299">
        <v>44.767780000000002</v>
      </c>
      <c r="EV1299">
        <v>44.561079999999997</v>
      </c>
      <c r="EW1299">
        <v>45.801609999999997</v>
      </c>
      <c r="EX1299">
        <v>76.371889999999993</v>
      </c>
      <c r="EY1299">
        <v>75.441659999999999</v>
      </c>
      <c r="EZ1299">
        <v>74.271990000000002</v>
      </c>
      <c r="FA1299">
        <v>73.373919999999998</v>
      </c>
      <c r="FB1299">
        <v>72.28931</v>
      </c>
      <c r="FC1299">
        <v>71.146209999999996</v>
      </c>
      <c r="FD1299">
        <v>70.223129999999998</v>
      </c>
      <c r="FE1299">
        <v>70.200090000000003</v>
      </c>
      <c r="FF1299">
        <v>73.009029999999996</v>
      </c>
      <c r="FG1299">
        <v>77.990970000000004</v>
      </c>
      <c r="FH1299">
        <v>82.172089999999997</v>
      </c>
      <c r="FI1299">
        <v>85.318849999999998</v>
      </c>
      <c r="FJ1299">
        <v>87.656869999999998</v>
      </c>
      <c r="FK1299">
        <v>89.322209999999998</v>
      </c>
      <c r="FL1299">
        <v>90.534589999999994</v>
      </c>
      <c r="FM1299">
        <v>91.316289999999995</v>
      </c>
      <c r="FN1299">
        <v>91.518550000000005</v>
      </c>
      <c r="FO1299">
        <v>90.943700000000007</v>
      </c>
      <c r="FP1299">
        <v>89.764189999999999</v>
      </c>
      <c r="FQ1299">
        <v>87.925830000000005</v>
      </c>
      <c r="FR1299">
        <v>84.848290000000006</v>
      </c>
      <c r="FS1299">
        <v>82.154449999999997</v>
      </c>
      <c r="FT1299">
        <v>80.606009999999998</v>
      </c>
      <c r="FU1299">
        <v>79.22448</v>
      </c>
      <c r="FV1299">
        <v>1</v>
      </c>
    </row>
    <row r="1300" spans="1:178" x14ac:dyDescent="0.2">
      <c r="A1300" t="s">
        <v>216</v>
      </c>
      <c r="B1300" t="s">
        <v>231</v>
      </c>
      <c r="C1300" t="s">
        <v>245</v>
      </c>
      <c r="D1300" t="s">
        <v>10</v>
      </c>
      <c r="E1300">
        <v>2017</v>
      </c>
      <c r="F1300" t="s">
        <v>229</v>
      </c>
      <c r="G1300">
        <v>61</v>
      </c>
      <c r="H1300" s="59"/>
      <c r="I1300">
        <v>8.0245499999999996</v>
      </c>
      <c r="J1300">
        <v>120.1139</v>
      </c>
      <c r="K1300">
        <v>120.398</v>
      </c>
      <c r="L1300">
        <v>120.7101</v>
      </c>
      <c r="M1300">
        <v>120.73990000000001</v>
      </c>
      <c r="N1300">
        <v>120.9299</v>
      </c>
      <c r="O1300">
        <v>122.35</v>
      </c>
      <c r="P1300">
        <v>124.90600000000001</v>
      </c>
      <c r="Q1300">
        <v>126.47069999999999</v>
      </c>
      <c r="R1300">
        <v>127.298</v>
      </c>
      <c r="S1300">
        <v>129.38849999999999</v>
      </c>
      <c r="T1300">
        <v>130.41470000000001</v>
      </c>
      <c r="U1300">
        <v>130.27369999999999</v>
      </c>
      <c r="V1300">
        <v>127.36109999999999</v>
      </c>
      <c r="W1300">
        <v>127.0795</v>
      </c>
      <c r="X1300">
        <v>124.5489</v>
      </c>
      <c r="Y1300">
        <v>121.3468</v>
      </c>
      <c r="Z1300">
        <v>119.55500000000001</v>
      </c>
      <c r="AA1300">
        <v>118.5707</v>
      </c>
      <c r="AB1300">
        <v>118.86360000000001</v>
      </c>
      <c r="AC1300">
        <v>119.7094</v>
      </c>
      <c r="AD1300">
        <v>120.7473</v>
      </c>
      <c r="AE1300">
        <v>120.5427</v>
      </c>
      <c r="AF1300">
        <v>120.3967</v>
      </c>
      <c r="AG1300">
        <v>120.78959999999999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26.465579999999999</v>
      </c>
      <c r="AU1300">
        <v>105.968</v>
      </c>
      <c r="AV1300">
        <v>104.50839999999999</v>
      </c>
      <c r="AW1300">
        <v>102.02849999999999</v>
      </c>
      <c r="AX1300">
        <v>100.6686</v>
      </c>
      <c r="AY1300">
        <v>100.0244</v>
      </c>
      <c r="AZ1300">
        <v>84.070949999999996</v>
      </c>
      <c r="BA1300">
        <v>61.510779999999997</v>
      </c>
      <c r="BB1300">
        <v>40.48507</v>
      </c>
      <c r="BC1300">
        <v>39.837699999999998</v>
      </c>
      <c r="BD1300">
        <v>39.509419999999999</v>
      </c>
      <c r="BE1300">
        <v>40.564349999999997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29.682099999999998</v>
      </c>
      <c r="BS1300">
        <v>108.5558</v>
      </c>
      <c r="BT1300">
        <v>106.8715</v>
      </c>
      <c r="BU1300">
        <v>104.17489999999999</v>
      </c>
      <c r="BV1300">
        <v>102.767</v>
      </c>
      <c r="BW1300">
        <v>102.0942</v>
      </c>
      <c r="BX1300">
        <v>85.227580000000003</v>
      </c>
      <c r="BY1300">
        <v>62.717129999999997</v>
      </c>
      <c r="BZ1300">
        <v>41.703769999999999</v>
      </c>
      <c r="CA1300">
        <v>41.085819999999998</v>
      </c>
      <c r="CB1300">
        <v>40.794589999999999</v>
      </c>
      <c r="CC1300">
        <v>41.898629999999997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31.909849999999999</v>
      </c>
      <c r="CQ1300">
        <v>110.34820000000001</v>
      </c>
      <c r="CR1300">
        <v>108.5081</v>
      </c>
      <c r="CS1300">
        <v>105.6615</v>
      </c>
      <c r="CT1300">
        <v>104.2204</v>
      </c>
      <c r="CU1300">
        <v>103.5277</v>
      </c>
      <c r="CV1300">
        <v>86.028660000000002</v>
      </c>
      <c r="CW1300">
        <v>63.552639999999997</v>
      </c>
      <c r="CX1300">
        <v>42.547840000000001</v>
      </c>
      <c r="CY1300">
        <v>41.95026</v>
      </c>
      <c r="CZ1300">
        <v>41.684699999999999</v>
      </c>
      <c r="DA1300">
        <v>42.822749999999999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34.137599999999999</v>
      </c>
      <c r="DO1300">
        <v>112.1405</v>
      </c>
      <c r="DP1300">
        <v>110.1447</v>
      </c>
      <c r="DQ1300">
        <v>107.1482</v>
      </c>
      <c r="DR1300">
        <v>105.6738</v>
      </c>
      <c r="DS1300">
        <v>104.96120000000001</v>
      </c>
      <c r="DT1300">
        <v>86.829740000000001</v>
      </c>
      <c r="DU1300">
        <v>64.388149999999996</v>
      </c>
      <c r="DV1300">
        <v>43.3919</v>
      </c>
      <c r="DW1300">
        <v>42.814700000000002</v>
      </c>
      <c r="DX1300">
        <v>42.574800000000003</v>
      </c>
      <c r="DY1300">
        <v>43.746879999999997</v>
      </c>
      <c r="DZ1300">
        <v>0</v>
      </c>
      <c r="EA1300">
        <v>0</v>
      </c>
      <c r="EB1300">
        <v>0</v>
      </c>
      <c r="EC1300">
        <v>0</v>
      </c>
      <c r="ED1300">
        <v>0</v>
      </c>
      <c r="EE1300">
        <v>0</v>
      </c>
      <c r="EF1300">
        <v>0</v>
      </c>
      <c r="EG1300">
        <v>0</v>
      </c>
      <c r="EH1300">
        <v>0</v>
      </c>
      <c r="EI1300">
        <v>0</v>
      </c>
      <c r="EJ1300">
        <v>0</v>
      </c>
      <c r="EK1300">
        <v>0</v>
      </c>
      <c r="EL1300">
        <v>37.354129999999998</v>
      </c>
      <c r="EM1300">
        <v>114.7283</v>
      </c>
      <c r="EN1300">
        <v>112.5077</v>
      </c>
      <c r="EO1300">
        <v>109.2946</v>
      </c>
      <c r="EP1300">
        <v>107.7722</v>
      </c>
      <c r="EQ1300">
        <v>107.0309</v>
      </c>
      <c r="ER1300">
        <v>87.986369999999994</v>
      </c>
      <c r="ES1300">
        <v>65.59451</v>
      </c>
      <c r="ET1300">
        <v>44.610599999999998</v>
      </c>
      <c r="EU1300">
        <v>44.062820000000002</v>
      </c>
      <c r="EV1300">
        <v>43.859969999999997</v>
      </c>
      <c r="EW1300">
        <v>45.081159999999997</v>
      </c>
      <c r="EX1300">
        <v>76.371889999999993</v>
      </c>
      <c r="EY1300">
        <v>75.441659999999999</v>
      </c>
      <c r="EZ1300">
        <v>74.271990000000002</v>
      </c>
      <c r="FA1300">
        <v>73.373919999999998</v>
      </c>
      <c r="FB1300">
        <v>72.289299999999997</v>
      </c>
      <c r="FC1300">
        <v>71.146209999999996</v>
      </c>
      <c r="FD1300">
        <v>70.223129999999998</v>
      </c>
      <c r="FE1300">
        <v>70.200090000000003</v>
      </c>
      <c r="FF1300">
        <v>73.009029999999996</v>
      </c>
      <c r="FG1300">
        <v>77.990970000000004</v>
      </c>
      <c r="FH1300">
        <v>82.172089999999997</v>
      </c>
      <c r="FI1300">
        <v>85.318849999999998</v>
      </c>
      <c r="FJ1300">
        <v>87.656869999999998</v>
      </c>
      <c r="FK1300">
        <v>89.322209999999998</v>
      </c>
      <c r="FL1300">
        <v>90.534589999999994</v>
      </c>
      <c r="FM1300">
        <v>91.316289999999995</v>
      </c>
      <c r="FN1300">
        <v>91.518550000000005</v>
      </c>
      <c r="FO1300">
        <v>90.943700000000007</v>
      </c>
      <c r="FP1300">
        <v>89.764189999999999</v>
      </c>
      <c r="FQ1300">
        <v>87.925830000000005</v>
      </c>
      <c r="FR1300">
        <v>84.848290000000006</v>
      </c>
      <c r="FS1300">
        <v>82.154449999999997</v>
      </c>
      <c r="FT1300">
        <v>80.606009999999998</v>
      </c>
      <c r="FU1300">
        <v>79.22448</v>
      </c>
      <c r="FV1300">
        <v>1</v>
      </c>
    </row>
    <row r="1301" spans="1:178" x14ac:dyDescent="0.2">
      <c r="A1301" t="s">
        <v>216</v>
      </c>
      <c r="B1301" t="s">
        <v>231</v>
      </c>
      <c r="C1301" t="s">
        <v>245</v>
      </c>
      <c r="D1301" t="s">
        <v>10</v>
      </c>
      <c r="E1301" t="s">
        <v>239</v>
      </c>
      <c r="F1301" t="s">
        <v>229</v>
      </c>
      <c r="G1301">
        <v>59</v>
      </c>
      <c r="H1301" s="59"/>
      <c r="I1301">
        <v>7.76145</v>
      </c>
      <c r="J1301">
        <v>116.17570000000001</v>
      </c>
      <c r="K1301">
        <v>116.45050000000001</v>
      </c>
      <c r="L1301">
        <v>116.75239999999999</v>
      </c>
      <c r="M1301">
        <v>116.7812</v>
      </c>
      <c r="N1301">
        <v>116.965</v>
      </c>
      <c r="O1301">
        <v>118.3385</v>
      </c>
      <c r="P1301">
        <v>120.8108</v>
      </c>
      <c r="Q1301">
        <v>122.3241</v>
      </c>
      <c r="R1301">
        <v>123.12430000000001</v>
      </c>
      <c r="S1301">
        <v>125.14619999999999</v>
      </c>
      <c r="T1301">
        <v>126.1388</v>
      </c>
      <c r="U1301">
        <v>126.00239999999999</v>
      </c>
      <c r="V1301">
        <v>123.1853</v>
      </c>
      <c r="W1301">
        <v>122.913</v>
      </c>
      <c r="X1301">
        <v>120.4653</v>
      </c>
      <c r="Y1301">
        <v>117.3682</v>
      </c>
      <c r="Z1301">
        <v>115.63509999999999</v>
      </c>
      <c r="AA1301">
        <v>114.6831</v>
      </c>
      <c r="AB1301">
        <v>114.96639999999999</v>
      </c>
      <c r="AC1301">
        <v>115.78449999999999</v>
      </c>
      <c r="AD1301">
        <v>116.78830000000001</v>
      </c>
      <c r="AE1301">
        <v>116.59050000000001</v>
      </c>
      <c r="AF1301">
        <v>116.44929999999999</v>
      </c>
      <c r="AG1301">
        <v>116.8293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25.509350000000001</v>
      </c>
      <c r="AU1301">
        <v>102.4224</v>
      </c>
      <c r="AV1301">
        <v>101.01690000000001</v>
      </c>
      <c r="AW1301">
        <v>98.624219999999994</v>
      </c>
      <c r="AX1301">
        <v>97.310230000000004</v>
      </c>
      <c r="AY1301">
        <v>96.688000000000002</v>
      </c>
      <c r="AZ1301">
        <v>81.282700000000006</v>
      </c>
      <c r="BA1301">
        <v>59.460839999999997</v>
      </c>
      <c r="BB1301">
        <v>39.124160000000003</v>
      </c>
      <c r="BC1301">
        <v>38.497199999999999</v>
      </c>
      <c r="BD1301">
        <v>38.178669999999997</v>
      </c>
      <c r="BE1301">
        <v>39.197650000000003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28.672699999999999</v>
      </c>
      <c r="BS1301">
        <v>104.9675</v>
      </c>
      <c r="BT1301">
        <v>103.3409</v>
      </c>
      <c r="BU1301">
        <v>100.73520000000001</v>
      </c>
      <c r="BV1301">
        <v>99.373990000000006</v>
      </c>
      <c r="BW1301">
        <v>98.723529999999997</v>
      </c>
      <c r="BX1301">
        <v>82.420209999999997</v>
      </c>
      <c r="BY1301">
        <v>60.64725</v>
      </c>
      <c r="BZ1301">
        <v>40.322710000000001</v>
      </c>
      <c r="CA1301">
        <v>39.724690000000002</v>
      </c>
      <c r="CB1301">
        <v>39.442599999999999</v>
      </c>
      <c r="CC1301">
        <v>40.509880000000003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30.863630000000001</v>
      </c>
      <c r="CQ1301">
        <v>106.7302</v>
      </c>
      <c r="CR1301">
        <v>104.9504</v>
      </c>
      <c r="CS1301">
        <v>102.1972</v>
      </c>
      <c r="CT1301">
        <v>100.80329999999999</v>
      </c>
      <c r="CU1301">
        <v>100.13330000000001</v>
      </c>
      <c r="CV1301">
        <v>83.20805</v>
      </c>
      <c r="CW1301">
        <v>61.46895</v>
      </c>
      <c r="CX1301">
        <v>41.152819999999998</v>
      </c>
      <c r="CY1301">
        <v>40.574840000000002</v>
      </c>
      <c r="CZ1301">
        <v>40.317990000000002</v>
      </c>
      <c r="DA1301">
        <v>41.418729999999996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  <c r="DM1301">
        <v>0</v>
      </c>
      <c r="DN1301">
        <v>33.054549999999999</v>
      </c>
      <c r="DO1301">
        <v>108.49290000000001</v>
      </c>
      <c r="DP1301">
        <v>106.56</v>
      </c>
      <c r="DQ1301">
        <v>103.6593</v>
      </c>
      <c r="DR1301">
        <v>102.23269999999999</v>
      </c>
      <c r="DS1301">
        <v>101.5431</v>
      </c>
      <c r="DT1301">
        <v>83.995900000000006</v>
      </c>
      <c r="DU1301">
        <v>62.290649999999999</v>
      </c>
      <c r="DV1301">
        <v>41.982939999999999</v>
      </c>
      <c r="DW1301">
        <v>41.424999999999997</v>
      </c>
      <c r="DX1301">
        <v>41.193370000000002</v>
      </c>
      <c r="DY1301">
        <v>42.327579999999998</v>
      </c>
      <c r="DZ1301">
        <v>0</v>
      </c>
      <c r="EA1301">
        <v>0</v>
      </c>
      <c r="EB1301">
        <v>0</v>
      </c>
      <c r="EC1301">
        <v>0</v>
      </c>
      <c r="ED1301">
        <v>0</v>
      </c>
      <c r="EE1301">
        <v>0</v>
      </c>
      <c r="EF1301">
        <v>0</v>
      </c>
      <c r="EG1301">
        <v>0</v>
      </c>
      <c r="EH1301">
        <v>0</v>
      </c>
      <c r="EI1301">
        <v>0</v>
      </c>
      <c r="EJ1301">
        <v>0</v>
      </c>
      <c r="EK1301">
        <v>0</v>
      </c>
      <c r="EL1301">
        <v>36.217910000000003</v>
      </c>
      <c r="EM1301">
        <v>111.038</v>
      </c>
      <c r="EN1301">
        <v>108.884</v>
      </c>
      <c r="EO1301">
        <v>105.7702</v>
      </c>
      <c r="EP1301">
        <v>104.29649999999999</v>
      </c>
      <c r="EQ1301">
        <v>103.5787</v>
      </c>
      <c r="ER1301">
        <v>85.133409999999998</v>
      </c>
      <c r="ES1301">
        <v>63.477060000000002</v>
      </c>
      <c r="ET1301">
        <v>43.181489999999997</v>
      </c>
      <c r="EU1301">
        <v>42.652479999999997</v>
      </c>
      <c r="EV1301">
        <v>42.457299999999996</v>
      </c>
      <c r="EW1301">
        <v>43.639800000000001</v>
      </c>
      <c r="EX1301">
        <v>76.371899999999997</v>
      </c>
      <c r="EY1301">
        <v>75.441659999999999</v>
      </c>
      <c r="EZ1301">
        <v>74.271990000000002</v>
      </c>
      <c r="FA1301">
        <v>73.373919999999998</v>
      </c>
      <c r="FB1301">
        <v>72.289299999999997</v>
      </c>
      <c r="FC1301">
        <v>71.146209999999996</v>
      </c>
      <c r="FD1301">
        <v>70.223129999999998</v>
      </c>
      <c r="FE1301">
        <v>70.200090000000003</v>
      </c>
      <c r="FF1301">
        <v>73.009029999999996</v>
      </c>
      <c r="FG1301">
        <v>77.990970000000004</v>
      </c>
      <c r="FH1301">
        <v>82.172089999999997</v>
      </c>
      <c r="FI1301">
        <v>85.318849999999998</v>
      </c>
      <c r="FJ1301">
        <v>87.656869999999998</v>
      </c>
      <c r="FK1301">
        <v>89.322209999999998</v>
      </c>
      <c r="FL1301">
        <v>90.534599999999998</v>
      </c>
      <c r="FM1301">
        <v>91.316289999999995</v>
      </c>
      <c r="FN1301">
        <v>91.518550000000005</v>
      </c>
      <c r="FO1301">
        <v>90.943700000000007</v>
      </c>
      <c r="FP1301">
        <v>89.764179999999996</v>
      </c>
      <c r="FQ1301">
        <v>87.925830000000005</v>
      </c>
      <c r="FR1301">
        <v>84.848290000000006</v>
      </c>
      <c r="FS1301">
        <v>82.154449999999997</v>
      </c>
      <c r="FT1301">
        <v>80.606009999999998</v>
      </c>
      <c r="FU1301">
        <v>79.224490000000003</v>
      </c>
      <c r="FV1301">
        <v>1</v>
      </c>
    </row>
    <row r="1302" spans="1:178" x14ac:dyDescent="0.2">
      <c r="A1302" t="s">
        <v>216</v>
      </c>
      <c r="B1302" t="s">
        <v>231</v>
      </c>
      <c r="C1302" t="s">
        <v>245</v>
      </c>
      <c r="D1302" t="s">
        <v>33</v>
      </c>
      <c r="E1302">
        <v>2015</v>
      </c>
      <c r="F1302" t="s">
        <v>230</v>
      </c>
      <c r="G1302">
        <v>64</v>
      </c>
      <c r="H1302" s="59"/>
      <c r="I1302">
        <v>8.4192</v>
      </c>
      <c r="J1302">
        <v>102.9872</v>
      </c>
      <c r="K1302">
        <v>102.28959999999999</v>
      </c>
      <c r="L1302">
        <v>100.574</v>
      </c>
      <c r="M1302">
        <v>99.043589999999995</v>
      </c>
      <c r="N1302">
        <v>99.093559999999997</v>
      </c>
      <c r="O1302">
        <v>101.7681</v>
      </c>
      <c r="P1302">
        <v>105.0655</v>
      </c>
      <c r="Q1302">
        <v>104.76090000000001</v>
      </c>
      <c r="R1302">
        <v>107.2454</v>
      </c>
      <c r="S1302">
        <v>106.59990000000001</v>
      </c>
      <c r="T1302">
        <v>108.7963</v>
      </c>
      <c r="U1302">
        <v>110.2632</v>
      </c>
      <c r="V1302">
        <v>107.59399999999999</v>
      </c>
      <c r="W1302">
        <v>106.206</v>
      </c>
      <c r="X1302">
        <v>106.3759</v>
      </c>
      <c r="Y1302">
        <v>109.0111</v>
      </c>
      <c r="Z1302">
        <v>108.4444</v>
      </c>
      <c r="AA1302">
        <v>108.3974</v>
      </c>
      <c r="AB1302">
        <v>106.2701</v>
      </c>
      <c r="AC1302">
        <v>105.99679999999999</v>
      </c>
      <c r="AD1302">
        <v>104.6258</v>
      </c>
      <c r="AE1302">
        <v>104.5801</v>
      </c>
      <c r="AF1302">
        <v>105.1318</v>
      </c>
      <c r="AG1302">
        <v>104.83410000000001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25.30292</v>
      </c>
      <c r="AX1302">
        <v>92.856049999999996</v>
      </c>
      <c r="AY1302">
        <v>92.843369999999993</v>
      </c>
      <c r="AZ1302">
        <v>90.172970000000007</v>
      </c>
      <c r="BA1302">
        <v>90.247309999999999</v>
      </c>
      <c r="BB1302">
        <v>89.29128</v>
      </c>
      <c r="BC1302">
        <v>74.86036</v>
      </c>
      <c r="BD1302">
        <v>54.442700000000002</v>
      </c>
      <c r="BE1302">
        <v>35.036270000000002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27.366759999999999</v>
      </c>
      <c r="BV1302">
        <v>94.321330000000003</v>
      </c>
      <c r="BW1302">
        <v>94.34402</v>
      </c>
      <c r="BX1302">
        <v>91.570689999999999</v>
      </c>
      <c r="BY1302">
        <v>91.67989</v>
      </c>
      <c r="BZ1302">
        <v>90.714039999999997</v>
      </c>
      <c r="CA1302">
        <v>75.692620000000005</v>
      </c>
      <c r="CB1302">
        <v>55.38297</v>
      </c>
      <c r="CC1302">
        <v>35.783729999999998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28.79618</v>
      </c>
      <c r="CT1302">
        <v>95.336169999999996</v>
      </c>
      <c r="CU1302">
        <v>95.383369999999999</v>
      </c>
      <c r="CV1302">
        <v>92.538749999999993</v>
      </c>
      <c r="CW1302">
        <v>92.6721</v>
      </c>
      <c r="CX1302">
        <v>91.699449999999999</v>
      </c>
      <c r="CY1302">
        <v>76.269040000000004</v>
      </c>
      <c r="CZ1302">
        <v>56.034190000000002</v>
      </c>
      <c r="DA1302">
        <v>36.30142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  <c r="DM1302">
        <v>0</v>
      </c>
      <c r="DN1302">
        <v>0</v>
      </c>
      <c r="DO1302">
        <v>0</v>
      </c>
      <c r="DP1302">
        <v>0</v>
      </c>
      <c r="DQ1302">
        <v>30.22559</v>
      </c>
      <c r="DR1302">
        <v>96.351020000000005</v>
      </c>
      <c r="DS1302">
        <v>96.422719999999998</v>
      </c>
      <c r="DT1302">
        <v>93.506810000000002</v>
      </c>
      <c r="DU1302">
        <v>93.664299999999997</v>
      </c>
      <c r="DV1302">
        <v>92.684849999999997</v>
      </c>
      <c r="DW1302">
        <v>76.84545</v>
      </c>
      <c r="DX1302">
        <v>56.685420000000001</v>
      </c>
      <c r="DY1302">
        <v>36.819110000000002</v>
      </c>
      <c r="DZ1302">
        <v>0</v>
      </c>
      <c r="EA1302">
        <v>0</v>
      </c>
      <c r="EB1302">
        <v>0</v>
      </c>
      <c r="EC1302">
        <v>0</v>
      </c>
      <c r="ED1302">
        <v>0</v>
      </c>
      <c r="EE1302">
        <v>0</v>
      </c>
      <c r="EF1302">
        <v>0</v>
      </c>
      <c r="EG1302">
        <v>0</v>
      </c>
      <c r="EH1302">
        <v>0</v>
      </c>
      <c r="EI1302">
        <v>0</v>
      </c>
      <c r="EJ1302">
        <v>0</v>
      </c>
      <c r="EK1302">
        <v>0</v>
      </c>
      <c r="EL1302">
        <v>0</v>
      </c>
      <c r="EM1302">
        <v>0</v>
      </c>
      <c r="EN1302">
        <v>0</v>
      </c>
      <c r="EO1302">
        <v>32.289430000000003</v>
      </c>
      <c r="EP1302">
        <v>97.816299999999998</v>
      </c>
      <c r="EQ1302">
        <v>97.923370000000006</v>
      </c>
      <c r="ER1302">
        <v>94.904529999999994</v>
      </c>
      <c r="ES1302">
        <v>95.096879999999999</v>
      </c>
      <c r="ET1302">
        <v>94.107619999999997</v>
      </c>
      <c r="EU1302">
        <v>77.677710000000005</v>
      </c>
      <c r="EV1302">
        <v>57.625689999999999</v>
      </c>
      <c r="EW1302">
        <v>37.566569999999999</v>
      </c>
      <c r="EX1302">
        <v>40.785069999999997</v>
      </c>
      <c r="EY1302">
        <v>40.435369999999999</v>
      </c>
      <c r="EZ1302">
        <v>40.173810000000003</v>
      </c>
      <c r="FA1302">
        <v>39.668309999999998</v>
      </c>
      <c r="FB1302">
        <v>39.282069999999997</v>
      </c>
      <c r="FC1302">
        <v>39.141959999999997</v>
      </c>
      <c r="FD1302">
        <v>39.108170000000001</v>
      </c>
      <c r="FE1302">
        <v>39.197249999999997</v>
      </c>
      <c r="FF1302">
        <v>39.329210000000003</v>
      </c>
      <c r="FG1302">
        <v>41.265909999999998</v>
      </c>
      <c r="FH1302">
        <v>44.296219999999998</v>
      </c>
      <c r="FI1302">
        <v>46.849490000000003</v>
      </c>
      <c r="FJ1302">
        <v>48.751609999999999</v>
      </c>
      <c r="FK1302">
        <v>49.767240000000001</v>
      </c>
      <c r="FL1302">
        <v>50.560130000000001</v>
      </c>
      <c r="FM1302">
        <v>50.615679999999998</v>
      </c>
      <c r="FN1302">
        <v>50.33784</v>
      </c>
      <c r="FO1302">
        <v>48.921559999999999</v>
      </c>
      <c r="FP1302">
        <v>46.907069999999997</v>
      </c>
      <c r="FQ1302">
        <v>45.51041</v>
      </c>
      <c r="FR1302">
        <v>44.629669999999997</v>
      </c>
      <c r="FS1302">
        <v>44.097189999999998</v>
      </c>
      <c r="FT1302">
        <v>43.159990000000001</v>
      </c>
      <c r="FU1302">
        <v>42.58117</v>
      </c>
      <c r="FV1302">
        <v>1</v>
      </c>
    </row>
    <row r="1303" spans="1:178" x14ac:dyDescent="0.2">
      <c r="A1303" t="s">
        <v>216</v>
      </c>
      <c r="B1303" t="s">
        <v>231</v>
      </c>
      <c r="C1303" t="s">
        <v>245</v>
      </c>
      <c r="D1303" t="s">
        <v>33</v>
      </c>
      <c r="E1303">
        <v>2016</v>
      </c>
      <c r="F1303" t="s">
        <v>230</v>
      </c>
      <c r="G1303">
        <v>62</v>
      </c>
      <c r="H1303" s="59"/>
      <c r="I1303">
        <v>8.1561000000000003</v>
      </c>
      <c r="J1303">
        <v>99.768879999999996</v>
      </c>
      <c r="K1303">
        <v>99.093019999999996</v>
      </c>
      <c r="L1303">
        <v>97.431039999999996</v>
      </c>
      <c r="M1303">
        <v>95.948480000000004</v>
      </c>
      <c r="N1303">
        <v>95.996880000000004</v>
      </c>
      <c r="O1303">
        <v>98.587869999999995</v>
      </c>
      <c r="P1303">
        <v>101.7822</v>
      </c>
      <c r="Q1303">
        <v>101.4871</v>
      </c>
      <c r="R1303">
        <v>103.8939</v>
      </c>
      <c r="S1303">
        <v>103.26860000000001</v>
      </c>
      <c r="T1303">
        <v>105.3964</v>
      </c>
      <c r="U1303">
        <v>106.8175</v>
      </c>
      <c r="V1303">
        <v>104.2317</v>
      </c>
      <c r="W1303">
        <v>102.887</v>
      </c>
      <c r="X1303">
        <v>103.05159999999999</v>
      </c>
      <c r="Y1303">
        <v>105.6045</v>
      </c>
      <c r="Z1303">
        <v>105.05549999999999</v>
      </c>
      <c r="AA1303">
        <v>105.01</v>
      </c>
      <c r="AB1303">
        <v>102.9492</v>
      </c>
      <c r="AC1303">
        <v>102.6844</v>
      </c>
      <c r="AD1303">
        <v>101.3563</v>
      </c>
      <c r="AE1303">
        <v>101.312</v>
      </c>
      <c r="AF1303">
        <v>101.84650000000001</v>
      </c>
      <c r="AG1303">
        <v>101.55800000000001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24.45806</v>
      </c>
      <c r="AX1303">
        <v>89.915859999999995</v>
      </c>
      <c r="AY1303">
        <v>89.902640000000005</v>
      </c>
      <c r="AZ1303">
        <v>87.318389999999994</v>
      </c>
      <c r="BA1303">
        <v>87.389499999999998</v>
      </c>
      <c r="BB1303">
        <v>86.463589999999996</v>
      </c>
      <c r="BC1303">
        <v>72.499139999999997</v>
      </c>
      <c r="BD1303">
        <v>52.71669</v>
      </c>
      <c r="BE1303">
        <v>33.921779999999998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26.4894</v>
      </c>
      <c r="BV1303">
        <v>91.358059999999995</v>
      </c>
      <c r="BW1303">
        <v>91.379660000000001</v>
      </c>
      <c r="BX1303">
        <v>88.694109999999995</v>
      </c>
      <c r="BY1303">
        <v>88.799509999999998</v>
      </c>
      <c r="BZ1303">
        <v>87.863950000000003</v>
      </c>
      <c r="CA1303">
        <v>73.318290000000005</v>
      </c>
      <c r="CB1303">
        <v>53.642150000000001</v>
      </c>
      <c r="CC1303">
        <v>34.65746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27.89629</v>
      </c>
      <c r="CT1303">
        <v>92.356920000000002</v>
      </c>
      <c r="CU1303">
        <v>92.402640000000005</v>
      </c>
      <c r="CV1303">
        <v>89.646919999999994</v>
      </c>
      <c r="CW1303">
        <v>89.776089999999996</v>
      </c>
      <c r="CX1303">
        <v>88.833839999999995</v>
      </c>
      <c r="CY1303">
        <v>73.885630000000006</v>
      </c>
      <c r="CZ1303">
        <v>54.28313</v>
      </c>
      <c r="DA1303">
        <v>35.167000000000002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29.303190000000001</v>
      </c>
      <c r="DR1303">
        <v>93.355779999999996</v>
      </c>
      <c r="DS1303">
        <v>93.425619999999995</v>
      </c>
      <c r="DT1303">
        <v>90.599729999999994</v>
      </c>
      <c r="DU1303">
        <v>90.752669999999995</v>
      </c>
      <c r="DV1303">
        <v>89.803730000000002</v>
      </c>
      <c r="DW1303">
        <v>74.452960000000004</v>
      </c>
      <c r="DX1303">
        <v>54.924100000000003</v>
      </c>
      <c r="DY1303">
        <v>35.676540000000003</v>
      </c>
      <c r="DZ1303">
        <v>0</v>
      </c>
      <c r="EA1303">
        <v>0</v>
      </c>
      <c r="EB1303">
        <v>0</v>
      </c>
      <c r="EC1303">
        <v>0</v>
      </c>
      <c r="ED1303">
        <v>0</v>
      </c>
      <c r="EE1303">
        <v>0</v>
      </c>
      <c r="EF1303">
        <v>0</v>
      </c>
      <c r="EG1303">
        <v>0</v>
      </c>
      <c r="EH1303">
        <v>0</v>
      </c>
      <c r="EI1303">
        <v>0</v>
      </c>
      <c r="EJ1303">
        <v>0</v>
      </c>
      <c r="EK1303">
        <v>0</v>
      </c>
      <c r="EL1303">
        <v>0</v>
      </c>
      <c r="EM1303">
        <v>0</v>
      </c>
      <c r="EN1303">
        <v>0</v>
      </c>
      <c r="EO1303">
        <v>31.334530000000001</v>
      </c>
      <c r="EP1303">
        <v>94.797979999999995</v>
      </c>
      <c r="EQ1303">
        <v>94.902640000000005</v>
      </c>
      <c r="ER1303">
        <v>91.975449999999995</v>
      </c>
      <c r="ES1303">
        <v>92.162679999999995</v>
      </c>
      <c r="ET1303">
        <v>91.204089999999994</v>
      </c>
      <c r="EU1303">
        <v>75.272120000000001</v>
      </c>
      <c r="EV1303">
        <v>55.849559999999997</v>
      </c>
      <c r="EW1303">
        <v>36.412219999999998</v>
      </c>
      <c r="EX1303">
        <v>40.785060000000001</v>
      </c>
      <c r="EY1303">
        <v>40.435369999999999</v>
      </c>
      <c r="EZ1303">
        <v>40.173810000000003</v>
      </c>
      <c r="FA1303">
        <v>39.668309999999998</v>
      </c>
      <c r="FB1303">
        <v>39.282069999999997</v>
      </c>
      <c r="FC1303">
        <v>39.141959999999997</v>
      </c>
      <c r="FD1303">
        <v>39.108170000000001</v>
      </c>
      <c r="FE1303">
        <v>39.197249999999997</v>
      </c>
      <c r="FF1303">
        <v>39.329210000000003</v>
      </c>
      <c r="FG1303">
        <v>41.265909999999998</v>
      </c>
      <c r="FH1303">
        <v>44.296210000000002</v>
      </c>
      <c r="FI1303">
        <v>46.849499999999999</v>
      </c>
      <c r="FJ1303">
        <v>48.751609999999999</v>
      </c>
      <c r="FK1303">
        <v>49.767240000000001</v>
      </c>
      <c r="FL1303">
        <v>50.560130000000001</v>
      </c>
      <c r="FM1303">
        <v>50.615679999999998</v>
      </c>
      <c r="FN1303">
        <v>50.33784</v>
      </c>
      <c r="FO1303">
        <v>48.921559999999999</v>
      </c>
      <c r="FP1303">
        <v>46.907069999999997</v>
      </c>
      <c r="FQ1303">
        <v>45.51041</v>
      </c>
      <c r="FR1303">
        <v>44.629669999999997</v>
      </c>
      <c r="FS1303">
        <v>44.097189999999998</v>
      </c>
      <c r="FT1303">
        <v>43.159990000000001</v>
      </c>
      <c r="FU1303">
        <v>42.58117</v>
      </c>
      <c r="FV1303">
        <v>1</v>
      </c>
    </row>
    <row r="1304" spans="1:178" x14ac:dyDescent="0.2">
      <c r="A1304" t="s">
        <v>216</v>
      </c>
      <c r="B1304" t="s">
        <v>231</v>
      </c>
      <c r="C1304" t="s">
        <v>245</v>
      </c>
      <c r="D1304" t="s">
        <v>33</v>
      </c>
      <c r="E1304">
        <v>2017</v>
      </c>
      <c r="F1304" t="s">
        <v>230</v>
      </c>
      <c r="G1304">
        <v>61</v>
      </c>
      <c r="H1304" s="59"/>
      <c r="I1304">
        <v>8.0245499999999996</v>
      </c>
      <c r="J1304">
        <v>98.159710000000004</v>
      </c>
      <c r="K1304">
        <v>97.494739999999993</v>
      </c>
      <c r="L1304">
        <v>95.859570000000005</v>
      </c>
      <c r="M1304">
        <v>94.400919999999999</v>
      </c>
      <c r="N1304">
        <v>94.448549999999997</v>
      </c>
      <c r="O1304">
        <v>96.997739999999993</v>
      </c>
      <c r="P1304">
        <v>100.1405</v>
      </c>
      <c r="Q1304">
        <v>99.850229999999996</v>
      </c>
      <c r="R1304">
        <v>102.2182</v>
      </c>
      <c r="S1304">
        <v>101.60299999999999</v>
      </c>
      <c r="T1304">
        <v>103.6965</v>
      </c>
      <c r="U1304">
        <v>105.0946</v>
      </c>
      <c r="V1304">
        <v>102.5505</v>
      </c>
      <c r="W1304">
        <v>101.2276</v>
      </c>
      <c r="X1304">
        <v>101.3895</v>
      </c>
      <c r="Y1304">
        <v>103.9012</v>
      </c>
      <c r="Z1304">
        <v>103.361</v>
      </c>
      <c r="AA1304">
        <v>103.3163</v>
      </c>
      <c r="AB1304">
        <v>101.28870000000001</v>
      </c>
      <c r="AC1304">
        <v>101.0282</v>
      </c>
      <c r="AD1304">
        <v>99.721500000000006</v>
      </c>
      <c r="AE1304">
        <v>99.677930000000003</v>
      </c>
      <c r="AF1304">
        <v>100.2038</v>
      </c>
      <c r="AG1304">
        <v>99.92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24.035959999999999</v>
      </c>
      <c r="AX1304">
        <v>88.445989999999995</v>
      </c>
      <c r="AY1304">
        <v>88.432519999999997</v>
      </c>
      <c r="AZ1304">
        <v>85.891329999999996</v>
      </c>
      <c r="BA1304">
        <v>85.960830000000001</v>
      </c>
      <c r="BB1304">
        <v>85.049980000000005</v>
      </c>
      <c r="BC1304">
        <v>71.318659999999994</v>
      </c>
      <c r="BD1304">
        <v>51.853839999999998</v>
      </c>
      <c r="BE1304">
        <v>33.364649999999997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26.050850000000001</v>
      </c>
      <c r="BV1304">
        <v>89.876519999999999</v>
      </c>
      <c r="BW1304">
        <v>89.897580000000005</v>
      </c>
      <c r="BX1304">
        <v>87.255899999999997</v>
      </c>
      <c r="BY1304">
        <v>87.359430000000003</v>
      </c>
      <c r="BZ1304">
        <v>86.438999999999993</v>
      </c>
      <c r="CA1304">
        <v>72.131180000000001</v>
      </c>
      <c r="CB1304">
        <v>52.771810000000002</v>
      </c>
      <c r="CC1304">
        <v>34.094380000000001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27.446349999999999</v>
      </c>
      <c r="CT1304">
        <v>90.867289999999997</v>
      </c>
      <c r="CU1304">
        <v>90.912279999999996</v>
      </c>
      <c r="CV1304">
        <v>88.200999999999993</v>
      </c>
      <c r="CW1304">
        <v>88.328090000000003</v>
      </c>
      <c r="CX1304">
        <v>87.401030000000006</v>
      </c>
      <c r="CY1304">
        <v>72.693920000000006</v>
      </c>
      <c r="CZ1304">
        <v>53.407589999999999</v>
      </c>
      <c r="DA1304">
        <v>34.599789999999999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28.84186</v>
      </c>
      <c r="DR1304">
        <v>91.858069999999998</v>
      </c>
      <c r="DS1304">
        <v>91.926969999999997</v>
      </c>
      <c r="DT1304">
        <v>89.146100000000004</v>
      </c>
      <c r="DU1304">
        <v>89.296760000000006</v>
      </c>
      <c r="DV1304">
        <v>88.363060000000004</v>
      </c>
      <c r="DW1304">
        <v>73.25667</v>
      </c>
      <c r="DX1304">
        <v>54.043370000000003</v>
      </c>
      <c r="DY1304">
        <v>35.105200000000004</v>
      </c>
      <c r="DZ1304">
        <v>0</v>
      </c>
      <c r="EA1304">
        <v>0</v>
      </c>
      <c r="EB1304">
        <v>0</v>
      </c>
      <c r="EC1304">
        <v>0</v>
      </c>
      <c r="ED1304">
        <v>0</v>
      </c>
      <c r="EE1304">
        <v>0</v>
      </c>
      <c r="EF1304">
        <v>0</v>
      </c>
      <c r="EG1304">
        <v>0</v>
      </c>
      <c r="EH1304">
        <v>0</v>
      </c>
      <c r="EI1304">
        <v>0</v>
      </c>
      <c r="EJ1304">
        <v>0</v>
      </c>
      <c r="EK1304">
        <v>0</v>
      </c>
      <c r="EL1304">
        <v>0</v>
      </c>
      <c r="EM1304">
        <v>0</v>
      </c>
      <c r="EN1304">
        <v>0</v>
      </c>
      <c r="EO1304">
        <v>30.856750000000002</v>
      </c>
      <c r="EP1304">
        <v>93.288600000000002</v>
      </c>
      <c r="EQ1304">
        <v>93.392039999999994</v>
      </c>
      <c r="ER1304">
        <v>90.510670000000005</v>
      </c>
      <c r="ES1304">
        <v>90.695359999999994</v>
      </c>
      <c r="ET1304">
        <v>89.752080000000007</v>
      </c>
      <c r="EU1304">
        <v>74.069180000000003</v>
      </c>
      <c r="EV1304">
        <v>54.96134</v>
      </c>
      <c r="EW1304">
        <v>35.83493</v>
      </c>
      <c r="EX1304">
        <v>40.785060000000001</v>
      </c>
      <c r="EY1304">
        <v>40.435369999999999</v>
      </c>
      <c r="EZ1304">
        <v>40.173810000000003</v>
      </c>
      <c r="FA1304">
        <v>39.668309999999998</v>
      </c>
      <c r="FB1304">
        <v>39.282069999999997</v>
      </c>
      <c r="FC1304">
        <v>39.141959999999997</v>
      </c>
      <c r="FD1304">
        <v>39.108170000000001</v>
      </c>
      <c r="FE1304">
        <v>39.197249999999997</v>
      </c>
      <c r="FF1304">
        <v>39.329210000000003</v>
      </c>
      <c r="FG1304">
        <v>41.265909999999998</v>
      </c>
      <c r="FH1304">
        <v>44.296219999999998</v>
      </c>
      <c r="FI1304">
        <v>46.849490000000003</v>
      </c>
      <c r="FJ1304">
        <v>48.751609999999999</v>
      </c>
      <c r="FK1304">
        <v>49.767240000000001</v>
      </c>
      <c r="FL1304">
        <v>50.560130000000001</v>
      </c>
      <c r="FM1304">
        <v>50.615679999999998</v>
      </c>
      <c r="FN1304">
        <v>50.33784</v>
      </c>
      <c r="FO1304">
        <v>48.921559999999999</v>
      </c>
      <c r="FP1304">
        <v>46.907069999999997</v>
      </c>
      <c r="FQ1304">
        <v>45.51041</v>
      </c>
      <c r="FR1304">
        <v>44.629669999999997</v>
      </c>
      <c r="FS1304">
        <v>44.097189999999998</v>
      </c>
      <c r="FT1304">
        <v>43.159990000000001</v>
      </c>
      <c r="FU1304">
        <v>42.581180000000003</v>
      </c>
      <c r="FV1304">
        <v>1</v>
      </c>
    </row>
    <row r="1305" spans="1:178" x14ac:dyDescent="0.2">
      <c r="A1305" t="s">
        <v>216</v>
      </c>
      <c r="B1305" t="s">
        <v>231</v>
      </c>
      <c r="C1305" t="s">
        <v>245</v>
      </c>
      <c r="D1305" t="s">
        <v>33</v>
      </c>
      <c r="E1305" t="s">
        <v>239</v>
      </c>
      <c r="F1305" t="s">
        <v>230</v>
      </c>
      <c r="G1305">
        <v>59</v>
      </c>
      <c r="H1305" s="59"/>
      <c r="I1305">
        <v>7.76145</v>
      </c>
      <c r="J1305">
        <v>94.941360000000003</v>
      </c>
      <c r="K1305">
        <v>94.298190000000005</v>
      </c>
      <c r="L1305">
        <v>92.716629999999995</v>
      </c>
      <c r="M1305">
        <v>91.305809999999994</v>
      </c>
      <c r="N1305">
        <v>91.351879999999994</v>
      </c>
      <c r="O1305">
        <v>93.817490000000006</v>
      </c>
      <c r="P1305">
        <v>96.857230000000001</v>
      </c>
      <c r="Q1305">
        <v>96.576459999999997</v>
      </c>
      <c r="R1305">
        <v>98.866820000000004</v>
      </c>
      <c r="S1305">
        <v>98.271739999999994</v>
      </c>
      <c r="T1305">
        <v>100.2966</v>
      </c>
      <c r="U1305">
        <v>101.6489</v>
      </c>
      <c r="V1305">
        <v>99.188190000000006</v>
      </c>
      <c r="W1305">
        <v>97.908630000000002</v>
      </c>
      <c r="X1305">
        <v>98.065280000000001</v>
      </c>
      <c r="Y1305">
        <v>100.49460000000001</v>
      </c>
      <c r="Z1305">
        <v>99.972139999999996</v>
      </c>
      <c r="AA1305">
        <v>99.92886</v>
      </c>
      <c r="AB1305">
        <v>97.967740000000006</v>
      </c>
      <c r="AC1305">
        <v>97.715829999999997</v>
      </c>
      <c r="AD1305">
        <v>96.451939999999993</v>
      </c>
      <c r="AE1305">
        <v>96.409800000000004</v>
      </c>
      <c r="AF1305">
        <v>96.918419999999998</v>
      </c>
      <c r="AG1305">
        <v>96.643929999999997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23.192450000000001</v>
      </c>
      <c r="AX1305">
        <v>85.50676</v>
      </c>
      <c r="AY1305">
        <v>85.492769999999993</v>
      </c>
      <c r="AZ1305">
        <v>83.037670000000006</v>
      </c>
      <c r="BA1305">
        <v>83.103960000000001</v>
      </c>
      <c r="BB1305">
        <v>82.223240000000004</v>
      </c>
      <c r="BC1305">
        <v>68.957980000000006</v>
      </c>
      <c r="BD1305">
        <v>50.128459999999997</v>
      </c>
      <c r="BE1305">
        <v>32.250639999999997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25.174029999999998</v>
      </c>
      <c r="BV1305">
        <v>86.913640000000001</v>
      </c>
      <c r="BW1305">
        <v>86.933620000000005</v>
      </c>
      <c r="BX1305">
        <v>84.379689999999997</v>
      </c>
      <c r="BY1305">
        <v>84.479439999999997</v>
      </c>
      <c r="BZ1305">
        <v>83.589299999999994</v>
      </c>
      <c r="CA1305">
        <v>69.757069999999999</v>
      </c>
      <c r="CB1305">
        <v>51.03125</v>
      </c>
      <c r="CC1305">
        <v>32.968319999999999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26.546469999999999</v>
      </c>
      <c r="CT1305">
        <v>87.888040000000004</v>
      </c>
      <c r="CU1305">
        <v>87.931539999999998</v>
      </c>
      <c r="CV1305">
        <v>85.309169999999995</v>
      </c>
      <c r="CW1305">
        <v>85.432090000000002</v>
      </c>
      <c r="CX1305">
        <v>84.535430000000005</v>
      </c>
      <c r="CY1305">
        <v>70.310519999999997</v>
      </c>
      <c r="CZ1305">
        <v>51.65652</v>
      </c>
      <c r="DA1305">
        <v>33.46537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  <c r="DM1305">
        <v>0</v>
      </c>
      <c r="DN1305">
        <v>0</v>
      </c>
      <c r="DO1305">
        <v>0</v>
      </c>
      <c r="DP1305">
        <v>0</v>
      </c>
      <c r="DQ1305">
        <v>27.91891</v>
      </c>
      <c r="DR1305">
        <v>88.862430000000003</v>
      </c>
      <c r="DS1305">
        <v>88.929469999999995</v>
      </c>
      <c r="DT1305">
        <v>86.238640000000004</v>
      </c>
      <c r="DU1305">
        <v>86.384739999999994</v>
      </c>
      <c r="DV1305">
        <v>85.481560000000002</v>
      </c>
      <c r="DW1305">
        <v>70.863960000000006</v>
      </c>
      <c r="DX1305">
        <v>52.281799999999997</v>
      </c>
      <c r="DY1305">
        <v>33.962429999999998</v>
      </c>
      <c r="DZ1305">
        <v>0</v>
      </c>
      <c r="EA1305">
        <v>0</v>
      </c>
      <c r="EB1305">
        <v>0</v>
      </c>
      <c r="EC1305">
        <v>0</v>
      </c>
      <c r="ED1305">
        <v>0</v>
      </c>
      <c r="EE1305">
        <v>0</v>
      </c>
      <c r="EF1305">
        <v>0</v>
      </c>
      <c r="EG1305">
        <v>0</v>
      </c>
      <c r="EH1305">
        <v>0</v>
      </c>
      <c r="EI1305">
        <v>0</v>
      </c>
      <c r="EJ1305">
        <v>0</v>
      </c>
      <c r="EK1305">
        <v>0</v>
      </c>
      <c r="EL1305">
        <v>0</v>
      </c>
      <c r="EM1305">
        <v>0</v>
      </c>
      <c r="EN1305">
        <v>0</v>
      </c>
      <c r="EO1305">
        <v>29.900500000000001</v>
      </c>
      <c r="EP1305">
        <v>90.269319999999993</v>
      </c>
      <c r="EQ1305">
        <v>90.370310000000003</v>
      </c>
      <c r="ER1305">
        <v>87.580659999999995</v>
      </c>
      <c r="ES1305">
        <v>87.760220000000004</v>
      </c>
      <c r="ET1305">
        <v>86.847620000000006</v>
      </c>
      <c r="EU1305">
        <v>71.663049999999998</v>
      </c>
      <c r="EV1305">
        <v>53.18459</v>
      </c>
      <c r="EW1305">
        <v>34.680100000000003</v>
      </c>
      <c r="EX1305">
        <v>40.785060000000001</v>
      </c>
      <c r="EY1305">
        <v>40.435369999999999</v>
      </c>
      <c r="EZ1305">
        <v>40.173810000000003</v>
      </c>
      <c r="FA1305">
        <v>39.668309999999998</v>
      </c>
      <c r="FB1305">
        <v>39.282069999999997</v>
      </c>
      <c r="FC1305">
        <v>39.141959999999997</v>
      </c>
      <c r="FD1305">
        <v>39.108170000000001</v>
      </c>
      <c r="FE1305">
        <v>39.197249999999997</v>
      </c>
      <c r="FF1305">
        <v>39.329210000000003</v>
      </c>
      <c r="FG1305">
        <v>41.265909999999998</v>
      </c>
      <c r="FH1305">
        <v>44.296210000000002</v>
      </c>
      <c r="FI1305">
        <v>46.849490000000003</v>
      </c>
      <c r="FJ1305">
        <v>48.751609999999999</v>
      </c>
      <c r="FK1305">
        <v>49.767240000000001</v>
      </c>
      <c r="FL1305">
        <v>50.560139999999997</v>
      </c>
      <c r="FM1305">
        <v>50.615679999999998</v>
      </c>
      <c r="FN1305">
        <v>50.33784</v>
      </c>
      <c r="FO1305">
        <v>48.921559999999999</v>
      </c>
      <c r="FP1305">
        <v>46.907069999999997</v>
      </c>
      <c r="FQ1305">
        <v>45.51041</v>
      </c>
      <c r="FR1305">
        <v>44.629660000000001</v>
      </c>
      <c r="FS1305">
        <v>44.097189999999998</v>
      </c>
      <c r="FT1305">
        <v>43.159990000000001</v>
      </c>
      <c r="FU1305">
        <v>42.58117</v>
      </c>
      <c r="FV1305">
        <v>1</v>
      </c>
    </row>
    <row r="1306" spans="1:178" x14ac:dyDescent="0.2">
      <c r="A1306" t="s">
        <v>216</v>
      </c>
      <c r="B1306" t="s">
        <v>231</v>
      </c>
      <c r="C1306" t="s">
        <v>245</v>
      </c>
      <c r="D1306" t="s">
        <v>34</v>
      </c>
      <c r="E1306">
        <v>2015</v>
      </c>
      <c r="F1306" t="s">
        <v>230</v>
      </c>
      <c r="G1306">
        <v>64</v>
      </c>
      <c r="H1306" s="59"/>
      <c r="I1306">
        <v>8.4192</v>
      </c>
      <c r="J1306">
        <v>104.37479999999999</v>
      </c>
      <c r="K1306">
        <v>104.1853</v>
      </c>
      <c r="L1306">
        <v>103.4045</v>
      </c>
      <c r="M1306">
        <v>102.5391</v>
      </c>
      <c r="N1306">
        <v>103.29040000000001</v>
      </c>
      <c r="O1306">
        <v>106.26649999999999</v>
      </c>
      <c r="P1306">
        <v>109.11660000000001</v>
      </c>
      <c r="Q1306">
        <v>108.4238</v>
      </c>
      <c r="R1306">
        <v>110.8043</v>
      </c>
      <c r="S1306">
        <v>111.80329999999999</v>
      </c>
      <c r="T1306">
        <v>112.9682</v>
      </c>
      <c r="U1306">
        <v>113.2238</v>
      </c>
      <c r="V1306">
        <v>110.246</v>
      </c>
      <c r="W1306">
        <v>110.11790000000001</v>
      </c>
      <c r="X1306">
        <v>110.179</v>
      </c>
      <c r="Y1306">
        <v>110.6448</v>
      </c>
      <c r="Z1306">
        <v>109.9071</v>
      </c>
      <c r="AA1306">
        <v>111.2748</v>
      </c>
      <c r="AB1306">
        <v>110.0189</v>
      </c>
      <c r="AC1306">
        <v>109.5913</v>
      </c>
      <c r="AD1306">
        <v>109.07559999999999</v>
      </c>
      <c r="AE1306">
        <v>109.14749999999999</v>
      </c>
      <c r="AF1306">
        <v>108.66549999999999</v>
      </c>
      <c r="AG1306">
        <v>108.49809999999999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25.446449999999999</v>
      </c>
      <c r="AX1306">
        <v>92.916439999999994</v>
      </c>
      <c r="AY1306">
        <v>94.210970000000003</v>
      </c>
      <c r="AZ1306">
        <v>92.388210000000001</v>
      </c>
      <c r="BA1306">
        <v>92.294359999999998</v>
      </c>
      <c r="BB1306">
        <v>92.110990000000001</v>
      </c>
      <c r="BC1306">
        <v>77.188419999999994</v>
      </c>
      <c r="BD1306">
        <v>54.925159999999998</v>
      </c>
      <c r="BE1306">
        <v>33.733550000000001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27.262129999999999</v>
      </c>
      <c r="BV1306">
        <v>94.559269999999998</v>
      </c>
      <c r="BW1306">
        <v>95.944220000000001</v>
      </c>
      <c r="BX1306">
        <v>94.025670000000005</v>
      </c>
      <c r="BY1306">
        <v>93.963279999999997</v>
      </c>
      <c r="BZ1306">
        <v>93.808689999999999</v>
      </c>
      <c r="CA1306">
        <v>78.116500000000002</v>
      </c>
      <c r="CB1306">
        <v>55.900599999999997</v>
      </c>
      <c r="CC1306">
        <v>34.397460000000002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28.519659999999998</v>
      </c>
      <c r="CT1306">
        <v>95.697090000000003</v>
      </c>
      <c r="CU1306">
        <v>97.144670000000005</v>
      </c>
      <c r="CV1306">
        <v>95.159779999999998</v>
      </c>
      <c r="CW1306">
        <v>95.119169999999997</v>
      </c>
      <c r="CX1306">
        <v>94.98451</v>
      </c>
      <c r="CY1306">
        <v>78.759289999999993</v>
      </c>
      <c r="CZ1306">
        <v>56.576189999999997</v>
      </c>
      <c r="DA1306">
        <v>34.857280000000003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  <c r="DM1306">
        <v>0</v>
      </c>
      <c r="DN1306">
        <v>0</v>
      </c>
      <c r="DO1306">
        <v>0</v>
      </c>
      <c r="DP1306">
        <v>0</v>
      </c>
      <c r="DQ1306">
        <v>29.777200000000001</v>
      </c>
      <c r="DR1306">
        <v>96.834909999999994</v>
      </c>
      <c r="DS1306">
        <v>98.345119999999994</v>
      </c>
      <c r="DT1306">
        <v>96.293890000000005</v>
      </c>
      <c r="DU1306">
        <v>96.275059999999996</v>
      </c>
      <c r="DV1306">
        <v>96.160330000000002</v>
      </c>
      <c r="DW1306">
        <v>79.402079999999998</v>
      </c>
      <c r="DX1306">
        <v>57.25177</v>
      </c>
      <c r="DY1306">
        <v>35.31711</v>
      </c>
      <c r="DZ1306">
        <v>0</v>
      </c>
      <c r="EA1306">
        <v>0</v>
      </c>
      <c r="EB1306">
        <v>0</v>
      </c>
      <c r="EC1306">
        <v>0</v>
      </c>
      <c r="ED1306">
        <v>0</v>
      </c>
      <c r="EE1306">
        <v>0</v>
      </c>
      <c r="EF1306">
        <v>0</v>
      </c>
      <c r="EG1306">
        <v>0</v>
      </c>
      <c r="EH1306">
        <v>0</v>
      </c>
      <c r="EI1306">
        <v>0</v>
      </c>
      <c r="EJ1306">
        <v>0</v>
      </c>
      <c r="EK1306">
        <v>0</v>
      </c>
      <c r="EL1306">
        <v>0</v>
      </c>
      <c r="EM1306">
        <v>0</v>
      </c>
      <c r="EN1306">
        <v>0</v>
      </c>
      <c r="EO1306">
        <v>31.592880000000001</v>
      </c>
      <c r="EP1306">
        <v>98.477739999999997</v>
      </c>
      <c r="EQ1306">
        <v>100.0784</v>
      </c>
      <c r="ER1306">
        <v>97.931359999999998</v>
      </c>
      <c r="ES1306">
        <v>97.943979999999996</v>
      </c>
      <c r="ET1306">
        <v>97.858029999999999</v>
      </c>
      <c r="EU1306">
        <v>80.330169999999995</v>
      </c>
      <c r="EV1306">
        <v>58.227209999999999</v>
      </c>
      <c r="EW1306">
        <v>35.981020000000001</v>
      </c>
      <c r="EX1306">
        <v>47.674590000000002</v>
      </c>
      <c r="EY1306">
        <v>47.23536</v>
      </c>
      <c r="EZ1306">
        <v>46.98075</v>
      </c>
      <c r="FA1306">
        <v>46.70787</v>
      </c>
      <c r="FB1306">
        <v>46.246259999999999</v>
      </c>
      <c r="FC1306">
        <v>46.138539999999999</v>
      </c>
      <c r="FD1306">
        <v>46.002279999999999</v>
      </c>
      <c r="FE1306">
        <v>46.265529999999998</v>
      </c>
      <c r="FF1306">
        <v>46.556269999999998</v>
      </c>
      <c r="FG1306">
        <v>48.241979999999998</v>
      </c>
      <c r="FH1306">
        <v>50.139319999999998</v>
      </c>
      <c r="FI1306">
        <v>51.83231</v>
      </c>
      <c r="FJ1306">
        <v>52.406849999999999</v>
      </c>
      <c r="FK1306">
        <v>52.046100000000003</v>
      </c>
      <c r="FL1306">
        <v>52.258969999999998</v>
      </c>
      <c r="FM1306">
        <v>51.791420000000002</v>
      </c>
      <c r="FN1306">
        <v>51.260809999999999</v>
      </c>
      <c r="FO1306">
        <v>49.987459999999999</v>
      </c>
      <c r="FP1306">
        <v>48.4069</v>
      </c>
      <c r="FQ1306">
        <v>47.136249999999997</v>
      </c>
      <c r="FR1306">
        <v>45.797199999999997</v>
      </c>
      <c r="FS1306">
        <v>44.343980000000002</v>
      </c>
      <c r="FT1306">
        <v>43.531199999999998</v>
      </c>
      <c r="FU1306">
        <v>42.973089999999999</v>
      </c>
      <c r="FV1306">
        <v>1</v>
      </c>
    </row>
    <row r="1307" spans="1:178" x14ac:dyDescent="0.2">
      <c r="A1307" t="s">
        <v>216</v>
      </c>
      <c r="B1307" t="s">
        <v>231</v>
      </c>
      <c r="C1307" t="s">
        <v>245</v>
      </c>
      <c r="D1307" t="s">
        <v>34</v>
      </c>
      <c r="E1307">
        <v>2016</v>
      </c>
      <c r="F1307" t="s">
        <v>230</v>
      </c>
      <c r="G1307">
        <v>62</v>
      </c>
      <c r="H1307" s="59"/>
      <c r="I1307">
        <v>8.1561000000000003</v>
      </c>
      <c r="J1307">
        <v>101.1131</v>
      </c>
      <c r="K1307">
        <v>100.9295</v>
      </c>
      <c r="L1307">
        <v>100.17319999999999</v>
      </c>
      <c r="M1307">
        <v>99.334720000000004</v>
      </c>
      <c r="N1307">
        <v>100.0626</v>
      </c>
      <c r="O1307">
        <v>102.9457</v>
      </c>
      <c r="P1307">
        <v>105.7067</v>
      </c>
      <c r="Q1307">
        <v>105.0356</v>
      </c>
      <c r="R1307">
        <v>107.3417</v>
      </c>
      <c r="S1307">
        <v>108.3094</v>
      </c>
      <c r="T1307">
        <v>109.438</v>
      </c>
      <c r="U1307">
        <v>109.6855</v>
      </c>
      <c r="V1307">
        <v>106.8008</v>
      </c>
      <c r="W1307">
        <v>106.6767</v>
      </c>
      <c r="X1307">
        <v>106.7359</v>
      </c>
      <c r="Y1307">
        <v>107.1871</v>
      </c>
      <c r="Z1307">
        <v>106.4725</v>
      </c>
      <c r="AA1307">
        <v>107.7974</v>
      </c>
      <c r="AB1307">
        <v>106.5808</v>
      </c>
      <c r="AC1307">
        <v>106.1665</v>
      </c>
      <c r="AD1307">
        <v>105.667</v>
      </c>
      <c r="AE1307">
        <v>105.7367</v>
      </c>
      <c r="AF1307">
        <v>105.2697</v>
      </c>
      <c r="AG1307">
        <v>105.10760000000001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24.60361</v>
      </c>
      <c r="AX1307">
        <v>89.969700000000003</v>
      </c>
      <c r="AY1307">
        <v>91.221410000000006</v>
      </c>
      <c r="AZ1307">
        <v>89.458110000000005</v>
      </c>
      <c r="BA1307">
        <v>89.366370000000003</v>
      </c>
      <c r="BB1307">
        <v>89.187989999999999</v>
      </c>
      <c r="BC1307">
        <v>74.751930000000002</v>
      </c>
      <c r="BD1307">
        <v>53.183160000000001</v>
      </c>
      <c r="BE1307">
        <v>32.661960000000001</v>
      </c>
      <c r="BF1307">
        <v>0</v>
      </c>
      <c r="BG1307">
        <v>0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26.390699999999999</v>
      </c>
      <c r="BV1307">
        <v>91.586650000000006</v>
      </c>
      <c r="BW1307">
        <v>92.927359999999993</v>
      </c>
      <c r="BX1307">
        <v>91.069800000000001</v>
      </c>
      <c r="BY1307">
        <v>91.009010000000004</v>
      </c>
      <c r="BZ1307">
        <v>90.858949999999993</v>
      </c>
      <c r="CA1307">
        <v>75.665400000000005</v>
      </c>
      <c r="CB1307">
        <v>54.143239999999999</v>
      </c>
      <c r="CC1307">
        <v>33.31541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27.628430000000002</v>
      </c>
      <c r="CT1307">
        <v>92.706559999999996</v>
      </c>
      <c r="CU1307">
        <v>94.108900000000006</v>
      </c>
      <c r="CV1307">
        <v>92.186040000000006</v>
      </c>
      <c r="CW1307">
        <v>92.146699999999996</v>
      </c>
      <c r="CX1307">
        <v>92.016249999999999</v>
      </c>
      <c r="CY1307">
        <v>76.298069999999996</v>
      </c>
      <c r="CZ1307">
        <v>54.80818</v>
      </c>
      <c r="DA1307">
        <v>33.767989999999998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  <c r="DM1307">
        <v>0</v>
      </c>
      <c r="DN1307">
        <v>0</v>
      </c>
      <c r="DO1307">
        <v>0</v>
      </c>
      <c r="DP1307">
        <v>0</v>
      </c>
      <c r="DQ1307">
        <v>28.866150000000001</v>
      </c>
      <c r="DR1307">
        <v>93.826459999999997</v>
      </c>
      <c r="DS1307">
        <v>95.290440000000004</v>
      </c>
      <c r="DT1307">
        <v>93.302279999999996</v>
      </c>
      <c r="DU1307">
        <v>93.284390000000002</v>
      </c>
      <c r="DV1307">
        <v>93.173550000000006</v>
      </c>
      <c r="DW1307">
        <v>76.930729999999997</v>
      </c>
      <c r="DX1307">
        <v>55.473129999999998</v>
      </c>
      <c r="DY1307">
        <v>34.220570000000002</v>
      </c>
      <c r="DZ1307">
        <v>0</v>
      </c>
      <c r="EA1307">
        <v>0</v>
      </c>
      <c r="EB1307">
        <v>0</v>
      </c>
      <c r="EC1307">
        <v>0</v>
      </c>
      <c r="ED1307">
        <v>0</v>
      </c>
      <c r="EE1307">
        <v>0</v>
      </c>
      <c r="EF1307">
        <v>0</v>
      </c>
      <c r="EG1307">
        <v>0</v>
      </c>
      <c r="EH1307">
        <v>0</v>
      </c>
      <c r="EI1307">
        <v>0</v>
      </c>
      <c r="EJ1307">
        <v>0</v>
      </c>
      <c r="EK1307">
        <v>0</v>
      </c>
      <c r="EL1307">
        <v>0</v>
      </c>
      <c r="EM1307">
        <v>0</v>
      </c>
      <c r="EN1307">
        <v>0</v>
      </c>
      <c r="EO1307">
        <v>30.65324</v>
      </c>
      <c r="EP1307">
        <v>95.44341</v>
      </c>
      <c r="EQ1307">
        <v>96.996399999999994</v>
      </c>
      <c r="ER1307">
        <v>94.913970000000006</v>
      </c>
      <c r="ES1307">
        <v>94.927019999999999</v>
      </c>
      <c r="ET1307">
        <v>94.84451</v>
      </c>
      <c r="EU1307">
        <v>77.844200000000001</v>
      </c>
      <c r="EV1307">
        <v>56.433199999999999</v>
      </c>
      <c r="EW1307">
        <v>34.874029999999998</v>
      </c>
      <c r="EX1307">
        <v>47.674590000000002</v>
      </c>
      <c r="EY1307">
        <v>47.23536</v>
      </c>
      <c r="EZ1307">
        <v>46.980759999999997</v>
      </c>
      <c r="FA1307">
        <v>46.707880000000003</v>
      </c>
      <c r="FB1307">
        <v>46.246259999999999</v>
      </c>
      <c r="FC1307">
        <v>46.138539999999999</v>
      </c>
      <c r="FD1307">
        <v>46.002279999999999</v>
      </c>
      <c r="FE1307">
        <v>46.265529999999998</v>
      </c>
      <c r="FF1307">
        <v>46.556269999999998</v>
      </c>
      <c r="FG1307">
        <v>48.241979999999998</v>
      </c>
      <c r="FH1307">
        <v>50.139319999999998</v>
      </c>
      <c r="FI1307">
        <v>51.83231</v>
      </c>
      <c r="FJ1307">
        <v>52.406849999999999</v>
      </c>
      <c r="FK1307">
        <v>52.046100000000003</v>
      </c>
      <c r="FL1307">
        <v>52.258969999999998</v>
      </c>
      <c r="FM1307">
        <v>51.791420000000002</v>
      </c>
      <c r="FN1307">
        <v>51.260809999999999</v>
      </c>
      <c r="FO1307">
        <v>49.987459999999999</v>
      </c>
      <c r="FP1307">
        <v>48.4069</v>
      </c>
      <c r="FQ1307">
        <v>47.136240000000001</v>
      </c>
      <c r="FR1307">
        <v>45.797199999999997</v>
      </c>
      <c r="FS1307">
        <v>44.343980000000002</v>
      </c>
      <c r="FT1307">
        <v>43.531199999999998</v>
      </c>
      <c r="FU1307">
        <v>42.973089999999999</v>
      </c>
      <c r="FV1307">
        <v>1</v>
      </c>
    </row>
    <row r="1308" spans="1:178" x14ac:dyDescent="0.2">
      <c r="A1308" t="s">
        <v>216</v>
      </c>
      <c r="B1308" t="s">
        <v>231</v>
      </c>
      <c r="C1308" t="s">
        <v>245</v>
      </c>
      <c r="D1308" t="s">
        <v>34</v>
      </c>
      <c r="E1308">
        <v>2017</v>
      </c>
      <c r="F1308" t="s">
        <v>230</v>
      </c>
      <c r="G1308">
        <v>61</v>
      </c>
      <c r="H1308" s="59"/>
      <c r="I1308">
        <v>8.0245499999999996</v>
      </c>
      <c r="J1308">
        <v>99.48227</v>
      </c>
      <c r="K1308">
        <v>99.301609999999997</v>
      </c>
      <c r="L1308">
        <v>98.557460000000006</v>
      </c>
      <c r="M1308">
        <v>97.73254</v>
      </c>
      <c r="N1308">
        <v>98.448660000000004</v>
      </c>
      <c r="O1308">
        <v>101.28530000000001</v>
      </c>
      <c r="P1308">
        <v>104.0018</v>
      </c>
      <c r="Q1308">
        <v>103.34139999999999</v>
      </c>
      <c r="R1308">
        <v>105.6104</v>
      </c>
      <c r="S1308">
        <v>106.5625</v>
      </c>
      <c r="T1308">
        <v>107.6728</v>
      </c>
      <c r="U1308">
        <v>107.9164</v>
      </c>
      <c r="V1308">
        <v>105.0782</v>
      </c>
      <c r="W1308">
        <v>104.95610000000001</v>
      </c>
      <c r="X1308">
        <v>105.01430000000001</v>
      </c>
      <c r="Y1308">
        <v>105.45829999999999</v>
      </c>
      <c r="Z1308">
        <v>104.7552</v>
      </c>
      <c r="AA1308">
        <v>106.05880000000001</v>
      </c>
      <c r="AB1308">
        <v>104.8618</v>
      </c>
      <c r="AC1308">
        <v>104.4542</v>
      </c>
      <c r="AD1308">
        <v>103.9627</v>
      </c>
      <c r="AE1308">
        <v>104.0312</v>
      </c>
      <c r="AF1308">
        <v>103.5718</v>
      </c>
      <c r="AG1308">
        <v>103.4123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24.182490000000001</v>
      </c>
      <c r="AX1308">
        <v>88.496589999999998</v>
      </c>
      <c r="AY1308">
        <v>89.726900000000001</v>
      </c>
      <c r="AZ1308">
        <v>87.99333</v>
      </c>
      <c r="BA1308">
        <v>87.902649999999994</v>
      </c>
      <c r="BB1308">
        <v>87.726749999999996</v>
      </c>
      <c r="BC1308">
        <v>73.533839999999998</v>
      </c>
      <c r="BD1308">
        <v>52.31232</v>
      </c>
      <c r="BE1308">
        <v>32.126269999999998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25.955100000000002</v>
      </c>
      <c r="BV1308">
        <v>90.100459999999998</v>
      </c>
      <c r="BW1308">
        <v>91.419039999999995</v>
      </c>
      <c r="BX1308">
        <v>89.59196</v>
      </c>
      <c r="BY1308">
        <v>89.531989999999993</v>
      </c>
      <c r="BZ1308">
        <v>89.384180000000001</v>
      </c>
      <c r="CA1308">
        <v>74.439909999999998</v>
      </c>
      <c r="CB1308">
        <v>53.264620000000001</v>
      </c>
      <c r="CC1308">
        <v>32.774439999999998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27.18281</v>
      </c>
      <c r="CT1308">
        <v>91.211290000000005</v>
      </c>
      <c r="CU1308">
        <v>92.59102</v>
      </c>
      <c r="CV1308">
        <v>90.699169999999995</v>
      </c>
      <c r="CW1308">
        <v>90.66046</v>
      </c>
      <c r="CX1308">
        <v>90.532110000000003</v>
      </c>
      <c r="CY1308">
        <v>75.067449999999994</v>
      </c>
      <c r="CZ1308">
        <v>53.92418</v>
      </c>
      <c r="DA1308">
        <v>33.223350000000003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  <c r="DM1308">
        <v>0</v>
      </c>
      <c r="DN1308">
        <v>0</v>
      </c>
      <c r="DO1308">
        <v>0</v>
      </c>
      <c r="DP1308">
        <v>0</v>
      </c>
      <c r="DQ1308">
        <v>28.410509999999999</v>
      </c>
      <c r="DR1308">
        <v>92.322119999999998</v>
      </c>
      <c r="DS1308">
        <v>93.762990000000002</v>
      </c>
      <c r="DT1308">
        <v>91.806370000000001</v>
      </c>
      <c r="DU1308">
        <v>91.788929999999993</v>
      </c>
      <c r="DV1308">
        <v>91.680049999999994</v>
      </c>
      <c r="DW1308">
        <v>75.694990000000004</v>
      </c>
      <c r="DX1308">
        <v>54.583739999999999</v>
      </c>
      <c r="DY1308">
        <v>33.672260000000001</v>
      </c>
      <c r="DZ1308">
        <v>0</v>
      </c>
      <c r="EA1308">
        <v>0</v>
      </c>
      <c r="EB1308">
        <v>0</v>
      </c>
      <c r="EC1308">
        <v>0</v>
      </c>
      <c r="ED1308">
        <v>0</v>
      </c>
      <c r="EE1308">
        <v>0</v>
      </c>
      <c r="EF1308">
        <v>0</v>
      </c>
      <c r="EG1308">
        <v>0</v>
      </c>
      <c r="EH1308">
        <v>0</v>
      </c>
      <c r="EI1308">
        <v>0</v>
      </c>
      <c r="EJ1308">
        <v>0</v>
      </c>
      <c r="EK1308">
        <v>0</v>
      </c>
      <c r="EL1308">
        <v>0</v>
      </c>
      <c r="EM1308">
        <v>0</v>
      </c>
      <c r="EN1308">
        <v>0</v>
      </c>
      <c r="EO1308">
        <v>30.183129999999998</v>
      </c>
      <c r="EP1308">
        <v>93.925989999999999</v>
      </c>
      <c r="EQ1308">
        <v>95.45514</v>
      </c>
      <c r="ER1308">
        <v>93.405000000000001</v>
      </c>
      <c r="ES1308">
        <v>93.418270000000007</v>
      </c>
      <c r="ET1308">
        <v>93.337469999999996</v>
      </c>
      <c r="EU1308">
        <v>76.601070000000007</v>
      </c>
      <c r="EV1308">
        <v>55.53604</v>
      </c>
      <c r="EW1308">
        <v>34.320430000000002</v>
      </c>
      <c r="EX1308">
        <v>47.674590000000002</v>
      </c>
      <c r="EY1308">
        <v>47.23536</v>
      </c>
      <c r="EZ1308">
        <v>46.980759999999997</v>
      </c>
      <c r="FA1308">
        <v>46.707880000000003</v>
      </c>
      <c r="FB1308">
        <v>46.246259999999999</v>
      </c>
      <c r="FC1308">
        <v>46.138539999999999</v>
      </c>
      <c r="FD1308">
        <v>46.002279999999999</v>
      </c>
      <c r="FE1308">
        <v>46.265529999999998</v>
      </c>
      <c r="FF1308">
        <v>46.556269999999998</v>
      </c>
      <c r="FG1308">
        <v>48.241979999999998</v>
      </c>
      <c r="FH1308">
        <v>50.139319999999998</v>
      </c>
      <c r="FI1308">
        <v>51.83231</v>
      </c>
      <c r="FJ1308">
        <v>52.406840000000003</v>
      </c>
      <c r="FK1308">
        <v>52.046100000000003</v>
      </c>
      <c r="FL1308">
        <v>52.258969999999998</v>
      </c>
      <c r="FM1308">
        <v>51.791420000000002</v>
      </c>
      <c r="FN1308">
        <v>51.260809999999999</v>
      </c>
      <c r="FO1308">
        <v>49.987459999999999</v>
      </c>
      <c r="FP1308">
        <v>48.4069</v>
      </c>
      <c r="FQ1308">
        <v>47.136249999999997</v>
      </c>
      <c r="FR1308">
        <v>45.797199999999997</v>
      </c>
      <c r="FS1308">
        <v>44.343980000000002</v>
      </c>
      <c r="FT1308">
        <v>43.531199999999998</v>
      </c>
      <c r="FU1308">
        <v>42.973089999999999</v>
      </c>
      <c r="FV1308">
        <v>1</v>
      </c>
    </row>
    <row r="1309" spans="1:178" x14ac:dyDescent="0.2">
      <c r="A1309" t="s">
        <v>216</v>
      </c>
      <c r="B1309" t="s">
        <v>231</v>
      </c>
      <c r="C1309" t="s">
        <v>245</v>
      </c>
      <c r="D1309" t="s">
        <v>34</v>
      </c>
      <c r="E1309" t="s">
        <v>239</v>
      </c>
      <c r="F1309" t="s">
        <v>230</v>
      </c>
      <c r="G1309">
        <v>59</v>
      </c>
      <c r="H1309" s="59"/>
      <c r="I1309">
        <v>7.76145</v>
      </c>
      <c r="J1309">
        <v>96.220550000000003</v>
      </c>
      <c r="K1309">
        <v>96.045810000000003</v>
      </c>
      <c r="L1309">
        <v>95.326070000000001</v>
      </c>
      <c r="M1309">
        <v>94.528199999999998</v>
      </c>
      <c r="N1309">
        <v>95.220839999999995</v>
      </c>
      <c r="O1309">
        <v>97.964429999999993</v>
      </c>
      <c r="P1309">
        <v>100.5919</v>
      </c>
      <c r="Q1309">
        <v>99.953199999999995</v>
      </c>
      <c r="R1309">
        <v>102.1477</v>
      </c>
      <c r="S1309">
        <v>103.0686</v>
      </c>
      <c r="T1309">
        <v>104.1426</v>
      </c>
      <c r="U1309">
        <v>104.37820000000001</v>
      </c>
      <c r="V1309">
        <v>101.633</v>
      </c>
      <c r="W1309">
        <v>101.5149</v>
      </c>
      <c r="X1309">
        <v>101.5712</v>
      </c>
      <c r="Y1309">
        <v>102.00060000000001</v>
      </c>
      <c r="Z1309">
        <v>101.3206</v>
      </c>
      <c r="AA1309">
        <v>102.5814</v>
      </c>
      <c r="AB1309">
        <v>101.4237</v>
      </c>
      <c r="AC1309">
        <v>101.0294</v>
      </c>
      <c r="AD1309">
        <v>100.55410000000001</v>
      </c>
      <c r="AE1309">
        <v>100.6204</v>
      </c>
      <c r="AF1309">
        <v>100.176</v>
      </c>
      <c r="AG1309">
        <v>100.0217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23.34084</v>
      </c>
      <c r="AX1309">
        <v>85.550929999999994</v>
      </c>
      <c r="AY1309">
        <v>86.738470000000007</v>
      </c>
      <c r="AZ1309">
        <v>85.064319999999995</v>
      </c>
      <c r="BA1309">
        <v>84.975759999999994</v>
      </c>
      <c r="BB1309">
        <v>84.804860000000005</v>
      </c>
      <c r="BC1309">
        <v>71.097949999999997</v>
      </c>
      <c r="BD1309">
        <v>50.570950000000003</v>
      </c>
      <c r="BE1309">
        <v>31.055119999999999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25.084150000000001</v>
      </c>
      <c r="BV1309">
        <v>87.128290000000007</v>
      </c>
      <c r="BW1309">
        <v>88.402640000000005</v>
      </c>
      <c r="BX1309">
        <v>86.636520000000004</v>
      </c>
      <c r="BY1309">
        <v>86.57817</v>
      </c>
      <c r="BZ1309">
        <v>86.434899999999999</v>
      </c>
      <c r="CA1309">
        <v>71.989040000000003</v>
      </c>
      <c r="CB1309">
        <v>51.507510000000003</v>
      </c>
      <c r="CC1309">
        <v>31.69257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26.29156</v>
      </c>
      <c r="CT1309">
        <v>88.220759999999999</v>
      </c>
      <c r="CU1309">
        <v>89.555239999999998</v>
      </c>
      <c r="CV1309">
        <v>87.725430000000003</v>
      </c>
      <c r="CW1309">
        <v>87.687989999999999</v>
      </c>
      <c r="CX1309">
        <v>87.563850000000002</v>
      </c>
      <c r="CY1309">
        <v>72.606219999999993</v>
      </c>
      <c r="CZ1309">
        <v>52.156170000000003</v>
      </c>
      <c r="DA1309">
        <v>32.134059999999998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27.49898</v>
      </c>
      <c r="DR1309">
        <v>89.313220000000001</v>
      </c>
      <c r="DS1309">
        <v>90.707849999999993</v>
      </c>
      <c r="DT1309">
        <v>88.814329999999998</v>
      </c>
      <c r="DU1309">
        <v>88.797809999999998</v>
      </c>
      <c r="DV1309">
        <v>88.692800000000005</v>
      </c>
      <c r="DW1309">
        <v>73.223389999999995</v>
      </c>
      <c r="DX1309">
        <v>52.804830000000003</v>
      </c>
      <c r="DY1309">
        <v>32.57555</v>
      </c>
      <c r="DZ1309">
        <v>0</v>
      </c>
      <c r="EA1309">
        <v>0</v>
      </c>
      <c r="EB1309">
        <v>0</v>
      </c>
      <c r="EC1309">
        <v>0</v>
      </c>
      <c r="ED1309">
        <v>0</v>
      </c>
      <c r="EE1309">
        <v>0</v>
      </c>
      <c r="EF1309">
        <v>0</v>
      </c>
      <c r="EG1309">
        <v>0</v>
      </c>
      <c r="EH1309">
        <v>0</v>
      </c>
      <c r="EI1309">
        <v>0</v>
      </c>
      <c r="EJ1309">
        <v>0</v>
      </c>
      <c r="EK1309">
        <v>0</v>
      </c>
      <c r="EL1309">
        <v>0</v>
      </c>
      <c r="EM1309">
        <v>0</v>
      </c>
      <c r="EN1309">
        <v>0</v>
      </c>
      <c r="EO1309">
        <v>29.242290000000001</v>
      </c>
      <c r="EP1309">
        <v>90.89058</v>
      </c>
      <c r="EQ1309">
        <v>92.372020000000006</v>
      </c>
      <c r="ER1309">
        <v>90.386539999999997</v>
      </c>
      <c r="ES1309">
        <v>90.400220000000004</v>
      </c>
      <c r="ET1309">
        <v>90.322839999999999</v>
      </c>
      <c r="EU1309">
        <v>74.11448</v>
      </c>
      <c r="EV1309">
        <v>53.741390000000003</v>
      </c>
      <c r="EW1309">
        <v>33.213009999999997</v>
      </c>
      <c r="EX1309">
        <v>47.674590000000002</v>
      </c>
      <c r="EY1309">
        <v>47.23536</v>
      </c>
      <c r="EZ1309">
        <v>46.980759999999997</v>
      </c>
      <c r="FA1309">
        <v>46.707880000000003</v>
      </c>
      <c r="FB1309">
        <v>46.246259999999999</v>
      </c>
      <c r="FC1309">
        <v>46.138539999999999</v>
      </c>
      <c r="FD1309">
        <v>46.002279999999999</v>
      </c>
      <c r="FE1309">
        <v>46.265520000000002</v>
      </c>
      <c r="FF1309">
        <v>46.556269999999998</v>
      </c>
      <c r="FG1309">
        <v>48.241979999999998</v>
      </c>
      <c r="FH1309">
        <v>50.139319999999998</v>
      </c>
      <c r="FI1309">
        <v>51.83231</v>
      </c>
      <c r="FJ1309">
        <v>52.406849999999999</v>
      </c>
      <c r="FK1309">
        <v>52.046100000000003</v>
      </c>
      <c r="FL1309">
        <v>52.258969999999998</v>
      </c>
      <c r="FM1309">
        <v>51.791420000000002</v>
      </c>
      <c r="FN1309">
        <v>51.260809999999999</v>
      </c>
      <c r="FO1309">
        <v>49.987450000000003</v>
      </c>
      <c r="FP1309">
        <v>48.406889999999997</v>
      </c>
      <c r="FQ1309">
        <v>47.136249999999997</v>
      </c>
      <c r="FR1309">
        <v>45.797199999999997</v>
      </c>
      <c r="FS1309">
        <v>44.343980000000002</v>
      </c>
      <c r="FT1309">
        <v>43.531199999999998</v>
      </c>
      <c r="FU1309">
        <v>42.973089999999999</v>
      </c>
      <c r="FV1309">
        <v>1</v>
      </c>
    </row>
    <row r="1310" spans="1:178" x14ac:dyDescent="0.2">
      <c r="A1310" t="s">
        <v>216</v>
      </c>
      <c r="B1310" t="s">
        <v>231</v>
      </c>
      <c r="C1310" t="s">
        <v>245</v>
      </c>
      <c r="D1310" t="s">
        <v>35</v>
      </c>
      <c r="E1310">
        <v>2015</v>
      </c>
      <c r="F1310" t="s">
        <v>230</v>
      </c>
      <c r="G1310">
        <v>64</v>
      </c>
      <c r="H1310" s="59"/>
      <c r="I1310">
        <v>8.4192</v>
      </c>
      <c r="J1310">
        <v>113.8612</v>
      </c>
      <c r="K1310">
        <v>113.1781</v>
      </c>
      <c r="L1310">
        <v>112.2062</v>
      </c>
      <c r="M1310">
        <v>111.14960000000001</v>
      </c>
      <c r="N1310">
        <v>111.1979</v>
      </c>
      <c r="O1310">
        <v>114.0218</v>
      </c>
      <c r="P1310">
        <v>117.5711</v>
      </c>
      <c r="Q1310">
        <v>117.5483</v>
      </c>
      <c r="R1310">
        <v>119.5185</v>
      </c>
      <c r="S1310">
        <v>119.0265</v>
      </c>
      <c r="T1310">
        <v>120.2901</v>
      </c>
      <c r="U1310">
        <v>120.084</v>
      </c>
      <c r="V1310">
        <v>117.37390000000001</v>
      </c>
      <c r="W1310">
        <v>118.00879999999999</v>
      </c>
      <c r="X1310">
        <v>117.718</v>
      </c>
      <c r="Y1310">
        <v>117.9469</v>
      </c>
      <c r="Z1310">
        <v>117.55889999999999</v>
      </c>
      <c r="AA1310">
        <v>118.407</v>
      </c>
      <c r="AB1310">
        <v>117.6425</v>
      </c>
      <c r="AC1310">
        <v>116.4374</v>
      </c>
      <c r="AD1310">
        <v>115.5652</v>
      </c>
      <c r="AE1310">
        <v>115.92100000000001</v>
      </c>
      <c r="AF1310">
        <v>115.6842</v>
      </c>
      <c r="AG1310">
        <v>115.7732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25.848400000000002</v>
      </c>
      <c r="AX1310">
        <v>96.781419999999997</v>
      </c>
      <c r="AY1310">
        <v>98.093249999999998</v>
      </c>
      <c r="AZ1310">
        <v>96.596999999999994</v>
      </c>
      <c r="BA1310">
        <v>95.358440000000002</v>
      </c>
      <c r="BB1310">
        <v>94.678269999999998</v>
      </c>
      <c r="BC1310">
        <v>82.265640000000005</v>
      </c>
      <c r="BD1310">
        <v>61.281260000000003</v>
      </c>
      <c r="BE1310">
        <v>37.93824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28.60905</v>
      </c>
      <c r="BV1310">
        <v>99.311480000000003</v>
      </c>
      <c r="BW1310">
        <v>100.6131</v>
      </c>
      <c r="BX1310">
        <v>99.09442</v>
      </c>
      <c r="BY1310">
        <v>97.850359999999995</v>
      </c>
      <c r="BZ1310">
        <v>97.224509999999995</v>
      </c>
      <c r="CA1310">
        <v>83.521270000000001</v>
      </c>
      <c r="CB1310">
        <v>62.436450000000001</v>
      </c>
      <c r="CC1310">
        <v>38.584299999999999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30.521080000000001</v>
      </c>
      <c r="CT1310">
        <v>101.0638</v>
      </c>
      <c r="CU1310">
        <v>102.3584</v>
      </c>
      <c r="CV1310">
        <v>100.8241</v>
      </c>
      <c r="CW1310">
        <v>99.576250000000002</v>
      </c>
      <c r="CX1310">
        <v>98.988029999999995</v>
      </c>
      <c r="CY1310">
        <v>84.390919999999994</v>
      </c>
      <c r="CZ1310">
        <v>63.236530000000002</v>
      </c>
      <c r="DA1310">
        <v>39.031759999999998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  <c r="DM1310">
        <v>0</v>
      </c>
      <c r="DN1310">
        <v>0</v>
      </c>
      <c r="DO1310">
        <v>0</v>
      </c>
      <c r="DP1310">
        <v>0</v>
      </c>
      <c r="DQ1310">
        <v>32.433100000000003</v>
      </c>
      <c r="DR1310">
        <v>102.81610000000001</v>
      </c>
      <c r="DS1310">
        <v>104.1036</v>
      </c>
      <c r="DT1310">
        <v>102.5538</v>
      </c>
      <c r="DU1310">
        <v>101.3021</v>
      </c>
      <c r="DV1310">
        <v>100.75149999999999</v>
      </c>
      <c r="DW1310">
        <v>85.260570000000001</v>
      </c>
      <c r="DX1310">
        <v>64.036609999999996</v>
      </c>
      <c r="DY1310">
        <v>39.479230000000001</v>
      </c>
      <c r="DZ1310">
        <v>0</v>
      </c>
      <c r="EA1310">
        <v>0</v>
      </c>
      <c r="EB1310">
        <v>0</v>
      </c>
      <c r="EC1310">
        <v>0</v>
      </c>
      <c r="ED1310">
        <v>0</v>
      </c>
      <c r="EE1310">
        <v>0</v>
      </c>
      <c r="EF1310">
        <v>0</v>
      </c>
      <c r="EG1310">
        <v>0</v>
      </c>
      <c r="EH1310">
        <v>0</v>
      </c>
      <c r="EI1310">
        <v>0</v>
      </c>
      <c r="EJ1310">
        <v>0</v>
      </c>
      <c r="EK1310">
        <v>0</v>
      </c>
      <c r="EL1310">
        <v>0</v>
      </c>
      <c r="EM1310">
        <v>0</v>
      </c>
      <c r="EN1310">
        <v>0</v>
      </c>
      <c r="EO1310">
        <v>35.193759999999997</v>
      </c>
      <c r="EP1310">
        <v>105.34610000000001</v>
      </c>
      <c r="EQ1310">
        <v>106.62350000000001</v>
      </c>
      <c r="ER1310">
        <v>105.0513</v>
      </c>
      <c r="ES1310">
        <v>103.7941</v>
      </c>
      <c r="ET1310">
        <v>103.2978</v>
      </c>
      <c r="EU1310">
        <v>86.516199999999998</v>
      </c>
      <c r="EV1310">
        <v>65.191810000000004</v>
      </c>
      <c r="EW1310">
        <v>40.12529</v>
      </c>
      <c r="EX1310">
        <v>45.349519999999998</v>
      </c>
      <c r="EY1310">
        <v>44.96407</v>
      </c>
      <c r="EZ1310">
        <v>44.473559999999999</v>
      </c>
      <c r="FA1310">
        <v>44.268279999999997</v>
      </c>
      <c r="FB1310">
        <v>43.853940000000001</v>
      </c>
      <c r="FC1310">
        <v>43.391010000000001</v>
      </c>
      <c r="FD1310">
        <v>42.678179999999998</v>
      </c>
      <c r="FE1310">
        <v>42.454009999999997</v>
      </c>
      <c r="FF1310">
        <v>44.352379999999997</v>
      </c>
      <c r="FG1310">
        <v>47.222259999999999</v>
      </c>
      <c r="FH1310">
        <v>50.090719999999997</v>
      </c>
      <c r="FI1310">
        <v>52.177019999999999</v>
      </c>
      <c r="FJ1310">
        <v>53.472259999999999</v>
      </c>
      <c r="FK1310">
        <v>54.788519999999998</v>
      </c>
      <c r="FL1310">
        <v>55.412950000000002</v>
      </c>
      <c r="FM1310">
        <v>55.96387</v>
      </c>
      <c r="FN1310">
        <v>55.737499999999997</v>
      </c>
      <c r="FO1310">
        <v>55.13738</v>
      </c>
      <c r="FP1310">
        <v>53.223880000000001</v>
      </c>
      <c r="FQ1310">
        <v>50.626510000000003</v>
      </c>
      <c r="FR1310">
        <v>48.945799999999998</v>
      </c>
      <c r="FS1310">
        <v>47.875909999999998</v>
      </c>
      <c r="FT1310">
        <v>47.255839999999999</v>
      </c>
      <c r="FU1310">
        <v>46.491689999999998</v>
      </c>
      <c r="FV1310">
        <v>1</v>
      </c>
    </row>
    <row r="1311" spans="1:178" x14ac:dyDescent="0.2">
      <c r="A1311" t="s">
        <v>216</v>
      </c>
      <c r="B1311" t="s">
        <v>231</v>
      </c>
      <c r="C1311" t="s">
        <v>245</v>
      </c>
      <c r="D1311" t="s">
        <v>35</v>
      </c>
      <c r="E1311">
        <v>2016</v>
      </c>
      <c r="F1311" t="s">
        <v>230</v>
      </c>
      <c r="G1311">
        <v>62</v>
      </c>
      <c r="H1311" s="59"/>
      <c r="I1311">
        <v>8.1561000000000003</v>
      </c>
      <c r="J1311">
        <v>110.303</v>
      </c>
      <c r="K1311">
        <v>109.6413</v>
      </c>
      <c r="L1311">
        <v>108.6998</v>
      </c>
      <c r="M1311">
        <v>107.67610000000001</v>
      </c>
      <c r="N1311">
        <v>107.7229</v>
      </c>
      <c r="O1311">
        <v>110.4586</v>
      </c>
      <c r="P1311">
        <v>113.89700000000001</v>
      </c>
      <c r="Q1311">
        <v>113.875</v>
      </c>
      <c r="R1311">
        <v>115.78360000000001</v>
      </c>
      <c r="S1311">
        <v>115.3069</v>
      </c>
      <c r="T1311">
        <v>116.53100000000001</v>
      </c>
      <c r="U1311">
        <v>116.3314</v>
      </c>
      <c r="V1311">
        <v>113.7059</v>
      </c>
      <c r="W1311">
        <v>114.321</v>
      </c>
      <c r="X1311">
        <v>114.0393</v>
      </c>
      <c r="Y1311">
        <v>114.261</v>
      </c>
      <c r="Z1311">
        <v>113.8852</v>
      </c>
      <c r="AA1311">
        <v>114.7068</v>
      </c>
      <c r="AB1311">
        <v>113.9662</v>
      </c>
      <c r="AC1311">
        <v>112.7987</v>
      </c>
      <c r="AD1311">
        <v>111.9538</v>
      </c>
      <c r="AE1311">
        <v>112.2984</v>
      </c>
      <c r="AF1311">
        <v>112.06910000000001</v>
      </c>
      <c r="AG1311">
        <v>112.1553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24.9682</v>
      </c>
      <c r="AX1311">
        <v>93.690619999999996</v>
      </c>
      <c r="AY1311">
        <v>94.96172</v>
      </c>
      <c r="AZ1311">
        <v>93.512820000000005</v>
      </c>
      <c r="BA1311">
        <v>92.313109999999995</v>
      </c>
      <c r="BB1311">
        <v>91.652760000000001</v>
      </c>
      <c r="BC1311">
        <v>79.661900000000003</v>
      </c>
      <c r="BD1311">
        <v>59.335909999999998</v>
      </c>
      <c r="BE1311">
        <v>36.735720000000001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27.685379999999999</v>
      </c>
      <c r="BV1311">
        <v>96.18083</v>
      </c>
      <c r="BW1311">
        <v>97.441900000000004</v>
      </c>
      <c r="BX1311">
        <v>95.970910000000003</v>
      </c>
      <c r="BY1311">
        <v>94.765780000000007</v>
      </c>
      <c r="BZ1311">
        <v>94.158910000000006</v>
      </c>
      <c r="CA1311">
        <v>80.897750000000002</v>
      </c>
      <c r="CB1311">
        <v>60.472909999999999</v>
      </c>
      <c r="CC1311">
        <v>37.371609999999997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29.56729</v>
      </c>
      <c r="CT1311">
        <v>97.905540000000002</v>
      </c>
      <c r="CU1311">
        <v>99.159660000000002</v>
      </c>
      <c r="CV1311">
        <v>97.673370000000006</v>
      </c>
      <c r="CW1311">
        <v>96.464489999999998</v>
      </c>
      <c r="CX1311">
        <v>95.894649999999999</v>
      </c>
      <c r="CY1311">
        <v>81.753709999999998</v>
      </c>
      <c r="CZ1311">
        <v>61.260399999999997</v>
      </c>
      <c r="DA1311">
        <v>37.812019999999997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>
        <v>0</v>
      </c>
      <c r="DN1311">
        <v>0</v>
      </c>
      <c r="DO1311">
        <v>0</v>
      </c>
      <c r="DP1311">
        <v>0</v>
      </c>
      <c r="DQ1311">
        <v>31.449200000000001</v>
      </c>
      <c r="DR1311">
        <v>99.630250000000004</v>
      </c>
      <c r="DS1311">
        <v>100.87739999999999</v>
      </c>
      <c r="DT1311">
        <v>99.375829999999993</v>
      </c>
      <c r="DU1311">
        <v>98.163210000000007</v>
      </c>
      <c r="DV1311">
        <v>97.630399999999995</v>
      </c>
      <c r="DW1311">
        <v>82.609660000000005</v>
      </c>
      <c r="DX1311">
        <v>62.047879999999999</v>
      </c>
      <c r="DY1311">
        <v>38.25244</v>
      </c>
      <c r="DZ1311">
        <v>0</v>
      </c>
      <c r="EA1311">
        <v>0</v>
      </c>
      <c r="EB1311">
        <v>0</v>
      </c>
      <c r="EC1311">
        <v>0</v>
      </c>
      <c r="ED1311">
        <v>0</v>
      </c>
      <c r="EE1311">
        <v>0</v>
      </c>
      <c r="EF1311">
        <v>0</v>
      </c>
      <c r="EG1311">
        <v>0</v>
      </c>
      <c r="EH1311">
        <v>0</v>
      </c>
      <c r="EI1311">
        <v>0</v>
      </c>
      <c r="EJ1311">
        <v>0</v>
      </c>
      <c r="EK1311">
        <v>0</v>
      </c>
      <c r="EL1311">
        <v>0</v>
      </c>
      <c r="EM1311">
        <v>0</v>
      </c>
      <c r="EN1311">
        <v>0</v>
      </c>
      <c r="EO1311">
        <v>34.16639</v>
      </c>
      <c r="EP1311">
        <v>102.12050000000001</v>
      </c>
      <c r="EQ1311">
        <v>103.35760000000001</v>
      </c>
      <c r="ER1311">
        <v>101.8339</v>
      </c>
      <c r="ES1311">
        <v>100.6159</v>
      </c>
      <c r="ET1311">
        <v>100.1365</v>
      </c>
      <c r="EU1311">
        <v>83.845519999999993</v>
      </c>
      <c r="EV1311">
        <v>63.18488</v>
      </c>
      <c r="EW1311">
        <v>38.88832</v>
      </c>
      <c r="EX1311">
        <v>45.349519999999998</v>
      </c>
      <c r="EY1311">
        <v>44.96407</v>
      </c>
      <c r="EZ1311">
        <v>44.473559999999999</v>
      </c>
      <c r="FA1311">
        <v>44.268279999999997</v>
      </c>
      <c r="FB1311">
        <v>43.853940000000001</v>
      </c>
      <c r="FC1311">
        <v>43.391010000000001</v>
      </c>
      <c r="FD1311">
        <v>42.678179999999998</v>
      </c>
      <c r="FE1311">
        <v>42.454009999999997</v>
      </c>
      <c r="FF1311">
        <v>44.352379999999997</v>
      </c>
      <c r="FG1311">
        <v>47.222250000000003</v>
      </c>
      <c r="FH1311">
        <v>50.090719999999997</v>
      </c>
      <c r="FI1311">
        <v>52.177019999999999</v>
      </c>
      <c r="FJ1311">
        <v>53.472259999999999</v>
      </c>
      <c r="FK1311">
        <v>54.788519999999998</v>
      </c>
      <c r="FL1311">
        <v>55.412950000000002</v>
      </c>
      <c r="FM1311">
        <v>55.96387</v>
      </c>
      <c r="FN1311">
        <v>55.737499999999997</v>
      </c>
      <c r="FO1311">
        <v>55.13738</v>
      </c>
      <c r="FP1311">
        <v>53.223880000000001</v>
      </c>
      <c r="FQ1311">
        <v>50.626510000000003</v>
      </c>
      <c r="FR1311">
        <v>48.945799999999998</v>
      </c>
      <c r="FS1311">
        <v>47.875909999999998</v>
      </c>
      <c r="FT1311">
        <v>47.255839999999999</v>
      </c>
      <c r="FU1311">
        <v>46.491689999999998</v>
      </c>
      <c r="FV1311">
        <v>1</v>
      </c>
    </row>
    <row r="1312" spans="1:178" x14ac:dyDescent="0.2">
      <c r="A1312" t="s">
        <v>216</v>
      </c>
      <c r="B1312" t="s">
        <v>231</v>
      </c>
      <c r="C1312" t="s">
        <v>245</v>
      </c>
      <c r="D1312" t="s">
        <v>35</v>
      </c>
      <c r="E1312">
        <v>2017</v>
      </c>
      <c r="F1312" t="s">
        <v>230</v>
      </c>
      <c r="G1312">
        <v>61</v>
      </c>
      <c r="H1312" s="59"/>
      <c r="I1312">
        <v>8.0245499999999996</v>
      </c>
      <c r="J1312">
        <v>108.5239</v>
      </c>
      <c r="K1312">
        <v>107.8729</v>
      </c>
      <c r="L1312">
        <v>106.9466</v>
      </c>
      <c r="M1312">
        <v>105.93940000000001</v>
      </c>
      <c r="N1312">
        <v>105.9855</v>
      </c>
      <c r="O1312">
        <v>108.6771</v>
      </c>
      <c r="P1312">
        <v>112.0599</v>
      </c>
      <c r="Q1312">
        <v>112.03830000000001</v>
      </c>
      <c r="R1312">
        <v>113.9161</v>
      </c>
      <c r="S1312">
        <v>113.44710000000001</v>
      </c>
      <c r="T1312">
        <v>114.6515</v>
      </c>
      <c r="U1312">
        <v>114.4551</v>
      </c>
      <c r="V1312">
        <v>111.872</v>
      </c>
      <c r="W1312">
        <v>112.47709999999999</v>
      </c>
      <c r="X1312">
        <v>112.2</v>
      </c>
      <c r="Y1312">
        <v>112.4181</v>
      </c>
      <c r="Z1312">
        <v>112.0484</v>
      </c>
      <c r="AA1312">
        <v>112.8567</v>
      </c>
      <c r="AB1312">
        <v>112.128</v>
      </c>
      <c r="AC1312">
        <v>110.9794</v>
      </c>
      <c r="AD1312">
        <v>110.1481</v>
      </c>
      <c r="AE1312">
        <v>110.4872</v>
      </c>
      <c r="AF1312">
        <v>110.2615</v>
      </c>
      <c r="AG1312">
        <v>110.3463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24.528549999999999</v>
      </c>
      <c r="AX1312">
        <v>92.145629999999997</v>
      </c>
      <c r="AY1312">
        <v>93.396360000000001</v>
      </c>
      <c r="AZ1312">
        <v>91.971130000000002</v>
      </c>
      <c r="BA1312">
        <v>90.790840000000003</v>
      </c>
      <c r="BB1312">
        <v>90.140420000000006</v>
      </c>
      <c r="BC1312">
        <v>78.360219999999998</v>
      </c>
      <c r="BD1312">
        <v>58.363430000000001</v>
      </c>
      <c r="BE1312">
        <v>36.134569999999997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27.22373</v>
      </c>
      <c r="BV1312">
        <v>94.615669999999994</v>
      </c>
      <c r="BW1312">
        <v>95.856459999999998</v>
      </c>
      <c r="BX1312">
        <v>94.409310000000005</v>
      </c>
      <c r="BY1312">
        <v>93.223650000000006</v>
      </c>
      <c r="BZ1312">
        <v>92.626270000000005</v>
      </c>
      <c r="CA1312">
        <v>79.586070000000007</v>
      </c>
      <c r="CB1312">
        <v>59.491219999999998</v>
      </c>
      <c r="CC1312">
        <v>36.765300000000003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29.090399999999999</v>
      </c>
      <c r="CT1312">
        <v>96.326419999999999</v>
      </c>
      <c r="CU1312">
        <v>97.560310000000001</v>
      </c>
      <c r="CV1312">
        <v>96.097989999999996</v>
      </c>
      <c r="CW1312">
        <v>94.908609999999996</v>
      </c>
      <c r="CX1312">
        <v>94.34796</v>
      </c>
      <c r="CY1312">
        <v>80.435100000000006</v>
      </c>
      <c r="CZ1312">
        <v>60.272320000000001</v>
      </c>
      <c r="DA1312">
        <v>37.202150000000003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  <c r="DM1312">
        <v>0</v>
      </c>
      <c r="DN1312">
        <v>0</v>
      </c>
      <c r="DO1312">
        <v>0</v>
      </c>
      <c r="DP1312">
        <v>0</v>
      </c>
      <c r="DQ1312">
        <v>30.957080000000001</v>
      </c>
      <c r="DR1312">
        <v>98.03716</v>
      </c>
      <c r="DS1312">
        <v>99.264160000000004</v>
      </c>
      <c r="DT1312">
        <v>97.786670000000001</v>
      </c>
      <c r="DU1312">
        <v>96.59357</v>
      </c>
      <c r="DV1312">
        <v>96.069659999999999</v>
      </c>
      <c r="DW1312">
        <v>81.284120000000001</v>
      </c>
      <c r="DX1312">
        <v>61.053429999999999</v>
      </c>
      <c r="DY1312">
        <v>37.639000000000003</v>
      </c>
      <c r="DZ1312">
        <v>0</v>
      </c>
      <c r="EA1312">
        <v>0</v>
      </c>
      <c r="EB1312">
        <v>0</v>
      </c>
      <c r="EC1312">
        <v>0</v>
      </c>
      <c r="ED1312">
        <v>0</v>
      </c>
      <c r="EE1312">
        <v>0</v>
      </c>
      <c r="EF1312">
        <v>0</v>
      </c>
      <c r="EG1312">
        <v>0</v>
      </c>
      <c r="EH1312">
        <v>0</v>
      </c>
      <c r="EI1312">
        <v>0</v>
      </c>
      <c r="EJ1312">
        <v>0</v>
      </c>
      <c r="EK1312">
        <v>0</v>
      </c>
      <c r="EL1312">
        <v>0</v>
      </c>
      <c r="EM1312">
        <v>0</v>
      </c>
      <c r="EN1312">
        <v>0</v>
      </c>
      <c r="EO1312">
        <v>33.652250000000002</v>
      </c>
      <c r="EP1312">
        <v>100.5072</v>
      </c>
      <c r="EQ1312">
        <v>101.7243</v>
      </c>
      <c r="ER1312">
        <v>100.22490000000001</v>
      </c>
      <c r="ES1312">
        <v>99.02637</v>
      </c>
      <c r="ET1312">
        <v>98.555499999999995</v>
      </c>
      <c r="EU1312">
        <v>82.509969999999996</v>
      </c>
      <c r="EV1312">
        <v>62.181220000000003</v>
      </c>
      <c r="EW1312">
        <v>38.269739999999999</v>
      </c>
      <c r="EX1312">
        <v>45.349519999999998</v>
      </c>
      <c r="EY1312">
        <v>44.96407</v>
      </c>
      <c r="EZ1312">
        <v>44.473559999999999</v>
      </c>
      <c r="FA1312">
        <v>44.26829</v>
      </c>
      <c r="FB1312">
        <v>43.853940000000001</v>
      </c>
      <c r="FC1312">
        <v>43.391010000000001</v>
      </c>
      <c r="FD1312">
        <v>42.678179999999998</v>
      </c>
      <c r="FE1312">
        <v>42.454009999999997</v>
      </c>
      <c r="FF1312">
        <v>44.352379999999997</v>
      </c>
      <c r="FG1312">
        <v>47.222250000000003</v>
      </c>
      <c r="FH1312">
        <v>50.090719999999997</v>
      </c>
      <c r="FI1312">
        <v>52.177019999999999</v>
      </c>
      <c r="FJ1312">
        <v>53.472259999999999</v>
      </c>
      <c r="FK1312">
        <v>54.788519999999998</v>
      </c>
      <c r="FL1312">
        <v>55.412950000000002</v>
      </c>
      <c r="FM1312">
        <v>55.96387</v>
      </c>
      <c r="FN1312">
        <v>55.737499999999997</v>
      </c>
      <c r="FO1312">
        <v>55.13738</v>
      </c>
      <c r="FP1312">
        <v>53.223880000000001</v>
      </c>
      <c r="FQ1312">
        <v>50.626510000000003</v>
      </c>
      <c r="FR1312">
        <v>48.945799999999998</v>
      </c>
      <c r="FS1312">
        <v>47.875909999999998</v>
      </c>
      <c r="FT1312">
        <v>47.255839999999999</v>
      </c>
      <c r="FU1312">
        <v>46.491689999999998</v>
      </c>
      <c r="FV1312">
        <v>1</v>
      </c>
    </row>
    <row r="1313" spans="1:178" x14ac:dyDescent="0.2">
      <c r="A1313" t="s">
        <v>216</v>
      </c>
      <c r="B1313" t="s">
        <v>231</v>
      </c>
      <c r="C1313" t="s">
        <v>245</v>
      </c>
      <c r="D1313" t="s">
        <v>35</v>
      </c>
      <c r="E1313" t="s">
        <v>239</v>
      </c>
      <c r="F1313" t="s">
        <v>230</v>
      </c>
      <c r="G1313">
        <v>59</v>
      </c>
      <c r="H1313" s="59"/>
      <c r="I1313">
        <v>7.76145</v>
      </c>
      <c r="J1313">
        <v>104.9658</v>
      </c>
      <c r="K1313">
        <v>104.3361</v>
      </c>
      <c r="L1313">
        <v>103.4401</v>
      </c>
      <c r="M1313">
        <v>102.46599999999999</v>
      </c>
      <c r="N1313">
        <v>102.51049999999999</v>
      </c>
      <c r="O1313">
        <v>105.1139</v>
      </c>
      <c r="P1313">
        <v>108.3858</v>
      </c>
      <c r="Q1313">
        <v>108.36490000000001</v>
      </c>
      <c r="R1313">
        <v>110.1811</v>
      </c>
      <c r="S1313">
        <v>109.72750000000001</v>
      </c>
      <c r="T1313">
        <v>110.89239999999999</v>
      </c>
      <c r="U1313">
        <v>110.7024</v>
      </c>
      <c r="V1313">
        <v>108.20399999999999</v>
      </c>
      <c r="W1313">
        <v>108.7894</v>
      </c>
      <c r="X1313">
        <v>108.5213</v>
      </c>
      <c r="Y1313">
        <v>108.7323</v>
      </c>
      <c r="Z1313">
        <v>108.3746</v>
      </c>
      <c r="AA1313">
        <v>109.15649999999999</v>
      </c>
      <c r="AB1313">
        <v>108.4517</v>
      </c>
      <c r="AC1313">
        <v>107.3407</v>
      </c>
      <c r="AD1313">
        <v>106.5367</v>
      </c>
      <c r="AE1313">
        <v>106.8646</v>
      </c>
      <c r="AF1313">
        <v>106.6464</v>
      </c>
      <c r="AG1313">
        <v>106.72839999999999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23.650179999999999</v>
      </c>
      <c r="AX1313">
        <v>89.0565</v>
      </c>
      <c r="AY1313">
        <v>90.266490000000005</v>
      </c>
      <c r="AZ1313">
        <v>88.888599999999997</v>
      </c>
      <c r="BA1313">
        <v>87.747150000000005</v>
      </c>
      <c r="BB1313">
        <v>87.116590000000002</v>
      </c>
      <c r="BC1313">
        <v>75.757300000000001</v>
      </c>
      <c r="BD1313">
        <v>56.41883</v>
      </c>
      <c r="BE1313">
        <v>34.932470000000002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26.300799999999999</v>
      </c>
      <c r="BV1313">
        <v>91.485709999999997</v>
      </c>
      <c r="BW1313">
        <v>92.685919999999996</v>
      </c>
      <c r="BX1313">
        <v>91.286479999999997</v>
      </c>
      <c r="BY1313">
        <v>90.139750000000006</v>
      </c>
      <c r="BZ1313">
        <v>89.561359999999993</v>
      </c>
      <c r="CA1313">
        <v>76.962890000000002</v>
      </c>
      <c r="CB1313">
        <v>57.527990000000003</v>
      </c>
      <c r="CC1313">
        <v>35.552779999999998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28.136620000000001</v>
      </c>
      <c r="CT1313">
        <v>93.168170000000003</v>
      </c>
      <c r="CU1313">
        <v>94.361609999999999</v>
      </c>
      <c r="CV1313">
        <v>92.947239999999994</v>
      </c>
      <c r="CW1313">
        <v>91.796850000000006</v>
      </c>
      <c r="CX1313">
        <v>91.254589999999993</v>
      </c>
      <c r="CY1313">
        <v>77.797880000000006</v>
      </c>
      <c r="CZ1313">
        <v>58.29618</v>
      </c>
      <c r="DA1313">
        <v>35.982410000000002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  <c r="DM1313">
        <v>0</v>
      </c>
      <c r="DN1313">
        <v>0</v>
      </c>
      <c r="DO1313">
        <v>0</v>
      </c>
      <c r="DP1313">
        <v>0</v>
      </c>
      <c r="DQ1313">
        <v>29.972429999999999</v>
      </c>
      <c r="DR1313">
        <v>94.850639999999999</v>
      </c>
      <c r="DS1313">
        <v>96.037300000000002</v>
      </c>
      <c r="DT1313">
        <v>94.608009999999993</v>
      </c>
      <c r="DU1313">
        <v>93.453959999999995</v>
      </c>
      <c r="DV1313">
        <v>92.947810000000004</v>
      </c>
      <c r="DW1313">
        <v>78.632869999999997</v>
      </c>
      <c r="DX1313">
        <v>59.064369999999997</v>
      </c>
      <c r="DY1313">
        <v>36.412030000000001</v>
      </c>
      <c r="DZ1313">
        <v>0</v>
      </c>
      <c r="EA1313">
        <v>0</v>
      </c>
      <c r="EB1313">
        <v>0</v>
      </c>
      <c r="EC1313">
        <v>0</v>
      </c>
      <c r="ED1313">
        <v>0</v>
      </c>
      <c r="EE1313">
        <v>0</v>
      </c>
      <c r="EF1313">
        <v>0</v>
      </c>
      <c r="EG1313">
        <v>0</v>
      </c>
      <c r="EH1313">
        <v>0</v>
      </c>
      <c r="EI1313">
        <v>0</v>
      </c>
      <c r="EJ1313">
        <v>0</v>
      </c>
      <c r="EK1313">
        <v>0</v>
      </c>
      <c r="EL1313">
        <v>0</v>
      </c>
      <c r="EM1313">
        <v>0</v>
      </c>
      <c r="EN1313">
        <v>0</v>
      </c>
      <c r="EO1313">
        <v>32.623060000000002</v>
      </c>
      <c r="EP1313">
        <v>97.279849999999996</v>
      </c>
      <c r="EQ1313">
        <v>98.456729999999993</v>
      </c>
      <c r="ER1313">
        <v>97.005889999999994</v>
      </c>
      <c r="ES1313">
        <v>95.846559999999997</v>
      </c>
      <c r="ET1313">
        <v>95.392579999999995</v>
      </c>
      <c r="EU1313">
        <v>79.838459999999998</v>
      </c>
      <c r="EV1313">
        <v>60.17353</v>
      </c>
      <c r="EW1313">
        <v>37.032339999999998</v>
      </c>
      <c r="EX1313">
        <v>45.349519999999998</v>
      </c>
      <c r="EY1313">
        <v>44.96407</v>
      </c>
      <c r="EZ1313">
        <v>44.473559999999999</v>
      </c>
      <c r="FA1313">
        <v>44.268279999999997</v>
      </c>
      <c r="FB1313">
        <v>43.853940000000001</v>
      </c>
      <c r="FC1313">
        <v>43.391010000000001</v>
      </c>
      <c r="FD1313">
        <v>42.678179999999998</v>
      </c>
      <c r="FE1313">
        <v>42.454009999999997</v>
      </c>
      <c r="FF1313">
        <v>44.352379999999997</v>
      </c>
      <c r="FG1313">
        <v>47.222250000000003</v>
      </c>
      <c r="FH1313">
        <v>50.090719999999997</v>
      </c>
      <c r="FI1313">
        <v>52.177019999999999</v>
      </c>
      <c r="FJ1313">
        <v>53.472259999999999</v>
      </c>
      <c r="FK1313">
        <v>54.788519999999998</v>
      </c>
      <c r="FL1313">
        <v>55.412950000000002</v>
      </c>
      <c r="FM1313">
        <v>55.96387</v>
      </c>
      <c r="FN1313">
        <v>55.737499999999997</v>
      </c>
      <c r="FO1313">
        <v>55.13738</v>
      </c>
      <c r="FP1313">
        <v>53.223880000000001</v>
      </c>
      <c r="FQ1313">
        <v>50.626510000000003</v>
      </c>
      <c r="FR1313">
        <v>48.945799999999998</v>
      </c>
      <c r="FS1313">
        <v>47.875909999999998</v>
      </c>
      <c r="FT1313">
        <v>47.255839999999999</v>
      </c>
      <c r="FU1313">
        <v>46.491689999999998</v>
      </c>
      <c r="FV1313">
        <v>1</v>
      </c>
    </row>
    <row r="1314" spans="1:178" x14ac:dyDescent="0.2">
      <c r="A1314" t="s">
        <v>216</v>
      </c>
      <c r="B1314" t="s">
        <v>231</v>
      </c>
      <c r="C1314" t="s">
        <v>245</v>
      </c>
      <c r="D1314" t="s">
        <v>36</v>
      </c>
      <c r="E1314">
        <v>2015</v>
      </c>
      <c r="F1314" t="s">
        <v>230</v>
      </c>
      <c r="G1314">
        <v>64</v>
      </c>
      <c r="H1314" s="59"/>
      <c r="I1314">
        <v>8.4192</v>
      </c>
      <c r="J1314">
        <v>128.1618</v>
      </c>
      <c r="K1314">
        <v>130.17269999999999</v>
      </c>
      <c r="L1314">
        <v>129.1549</v>
      </c>
      <c r="M1314">
        <v>126.62439999999999</v>
      </c>
      <c r="N1314">
        <v>125.5517</v>
      </c>
      <c r="O1314">
        <v>127.9271</v>
      </c>
      <c r="P1314">
        <v>129.6627</v>
      </c>
      <c r="Q1314">
        <v>131.28749999999999</v>
      </c>
      <c r="R1314">
        <v>133.76339999999999</v>
      </c>
      <c r="S1314">
        <v>135.20580000000001</v>
      </c>
      <c r="T1314">
        <v>133.52440000000001</v>
      </c>
      <c r="U1314">
        <v>133.6241</v>
      </c>
      <c r="V1314">
        <v>132.0806</v>
      </c>
      <c r="W1314">
        <v>130.9949</v>
      </c>
      <c r="X1314">
        <v>130.54159999999999</v>
      </c>
      <c r="Y1314">
        <v>132.51580000000001</v>
      </c>
      <c r="Z1314">
        <v>132.54740000000001</v>
      </c>
      <c r="AA1314">
        <v>129.4186</v>
      </c>
      <c r="AB1314">
        <v>143.37209999999999</v>
      </c>
      <c r="AC1314">
        <v>125.60850000000001</v>
      </c>
      <c r="AD1314">
        <v>124.9632</v>
      </c>
      <c r="AE1314">
        <v>122.7651</v>
      </c>
      <c r="AF1314">
        <v>125.47499999999999</v>
      </c>
      <c r="AG1314">
        <v>125.7227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28.568100000000001</v>
      </c>
      <c r="AU1314">
        <v>107.5643</v>
      </c>
      <c r="AV1314">
        <v>107.72880000000001</v>
      </c>
      <c r="AW1314">
        <v>109.434</v>
      </c>
      <c r="AX1314">
        <v>109.9299</v>
      </c>
      <c r="AY1314">
        <v>108.59</v>
      </c>
      <c r="AZ1314">
        <v>104.7226</v>
      </c>
      <c r="BA1314">
        <v>65.706860000000006</v>
      </c>
      <c r="BB1314">
        <v>41.295360000000002</v>
      </c>
      <c r="BC1314">
        <v>41.381189999999997</v>
      </c>
      <c r="BD1314">
        <v>42.843029999999999</v>
      </c>
      <c r="BE1314">
        <v>42.442439999999998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32.068809999999999</v>
      </c>
      <c r="BS1314">
        <v>110.6516</v>
      </c>
      <c r="BT1314">
        <v>110.6062</v>
      </c>
      <c r="BU1314">
        <v>112.3642</v>
      </c>
      <c r="BV1314">
        <v>112.7178</v>
      </c>
      <c r="BW1314">
        <v>110.988</v>
      </c>
      <c r="BX1314">
        <v>106.2728</v>
      </c>
      <c r="BY1314">
        <v>66.895020000000002</v>
      </c>
      <c r="BZ1314">
        <v>42.487960000000001</v>
      </c>
      <c r="CA1314">
        <v>42.566600000000001</v>
      </c>
      <c r="CB1314">
        <v>44.136139999999997</v>
      </c>
      <c r="CC1314">
        <v>43.793950000000002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34.493400000000001</v>
      </c>
      <c r="CQ1314">
        <v>112.7898</v>
      </c>
      <c r="CR1314">
        <v>112.59910000000001</v>
      </c>
      <c r="CS1314">
        <v>114.3937</v>
      </c>
      <c r="CT1314">
        <v>114.64870000000001</v>
      </c>
      <c r="CU1314">
        <v>112.6489</v>
      </c>
      <c r="CV1314">
        <v>107.3466</v>
      </c>
      <c r="CW1314">
        <v>67.717929999999996</v>
      </c>
      <c r="CX1314">
        <v>43.313949999999998</v>
      </c>
      <c r="CY1314">
        <v>43.387619999999998</v>
      </c>
      <c r="CZ1314">
        <v>45.031730000000003</v>
      </c>
      <c r="DA1314">
        <v>44.73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>
        <v>0</v>
      </c>
      <c r="DN1314">
        <v>36.91798</v>
      </c>
      <c r="DO1314">
        <v>114.9281</v>
      </c>
      <c r="DP1314">
        <v>114.592</v>
      </c>
      <c r="DQ1314">
        <v>116.42310000000001</v>
      </c>
      <c r="DR1314">
        <v>116.5796</v>
      </c>
      <c r="DS1314">
        <v>114.30970000000001</v>
      </c>
      <c r="DT1314">
        <v>108.4203</v>
      </c>
      <c r="DU1314">
        <v>68.540850000000006</v>
      </c>
      <c r="DV1314">
        <v>44.139949999999999</v>
      </c>
      <c r="DW1314">
        <v>44.208629999999999</v>
      </c>
      <c r="DX1314">
        <v>45.927329999999998</v>
      </c>
      <c r="DY1314">
        <v>45.666049999999998</v>
      </c>
      <c r="DZ1314">
        <v>0</v>
      </c>
      <c r="EA1314">
        <v>0</v>
      </c>
      <c r="EB1314">
        <v>0</v>
      </c>
      <c r="EC1314">
        <v>0</v>
      </c>
      <c r="ED1314">
        <v>0</v>
      </c>
      <c r="EE1314">
        <v>0</v>
      </c>
      <c r="EF1314">
        <v>0</v>
      </c>
      <c r="EG1314">
        <v>0</v>
      </c>
      <c r="EH1314">
        <v>0</v>
      </c>
      <c r="EI1314">
        <v>0</v>
      </c>
      <c r="EJ1314">
        <v>0</v>
      </c>
      <c r="EK1314">
        <v>0</v>
      </c>
      <c r="EL1314">
        <v>40.418700000000001</v>
      </c>
      <c r="EM1314">
        <v>118.0154</v>
      </c>
      <c r="EN1314">
        <v>117.46939999999999</v>
      </c>
      <c r="EO1314">
        <v>119.3533</v>
      </c>
      <c r="EP1314">
        <v>119.36750000000001</v>
      </c>
      <c r="EQ1314">
        <v>116.7077</v>
      </c>
      <c r="ER1314">
        <v>109.9706</v>
      </c>
      <c r="ES1314">
        <v>69.729010000000002</v>
      </c>
      <c r="ET1314">
        <v>45.332549999999998</v>
      </c>
      <c r="EU1314">
        <v>45.39405</v>
      </c>
      <c r="EV1314">
        <v>47.22043</v>
      </c>
      <c r="EW1314">
        <v>47.017560000000003</v>
      </c>
      <c r="EX1314">
        <v>62.889699999999998</v>
      </c>
      <c r="EY1314">
        <v>61.47092</v>
      </c>
      <c r="EZ1314">
        <v>60.077370000000002</v>
      </c>
      <c r="FA1314">
        <v>58.956049999999998</v>
      </c>
      <c r="FB1314">
        <v>58.10134</v>
      </c>
      <c r="FC1314">
        <v>57.783630000000002</v>
      </c>
      <c r="FD1314">
        <v>57.441360000000003</v>
      </c>
      <c r="FE1314">
        <v>57.214359999999999</v>
      </c>
      <c r="FF1314">
        <v>59.385730000000002</v>
      </c>
      <c r="FG1314">
        <v>62.567889999999998</v>
      </c>
      <c r="FH1314">
        <v>67.765529999999998</v>
      </c>
      <c r="FI1314">
        <v>71.715019999999996</v>
      </c>
      <c r="FJ1314">
        <v>74.787520000000001</v>
      </c>
      <c r="FK1314">
        <v>76.907380000000003</v>
      </c>
      <c r="FL1314">
        <v>77.950640000000007</v>
      </c>
      <c r="FM1314">
        <v>79.024889999999999</v>
      </c>
      <c r="FN1314">
        <v>79.188760000000002</v>
      </c>
      <c r="FO1314">
        <v>78.575019999999995</v>
      </c>
      <c r="FP1314">
        <v>76.343029999999999</v>
      </c>
      <c r="FQ1314">
        <v>75.460849999999994</v>
      </c>
      <c r="FR1314">
        <v>71.885310000000004</v>
      </c>
      <c r="FS1314">
        <v>68.833309999999997</v>
      </c>
      <c r="FT1314">
        <v>67.403639999999996</v>
      </c>
      <c r="FU1314">
        <v>65.617720000000006</v>
      </c>
      <c r="FV1314">
        <v>1</v>
      </c>
    </row>
    <row r="1315" spans="1:178" x14ac:dyDescent="0.2">
      <c r="A1315" t="s">
        <v>216</v>
      </c>
      <c r="B1315" t="s">
        <v>231</v>
      </c>
      <c r="C1315" t="s">
        <v>245</v>
      </c>
      <c r="D1315" t="s">
        <v>36</v>
      </c>
      <c r="E1315">
        <v>2016</v>
      </c>
      <c r="F1315" t="s">
        <v>230</v>
      </c>
      <c r="G1315">
        <v>62</v>
      </c>
      <c r="H1315" s="59"/>
      <c r="I1315">
        <v>8.1561000000000003</v>
      </c>
      <c r="J1315">
        <v>124.1568</v>
      </c>
      <c r="K1315">
        <v>126.1048</v>
      </c>
      <c r="L1315">
        <v>125.11879999999999</v>
      </c>
      <c r="M1315">
        <v>122.6674</v>
      </c>
      <c r="N1315">
        <v>121.62820000000001</v>
      </c>
      <c r="O1315">
        <v>123.9294</v>
      </c>
      <c r="P1315">
        <v>125.6108</v>
      </c>
      <c r="Q1315">
        <v>127.1848</v>
      </c>
      <c r="R1315">
        <v>129.58330000000001</v>
      </c>
      <c r="S1315">
        <v>130.98060000000001</v>
      </c>
      <c r="T1315">
        <v>129.35169999999999</v>
      </c>
      <c r="U1315">
        <v>129.44839999999999</v>
      </c>
      <c r="V1315">
        <v>127.95310000000001</v>
      </c>
      <c r="W1315">
        <v>126.90130000000001</v>
      </c>
      <c r="X1315">
        <v>126.4622</v>
      </c>
      <c r="Y1315">
        <v>128.37469999999999</v>
      </c>
      <c r="Z1315">
        <v>128.40530000000001</v>
      </c>
      <c r="AA1315">
        <v>125.3742</v>
      </c>
      <c r="AB1315">
        <v>138.89169999999999</v>
      </c>
      <c r="AC1315">
        <v>121.6833</v>
      </c>
      <c r="AD1315">
        <v>121.0581</v>
      </c>
      <c r="AE1315">
        <v>118.92870000000001</v>
      </c>
      <c r="AF1315">
        <v>121.5539</v>
      </c>
      <c r="AG1315">
        <v>121.79389999999999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27.583490000000001</v>
      </c>
      <c r="AU1315">
        <v>104.1219</v>
      </c>
      <c r="AV1315">
        <v>104.2868</v>
      </c>
      <c r="AW1315">
        <v>105.93729999999999</v>
      </c>
      <c r="AX1315">
        <v>106.42149999999999</v>
      </c>
      <c r="AY1315">
        <v>105.1337</v>
      </c>
      <c r="AZ1315">
        <v>101.4093</v>
      </c>
      <c r="BA1315">
        <v>63.622340000000001</v>
      </c>
      <c r="BB1315">
        <v>39.973590000000002</v>
      </c>
      <c r="BC1315">
        <v>40.056919999999998</v>
      </c>
      <c r="BD1315">
        <v>41.470260000000003</v>
      </c>
      <c r="BE1315">
        <v>41.080649999999999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31.02908</v>
      </c>
      <c r="BS1315">
        <v>107.1606</v>
      </c>
      <c r="BT1315">
        <v>107.1189</v>
      </c>
      <c r="BU1315">
        <v>108.8214</v>
      </c>
      <c r="BV1315">
        <v>109.16549999999999</v>
      </c>
      <c r="BW1315">
        <v>107.4939</v>
      </c>
      <c r="BX1315">
        <v>102.93519999999999</v>
      </c>
      <c r="BY1315">
        <v>64.791790000000006</v>
      </c>
      <c r="BZ1315">
        <v>41.147410000000001</v>
      </c>
      <c r="CA1315">
        <v>41.223669999999998</v>
      </c>
      <c r="CB1315">
        <v>42.743000000000002</v>
      </c>
      <c r="CC1315">
        <v>42.410870000000003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33.415480000000002</v>
      </c>
      <c r="CQ1315">
        <v>109.2651</v>
      </c>
      <c r="CR1315">
        <v>109.0804</v>
      </c>
      <c r="CS1315">
        <v>110.8189</v>
      </c>
      <c r="CT1315">
        <v>111.0659</v>
      </c>
      <c r="CU1315">
        <v>109.12860000000001</v>
      </c>
      <c r="CV1315">
        <v>103.992</v>
      </c>
      <c r="CW1315">
        <v>65.601749999999996</v>
      </c>
      <c r="CX1315">
        <v>41.960389999999997</v>
      </c>
      <c r="CY1315">
        <v>42.031759999999998</v>
      </c>
      <c r="CZ1315">
        <v>43.624490000000002</v>
      </c>
      <c r="DA1315">
        <v>43.332180000000001</v>
      </c>
      <c r="DB1315">
        <v>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  <c r="DM1315">
        <v>0</v>
      </c>
      <c r="DN1315">
        <v>35.801879999999997</v>
      </c>
      <c r="DO1315">
        <v>111.36969999999999</v>
      </c>
      <c r="DP1315">
        <v>111.0419</v>
      </c>
      <c r="DQ1315">
        <v>112.8164</v>
      </c>
      <c r="DR1315">
        <v>112.96639999999999</v>
      </c>
      <c r="DS1315">
        <v>110.7633</v>
      </c>
      <c r="DT1315">
        <v>105.0488</v>
      </c>
      <c r="DU1315">
        <v>66.411709999999999</v>
      </c>
      <c r="DV1315">
        <v>42.773380000000003</v>
      </c>
      <c r="DW1315">
        <v>42.839840000000002</v>
      </c>
      <c r="DX1315">
        <v>44.505980000000001</v>
      </c>
      <c r="DY1315">
        <v>44.253489999999999</v>
      </c>
      <c r="DZ1315">
        <v>0</v>
      </c>
      <c r="EA1315">
        <v>0</v>
      </c>
      <c r="EB1315">
        <v>0</v>
      </c>
      <c r="EC1315">
        <v>0</v>
      </c>
      <c r="ED1315">
        <v>0</v>
      </c>
      <c r="EE1315">
        <v>0</v>
      </c>
      <c r="EF1315">
        <v>0</v>
      </c>
      <c r="EG1315">
        <v>0</v>
      </c>
      <c r="EH1315">
        <v>0</v>
      </c>
      <c r="EI1315">
        <v>0</v>
      </c>
      <c r="EJ1315">
        <v>0</v>
      </c>
      <c r="EK1315">
        <v>0</v>
      </c>
      <c r="EL1315">
        <v>39.247459999999997</v>
      </c>
      <c r="EM1315">
        <v>114.4084</v>
      </c>
      <c r="EN1315">
        <v>113.87390000000001</v>
      </c>
      <c r="EO1315">
        <v>115.7004</v>
      </c>
      <c r="EP1315">
        <v>115.71040000000001</v>
      </c>
      <c r="EQ1315">
        <v>113.12350000000001</v>
      </c>
      <c r="ER1315">
        <v>106.5746</v>
      </c>
      <c r="ES1315">
        <v>67.581149999999994</v>
      </c>
      <c r="ET1315">
        <v>43.947189999999999</v>
      </c>
      <c r="EU1315">
        <v>44.006590000000003</v>
      </c>
      <c r="EV1315">
        <v>45.77872</v>
      </c>
      <c r="EW1315">
        <v>45.58372</v>
      </c>
      <c r="EX1315">
        <v>62.889699999999998</v>
      </c>
      <c r="EY1315">
        <v>61.47092</v>
      </c>
      <c r="EZ1315">
        <v>60.077370000000002</v>
      </c>
      <c r="FA1315">
        <v>58.956049999999998</v>
      </c>
      <c r="FB1315">
        <v>58.10134</v>
      </c>
      <c r="FC1315">
        <v>57.783630000000002</v>
      </c>
      <c r="FD1315">
        <v>57.441360000000003</v>
      </c>
      <c r="FE1315">
        <v>57.214359999999999</v>
      </c>
      <c r="FF1315">
        <v>59.385730000000002</v>
      </c>
      <c r="FG1315">
        <v>62.567889999999998</v>
      </c>
      <c r="FH1315">
        <v>67.765529999999998</v>
      </c>
      <c r="FI1315">
        <v>71.715019999999996</v>
      </c>
      <c r="FJ1315">
        <v>74.787520000000001</v>
      </c>
      <c r="FK1315">
        <v>76.907380000000003</v>
      </c>
      <c r="FL1315">
        <v>77.950630000000004</v>
      </c>
      <c r="FM1315">
        <v>79.024889999999999</v>
      </c>
      <c r="FN1315">
        <v>79.188760000000002</v>
      </c>
      <c r="FO1315">
        <v>78.575019999999995</v>
      </c>
      <c r="FP1315">
        <v>76.343029999999999</v>
      </c>
      <c r="FQ1315">
        <v>75.460849999999994</v>
      </c>
      <c r="FR1315">
        <v>71.885310000000004</v>
      </c>
      <c r="FS1315">
        <v>68.833309999999997</v>
      </c>
      <c r="FT1315">
        <v>67.403639999999996</v>
      </c>
      <c r="FU1315">
        <v>65.617720000000006</v>
      </c>
      <c r="FV1315">
        <v>1</v>
      </c>
    </row>
    <row r="1316" spans="1:178" x14ac:dyDescent="0.2">
      <c r="A1316" t="s">
        <v>216</v>
      </c>
      <c r="B1316" t="s">
        <v>231</v>
      </c>
      <c r="C1316" t="s">
        <v>245</v>
      </c>
      <c r="D1316" t="s">
        <v>36</v>
      </c>
      <c r="E1316">
        <v>2017</v>
      </c>
      <c r="F1316" t="s">
        <v>230</v>
      </c>
      <c r="G1316">
        <v>61</v>
      </c>
      <c r="H1316" s="59"/>
      <c r="I1316">
        <v>8.0245499999999996</v>
      </c>
      <c r="J1316">
        <v>122.15430000000001</v>
      </c>
      <c r="K1316">
        <v>124.07089999999999</v>
      </c>
      <c r="L1316">
        <v>123.10080000000001</v>
      </c>
      <c r="M1316">
        <v>120.6889</v>
      </c>
      <c r="N1316">
        <v>119.6665</v>
      </c>
      <c r="O1316">
        <v>121.93049999999999</v>
      </c>
      <c r="P1316">
        <v>123.5848</v>
      </c>
      <c r="Q1316">
        <v>125.13339999999999</v>
      </c>
      <c r="R1316">
        <v>127.4932</v>
      </c>
      <c r="S1316">
        <v>128.86799999999999</v>
      </c>
      <c r="T1316">
        <v>127.2654</v>
      </c>
      <c r="U1316">
        <v>127.3605</v>
      </c>
      <c r="V1316">
        <v>125.88930000000001</v>
      </c>
      <c r="W1316">
        <v>124.8545</v>
      </c>
      <c r="X1316">
        <v>124.4225</v>
      </c>
      <c r="Y1316">
        <v>126.30410000000001</v>
      </c>
      <c r="Z1316">
        <v>126.3343</v>
      </c>
      <c r="AA1316">
        <v>123.35209999999999</v>
      </c>
      <c r="AB1316">
        <v>136.6515</v>
      </c>
      <c r="AC1316">
        <v>119.7206</v>
      </c>
      <c r="AD1316">
        <v>119.10550000000001</v>
      </c>
      <c r="AE1316">
        <v>117.01049999999999</v>
      </c>
      <c r="AF1316">
        <v>119.5933</v>
      </c>
      <c r="AG1316">
        <v>119.82940000000001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27.091760000000001</v>
      </c>
      <c r="AU1316">
        <v>102.4012</v>
      </c>
      <c r="AV1316">
        <v>102.56619999999999</v>
      </c>
      <c r="AW1316">
        <v>104.1895</v>
      </c>
      <c r="AX1316">
        <v>104.6677</v>
      </c>
      <c r="AY1316">
        <v>103.4059</v>
      </c>
      <c r="AZ1316">
        <v>99.752920000000003</v>
      </c>
      <c r="BA1316">
        <v>62.580280000000002</v>
      </c>
      <c r="BB1316">
        <v>39.312899999999999</v>
      </c>
      <c r="BC1316">
        <v>39.394979999999997</v>
      </c>
      <c r="BD1316">
        <v>40.784080000000003</v>
      </c>
      <c r="BE1316">
        <v>40.399970000000003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30.509440000000001</v>
      </c>
      <c r="BS1316">
        <v>105.4153</v>
      </c>
      <c r="BT1316">
        <v>105.3754</v>
      </c>
      <c r="BU1316">
        <v>107.0502</v>
      </c>
      <c r="BV1316">
        <v>107.3895</v>
      </c>
      <c r="BW1316">
        <v>105.747</v>
      </c>
      <c r="BX1316">
        <v>101.2664</v>
      </c>
      <c r="BY1316">
        <v>63.740259999999999</v>
      </c>
      <c r="BZ1316">
        <v>40.477209999999999</v>
      </c>
      <c r="CA1316">
        <v>40.552280000000003</v>
      </c>
      <c r="CB1316">
        <v>42.046509999999998</v>
      </c>
      <c r="CC1316">
        <v>41.719430000000003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32.876519999999999</v>
      </c>
      <c r="CQ1316">
        <v>107.50279999999999</v>
      </c>
      <c r="CR1316">
        <v>107.321</v>
      </c>
      <c r="CS1316">
        <v>109.03149999999999</v>
      </c>
      <c r="CT1316">
        <v>109.27460000000001</v>
      </c>
      <c r="CU1316">
        <v>107.36839999999999</v>
      </c>
      <c r="CV1316">
        <v>102.3147</v>
      </c>
      <c r="CW1316">
        <v>64.543660000000003</v>
      </c>
      <c r="CX1316">
        <v>41.283610000000003</v>
      </c>
      <c r="CY1316">
        <v>41.353819999999999</v>
      </c>
      <c r="CZ1316">
        <v>42.920870000000001</v>
      </c>
      <c r="DA1316">
        <v>42.633279999999999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>
        <v>0</v>
      </c>
      <c r="DN1316">
        <v>35.243600000000001</v>
      </c>
      <c r="DO1316">
        <v>109.5903</v>
      </c>
      <c r="DP1316">
        <v>109.2666</v>
      </c>
      <c r="DQ1316">
        <v>111.0128</v>
      </c>
      <c r="DR1316">
        <v>111.1596</v>
      </c>
      <c r="DS1316">
        <v>108.98990000000001</v>
      </c>
      <c r="DT1316">
        <v>103.3629</v>
      </c>
      <c r="DU1316">
        <v>65.347049999999996</v>
      </c>
      <c r="DV1316">
        <v>42.090009999999999</v>
      </c>
      <c r="DW1316">
        <v>42.155360000000002</v>
      </c>
      <c r="DX1316">
        <v>43.79522</v>
      </c>
      <c r="DY1316">
        <v>43.547130000000003</v>
      </c>
      <c r="DZ1316">
        <v>0</v>
      </c>
      <c r="EA1316">
        <v>0</v>
      </c>
      <c r="EB1316">
        <v>0</v>
      </c>
      <c r="EC1316">
        <v>0</v>
      </c>
      <c r="ED1316">
        <v>0</v>
      </c>
      <c r="EE1316">
        <v>0</v>
      </c>
      <c r="EF1316">
        <v>0</v>
      </c>
      <c r="EG1316">
        <v>0</v>
      </c>
      <c r="EH1316">
        <v>0</v>
      </c>
      <c r="EI1316">
        <v>0</v>
      </c>
      <c r="EJ1316">
        <v>0</v>
      </c>
      <c r="EK1316">
        <v>0</v>
      </c>
      <c r="EL1316">
        <v>38.661279999999998</v>
      </c>
      <c r="EM1316">
        <v>112.6044</v>
      </c>
      <c r="EN1316">
        <v>112.0758</v>
      </c>
      <c r="EO1316">
        <v>113.87350000000001</v>
      </c>
      <c r="EP1316">
        <v>113.8814</v>
      </c>
      <c r="EQ1316">
        <v>111.331</v>
      </c>
      <c r="ER1316">
        <v>104.8764</v>
      </c>
      <c r="ES1316">
        <v>66.50703</v>
      </c>
      <c r="ET1316">
        <v>43.254330000000003</v>
      </c>
      <c r="EU1316">
        <v>43.312669999999997</v>
      </c>
      <c r="EV1316">
        <v>45.057650000000002</v>
      </c>
      <c r="EW1316">
        <v>44.866579999999999</v>
      </c>
      <c r="EX1316">
        <v>62.889699999999998</v>
      </c>
      <c r="EY1316">
        <v>61.47092</v>
      </c>
      <c r="EZ1316">
        <v>60.077370000000002</v>
      </c>
      <c r="FA1316">
        <v>58.956049999999998</v>
      </c>
      <c r="FB1316">
        <v>58.10134</v>
      </c>
      <c r="FC1316">
        <v>57.783630000000002</v>
      </c>
      <c r="FD1316">
        <v>57.441360000000003</v>
      </c>
      <c r="FE1316">
        <v>57.214359999999999</v>
      </c>
      <c r="FF1316">
        <v>59.385730000000002</v>
      </c>
      <c r="FG1316">
        <v>62.567889999999998</v>
      </c>
      <c r="FH1316">
        <v>67.765529999999998</v>
      </c>
      <c r="FI1316">
        <v>71.715019999999996</v>
      </c>
      <c r="FJ1316">
        <v>74.787520000000001</v>
      </c>
      <c r="FK1316">
        <v>76.907380000000003</v>
      </c>
      <c r="FL1316">
        <v>77.950640000000007</v>
      </c>
      <c r="FM1316">
        <v>79.024889999999999</v>
      </c>
      <c r="FN1316">
        <v>79.188760000000002</v>
      </c>
      <c r="FO1316">
        <v>78.575019999999995</v>
      </c>
      <c r="FP1316">
        <v>76.343029999999999</v>
      </c>
      <c r="FQ1316">
        <v>75.460849999999994</v>
      </c>
      <c r="FR1316">
        <v>71.885310000000004</v>
      </c>
      <c r="FS1316">
        <v>68.833309999999997</v>
      </c>
      <c r="FT1316">
        <v>67.403639999999996</v>
      </c>
      <c r="FU1316">
        <v>65.617720000000006</v>
      </c>
      <c r="FV1316">
        <v>1</v>
      </c>
    </row>
    <row r="1317" spans="1:178" x14ac:dyDescent="0.2">
      <c r="A1317" t="s">
        <v>216</v>
      </c>
      <c r="B1317" t="s">
        <v>231</v>
      </c>
      <c r="C1317" t="s">
        <v>245</v>
      </c>
      <c r="D1317" t="s">
        <v>36</v>
      </c>
      <c r="E1317" t="s">
        <v>239</v>
      </c>
      <c r="F1317" t="s">
        <v>230</v>
      </c>
      <c r="G1317">
        <v>59</v>
      </c>
      <c r="H1317" s="59"/>
      <c r="I1317">
        <v>7.76145</v>
      </c>
      <c r="J1317">
        <v>118.14919999999999</v>
      </c>
      <c r="K1317">
        <v>120.003</v>
      </c>
      <c r="L1317">
        <v>119.0647</v>
      </c>
      <c r="M1317">
        <v>116.7319</v>
      </c>
      <c r="N1317">
        <v>115.74299999999999</v>
      </c>
      <c r="O1317">
        <v>117.9328</v>
      </c>
      <c r="P1317">
        <v>119.53279999999999</v>
      </c>
      <c r="Q1317">
        <v>121.0307</v>
      </c>
      <c r="R1317">
        <v>123.31310000000001</v>
      </c>
      <c r="S1317">
        <v>124.64279999999999</v>
      </c>
      <c r="T1317">
        <v>123.0928</v>
      </c>
      <c r="U1317">
        <v>123.1848</v>
      </c>
      <c r="V1317">
        <v>121.76179999999999</v>
      </c>
      <c r="W1317">
        <v>120.761</v>
      </c>
      <c r="X1317">
        <v>120.34310000000001</v>
      </c>
      <c r="Y1317">
        <v>122.163</v>
      </c>
      <c r="Z1317">
        <v>122.1922</v>
      </c>
      <c r="AA1317">
        <v>119.3077</v>
      </c>
      <c r="AB1317">
        <v>132.1711</v>
      </c>
      <c r="AC1317">
        <v>115.7954</v>
      </c>
      <c r="AD1317">
        <v>115.2004</v>
      </c>
      <c r="AE1317">
        <v>113.1741</v>
      </c>
      <c r="AF1317">
        <v>115.6722</v>
      </c>
      <c r="AG1317">
        <v>115.9006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26.109459999999999</v>
      </c>
      <c r="AU1317">
        <v>98.960840000000005</v>
      </c>
      <c r="AV1317">
        <v>99.126109999999997</v>
      </c>
      <c r="AW1317">
        <v>100.6947</v>
      </c>
      <c r="AX1317">
        <v>101.1611</v>
      </c>
      <c r="AY1317">
        <v>99.951099999999997</v>
      </c>
      <c r="AZ1317">
        <v>96.440700000000007</v>
      </c>
      <c r="BA1317">
        <v>60.496549999999999</v>
      </c>
      <c r="BB1317">
        <v>37.991909999999997</v>
      </c>
      <c r="BC1317">
        <v>38.0715</v>
      </c>
      <c r="BD1317">
        <v>39.41216</v>
      </c>
      <c r="BE1317">
        <v>39.039079999999998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29.470649999999999</v>
      </c>
      <c r="BS1317">
        <v>101.9251</v>
      </c>
      <c r="BT1317">
        <v>101.8888</v>
      </c>
      <c r="BU1317">
        <v>103.5081</v>
      </c>
      <c r="BV1317">
        <v>103.8378</v>
      </c>
      <c r="BW1317">
        <v>102.2535</v>
      </c>
      <c r="BX1317">
        <v>97.929180000000002</v>
      </c>
      <c r="BY1317">
        <v>61.637360000000001</v>
      </c>
      <c r="BZ1317">
        <v>39.136980000000001</v>
      </c>
      <c r="CA1317">
        <v>39.209670000000003</v>
      </c>
      <c r="CB1317">
        <v>40.65372</v>
      </c>
      <c r="CC1317">
        <v>40.33672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31.7986</v>
      </c>
      <c r="CQ1317">
        <v>103.9781</v>
      </c>
      <c r="CR1317">
        <v>103.8023</v>
      </c>
      <c r="CS1317">
        <v>105.4567</v>
      </c>
      <c r="CT1317">
        <v>105.6918</v>
      </c>
      <c r="CU1317">
        <v>103.84820000000001</v>
      </c>
      <c r="CV1317">
        <v>98.96011</v>
      </c>
      <c r="CW1317">
        <v>62.42747</v>
      </c>
      <c r="CX1317">
        <v>39.930050000000001</v>
      </c>
      <c r="CY1317">
        <v>39.997959999999999</v>
      </c>
      <c r="CZ1317">
        <v>41.513629999999999</v>
      </c>
      <c r="DA1317">
        <v>41.235469999999999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34.126550000000002</v>
      </c>
      <c r="DO1317">
        <v>106.0311</v>
      </c>
      <c r="DP1317">
        <v>105.7157</v>
      </c>
      <c r="DQ1317">
        <v>107.40519999999999</v>
      </c>
      <c r="DR1317">
        <v>107.5457</v>
      </c>
      <c r="DS1317">
        <v>105.44280000000001</v>
      </c>
      <c r="DT1317">
        <v>99.991029999999995</v>
      </c>
      <c r="DU1317">
        <v>63.217590000000001</v>
      </c>
      <c r="DV1317">
        <v>40.723120000000002</v>
      </c>
      <c r="DW1317">
        <v>40.786250000000003</v>
      </c>
      <c r="DX1317">
        <v>42.373530000000002</v>
      </c>
      <c r="DY1317">
        <v>42.134210000000003</v>
      </c>
      <c r="DZ1317">
        <v>0</v>
      </c>
      <c r="EA1317">
        <v>0</v>
      </c>
      <c r="EB1317">
        <v>0</v>
      </c>
      <c r="EC1317">
        <v>0</v>
      </c>
      <c r="ED1317">
        <v>0</v>
      </c>
      <c r="EE1317">
        <v>0</v>
      </c>
      <c r="EF1317">
        <v>0</v>
      </c>
      <c r="EG1317">
        <v>0</v>
      </c>
      <c r="EH1317">
        <v>0</v>
      </c>
      <c r="EI1317">
        <v>0</v>
      </c>
      <c r="EJ1317">
        <v>0</v>
      </c>
      <c r="EK1317">
        <v>0</v>
      </c>
      <c r="EL1317">
        <v>37.487740000000002</v>
      </c>
      <c r="EM1317">
        <v>108.9954</v>
      </c>
      <c r="EN1317">
        <v>108.47839999999999</v>
      </c>
      <c r="EO1317">
        <v>110.2186</v>
      </c>
      <c r="EP1317">
        <v>110.2225</v>
      </c>
      <c r="EQ1317">
        <v>107.7452</v>
      </c>
      <c r="ER1317">
        <v>101.4795</v>
      </c>
      <c r="ES1317">
        <v>64.35839</v>
      </c>
      <c r="ET1317">
        <v>41.868189999999998</v>
      </c>
      <c r="EU1317">
        <v>41.924419999999998</v>
      </c>
      <c r="EV1317">
        <v>43.615090000000002</v>
      </c>
      <c r="EW1317">
        <v>43.431849999999997</v>
      </c>
      <c r="EX1317">
        <v>62.889699999999998</v>
      </c>
      <c r="EY1317">
        <v>61.47092</v>
      </c>
      <c r="EZ1317">
        <v>60.077370000000002</v>
      </c>
      <c r="FA1317">
        <v>58.956049999999998</v>
      </c>
      <c r="FB1317">
        <v>58.10134</v>
      </c>
      <c r="FC1317">
        <v>57.783630000000002</v>
      </c>
      <c r="FD1317">
        <v>57.441360000000003</v>
      </c>
      <c r="FE1317">
        <v>57.214359999999999</v>
      </c>
      <c r="FF1317">
        <v>59.385730000000002</v>
      </c>
      <c r="FG1317">
        <v>62.567889999999998</v>
      </c>
      <c r="FH1317">
        <v>67.765529999999998</v>
      </c>
      <c r="FI1317">
        <v>71.715019999999996</v>
      </c>
      <c r="FJ1317">
        <v>74.787520000000001</v>
      </c>
      <c r="FK1317">
        <v>76.907380000000003</v>
      </c>
      <c r="FL1317">
        <v>77.950640000000007</v>
      </c>
      <c r="FM1317">
        <v>79.024889999999999</v>
      </c>
      <c r="FN1317">
        <v>79.188760000000002</v>
      </c>
      <c r="FO1317">
        <v>78.575019999999995</v>
      </c>
      <c r="FP1317">
        <v>76.343029999999999</v>
      </c>
      <c r="FQ1317">
        <v>75.460849999999994</v>
      </c>
      <c r="FR1317">
        <v>71.885310000000004</v>
      </c>
      <c r="FS1317">
        <v>68.833309999999997</v>
      </c>
      <c r="FT1317">
        <v>67.403639999999996</v>
      </c>
      <c r="FU1317">
        <v>65.617720000000006</v>
      </c>
      <c r="FV1317">
        <v>1</v>
      </c>
    </row>
    <row r="1318" spans="1:178" x14ac:dyDescent="0.2">
      <c r="A1318" t="s">
        <v>216</v>
      </c>
      <c r="B1318" t="s">
        <v>231</v>
      </c>
      <c r="C1318" t="s">
        <v>245</v>
      </c>
      <c r="D1318" t="s">
        <v>37</v>
      </c>
      <c r="E1318">
        <v>2015</v>
      </c>
      <c r="F1318" t="s">
        <v>230</v>
      </c>
      <c r="G1318">
        <v>64</v>
      </c>
      <c r="H1318" s="59"/>
      <c r="I1318">
        <v>8.4192</v>
      </c>
      <c r="J1318">
        <v>112.5033</v>
      </c>
      <c r="K1318">
        <v>111.7623</v>
      </c>
      <c r="L1318">
        <v>111.8605</v>
      </c>
      <c r="M1318">
        <v>111.5643</v>
      </c>
      <c r="N1318">
        <v>110.91970000000001</v>
      </c>
      <c r="O1318">
        <v>111.3287</v>
      </c>
      <c r="P1318">
        <v>114.7199</v>
      </c>
      <c r="Q1318">
        <v>118.0348</v>
      </c>
      <c r="R1318">
        <v>119.3069</v>
      </c>
      <c r="S1318">
        <v>121.05289999999999</v>
      </c>
      <c r="T1318">
        <v>121.52209999999999</v>
      </c>
      <c r="U1318">
        <v>119.6486</v>
      </c>
      <c r="V1318">
        <v>119.1973</v>
      </c>
      <c r="W1318">
        <v>120.24160000000001</v>
      </c>
      <c r="X1318">
        <v>118.67449999999999</v>
      </c>
      <c r="Y1318">
        <v>115.7321</v>
      </c>
      <c r="Z1318">
        <v>114.9085</v>
      </c>
      <c r="AA1318">
        <v>113.8194</v>
      </c>
      <c r="AB1318">
        <v>111.35769999999999</v>
      </c>
      <c r="AC1318">
        <v>111.3965</v>
      </c>
      <c r="AD1318">
        <v>111.7962</v>
      </c>
      <c r="AE1318">
        <v>112.9479</v>
      </c>
      <c r="AF1318">
        <v>113.664</v>
      </c>
      <c r="AG1318">
        <v>114.3074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24.83201</v>
      </c>
      <c r="AU1318">
        <v>99.102800000000002</v>
      </c>
      <c r="AV1318">
        <v>98.544989999999999</v>
      </c>
      <c r="AW1318">
        <v>95.926379999999995</v>
      </c>
      <c r="AX1318">
        <v>94.981250000000003</v>
      </c>
      <c r="AY1318">
        <v>94.301810000000003</v>
      </c>
      <c r="AZ1318">
        <v>75.812290000000004</v>
      </c>
      <c r="BA1318">
        <v>53.886899999999997</v>
      </c>
      <c r="BB1318">
        <v>32.142009999999999</v>
      </c>
      <c r="BC1318">
        <v>32.948500000000003</v>
      </c>
      <c r="BD1318">
        <v>32.964359999999999</v>
      </c>
      <c r="BE1318">
        <v>32.415329999999997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27.52786</v>
      </c>
      <c r="BS1318">
        <v>101.48009999999999</v>
      </c>
      <c r="BT1318">
        <v>100.6489</v>
      </c>
      <c r="BU1318">
        <v>97.89873</v>
      </c>
      <c r="BV1318">
        <v>96.987080000000006</v>
      </c>
      <c r="BW1318">
        <v>96.226200000000006</v>
      </c>
      <c r="BX1318">
        <v>76.71557</v>
      </c>
      <c r="BY1318">
        <v>54.780119999999997</v>
      </c>
      <c r="BZ1318">
        <v>33.04721</v>
      </c>
      <c r="CA1318">
        <v>33.902970000000003</v>
      </c>
      <c r="CB1318">
        <v>34.038170000000001</v>
      </c>
      <c r="CC1318">
        <v>33.554160000000003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29.39499</v>
      </c>
      <c r="CQ1318">
        <v>103.1266</v>
      </c>
      <c r="CR1318">
        <v>102.10599999999999</v>
      </c>
      <c r="CS1318">
        <v>99.264769999999999</v>
      </c>
      <c r="CT1318">
        <v>98.376300000000001</v>
      </c>
      <c r="CU1318">
        <v>97.559039999999996</v>
      </c>
      <c r="CV1318">
        <v>77.341170000000005</v>
      </c>
      <c r="CW1318">
        <v>55.398769999999999</v>
      </c>
      <c r="CX1318">
        <v>33.674140000000001</v>
      </c>
      <c r="CY1318">
        <v>34.564039999999999</v>
      </c>
      <c r="CZ1318">
        <v>34.781889999999997</v>
      </c>
      <c r="DA1318">
        <v>34.342910000000003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  <c r="DM1318">
        <v>0</v>
      </c>
      <c r="DN1318">
        <v>31.262119999999999</v>
      </c>
      <c r="DO1318">
        <v>104.7731</v>
      </c>
      <c r="DP1318">
        <v>103.56319999999999</v>
      </c>
      <c r="DQ1318">
        <v>100.63079999999999</v>
      </c>
      <c r="DR1318">
        <v>99.765519999999995</v>
      </c>
      <c r="DS1318">
        <v>98.891869999999997</v>
      </c>
      <c r="DT1318">
        <v>77.966769999999997</v>
      </c>
      <c r="DU1318">
        <v>56.017409999999998</v>
      </c>
      <c r="DV1318">
        <v>34.301079999999999</v>
      </c>
      <c r="DW1318">
        <v>35.225099999999998</v>
      </c>
      <c r="DX1318">
        <v>35.52561</v>
      </c>
      <c r="DY1318">
        <v>35.13167</v>
      </c>
      <c r="DZ1318">
        <v>0</v>
      </c>
      <c r="EA1318">
        <v>0</v>
      </c>
      <c r="EB1318">
        <v>0</v>
      </c>
      <c r="EC1318">
        <v>0</v>
      </c>
      <c r="ED1318">
        <v>0</v>
      </c>
      <c r="EE1318">
        <v>0</v>
      </c>
      <c r="EF1318">
        <v>0</v>
      </c>
      <c r="EG1318">
        <v>0</v>
      </c>
      <c r="EH1318">
        <v>0</v>
      </c>
      <c r="EI1318">
        <v>0</v>
      </c>
      <c r="EJ1318">
        <v>0</v>
      </c>
      <c r="EK1318">
        <v>0</v>
      </c>
      <c r="EL1318">
        <v>33.957970000000003</v>
      </c>
      <c r="EM1318">
        <v>107.1503</v>
      </c>
      <c r="EN1318">
        <v>105.6671</v>
      </c>
      <c r="EO1318">
        <v>102.6032</v>
      </c>
      <c r="EP1318">
        <v>101.7713</v>
      </c>
      <c r="EQ1318">
        <v>100.8163</v>
      </c>
      <c r="ER1318">
        <v>78.870050000000006</v>
      </c>
      <c r="ES1318">
        <v>56.910629999999998</v>
      </c>
      <c r="ET1318">
        <v>35.20628</v>
      </c>
      <c r="EU1318">
        <v>36.179569999999998</v>
      </c>
      <c r="EV1318">
        <v>36.599420000000002</v>
      </c>
      <c r="EW1318">
        <v>36.270499999999998</v>
      </c>
      <c r="EX1318">
        <v>70.1828</v>
      </c>
      <c r="EY1318">
        <v>69.186899999999994</v>
      </c>
      <c r="EZ1318">
        <v>68.754040000000003</v>
      </c>
      <c r="FA1318">
        <v>67.939130000000006</v>
      </c>
      <c r="FB1318">
        <v>66.728579999999994</v>
      </c>
      <c r="FC1318">
        <v>65.361530000000002</v>
      </c>
      <c r="FD1318">
        <v>63.559959999999997</v>
      </c>
      <c r="FE1318">
        <v>63.439529999999998</v>
      </c>
      <c r="FF1318">
        <v>65.332570000000004</v>
      </c>
      <c r="FG1318">
        <v>68.829059999999998</v>
      </c>
      <c r="FH1318">
        <v>71.703379999999996</v>
      </c>
      <c r="FI1318">
        <v>73.944890000000001</v>
      </c>
      <c r="FJ1318">
        <v>76.301959999999994</v>
      </c>
      <c r="FK1318">
        <v>78.619799999999998</v>
      </c>
      <c r="FL1318">
        <v>79.910420000000002</v>
      </c>
      <c r="FM1318">
        <v>80.465140000000005</v>
      </c>
      <c r="FN1318">
        <v>80.494450000000001</v>
      </c>
      <c r="FO1318">
        <v>80.045259999999999</v>
      </c>
      <c r="FP1318">
        <v>79.036169999999998</v>
      </c>
      <c r="FQ1318">
        <v>78.333889999999997</v>
      </c>
      <c r="FR1318">
        <v>76.08569</v>
      </c>
      <c r="FS1318">
        <v>74.139880000000005</v>
      </c>
      <c r="FT1318">
        <v>72.280190000000005</v>
      </c>
      <c r="FU1318">
        <v>71.045349999999999</v>
      </c>
      <c r="FV1318">
        <v>1</v>
      </c>
    </row>
    <row r="1319" spans="1:178" x14ac:dyDescent="0.2">
      <c r="A1319" t="s">
        <v>216</v>
      </c>
      <c r="B1319" t="s">
        <v>231</v>
      </c>
      <c r="C1319" t="s">
        <v>245</v>
      </c>
      <c r="D1319" t="s">
        <v>37</v>
      </c>
      <c r="E1319">
        <v>2016</v>
      </c>
      <c r="F1319" t="s">
        <v>230</v>
      </c>
      <c r="G1319">
        <v>62</v>
      </c>
      <c r="H1319" s="59"/>
      <c r="I1319">
        <v>8.1561000000000003</v>
      </c>
      <c r="J1319">
        <v>108.9875</v>
      </c>
      <c r="K1319">
        <v>108.2697</v>
      </c>
      <c r="L1319">
        <v>108.36490000000001</v>
      </c>
      <c r="M1319">
        <v>108.0779</v>
      </c>
      <c r="N1319">
        <v>107.45350000000001</v>
      </c>
      <c r="O1319">
        <v>107.8497</v>
      </c>
      <c r="P1319">
        <v>111.1349</v>
      </c>
      <c r="Q1319">
        <v>114.3462</v>
      </c>
      <c r="R1319">
        <v>115.57859999999999</v>
      </c>
      <c r="S1319">
        <v>117.27</v>
      </c>
      <c r="T1319">
        <v>117.7246</v>
      </c>
      <c r="U1319">
        <v>115.9096</v>
      </c>
      <c r="V1319">
        <v>115.47239999999999</v>
      </c>
      <c r="W1319">
        <v>116.4841</v>
      </c>
      <c r="X1319">
        <v>114.96599999999999</v>
      </c>
      <c r="Y1319">
        <v>112.1155</v>
      </c>
      <c r="Z1319">
        <v>111.3176</v>
      </c>
      <c r="AA1319">
        <v>110.2625</v>
      </c>
      <c r="AB1319">
        <v>107.87779999999999</v>
      </c>
      <c r="AC1319">
        <v>107.91540000000001</v>
      </c>
      <c r="AD1319">
        <v>108.3026</v>
      </c>
      <c r="AE1319">
        <v>109.4183</v>
      </c>
      <c r="AF1319">
        <v>110.11199999999999</v>
      </c>
      <c r="AG1319">
        <v>110.7353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23.985279999999999</v>
      </c>
      <c r="AU1319">
        <v>95.943460000000002</v>
      </c>
      <c r="AV1319">
        <v>95.410259999999994</v>
      </c>
      <c r="AW1319">
        <v>92.876930000000002</v>
      </c>
      <c r="AX1319">
        <v>91.960459999999998</v>
      </c>
      <c r="AY1319">
        <v>91.304379999999995</v>
      </c>
      <c r="AZ1319">
        <v>73.419460000000001</v>
      </c>
      <c r="BA1319">
        <v>52.179499999999997</v>
      </c>
      <c r="BB1319">
        <v>31.11383</v>
      </c>
      <c r="BC1319">
        <v>31.893820000000002</v>
      </c>
      <c r="BD1319">
        <v>31.90605</v>
      </c>
      <c r="BE1319">
        <v>31.37247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26.638670000000001</v>
      </c>
      <c r="BS1319">
        <v>98.283289999999994</v>
      </c>
      <c r="BT1319">
        <v>97.481020000000001</v>
      </c>
      <c r="BU1319">
        <v>94.818209999999993</v>
      </c>
      <c r="BV1319">
        <v>93.934690000000003</v>
      </c>
      <c r="BW1319">
        <v>93.19847</v>
      </c>
      <c r="BX1319">
        <v>74.308509999999998</v>
      </c>
      <c r="BY1319">
        <v>53.058660000000003</v>
      </c>
      <c r="BZ1319">
        <v>32.004770000000001</v>
      </c>
      <c r="CA1319">
        <v>32.833260000000003</v>
      </c>
      <c r="CB1319">
        <v>32.962949999999999</v>
      </c>
      <c r="CC1319">
        <v>32.493369999999999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28.476400000000002</v>
      </c>
      <c r="CQ1319">
        <v>99.903850000000006</v>
      </c>
      <c r="CR1319">
        <v>98.915220000000005</v>
      </c>
      <c r="CS1319">
        <v>96.162739999999999</v>
      </c>
      <c r="CT1319">
        <v>95.302030000000002</v>
      </c>
      <c r="CU1319">
        <v>94.510310000000004</v>
      </c>
      <c r="CV1319">
        <v>74.924260000000004</v>
      </c>
      <c r="CW1319">
        <v>53.667560000000002</v>
      </c>
      <c r="CX1319">
        <v>32.621830000000003</v>
      </c>
      <c r="CY1319">
        <v>33.483910000000002</v>
      </c>
      <c r="CZ1319">
        <v>33.694949999999999</v>
      </c>
      <c r="DA1319">
        <v>33.2697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>
        <v>0</v>
      </c>
      <c r="DN1319">
        <v>30.314119999999999</v>
      </c>
      <c r="DO1319">
        <v>101.5244</v>
      </c>
      <c r="DP1319">
        <v>100.3494</v>
      </c>
      <c r="DQ1319">
        <v>97.507270000000005</v>
      </c>
      <c r="DR1319">
        <v>96.669370000000001</v>
      </c>
      <c r="DS1319">
        <v>95.822159999999997</v>
      </c>
      <c r="DT1319">
        <v>75.540019999999998</v>
      </c>
      <c r="DU1319">
        <v>54.276449999999997</v>
      </c>
      <c r="DV1319">
        <v>33.238889999999998</v>
      </c>
      <c r="DW1319">
        <v>34.13456</v>
      </c>
      <c r="DX1319">
        <v>34.426960000000001</v>
      </c>
      <c r="DY1319">
        <v>34.046030000000002</v>
      </c>
      <c r="DZ1319">
        <v>0</v>
      </c>
      <c r="EA1319">
        <v>0</v>
      </c>
      <c r="EB1319">
        <v>0</v>
      </c>
      <c r="EC1319">
        <v>0</v>
      </c>
      <c r="ED1319">
        <v>0</v>
      </c>
      <c r="EE1319">
        <v>0</v>
      </c>
      <c r="EF1319">
        <v>0</v>
      </c>
      <c r="EG1319">
        <v>0</v>
      </c>
      <c r="EH1319">
        <v>0</v>
      </c>
      <c r="EI1319">
        <v>0</v>
      </c>
      <c r="EJ1319">
        <v>0</v>
      </c>
      <c r="EK1319">
        <v>0</v>
      </c>
      <c r="EL1319">
        <v>32.967509999999997</v>
      </c>
      <c r="EM1319">
        <v>103.8643</v>
      </c>
      <c r="EN1319">
        <v>102.42019999999999</v>
      </c>
      <c r="EO1319">
        <v>99.448549999999997</v>
      </c>
      <c r="EP1319">
        <v>98.643600000000006</v>
      </c>
      <c r="EQ1319">
        <v>97.716250000000002</v>
      </c>
      <c r="ER1319">
        <v>76.429060000000007</v>
      </c>
      <c r="ES1319">
        <v>55.155610000000003</v>
      </c>
      <c r="ET1319">
        <v>34.129829999999998</v>
      </c>
      <c r="EU1319">
        <v>35.073999999999998</v>
      </c>
      <c r="EV1319">
        <v>35.48386</v>
      </c>
      <c r="EW1319">
        <v>35.166930000000001</v>
      </c>
      <c r="EX1319">
        <v>70.1828</v>
      </c>
      <c r="EY1319">
        <v>69.186899999999994</v>
      </c>
      <c r="EZ1319">
        <v>68.754040000000003</v>
      </c>
      <c r="FA1319">
        <v>67.939130000000006</v>
      </c>
      <c r="FB1319">
        <v>66.728579999999994</v>
      </c>
      <c r="FC1319">
        <v>65.361530000000002</v>
      </c>
      <c r="FD1319">
        <v>63.559959999999997</v>
      </c>
      <c r="FE1319">
        <v>63.439529999999998</v>
      </c>
      <c r="FF1319">
        <v>65.332570000000004</v>
      </c>
      <c r="FG1319">
        <v>68.829059999999998</v>
      </c>
      <c r="FH1319">
        <v>71.703379999999996</v>
      </c>
      <c r="FI1319">
        <v>73.944890000000001</v>
      </c>
      <c r="FJ1319">
        <v>76.301959999999994</v>
      </c>
      <c r="FK1319">
        <v>78.619799999999998</v>
      </c>
      <c r="FL1319">
        <v>79.910420000000002</v>
      </c>
      <c r="FM1319">
        <v>80.465140000000005</v>
      </c>
      <c r="FN1319">
        <v>80.494450000000001</v>
      </c>
      <c r="FO1319">
        <v>80.045259999999999</v>
      </c>
      <c r="FP1319">
        <v>79.036169999999998</v>
      </c>
      <c r="FQ1319">
        <v>78.333889999999997</v>
      </c>
      <c r="FR1319">
        <v>76.08569</v>
      </c>
      <c r="FS1319">
        <v>74.139880000000005</v>
      </c>
      <c r="FT1319">
        <v>72.280190000000005</v>
      </c>
      <c r="FU1319">
        <v>71.045349999999999</v>
      </c>
      <c r="FV1319">
        <v>1</v>
      </c>
    </row>
    <row r="1320" spans="1:178" x14ac:dyDescent="0.2">
      <c r="A1320" t="s">
        <v>216</v>
      </c>
      <c r="B1320" t="s">
        <v>231</v>
      </c>
      <c r="C1320" t="s">
        <v>245</v>
      </c>
      <c r="D1320" t="s">
        <v>37</v>
      </c>
      <c r="E1320">
        <v>2017</v>
      </c>
      <c r="F1320" t="s">
        <v>230</v>
      </c>
      <c r="G1320">
        <v>61</v>
      </c>
      <c r="H1320" s="59"/>
      <c r="I1320">
        <v>8.0245499999999996</v>
      </c>
      <c r="J1320">
        <v>107.22969999999999</v>
      </c>
      <c r="K1320">
        <v>106.5234</v>
      </c>
      <c r="L1320">
        <v>106.617</v>
      </c>
      <c r="M1320">
        <v>106.3347</v>
      </c>
      <c r="N1320">
        <v>105.7204</v>
      </c>
      <c r="O1320">
        <v>106.11020000000001</v>
      </c>
      <c r="P1320">
        <v>109.3424</v>
      </c>
      <c r="Q1320">
        <v>112.50190000000001</v>
      </c>
      <c r="R1320">
        <v>113.7144</v>
      </c>
      <c r="S1320">
        <v>115.37860000000001</v>
      </c>
      <c r="T1320">
        <v>115.8258</v>
      </c>
      <c r="U1320">
        <v>114.0401</v>
      </c>
      <c r="V1320">
        <v>113.6099</v>
      </c>
      <c r="W1320">
        <v>114.6053</v>
      </c>
      <c r="X1320">
        <v>113.1117</v>
      </c>
      <c r="Y1320">
        <v>110.30710000000001</v>
      </c>
      <c r="Z1320">
        <v>109.52209999999999</v>
      </c>
      <c r="AA1320">
        <v>108.4841</v>
      </c>
      <c r="AB1320">
        <v>106.1378</v>
      </c>
      <c r="AC1320">
        <v>106.1748</v>
      </c>
      <c r="AD1320">
        <v>106.5558</v>
      </c>
      <c r="AE1320">
        <v>107.65349999999999</v>
      </c>
      <c r="AF1320">
        <v>108.336</v>
      </c>
      <c r="AG1320">
        <v>108.9492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23.562349999999999</v>
      </c>
      <c r="AU1320">
        <v>94.364170000000001</v>
      </c>
      <c r="AV1320">
        <v>93.843239999999994</v>
      </c>
      <c r="AW1320">
        <v>91.352519999999998</v>
      </c>
      <c r="AX1320">
        <v>90.450389999999999</v>
      </c>
      <c r="AY1320">
        <v>89.805980000000005</v>
      </c>
      <c r="AZ1320">
        <v>72.223190000000002</v>
      </c>
      <c r="BA1320">
        <v>51.325949999999999</v>
      </c>
      <c r="BB1320">
        <v>30.599879999999999</v>
      </c>
      <c r="BC1320">
        <v>31.366630000000001</v>
      </c>
      <c r="BD1320">
        <v>31.37707</v>
      </c>
      <c r="BE1320">
        <v>30.851220000000001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26.19425</v>
      </c>
      <c r="BS1320">
        <v>96.685069999999996</v>
      </c>
      <c r="BT1320">
        <v>95.897220000000004</v>
      </c>
      <c r="BU1320">
        <v>93.278090000000006</v>
      </c>
      <c r="BV1320">
        <v>92.408640000000005</v>
      </c>
      <c r="BW1320">
        <v>91.684740000000005</v>
      </c>
      <c r="BX1320">
        <v>73.105040000000002</v>
      </c>
      <c r="BY1320">
        <v>52.197980000000001</v>
      </c>
      <c r="BZ1320">
        <v>31.483599999999999</v>
      </c>
      <c r="CA1320">
        <v>32.298459999999999</v>
      </c>
      <c r="CB1320">
        <v>32.425409999999999</v>
      </c>
      <c r="CC1320">
        <v>31.963049999999999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28.017099999999999</v>
      </c>
      <c r="CQ1320">
        <v>98.292500000000004</v>
      </c>
      <c r="CR1320">
        <v>97.319820000000007</v>
      </c>
      <c r="CS1320">
        <v>94.611729999999994</v>
      </c>
      <c r="CT1320">
        <v>93.76491</v>
      </c>
      <c r="CU1320">
        <v>92.985950000000003</v>
      </c>
      <c r="CV1320">
        <v>73.715810000000005</v>
      </c>
      <c r="CW1320">
        <v>52.801949999999998</v>
      </c>
      <c r="CX1320">
        <v>32.095669999999998</v>
      </c>
      <c r="CY1320">
        <v>32.943849999999998</v>
      </c>
      <c r="CZ1320">
        <v>33.151490000000003</v>
      </c>
      <c r="DA1320">
        <v>32.733089999999997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>
        <v>0</v>
      </c>
      <c r="DN1320">
        <v>29.839950000000002</v>
      </c>
      <c r="DO1320">
        <v>99.899940000000001</v>
      </c>
      <c r="DP1320">
        <v>98.742410000000007</v>
      </c>
      <c r="DQ1320">
        <v>95.945369999999997</v>
      </c>
      <c r="DR1320">
        <v>95.121179999999995</v>
      </c>
      <c r="DS1320">
        <v>94.287170000000003</v>
      </c>
      <c r="DT1320">
        <v>74.326570000000004</v>
      </c>
      <c r="DU1320">
        <v>53.405920000000002</v>
      </c>
      <c r="DV1320">
        <v>32.707729999999998</v>
      </c>
      <c r="DW1320">
        <v>33.589230000000001</v>
      </c>
      <c r="DX1320">
        <v>33.877569999999999</v>
      </c>
      <c r="DY1320">
        <v>33.503129999999999</v>
      </c>
      <c r="DZ1320">
        <v>0</v>
      </c>
      <c r="EA1320">
        <v>0</v>
      </c>
      <c r="EB1320">
        <v>0</v>
      </c>
      <c r="EC1320">
        <v>0</v>
      </c>
      <c r="ED1320">
        <v>0</v>
      </c>
      <c r="EE1320">
        <v>0</v>
      </c>
      <c r="EF1320">
        <v>0</v>
      </c>
      <c r="EG1320">
        <v>0</v>
      </c>
      <c r="EH1320">
        <v>0</v>
      </c>
      <c r="EI1320">
        <v>0</v>
      </c>
      <c r="EJ1320">
        <v>0</v>
      </c>
      <c r="EK1320">
        <v>0</v>
      </c>
      <c r="EL1320">
        <v>32.471850000000003</v>
      </c>
      <c r="EM1320">
        <v>102.2208</v>
      </c>
      <c r="EN1320">
        <v>100.79640000000001</v>
      </c>
      <c r="EO1320">
        <v>97.870940000000004</v>
      </c>
      <c r="EP1320">
        <v>97.079419999999999</v>
      </c>
      <c r="EQ1320">
        <v>96.16592</v>
      </c>
      <c r="ER1320">
        <v>75.208420000000004</v>
      </c>
      <c r="ES1320">
        <v>54.277949999999997</v>
      </c>
      <c r="ET1320">
        <v>33.591459999999998</v>
      </c>
      <c r="EU1320">
        <v>34.521059999999999</v>
      </c>
      <c r="EV1320">
        <v>34.925910000000002</v>
      </c>
      <c r="EW1320">
        <v>34.614960000000004</v>
      </c>
      <c r="EX1320">
        <v>70.1828</v>
      </c>
      <c r="EY1320">
        <v>69.186899999999994</v>
      </c>
      <c r="EZ1320">
        <v>68.754040000000003</v>
      </c>
      <c r="FA1320">
        <v>67.939130000000006</v>
      </c>
      <c r="FB1320">
        <v>66.728579999999994</v>
      </c>
      <c r="FC1320">
        <v>65.361530000000002</v>
      </c>
      <c r="FD1320">
        <v>63.559959999999997</v>
      </c>
      <c r="FE1320">
        <v>63.439529999999998</v>
      </c>
      <c r="FF1320">
        <v>65.332570000000004</v>
      </c>
      <c r="FG1320">
        <v>68.829059999999998</v>
      </c>
      <c r="FH1320">
        <v>71.703379999999996</v>
      </c>
      <c r="FI1320">
        <v>73.944890000000001</v>
      </c>
      <c r="FJ1320">
        <v>76.301959999999994</v>
      </c>
      <c r="FK1320">
        <v>78.619799999999998</v>
      </c>
      <c r="FL1320">
        <v>79.910420000000002</v>
      </c>
      <c r="FM1320">
        <v>80.465140000000005</v>
      </c>
      <c r="FN1320">
        <v>80.494450000000001</v>
      </c>
      <c r="FO1320">
        <v>80.045259999999999</v>
      </c>
      <c r="FP1320">
        <v>79.036169999999998</v>
      </c>
      <c r="FQ1320">
        <v>78.333889999999997</v>
      </c>
      <c r="FR1320">
        <v>76.08569</v>
      </c>
      <c r="FS1320">
        <v>74.139880000000005</v>
      </c>
      <c r="FT1320">
        <v>72.280190000000005</v>
      </c>
      <c r="FU1320">
        <v>71.045349999999999</v>
      </c>
      <c r="FV1320">
        <v>1</v>
      </c>
    </row>
    <row r="1321" spans="1:178" x14ac:dyDescent="0.2">
      <c r="A1321" t="s">
        <v>216</v>
      </c>
      <c r="B1321" t="s">
        <v>231</v>
      </c>
      <c r="C1321" t="s">
        <v>245</v>
      </c>
      <c r="D1321" t="s">
        <v>37</v>
      </c>
      <c r="E1321" t="s">
        <v>239</v>
      </c>
      <c r="F1321" t="s">
        <v>230</v>
      </c>
      <c r="G1321">
        <v>59</v>
      </c>
      <c r="H1321" s="59"/>
      <c r="I1321">
        <v>7.76145</v>
      </c>
      <c r="J1321">
        <v>103.714</v>
      </c>
      <c r="K1321">
        <v>103.0309</v>
      </c>
      <c r="L1321">
        <v>103.12139999999999</v>
      </c>
      <c r="M1321">
        <v>102.84829999999999</v>
      </c>
      <c r="N1321">
        <v>102.25409999999999</v>
      </c>
      <c r="O1321">
        <v>102.63120000000001</v>
      </c>
      <c r="P1321">
        <v>105.7574</v>
      </c>
      <c r="Q1321">
        <v>108.8134</v>
      </c>
      <c r="R1321">
        <v>109.98609999999999</v>
      </c>
      <c r="S1321">
        <v>111.59569999999999</v>
      </c>
      <c r="T1321">
        <v>112.0282</v>
      </c>
      <c r="U1321">
        <v>110.30110000000001</v>
      </c>
      <c r="V1321">
        <v>109.88500000000001</v>
      </c>
      <c r="W1321">
        <v>110.8477</v>
      </c>
      <c r="X1321">
        <v>109.40309999999999</v>
      </c>
      <c r="Y1321">
        <v>106.6905</v>
      </c>
      <c r="Z1321">
        <v>105.93129999999999</v>
      </c>
      <c r="AA1321">
        <v>104.9272</v>
      </c>
      <c r="AB1321">
        <v>102.6579</v>
      </c>
      <c r="AC1321">
        <v>102.69370000000001</v>
      </c>
      <c r="AD1321">
        <v>103.0622</v>
      </c>
      <c r="AE1321">
        <v>104.12390000000001</v>
      </c>
      <c r="AF1321">
        <v>104.78400000000001</v>
      </c>
      <c r="AG1321">
        <v>105.3771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22.717400000000001</v>
      </c>
      <c r="AU1321">
        <v>91.206410000000005</v>
      </c>
      <c r="AV1321">
        <v>90.709890000000001</v>
      </c>
      <c r="AW1321">
        <v>88.304370000000006</v>
      </c>
      <c r="AX1321">
        <v>87.43092</v>
      </c>
      <c r="AY1321">
        <v>86.809830000000005</v>
      </c>
      <c r="AZ1321">
        <v>69.830950000000001</v>
      </c>
      <c r="BA1321">
        <v>49.619140000000002</v>
      </c>
      <c r="BB1321">
        <v>29.572289999999999</v>
      </c>
      <c r="BC1321">
        <v>30.312580000000001</v>
      </c>
      <c r="BD1321">
        <v>30.319469999999999</v>
      </c>
      <c r="BE1321">
        <v>29.80912</v>
      </c>
      <c r="BF1321">
        <v>0</v>
      </c>
      <c r="BG1321">
        <v>0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25.305789999999998</v>
      </c>
      <c r="BS1321">
        <v>93.488929999999996</v>
      </c>
      <c r="BT1321">
        <v>92.729929999999996</v>
      </c>
      <c r="BU1321">
        <v>90.19811</v>
      </c>
      <c r="BV1321">
        <v>89.356790000000004</v>
      </c>
      <c r="BW1321">
        <v>88.657520000000005</v>
      </c>
      <c r="BX1321">
        <v>70.698220000000006</v>
      </c>
      <c r="BY1321">
        <v>50.476750000000003</v>
      </c>
      <c r="BZ1321">
        <v>30.441410000000001</v>
      </c>
      <c r="CA1321">
        <v>31.229009999999999</v>
      </c>
      <c r="CB1321">
        <v>31.350480000000001</v>
      </c>
      <c r="CC1321">
        <v>30.902560000000001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27.098510000000001</v>
      </c>
      <c r="CQ1321">
        <v>95.069800000000001</v>
      </c>
      <c r="CR1321">
        <v>94.129009999999994</v>
      </c>
      <c r="CS1321">
        <v>91.509699999999995</v>
      </c>
      <c r="CT1321">
        <v>90.690640000000002</v>
      </c>
      <c r="CU1321">
        <v>89.93723</v>
      </c>
      <c r="CV1321">
        <v>71.29889</v>
      </c>
      <c r="CW1321">
        <v>51.070740000000001</v>
      </c>
      <c r="CX1321">
        <v>31.04335</v>
      </c>
      <c r="CY1321">
        <v>31.863720000000001</v>
      </c>
      <c r="CZ1321">
        <v>32.06456</v>
      </c>
      <c r="DA1321">
        <v>31.659880000000001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  <c r="DM1321">
        <v>0</v>
      </c>
      <c r="DN1321">
        <v>28.891220000000001</v>
      </c>
      <c r="DO1321">
        <v>96.650670000000005</v>
      </c>
      <c r="DP1321">
        <v>95.528080000000003</v>
      </c>
      <c r="DQ1321">
        <v>92.821299999999994</v>
      </c>
      <c r="DR1321">
        <v>92.024500000000003</v>
      </c>
      <c r="DS1321">
        <v>91.216939999999994</v>
      </c>
      <c r="DT1321">
        <v>71.899559999999994</v>
      </c>
      <c r="DU1321">
        <v>51.664729999999999</v>
      </c>
      <c r="DV1321">
        <v>31.645299999999999</v>
      </c>
      <c r="DW1321">
        <v>32.498440000000002</v>
      </c>
      <c r="DX1321">
        <v>32.77863</v>
      </c>
      <c r="DY1321">
        <v>32.417189999999998</v>
      </c>
      <c r="DZ1321">
        <v>0</v>
      </c>
      <c r="EA1321">
        <v>0</v>
      </c>
      <c r="EB1321">
        <v>0</v>
      </c>
      <c r="EC1321">
        <v>0</v>
      </c>
      <c r="ED1321">
        <v>0</v>
      </c>
      <c r="EE1321">
        <v>0</v>
      </c>
      <c r="EF1321">
        <v>0</v>
      </c>
      <c r="EG1321">
        <v>0</v>
      </c>
      <c r="EH1321">
        <v>0</v>
      </c>
      <c r="EI1321">
        <v>0</v>
      </c>
      <c r="EJ1321">
        <v>0</v>
      </c>
      <c r="EK1321">
        <v>0</v>
      </c>
      <c r="EL1321">
        <v>31.479620000000001</v>
      </c>
      <c r="EM1321">
        <v>98.933199999999999</v>
      </c>
      <c r="EN1321">
        <v>97.548119999999997</v>
      </c>
      <c r="EO1321">
        <v>94.715029999999999</v>
      </c>
      <c r="EP1321">
        <v>93.950370000000007</v>
      </c>
      <c r="EQ1321">
        <v>93.064639999999997</v>
      </c>
      <c r="ER1321">
        <v>72.766829999999999</v>
      </c>
      <c r="ES1321">
        <v>52.52234</v>
      </c>
      <c r="ET1321">
        <v>32.514420000000001</v>
      </c>
      <c r="EU1321">
        <v>33.414870000000001</v>
      </c>
      <c r="EV1321">
        <v>33.809649999999998</v>
      </c>
      <c r="EW1321">
        <v>33.510640000000002</v>
      </c>
      <c r="EX1321">
        <v>70.1828</v>
      </c>
      <c r="EY1321">
        <v>69.186899999999994</v>
      </c>
      <c r="EZ1321">
        <v>68.754040000000003</v>
      </c>
      <c r="FA1321">
        <v>67.939130000000006</v>
      </c>
      <c r="FB1321">
        <v>66.728579999999994</v>
      </c>
      <c r="FC1321">
        <v>65.361530000000002</v>
      </c>
      <c r="FD1321">
        <v>63.559959999999997</v>
      </c>
      <c r="FE1321">
        <v>63.439529999999998</v>
      </c>
      <c r="FF1321">
        <v>65.332570000000004</v>
      </c>
      <c r="FG1321">
        <v>68.829059999999998</v>
      </c>
      <c r="FH1321">
        <v>71.703379999999996</v>
      </c>
      <c r="FI1321">
        <v>73.944890000000001</v>
      </c>
      <c r="FJ1321">
        <v>76.301959999999994</v>
      </c>
      <c r="FK1321">
        <v>78.619799999999998</v>
      </c>
      <c r="FL1321">
        <v>79.910420000000002</v>
      </c>
      <c r="FM1321">
        <v>80.465140000000005</v>
      </c>
      <c r="FN1321">
        <v>80.494439999999997</v>
      </c>
      <c r="FO1321">
        <v>80.045259999999999</v>
      </c>
      <c r="FP1321">
        <v>79.036169999999998</v>
      </c>
      <c r="FQ1321">
        <v>78.333889999999997</v>
      </c>
      <c r="FR1321">
        <v>76.08569</v>
      </c>
      <c r="FS1321">
        <v>74.139880000000005</v>
      </c>
      <c r="FT1321">
        <v>72.280190000000005</v>
      </c>
      <c r="FU1321">
        <v>71.045349999999999</v>
      </c>
      <c r="FV1321">
        <v>1</v>
      </c>
    </row>
    <row r="1322" spans="1:178" x14ac:dyDescent="0.2">
      <c r="A1322" t="s">
        <v>216</v>
      </c>
      <c r="B1322" t="s">
        <v>231</v>
      </c>
      <c r="C1322" t="s">
        <v>245</v>
      </c>
      <c r="D1322" t="s">
        <v>38</v>
      </c>
      <c r="E1322">
        <v>2015</v>
      </c>
      <c r="F1322" t="s">
        <v>230</v>
      </c>
      <c r="G1322">
        <v>64</v>
      </c>
      <c r="H1322" s="59"/>
      <c r="I1322">
        <v>8.4192</v>
      </c>
      <c r="J1322">
        <v>122.0796</v>
      </c>
      <c r="K1322">
        <v>122.5363</v>
      </c>
      <c r="L1322">
        <v>122.88209999999999</v>
      </c>
      <c r="M1322">
        <v>122.6504</v>
      </c>
      <c r="N1322">
        <v>122.46850000000001</v>
      </c>
      <c r="O1322">
        <v>123.983</v>
      </c>
      <c r="P1322">
        <v>127.17570000000001</v>
      </c>
      <c r="Q1322">
        <v>128.17859999999999</v>
      </c>
      <c r="R1322">
        <v>129.08000000000001</v>
      </c>
      <c r="S1322">
        <v>131.13339999999999</v>
      </c>
      <c r="T1322">
        <v>132.0299</v>
      </c>
      <c r="U1322">
        <v>132.14500000000001</v>
      </c>
      <c r="V1322">
        <v>129.1765</v>
      </c>
      <c r="W1322">
        <v>128.6575</v>
      </c>
      <c r="X1322">
        <v>126.27889999999999</v>
      </c>
      <c r="Y1322">
        <v>122.7963</v>
      </c>
      <c r="Z1322">
        <v>120.955</v>
      </c>
      <c r="AA1322">
        <v>119.46939999999999</v>
      </c>
      <c r="AB1322">
        <v>119.8235</v>
      </c>
      <c r="AC1322">
        <v>120.97620000000001</v>
      </c>
      <c r="AD1322">
        <v>122.11450000000001</v>
      </c>
      <c r="AE1322">
        <v>122.2071</v>
      </c>
      <c r="AF1322">
        <v>122.10169999999999</v>
      </c>
      <c r="AG1322">
        <v>122.2491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24.891909999999999</v>
      </c>
      <c r="AU1322">
        <v>104.9102</v>
      </c>
      <c r="AV1322">
        <v>103.54259999999999</v>
      </c>
      <c r="AW1322">
        <v>100.9455</v>
      </c>
      <c r="AX1322">
        <v>99.433139999999995</v>
      </c>
      <c r="AY1322">
        <v>98.479619999999997</v>
      </c>
      <c r="AZ1322">
        <v>82.048699999999997</v>
      </c>
      <c r="BA1322">
        <v>60.24465</v>
      </c>
      <c r="BB1322">
        <v>37.94014</v>
      </c>
      <c r="BC1322">
        <v>37.384630000000001</v>
      </c>
      <c r="BD1322">
        <v>37.108809999999998</v>
      </c>
      <c r="BE1322">
        <v>38.107080000000003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28.100809999999999</v>
      </c>
      <c r="BS1322">
        <v>107.3638</v>
      </c>
      <c r="BT1322">
        <v>105.776</v>
      </c>
      <c r="BU1322">
        <v>102.97329999999999</v>
      </c>
      <c r="BV1322">
        <v>101.4228</v>
      </c>
      <c r="BW1322">
        <v>100.3933</v>
      </c>
      <c r="BX1322">
        <v>83.063670000000002</v>
      </c>
      <c r="BY1322">
        <v>61.28</v>
      </c>
      <c r="BZ1322">
        <v>39.031039999999997</v>
      </c>
      <c r="CA1322">
        <v>38.514899999999997</v>
      </c>
      <c r="CB1322">
        <v>38.285380000000004</v>
      </c>
      <c r="CC1322">
        <v>39.324689999999997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30.32328</v>
      </c>
      <c r="CQ1322">
        <v>109.06310000000001</v>
      </c>
      <c r="CR1322">
        <v>107.3229</v>
      </c>
      <c r="CS1322">
        <v>104.3776</v>
      </c>
      <c r="CT1322">
        <v>102.8008</v>
      </c>
      <c r="CU1322">
        <v>101.7187</v>
      </c>
      <c r="CV1322">
        <v>83.766630000000006</v>
      </c>
      <c r="CW1322">
        <v>61.997079999999997</v>
      </c>
      <c r="CX1322">
        <v>39.7866</v>
      </c>
      <c r="CY1322">
        <v>39.297719999999998</v>
      </c>
      <c r="CZ1322">
        <v>39.100270000000002</v>
      </c>
      <c r="DA1322">
        <v>40.168010000000002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  <c r="DM1322">
        <v>0</v>
      </c>
      <c r="DN1322">
        <v>32.545749999999998</v>
      </c>
      <c r="DO1322">
        <v>110.7625</v>
      </c>
      <c r="DP1322">
        <v>108.86969999999999</v>
      </c>
      <c r="DQ1322">
        <v>105.782</v>
      </c>
      <c r="DR1322">
        <v>104.1788</v>
      </c>
      <c r="DS1322">
        <v>103.0441</v>
      </c>
      <c r="DT1322">
        <v>84.4696</v>
      </c>
      <c r="DU1322">
        <v>62.71416</v>
      </c>
      <c r="DV1322">
        <v>40.542160000000003</v>
      </c>
      <c r="DW1322">
        <v>40.080539999999999</v>
      </c>
      <c r="DX1322">
        <v>39.91516</v>
      </c>
      <c r="DY1322">
        <v>41.011319999999998</v>
      </c>
      <c r="DZ1322">
        <v>0</v>
      </c>
      <c r="EA1322">
        <v>0</v>
      </c>
      <c r="EB1322">
        <v>0</v>
      </c>
      <c r="EC1322">
        <v>0</v>
      </c>
      <c r="ED1322">
        <v>0</v>
      </c>
      <c r="EE1322">
        <v>0</v>
      </c>
      <c r="EF1322">
        <v>0</v>
      </c>
      <c r="EG1322">
        <v>0</v>
      </c>
      <c r="EH1322">
        <v>0</v>
      </c>
      <c r="EI1322">
        <v>0</v>
      </c>
      <c r="EJ1322">
        <v>0</v>
      </c>
      <c r="EK1322">
        <v>0</v>
      </c>
      <c r="EL1322">
        <v>35.754640000000002</v>
      </c>
      <c r="EM1322">
        <v>113.21599999999999</v>
      </c>
      <c r="EN1322">
        <v>111.1031</v>
      </c>
      <c r="EO1322">
        <v>107.80970000000001</v>
      </c>
      <c r="EP1322">
        <v>106.16840000000001</v>
      </c>
      <c r="EQ1322">
        <v>104.9577</v>
      </c>
      <c r="ER1322">
        <v>85.484570000000005</v>
      </c>
      <c r="ES1322">
        <v>63.749510000000001</v>
      </c>
      <c r="ET1322">
        <v>41.633069999999996</v>
      </c>
      <c r="EU1322">
        <v>41.210799999999999</v>
      </c>
      <c r="EV1322">
        <v>41.091729999999998</v>
      </c>
      <c r="EW1322">
        <v>42.228940000000001</v>
      </c>
      <c r="EX1322">
        <v>72.653180000000006</v>
      </c>
      <c r="EY1322">
        <v>71.735799999999998</v>
      </c>
      <c r="EZ1322">
        <v>70.827079999999995</v>
      </c>
      <c r="FA1322">
        <v>69.887339999999995</v>
      </c>
      <c r="FB1322">
        <v>68.819400000000002</v>
      </c>
      <c r="FC1322">
        <v>67.100260000000006</v>
      </c>
      <c r="FD1322">
        <v>65.731610000000003</v>
      </c>
      <c r="FE1322">
        <v>65.934430000000006</v>
      </c>
      <c r="FF1322">
        <v>69.04768</v>
      </c>
      <c r="FG1322">
        <v>73.339119999999994</v>
      </c>
      <c r="FH1322">
        <v>77.018230000000003</v>
      </c>
      <c r="FI1322">
        <v>80.185270000000003</v>
      </c>
      <c r="FJ1322">
        <v>82.594350000000006</v>
      </c>
      <c r="FK1322">
        <v>83.903019999999998</v>
      </c>
      <c r="FL1322">
        <v>84.715909999999994</v>
      </c>
      <c r="FM1322">
        <v>85.228170000000006</v>
      </c>
      <c r="FN1322">
        <v>85.666880000000006</v>
      </c>
      <c r="FO1322">
        <v>85.849410000000006</v>
      </c>
      <c r="FP1322">
        <v>85.255170000000007</v>
      </c>
      <c r="FQ1322">
        <v>83.984809999999996</v>
      </c>
      <c r="FR1322">
        <v>81.374179999999996</v>
      </c>
      <c r="FS1322">
        <v>77.969130000000007</v>
      </c>
      <c r="FT1322">
        <v>76.25121</v>
      </c>
      <c r="FU1322">
        <v>74.771500000000003</v>
      </c>
      <c r="FV1322">
        <v>1</v>
      </c>
    </row>
    <row r="1323" spans="1:178" x14ac:dyDescent="0.2">
      <c r="A1323" t="s">
        <v>216</v>
      </c>
      <c r="B1323" t="s">
        <v>231</v>
      </c>
      <c r="C1323" t="s">
        <v>245</v>
      </c>
      <c r="D1323" t="s">
        <v>38</v>
      </c>
      <c r="E1323">
        <v>2016</v>
      </c>
      <c r="F1323" t="s">
        <v>230</v>
      </c>
      <c r="G1323">
        <v>62</v>
      </c>
      <c r="H1323" s="59"/>
      <c r="I1323">
        <v>8.1561000000000003</v>
      </c>
      <c r="J1323">
        <v>118.2646</v>
      </c>
      <c r="K1323">
        <v>118.7071</v>
      </c>
      <c r="L1323">
        <v>119.042</v>
      </c>
      <c r="M1323">
        <v>118.8176</v>
      </c>
      <c r="N1323">
        <v>118.6413</v>
      </c>
      <c r="O1323">
        <v>120.1086</v>
      </c>
      <c r="P1323">
        <v>123.20140000000001</v>
      </c>
      <c r="Q1323">
        <v>124.17310000000001</v>
      </c>
      <c r="R1323">
        <v>125.0463</v>
      </c>
      <c r="S1323">
        <v>127.0355</v>
      </c>
      <c r="T1323">
        <v>127.904</v>
      </c>
      <c r="U1323">
        <v>128.0155</v>
      </c>
      <c r="V1323">
        <v>125.13979999999999</v>
      </c>
      <c r="W1323">
        <v>124.6369</v>
      </c>
      <c r="X1323">
        <v>122.3327</v>
      </c>
      <c r="Y1323">
        <v>118.9589</v>
      </c>
      <c r="Z1323">
        <v>117.1752</v>
      </c>
      <c r="AA1323">
        <v>115.736</v>
      </c>
      <c r="AB1323">
        <v>116.07899999999999</v>
      </c>
      <c r="AC1323">
        <v>117.1957</v>
      </c>
      <c r="AD1323">
        <v>118.2984</v>
      </c>
      <c r="AE1323">
        <v>118.38809999999999</v>
      </c>
      <c r="AF1323">
        <v>118.286</v>
      </c>
      <c r="AG1323">
        <v>118.4288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24.02985</v>
      </c>
      <c r="AU1323">
        <v>101.56740000000001</v>
      </c>
      <c r="AV1323">
        <v>100.2483</v>
      </c>
      <c r="AW1323">
        <v>97.737790000000004</v>
      </c>
      <c r="AX1323">
        <v>96.273660000000007</v>
      </c>
      <c r="AY1323">
        <v>95.351929999999996</v>
      </c>
      <c r="AZ1323">
        <v>79.45805</v>
      </c>
      <c r="BA1323">
        <v>58.33484</v>
      </c>
      <c r="BB1323">
        <v>36.725879999999997</v>
      </c>
      <c r="BC1323">
        <v>36.186709999999998</v>
      </c>
      <c r="BD1323">
        <v>35.918289999999999</v>
      </c>
      <c r="BE1323">
        <v>36.884279999999997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27.188210000000002</v>
      </c>
      <c r="BS1323">
        <v>103.9823</v>
      </c>
      <c r="BT1323">
        <v>102.4465</v>
      </c>
      <c r="BU1323">
        <v>99.73357</v>
      </c>
      <c r="BV1323">
        <v>98.231930000000006</v>
      </c>
      <c r="BW1323">
        <v>97.23545</v>
      </c>
      <c r="BX1323">
        <v>80.457030000000003</v>
      </c>
      <c r="BY1323">
        <v>59.353879999999997</v>
      </c>
      <c r="BZ1323">
        <v>37.799610000000001</v>
      </c>
      <c r="CA1323">
        <v>37.299169999999997</v>
      </c>
      <c r="CB1323">
        <v>37.076329999999999</v>
      </c>
      <c r="CC1323">
        <v>38.082720000000002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29.37567</v>
      </c>
      <c r="CQ1323">
        <v>105.6549</v>
      </c>
      <c r="CR1323">
        <v>103.96899999999999</v>
      </c>
      <c r="CS1323">
        <v>101.11579999999999</v>
      </c>
      <c r="CT1323">
        <v>99.588229999999996</v>
      </c>
      <c r="CU1323">
        <v>98.539969999999997</v>
      </c>
      <c r="CV1323">
        <v>81.148929999999993</v>
      </c>
      <c r="CW1323">
        <v>60.059669999999997</v>
      </c>
      <c r="CX1323">
        <v>38.54327</v>
      </c>
      <c r="CY1323">
        <v>38.069659999999999</v>
      </c>
      <c r="CZ1323">
        <v>37.87838</v>
      </c>
      <c r="DA1323">
        <v>38.912750000000003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  <c r="DM1323">
        <v>0</v>
      </c>
      <c r="DN1323">
        <v>31.563140000000001</v>
      </c>
      <c r="DO1323">
        <v>107.3275</v>
      </c>
      <c r="DP1323">
        <v>105.4915</v>
      </c>
      <c r="DQ1323">
        <v>102.49809999999999</v>
      </c>
      <c r="DR1323">
        <v>100.94450000000001</v>
      </c>
      <c r="DS1323">
        <v>99.844489999999993</v>
      </c>
      <c r="DT1323">
        <v>81.840819999999994</v>
      </c>
      <c r="DU1323">
        <v>60.765450000000001</v>
      </c>
      <c r="DV1323">
        <v>39.286929999999998</v>
      </c>
      <c r="DW1323">
        <v>38.840159999999997</v>
      </c>
      <c r="DX1323">
        <v>38.680439999999997</v>
      </c>
      <c r="DY1323">
        <v>39.742789999999999</v>
      </c>
      <c r="DZ1323">
        <v>0</v>
      </c>
      <c r="EA1323">
        <v>0</v>
      </c>
      <c r="EB1323">
        <v>0</v>
      </c>
      <c r="EC1323">
        <v>0</v>
      </c>
      <c r="ED1323">
        <v>0</v>
      </c>
      <c r="EE1323">
        <v>0</v>
      </c>
      <c r="EF1323">
        <v>0</v>
      </c>
      <c r="EG1323">
        <v>0</v>
      </c>
      <c r="EH1323">
        <v>0</v>
      </c>
      <c r="EI1323">
        <v>0</v>
      </c>
      <c r="EJ1323">
        <v>0</v>
      </c>
      <c r="EK1323">
        <v>0</v>
      </c>
      <c r="EL1323">
        <v>34.721499999999999</v>
      </c>
      <c r="EM1323">
        <v>109.7424</v>
      </c>
      <c r="EN1323">
        <v>107.6897</v>
      </c>
      <c r="EO1323">
        <v>104.4939</v>
      </c>
      <c r="EP1323">
        <v>102.9028</v>
      </c>
      <c r="EQ1323">
        <v>101.72799999999999</v>
      </c>
      <c r="ER1323">
        <v>82.83981</v>
      </c>
      <c r="ES1323">
        <v>61.784500000000001</v>
      </c>
      <c r="ET1323">
        <v>40.360660000000003</v>
      </c>
      <c r="EU1323">
        <v>39.952620000000003</v>
      </c>
      <c r="EV1323">
        <v>39.838479999999997</v>
      </c>
      <c r="EW1323">
        <v>40.941229999999997</v>
      </c>
      <c r="EX1323">
        <v>72.653180000000006</v>
      </c>
      <c r="EY1323">
        <v>71.735789999999994</v>
      </c>
      <c r="EZ1323">
        <v>70.827079999999995</v>
      </c>
      <c r="FA1323">
        <v>69.887339999999995</v>
      </c>
      <c r="FB1323">
        <v>68.819400000000002</v>
      </c>
      <c r="FC1323">
        <v>67.100269999999995</v>
      </c>
      <c r="FD1323">
        <v>65.731610000000003</v>
      </c>
      <c r="FE1323">
        <v>65.934430000000006</v>
      </c>
      <c r="FF1323">
        <v>69.04768</v>
      </c>
      <c r="FG1323">
        <v>73.339119999999994</v>
      </c>
      <c r="FH1323">
        <v>77.018230000000003</v>
      </c>
      <c r="FI1323">
        <v>80.185270000000003</v>
      </c>
      <c r="FJ1323">
        <v>82.594350000000006</v>
      </c>
      <c r="FK1323">
        <v>83.903019999999998</v>
      </c>
      <c r="FL1323">
        <v>84.715909999999994</v>
      </c>
      <c r="FM1323">
        <v>85.228170000000006</v>
      </c>
      <c r="FN1323">
        <v>85.666880000000006</v>
      </c>
      <c r="FO1323">
        <v>85.849410000000006</v>
      </c>
      <c r="FP1323">
        <v>85.255170000000007</v>
      </c>
      <c r="FQ1323">
        <v>83.984809999999996</v>
      </c>
      <c r="FR1323">
        <v>81.374179999999996</v>
      </c>
      <c r="FS1323">
        <v>77.969130000000007</v>
      </c>
      <c r="FT1323">
        <v>76.25121</v>
      </c>
      <c r="FU1323">
        <v>74.771500000000003</v>
      </c>
      <c r="FV1323">
        <v>1</v>
      </c>
    </row>
    <row r="1324" spans="1:178" x14ac:dyDescent="0.2">
      <c r="A1324" t="s">
        <v>216</v>
      </c>
      <c r="B1324" t="s">
        <v>231</v>
      </c>
      <c r="C1324" t="s">
        <v>245</v>
      </c>
      <c r="D1324" t="s">
        <v>38</v>
      </c>
      <c r="E1324">
        <v>2017</v>
      </c>
      <c r="F1324" t="s">
        <v>230</v>
      </c>
      <c r="G1324">
        <v>61</v>
      </c>
      <c r="H1324" s="59"/>
      <c r="I1324">
        <v>8.0245499999999996</v>
      </c>
      <c r="J1324">
        <v>116.3571</v>
      </c>
      <c r="K1324">
        <v>116.7924</v>
      </c>
      <c r="L1324">
        <v>117.122</v>
      </c>
      <c r="M1324">
        <v>116.9012</v>
      </c>
      <c r="N1324">
        <v>116.7277</v>
      </c>
      <c r="O1324">
        <v>118.1713</v>
      </c>
      <c r="P1324">
        <v>121.21429999999999</v>
      </c>
      <c r="Q1324">
        <v>122.1703</v>
      </c>
      <c r="R1324">
        <v>123.0294</v>
      </c>
      <c r="S1324">
        <v>124.98650000000001</v>
      </c>
      <c r="T1324">
        <v>125.84099999999999</v>
      </c>
      <c r="U1324">
        <v>125.9507</v>
      </c>
      <c r="V1324">
        <v>123.12139999999999</v>
      </c>
      <c r="W1324">
        <v>122.6267</v>
      </c>
      <c r="X1324">
        <v>120.3596</v>
      </c>
      <c r="Y1324">
        <v>117.0402</v>
      </c>
      <c r="Z1324">
        <v>115.28530000000001</v>
      </c>
      <c r="AA1324">
        <v>113.8693</v>
      </c>
      <c r="AB1324">
        <v>114.2067</v>
      </c>
      <c r="AC1324">
        <v>115.30549999999999</v>
      </c>
      <c r="AD1324">
        <v>116.3903</v>
      </c>
      <c r="AE1324">
        <v>116.4786</v>
      </c>
      <c r="AF1324">
        <v>116.37820000000001</v>
      </c>
      <c r="AG1324">
        <v>116.51860000000001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23.599329999999998</v>
      </c>
      <c r="AU1324">
        <v>99.896370000000005</v>
      </c>
      <c r="AV1324">
        <v>98.601550000000003</v>
      </c>
      <c r="AW1324">
        <v>96.134240000000005</v>
      </c>
      <c r="AX1324">
        <v>94.694239999999994</v>
      </c>
      <c r="AY1324">
        <v>93.788390000000007</v>
      </c>
      <c r="AZ1324">
        <v>78.162890000000004</v>
      </c>
      <c r="BA1324">
        <v>57.380099999999999</v>
      </c>
      <c r="BB1324">
        <v>36.118929999999999</v>
      </c>
      <c r="BC1324">
        <v>35.58793</v>
      </c>
      <c r="BD1324">
        <v>35.323210000000003</v>
      </c>
      <c r="BE1324">
        <v>36.27308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26.732119999999998</v>
      </c>
      <c r="BS1324">
        <v>102.29179999999999</v>
      </c>
      <c r="BT1324">
        <v>100.782</v>
      </c>
      <c r="BU1324">
        <v>98.113849999999999</v>
      </c>
      <c r="BV1324">
        <v>96.636660000000006</v>
      </c>
      <c r="BW1324">
        <v>95.656649999999999</v>
      </c>
      <c r="BX1324">
        <v>79.153779999999998</v>
      </c>
      <c r="BY1324">
        <v>58.390889999999999</v>
      </c>
      <c r="BZ1324">
        <v>37.183959999999999</v>
      </c>
      <c r="CA1324">
        <v>36.691389999999998</v>
      </c>
      <c r="CB1324">
        <v>36.471879999999999</v>
      </c>
      <c r="CC1324">
        <v>37.46181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28.901869999999999</v>
      </c>
      <c r="CQ1324">
        <v>103.9508</v>
      </c>
      <c r="CR1324">
        <v>102.2921</v>
      </c>
      <c r="CS1324">
        <v>99.484930000000006</v>
      </c>
      <c r="CT1324">
        <v>97.981970000000004</v>
      </c>
      <c r="CU1324">
        <v>96.950609999999998</v>
      </c>
      <c r="CV1324">
        <v>79.840069999999997</v>
      </c>
      <c r="CW1324">
        <v>59.090960000000003</v>
      </c>
      <c r="CX1324">
        <v>37.921599999999998</v>
      </c>
      <c r="CY1324">
        <v>37.455640000000002</v>
      </c>
      <c r="CZ1324">
        <v>37.267440000000001</v>
      </c>
      <c r="DA1324">
        <v>38.285130000000002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  <c r="DM1324">
        <v>0</v>
      </c>
      <c r="DN1324">
        <v>31.071629999999999</v>
      </c>
      <c r="DO1324">
        <v>105.60980000000001</v>
      </c>
      <c r="DP1324">
        <v>103.8022</v>
      </c>
      <c r="DQ1324">
        <v>100.85599999999999</v>
      </c>
      <c r="DR1324">
        <v>99.327290000000005</v>
      </c>
      <c r="DS1324">
        <v>98.244579999999999</v>
      </c>
      <c r="DT1324">
        <v>80.52637</v>
      </c>
      <c r="DU1324">
        <v>59.791029999999999</v>
      </c>
      <c r="DV1324">
        <v>38.659239999999997</v>
      </c>
      <c r="DW1324">
        <v>38.219889999999999</v>
      </c>
      <c r="DX1324">
        <v>38.063000000000002</v>
      </c>
      <c r="DY1324">
        <v>39.108440000000002</v>
      </c>
      <c r="DZ1324">
        <v>0</v>
      </c>
      <c r="EA1324">
        <v>0</v>
      </c>
      <c r="EB1324">
        <v>0</v>
      </c>
      <c r="EC1324">
        <v>0</v>
      </c>
      <c r="ED1324">
        <v>0</v>
      </c>
      <c r="EE1324">
        <v>0</v>
      </c>
      <c r="EF1324">
        <v>0</v>
      </c>
      <c r="EG1324">
        <v>0</v>
      </c>
      <c r="EH1324">
        <v>0</v>
      </c>
      <c r="EI1324">
        <v>0</v>
      </c>
      <c r="EJ1324">
        <v>0</v>
      </c>
      <c r="EK1324">
        <v>0</v>
      </c>
      <c r="EL1324">
        <v>34.204410000000003</v>
      </c>
      <c r="EM1324">
        <v>108.0052</v>
      </c>
      <c r="EN1324">
        <v>105.98269999999999</v>
      </c>
      <c r="EO1324">
        <v>102.8356</v>
      </c>
      <c r="EP1324">
        <v>101.2697</v>
      </c>
      <c r="EQ1324">
        <v>100.11279999999999</v>
      </c>
      <c r="ER1324">
        <v>81.517259999999993</v>
      </c>
      <c r="ES1324">
        <v>60.801830000000002</v>
      </c>
      <c r="ET1324">
        <v>39.72428</v>
      </c>
      <c r="EU1324">
        <v>39.323349999999998</v>
      </c>
      <c r="EV1324">
        <v>39.211669999999998</v>
      </c>
      <c r="EW1324">
        <v>40.297179999999997</v>
      </c>
      <c r="EX1324">
        <v>72.653180000000006</v>
      </c>
      <c r="EY1324">
        <v>71.735799999999998</v>
      </c>
      <c r="EZ1324">
        <v>70.827079999999995</v>
      </c>
      <c r="FA1324">
        <v>69.887339999999995</v>
      </c>
      <c r="FB1324">
        <v>68.819400000000002</v>
      </c>
      <c r="FC1324">
        <v>67.100269999999995</v>
      </c>
      <c r="FD1324">
        <v>65.731610000000003</v>
      </c>
      <c r="FE1324">
        <v>65.934430000000006</v>
      </c>
      <c r="FF1324">
        <v>69.04768</v>
      </c>
      <c r="FG1324">
        <v>73.339119999999994</v>
      </c>
      <c r="FH1324">
        <v>77.018230000000003</v>
      </c>
      <c r="FI1324">
        <v>80.185270000000003</v>
      </c>
      <c r="FJ1324">
        <v>82.594350000000006</v>
      </c>
      <c r="FK1324">
        <v>83.903019999999998</v>
      </c>
      <c r="FL1324">
        <v>84.715909999999994</v>
      </c>
      <c r="FM1324">
        <v>85.228179999999995</v>
      </c>
      <c r="FN1324">
        <v>85.666870000000003</v>
      </c>
      <c r="FO1324">
        <v>85.849400000000003</v>
      </c>
      <c r="FP1324">
        <v>85.255170000000007</v>
      </c>
      <c r="FQ1324">
        <v>83.984809999999996</v>
      </c>
      <c r="FR1324">
        <v>81.374179999999996</v>
      </c>
      <c r="FS1324">
        <v>77.969130000000007</v>
      </c>
      <c r="FT1324">
        <v>76.25121</v>
      </c>
      <c r="FU1324">
        <v>74.771500000000003</v>
      </c>
      <c r="FV1324">
        <v>1</v>
      </c>
    </row>
    <row r="1325" spans="1:178" x14ac:dyDescent="0.2">
      <c r="A1325" t="s">
        <v>216</v>
      </c>
      <c r="B1325" t="s">
        <v>231</v>
      </c>
      <c r="C1325" t="s">
        <v>245</v>
      </c>
      <c r="D1325" t="s">
        <v>38</v>
      </c>
      <c r="E1325" t="s">
        <v>239</v>
      </c>
      <c r="F1325" t="s">
        <v>230</v>
      </c>
      <c r="G1325">
        <v>59</v>
      </c>
      <c r="H1325" s="59"/>
      <c r="I1325">
        <v>7.76145</v>
      </c>
      <c r="J1325">
        <v>112.5421</v>
      </c>
      <c r="K1325">
        <v>112.9632</v>
      </c>
      <c r="L1325">
        <v>113.28189999999999</v>
      </c>
      <c r="M1325">
        <v>113.0684</v>
      </c>
      <c r="N1325">
        <v>112.9006</v>
      </c>
      <c r="O1325">
        <v>114.29689999999999</v>
      </c>
      <c r="P1325">
        <v>117.2401</v>
      </c>
      <c r="Q1325">
        <v>118.1647</v>
      </c>
      <c r="R1325">
        <v>118.9957</v>
      </c>
      <c r="S1325">
        <v>120.8886</v>
      </c>
      <c r="T1325">
        <v>121.71510000000001</v>
      </c>
      <c r="U1325">
        <v>121.8212</v>
      </c>
      <c r="V1325">
        <v>119.08459999999999</v>
      </c>
      <c r="W1325">
        <v>118.6061</v>
      </c>
      <c r="X1325">
        <v>116.4134</v>
      </c>
      <c r="Y1325">
        <v>113.2028</v>
      </c>
      <c r="Z1325">
        <v>111.50539999999999</v>
      </c>
      <c r="AA1325">
        <v>110.13590000000001</v>
      </c>
      <c r="AB1325">
        <v>110.4622</v>
      </c>
      <c r="AC1325">
        <v>111.52500000000001</v>
      </c>
      <c r="AD1325">
        <v>112.57429999999999</v>
      </c>
      <c r="AE1325">
        <v>112.6597</v>
      </c>
      <c r="AF1325">
        <v>112.5625</v>
      </c>
      <c r="AG1325">
        <v>112.6983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22.739380000000001</v>
      </c>
      <c r="AU1325">
        <v>96.555179999999993</v>
      </c>
      <c r="AV1325">
        <v>95.308719999999994</v>
      </c>
      <c r="AW1325">
        <v>92.92783</v>
      </c>
      <c r="AX1325">
        <v>91.536060000000006</v>
      </c>
      <c r="AY1325">
        <v>90.661950000000004</v>
      </c>
      <c r="AZ1325">
        <v>75.572909999999993</v>
      </c>
      <c r="BA1325">
        <v>55.470970000000001</v>
      </c>
      <c r="BB1325">
        <v>34.9054</v>
      </c>
      <c r="BC1325">
        <v>34.390749999999997</v>
      </c>
      <c r="BD1325">
        <v>34.133470000000003</v>
      </c>
      <c r="BE1325">
        <v>35.051090000000002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25.82038</v>
      </c>
      <c r="BS1325">
        <v>98.910960000000003</v>
      </c>
      <c r="BT1325">
        <v>97.45308</v>
      </c>
      <c r="BU1325">
        <v>94.87473</v>
      </c>
      <c r="BV1325">
        <v>93.446370000000002</v>
      </c>
      <c r="BW1325">
        <v>92.499340000000004</v>
      </c>
      <c r="BX1325">
        <v>76.547420000000002</v>
      </c>
      <c r="BY1325">
        <v>56.465049999999998</v>
      </c>
      <c r="BZ1325">
        <v>35.952829999999999</v>
      </c>
      <c r="CA1325">
        <v>35.475969999999997</v>
      </c>
      <c r="CB1325">
        <v>35.263150000000003</v>
      </c>
      <c r="CC1325">
        <v>36.220179999999999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27.954270000000001</v>
      </c>
      <c r="CQ1325">
        <v>100.54259999999999</v>
      </c>
      <c r="CR1325">
        <v>98.93826</v>
      </c>
      <c r="CS1325">
        <v>96.223140000000001</v>
      </c>
      <c r="CT1325">
        <v>94.769450000000006</v>
      </c>
      <c r="CU1325">
        <v>93.771900000000002</v>
      </c>
      <c r="CV1325">
        <v>77.222369999999998</v>
      </c>
      <c r="CW1325">
        <v>57.153550000000003</v>
      </c>
      <c r="CX1325">
        <v>36.678269999999998</v>
      </c>
      <c r="CY1325">
        <v>36.227580000000003</v>
      </c>
      <c r="CZ1325">
        <v>36.045560000000002</v>
      </c>
      <c r="DA1325">
        <v>37.029879999999999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  <c r="DM1325">
        <v>0</v>
      </c>
      <c r="DN1325">
        <v>30.088159999999998</v>
      </c>
      <c r="DO1325">
        <v>102.1742</v>
      </c>
      <c r="DP1325">
        <v>100.4234</v>
      </c>
      <c r="DQ1325">
        <v>97.571550000000002</v>
      </c>
      <c r="DR1325">
        <v>96.092519999999993</v>
      </c>
      <c r="DS1325">
        <v>95.044470000000004</v>
      </c>
      <c r="DT1325">
        <v>77.897319999999993</v>
      </c>
      <c r="DU1325">
        <v>57.84205</v>
      </c>
      <c r="DV1325">
        <v>37.40372</v>
      </c>
      <c r="DW1325">
        <v>36.979199999999999</v>
      </c>
      <c r="DX1325">
        <v>36.827970000000001</v>
      </c>
      <c r="DY1325">
        <v>37.839579999999998</v>
      </c>
      <c r="DZ1325">
        <v>0</v>
      </c>
      <c r="EA1325">
        <v>0</v>
      </c>
      <c r="EB1325">
        <v>0</v>
      </c>
      <c r="EC1325">
        <v>0</v>
      </c>
      <c r="ED1325">
        <v>0</v>
      </c>
      <c r="EE1325">
        <v>0</v>
      </c>
      <c r="EF1325">
        <v>0</v>
      </c>
      <c r="EG1325">
        <v>0</v>
      </c>
      <c r="EH1325">
        <v>0</v>
      </c>
      <c r="EI1325">
        <v>0</v>
      </c>
      <c r="EJ1325">
        <v>0</v>
      </c>
      <c r="EK1325">
        <v>0</v>
      </c>
      <c r="EL1325">
        <v>33.169159999999998</v>
      </c>
      <c r="EM1325">
        <v>104.53</v>
      </c>
      <c r="EN1325">
        <v>102.56780000000001</v>
      </c>
      <c r="EO1325">
        <v>99.518439999999998</v>
      </c>
      <c r="EP1325">
        <v>98.002840000000006</v>
      </c>
      <c r="EQ1325">
        <v>96.881860000000003</v>
      </c>
      <c r="ER1325">
        <v>78.871830000000003</v>
      </c>
      <c r="ES1325">
        <v>58.83614</v>
      </c>
      <c r="ET1325">
        <v>38.451149999999998</v>
      </c>
      <c r="EU1325">
        <v>38.064419999999998</v>
      </c>
      <c r="EV1325">
        <v>37.957650000000001</v>
      </c>
      <c r="EW1325">
        <v>39.008670000000002</v>
      </c>
      <c r="EX1325">
        <v>72.653180000000006</v>
      </c>
      <c r="EY1325">
        <v>71.735799999999998</v>
      </c>
      <c r="EZ1325">
        <v>70.827079999999995</v>
      </c>
      <c r="FA1325">
        <v>69.887339999999995</v>
      </c>
      <c r="FB1325">
        <v>68.819400000000002</v>
      </c>
      <c r="FC1325">
        <v>67.100269999999995</v>
      </c>
      <c r="FD1325">
        <v>65.731610000000003</v>
      </c>
      <c r="FE1325">
        <v>65.934430000000006</v>
      </c>
      <c r="FF1325">
        <v>69.04768</v>
      </c>
      <c r="FG1325">
        <v>73.339119999999994</v>
      </c>
      <c r="FH1325">
        <v>77.018230000000003</v>
      </c>
      <c r="FI1325">
        <v>80.185280000000006</v>
      </c>
      <c r="FJ1325">
        <v>82.594350000000006</v>
      </c>
      <c r="FK1325">
        <v>83.903019999999998</v>
      </c>
      <c r="FL1325">
        <v>84.715919999999997</v>
      </c>
      <c r="FM1325">
        <v>85.228170000000006</v>
      </c>
      <c r="FN1325">
        <v>85.666870000000003</v>
      </c>
      <c r="FO1325">
        <v>85.849410000000006</v>
      </c>
      <c r="FP1325">
        <v>85.255170000000007</v>
      </c>
      <c r="FQ1325">
        <v>83.984809999999996</v>
      </c>
      <c r="FR1325">
        <v>81.374179999999996</v>
      </c>
      <c r="FS1325">
        <v>77.969130000000007</v>
      </c>
      <c r="FT1325">
        <v>76.25121</v>
      </c>
      <c r="FU1325">
        <v>74.771510000000006</v>
      </c>
      <c r="FV1325">
        <v>1</v>
      </c>
    </row>
    <row r="1326" spans="1:178" x14ac:dyDescent="0.2">
      <c r="A1326" t="s">
        <v>216</v>
      </c>
      <c r="B1326" t="s">
        <v>231</v>
      </c>
      <c r="C1326" t="s">
        <v>245</v>
      </c>
      <c r="D1326" t="s">
        <v>39</v>
      </c>
      <c r="E1326">
        <v>2015</v>
      </c>
      <c r="F1326" t="s">
        <v>230</v>
      </c>
      <c r="G1326">
        <v>64</v>
      </c>
      <c r="H1326" s="59"/>
      <c r="I1326">
        <v>8.4192</v>
      </c>
      <c r="J1326">
        <v>122.8775</v>
      </c>
      <c r="K1326">
        <v>122.85890000000001</v>
      </c>
      <c r="L1326">
        <v>123.66840000000001</v>
      </c>
      <c r="M1326">
        <v>123.691</v>
      </c>
      <c r="N1326">
        <v>124.0849</v>
      </c>
      <c r="O1326">
        <v>125.6319</v>
      </c>
      <c r="P1326">
        <v>128.2989</v>
      </c>
      <c r="Q1326">
        <v>129.852</v>
      </c>
      <c r="R1326">
        <v>130.83090000000001</v>
      </c>
      <c r="S1326">
        <v>133.0436</v>
      </c>
      <c r="T1326">
        <v>134.03819999999999</v>
      </c>
      <c r="U1326">
        <v>133.958</v>
      </c>
      <c r="V1326">
        <v>130.77780000000001</v>
      </c>
      <c r="W1326">
        <v>130.5076</v>
      </c>
      <c r="X1326">
        <v>127.9897</v>
      </c>
      <c r="Y1326">
        <v>124.38120000000001</v>
      </c>
      <c r="Z1326">
        <v>122.7068</v>
      </c>
      <c r="AA1326">
        <v>121.7097</v>
      </c>
      <c r="AB1326">
        <v>121.6561</v>
      </c>
      <c r="AC1326">
        <v>122.5309</v>
      </c>
      <c r="AD1326">
        <v>123.70610000000001</v>
      </c>
      <c r="AE1326">
        <v>123.8569</v>
      </c>
      <c r="AF1326">
        <v>123.866</v>
      </c>
      <c r="AG1326">
        <v>123.9769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26.38616</v>
      </c>
      <c r="AU1326">
        <v>107.55070000000001</v>
      </c>
      <c r="AV1326">
        <v>106.1283</v>
      </c>
      <c r="AW1326">
        <v>103.2413</v>
      </c>
      <c r="AX1326">
        <v>101.761</v>
      </c>
      <c r="AY1326">
        <v>101.1934</v>
      </c>
      <c r="AZ1326">
        <v>84.057199999999995</v>
      </c>
      <c r="BA1326">
        <v>60.948560000000001</v>
      </c>
      <c r="BB1326">
        <v>38.914569999999998</v>
      </c>
      <c r="BC1326">
        <v>38.39114</v>
      </c>
      <c r="BD1326">
        <v>38.086150000000004</v>
      </c>
      <c r="BE1326">
        <v>38.784820000000003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29.615210000000001</v>
      </c>
      <c r="BS1326">
        <v>110.1096</v>
      </c>
      <c r="BT1326">
        <v>108.4585</v>
      </c>
      <c r="BU1326">
        <v>105.3544</v>
      </c>
      <c r="BV1326">
        <v>103.8755</v>
      </c>
      <c r="BW1326">
        <v>103.2478</v>
      </c>
      <c r="BX1326">
        <v>85.136049999999997</v>
      </c>
      <c r="BY1326">
        <v>62.036990000000003</v>
      </c>
      <c r="BZ1326">
        <v>40.068159999999999</v>
      </c>
      <c r="CA1326">
        <v>39.582549999999998</v>
      </c>
      <c r="CB1326">
        <v>39.324390000000001</v>
      </c>
      <c r="CC1326">
        <v>40.069519999999997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31.85164</v>
      </c>
      <c r="CQ1326">
        <v>111.88200000000001</v>
      </c>
      <c r="CR1326">
        <v>110.0724</v>
      </c>
      <c r="CS1326">
        <v>106.818</v>
      </c>
      <c r="CT1326">
        <v>105.34</v>
      </c>
      <c r="CU1326">
        <v>104.6708</v>
      </c>
      <c r="CV1326">
        <v>85.883269999999996</v>
      </c>
      <c r="CW1326">
        <v>62.790840000000003</v>
      </c>
      <c r="CX1326">
        <v>40.867130000000003</v>
      </c>
      <c r="CY1326">
        <v>40.407710000000002</v>
      </c>
      <c r="CZ1326">
        <v>40.181989999999999</v>
      </c>
      <c r="DA1326">
        <v>40.959299999999999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34.088070000000002</v>
      </c>
      <c r="DO1326">
        <v>113.65430000000001</v>
      </c>
      <c r="DP1326">
        <v>111.6863</v>
      </c>
      <c r="DQ1326">
        <v>108.28149999999999</v>
      </c>
      <c r="DR1326">
        <v>106.8044</v>
      </c>
      <c r="DS1326">
        <v>106.0937</v>
      </c>
      <c r="DT1326">
        <v>86.630489999999995</v>
      </c>
      <c r="DU1326">
        <v>63.544690000000003</v>
      </c>
      <c r="DV1326">
        <v>41.666110000000003</v>
      </c>
      <c r="DW1326">
        <v>41.232880000000002</v>
      </c>
      <c r="DX1326">
        <v>41.039589999999997</v>
      </c>
      <c r="DY1326">
        <v>41.849080000000001</v>
      </c>
      <c r="DZ1326">
        <v>0</v>
      </c>
      <c r="EA1326">
        <v>0</v>
      </c>
      <c r="EB1326">
        <v>0</v>
      </c>
      <c r="EC1326">
        <v>0</v>
      </c>
      <c r="ED1326">
        <v>0</v>
      </c>
      <c r="EE1326">
        <v>0</v>
      </c>
      <c r="EF1326">
        <v>0</v>
      </c>
      <c r="EG1326">
        <v>0</v>
      </c>
      <c r="EH1326">
        <v>0</v>
      </c>
      <c r="EI1326">
        <v>0</v>
      </c>
      <c r="EJ1326">
        <v>0</v>
      </c>
      <c r="EK1326">
        <v>0</v>
      </c>
      <c r="EL1326">
        <v>37.317120000000003</v>
      </c>
      <c r="EM1326">
        <v>116.2133</v>
      </c>
      <c r="EN1326">
        <v>114.01649999999999</v>
      </c>
      <c r="EO1326">
        <v>110.3947</v>
      </c>
      <c r="EP1326">
        <v>108.91889999999999</v>
      </c>
      <c r="EQ1326">
        <v>108.1481</v>
      </c>
      <c r="ER1326">
        <v>87.709339999999997</v>
      </c>
      <c r="ES1326">
        <v>64.633120000000005</v>
      </c>
      <c r="ET1326">
        <v>42.819690000000001</v>
      </c>
      <c r="EU1326">
        <v>42.424289999999999</v>
      </c>
      <c r="EV1326">
        <v>42.277830000000002</v>
      </c>
      <c r="EW1326">
        <v>43.133769999999998</v>
      </c>
      <c r="EX1326">
        <v>77.766949999999994</v>
      </c>
      <c r="EY1326">
        <v>76.661450000000002</v>
      </c>
      <c r="EZ1326">
        <v>75.940219999999997</v>
      </c>
      <c r="FA1326">
        <v>74.955520000000007</v>
      </c>
      <c r="FB1326">
        <v>73.484430000000003</v>
      </c>
      <c r="FC1326">
        <v>72.168530000000004</v>
      </c>
      <c r="FD1326">
        <v>71.273120000000006</v>
      </c>
      <c r="FE1326">
        <v>71.181250000000006</v>
      </c>
      <c r="FF1326">
        <v>73.603080000000006</v>
      </c>
      <c r="FG1326">
        <v>77.954629999999995</v>
      </c>
      <c r="FH1326">
        <v>81.361559999999997</v>
      </c>
      <c r="FI1326">
        <v>83.755260000000007</v>
      </c>
      <c r="FJ1326">
        <v>86.222040000000007</v>
      </c>
      <c r="FK1326">
        <v>87.583690000000004</v>
      </c>
      <c r="FL1326">
        <v>88.927279999999996</v>
      </c>
      <c r="FM1326">
        <v>89.530079999999998</v>
      </c>
      <c r="FN1326">
        <v>89.912689999999998</v>
      </c>
      <c r="FO1326">
        <v>89.458340000000007</v>
      </c>
      <c r="FP1326">
        <v>88.958460000000002</v>
      </c>
      <c r="FQ1326">
        <v>87.462360000000004</v>
      </c>
      <c r="FR1326">
        <v>85.300659999999993</v>
      </c>
      <c r="FS1326">
        <v>82.11497</v>
      </c>
      <c r="FT1326">
        <v>80.432519999999997</v>
      </c>
      <c r="FU1326">
        <v>78.921409999999995</v>
      </c>
      <c r="FV1326">
        <v>1</v>
      </c>
    </row>
    <row r="1327" spans="1:178" x14ac:dyDescent="0.2">
      <c r="A1327" t="s">
        <v>216</v>
      </c>
      <c r="B1327" t="s">
        <v>231</v>
      </c>
      <c r="C1327" t="s">
        <v>245</v>
      </c>
      <c r="D1327" t="s">
        <v>39</v>
      </c>
      <c r="E1327">
        <v>2016</v>
      </c>
      <c r="F1327" t="s">
        <v>230</v>
      </c>
      <c r="G1327">
        <v>62</v>
      </c>
      <c r="H1327" s="59"/>
      <c r="I1327">
        <v>8.1561000000000003</v>
      </c>
      <c r="J1327">
        <v>119.0376</v>
      </c>
      <c r="K1327">
        <v>119.0196</v>
      </c>
      <c r="L1327">
        <v>119.8038</v>
      </c>
      <c r="M1327">
        <v>119.8257</v>
      </c>
      <c r="N1327">
        <v>120.2073</v>
      </c>
      <c r="O1327">
        <v>121.7059</v>
      </c>
      <c r="P1327">
        <v>124.28959999999999</v>
      </c>
      <c r="Q1327">
        <v>125.7941</v>
      </c>
      <c r="R1327">
        <v>126.7424</v>
      </c>
      <c r="S1327">
        <v>128.886</v>
      </c>
      <c r="T1327">
        <v>129.84950000000001</v>
      </c>
      <c r="U1327">
        <v>129.77180000000001</v>
      </c>
      <c r="V1327">
        <v>126.691</v>
      </c>
      <c r="W1327">
        <v>126.4293</v>
      </c>
      <c r="X1327">
        <v>123.99</v>
      </c>
      <c r="Y1327">
        <v>120.4943</v>
      </c>
      <c r="Z1327">
        <v>118.87220000000001</v>
      </c>
      <c r="AA1327">
        <v>117.9063</v>
      </c>
      <c r="AB1327">
        <v>117.85429999999999</v>
      </c>
      <c r="AC1327">
        <v>118.70180000000001</v>
      </c>
      <c r="AD1327">
        <v>119.8403</v>
      </c>
      <c r="AE1327">
        <v>119.9863</v>
      </c>
      <c r="AF1327">
        <v>119.9952</v>
      </c>
      <c r="AG1327">
        <v>120.1027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25.476870000000002</v>
      </c>
      <c r="AU1327">
        <v>104.12260000000001</v>
      </c>
      <c r="AV1327">
        <v>102.75069999999999</v>
      </c>
      <c r="AW1327">
        <v>99.959530000000001</v>
      </c>
      <c r="AX1327">
        <v>98.52552</v>
      </c>
      <c r="AY1327">
        <v>97.977159999999998</v>
      </c>
      <c r="AZ1327">
        <v>81.402109999999993</v>
      </c>
      <c r="BA1327">
        <v>59.015360000000001</v>
      </c>
      <c r="BB1327">
        <v>37.668230000000001</v>
      </c>
      <c r="BC1327">
        <v>37.160150000000002</v>
      </c>
      <c r="BD1327">
        <v>36.86347</v>
      </c>
      <c r="BE1327">
        <v>37.539090000000002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28.655059999999999</v>
      </c>
      <c r="BS1327">
        <v>106.6413</v>
      </c>
      <c r="BT1327">
        <v>105.0442</v>
      </c>
      <c r="BU1327">
        <v>102.0394</v>
      </c>
      <c r="BV1327">
        <v>100.6067</v>
      </c>
      <c r="BW1327">
        <v>99.999279999999999</v>
      </c>
      <c r="BX1327">
        <v>82.463980000000006</v>
      </c>
      <c r="BY1327">
        <v>60.086649999999999</v>
      </c>
      <c r="BZ1327">
        <v>38.803649999999998</v>
      </c>
      <c r="CA1327">
        <v>38.332799999999999</v>
      </c>
      <c r="CB1327">
        <v>38.082210000000003</v>
      </c>
      <c r="CC1327">
        <v>38.803550000000001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30.856269999999999</v>
      </c>
      <c r="CQ1327">
        <v>108.3857</v>
      </c>
      <c r="CR1327">
        <v>106.6327</v>
      </c>
      <c r="CS1327">
        <v>103.4799</v>
      </c>
      <c r="CT1327">
        <v>102.04810000000001</v>
      </c>
      <c r="CU1327">
        <v>101.3998</v>
      </c>
      <c r="CV1327">
        <v>83.199420000000003</v>
      </c>
      <c r="CW1327">
        <v>60.828620000000001</v>
      </c>
      <c r="CX1327">
        <v>39.590040000000002</v>
      </c>
      <c r="CY1327">
        <v>39.144970000000001</v>
      </c>
      <c r="CZ1327">
        <v>38.926299999999998</v>
      </c>
      <c r="DA1327">
        <v>39.679319999999997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33.057479999999998</v>
      </c>
      <c r="DO1327">
        <v>110.1301</v>
      </c>
      <c r="DP1327">
        <v>108.22110000000001</v>
      </c>
      <c r="DQ1327">
        <v>104.9204</v>
      </c>
      <c r="DR1327">
        <v>103.48950000000001</v>
      </c>
      <c r="DS1327">
        <v>102.80029999999999</v>
      </c>
      <c r="DT1327">
        <v>83.934870000000004</v>
      </c>
      <c r="DU1327">
        <v>61.570599999999999</v>
      </c>
      <c r="DV1327">
        <v>40.376429999999999</v>
      </c>
      <c r="DW1327">
        <v>39.957149999999999</v>
      </c>
      <c r="DX1327">
        <v>39.770400000000002</v>
      </c>
      <c r="DY1327">
        <v>40.555079999999997</v>
      </c>
      <c r="DZ1327">
        <v>0</v>
      </c>
      <c r="EA1327">
        <v>0</v>
      </c>
      <c r="EB1327">
        <v>0</v>
      </c>
      <c r="EC1327">
        <v>0</v>
      </c>
      <c r="ED1327">
        <v>0</v>
      </c>
      <c r="EE1327">
        <v>0</v>
      </c>
      <c r="EF1327">
        <v>0</v>
      </c>
      <c r="EG1327">
        <v>0</v>
      </c>
      <c r="EH1327">
        <v>0</v>
      </c>
      <c r="EI1327">
        <v>0</v>
      </c>
      <c r="EJ1327">
        <v>0</v>
      </c>
      <c r="EK1327">
        <v>0</v>
      </c>
      <c r="EL1327">
        <v>36.235680000000002</v>
      </c>
      <c r="EM1327">
        <v>112.64879999999999</v>
      </c>
      <c r="EN1327">
        <v>110.5146</v>
      </c>
      <c r="EO1327">
        <v>107.0003</v>
      </c>
      <c r="EP1327">
        <v>105.5707</v>
      </c>
      <c r="EQ1327">
        <v>104.8224</v>
      </c>
      <c r="ER1327">
        <v>84.996740000000003</v>
      </c>
      <c r="ES1327">
        <v>62.641889999999997</v>
      </c>
      <c r="ET1327">
        <v>41.511850000000003</v>
      </c>
      <c r="EU1327">
        <v>41.129800000000003</v>
      </c>
      <c r="EV1327">
        <v>40.989139999999999</v>
      </c>
      <c r="EW1327">
        <v>41.81955</v>
      </c>
      <c r="EX1327">
        <v>77.766949999999994</v>
      </c>
      <c r="EY1327">
        <v>76.661450000000002</v>
      </c>
      <c r="EZ1327">
        <v>75.940219999999997</v>
      </c>
      <c r="FA1327">
        <v>74.955520000000007</v>
      </c>
      <c r="FB1327">
        <v>73.48442</v>
      </c>
      <c r="FC1327">
        <v>72.168530000000004</v>
      </c>
      <c r="FD1327">
        <v>71.273120000000006</v>
      </c>
      <c r="FE1327">
        <v>71.181250000000006</v>
      </c>
      <c r="FF1327">
        <v>73.603080000000006</v>
      </c>
      <c r="FG1327">
        <v>77.954629999999995</v>
      </c>
      <c r="FH1327">
        <v>81.361559999999997</v>
      </c>
      <c r="FI1327">
        <v>83.755260000000007</v>
      </c>
      <c r="FJ1327">
        <v>86.222040000000007</v>
      </c>
      <c r="FK1327">
        <v>87.583690000000004</v>
      </c>
      <c r="FL1327">
        <v>88.927279999999996</v>
      </c>
      <c r="FM1327">
        <v>89.530079999999998</v>
      </c>
      <c r="FN1327">
        <v>89.912689999999998</v>
      </c>
      <c r="FO1327">
        <v>89.458340000000007</v>
      </c>
      <c r="FP1327">
        <v>88.958460000000002</v>
      </c>
      <c r="FQ1327">
        <v>87.462360000000004</v>
      </c>
      <c r="FR1327">
        <v>85.300659999999993</v>
      </c>
      <c r="FS1327">
        <v>82.11497</v>
      </c>
      <c r="FT1327">
        <v>80.432519999999997</v>
      </c>
      <c r="FU1327">
        <v>78.921409999999995</v>
      </c>
      <c r="FV1327">
        <v>1</v>
      </c>
    </row>
    <row r="1328" spans="1:178" x14ac:dyDescent="0.2">
      <c r="A1328" t="s">
        <v>216</v>
      </c>
      <c r="B1328" t="s">
        <v>231</v>
      </c>
      <c r="C1328" t="s">
        <v>245</v>
      </c>
      <c r="D1328" t="s">
        <v>39</v>
      </c>
      <c r="E1328">
        <v>2017</v>
      </c>
      <c r="F1328" t="s">
        <v>230</v>
      </c>
      <c r="G1328">
        <v>61</v>
      </c>
      <c r="H1328" s="59"/>
      <c r="I1328">
        <v>8.0245499999999996</v>
      </c>
      <c r="J1328">
        <v>117.1176</v>
      </c>
      <c r="K1328">
        <v>117.09990000000001</v>
      </c>
      <c r="L1328">
        <v>117.8715</v>
      </c>
      <c r="M1328">
        <v>117.893</v>
      </c>
      <c r="N1328">
        <v>118.2684</v>
      </c>
      <c r="O1328">
        <v>119.74290000000001</v>
      </c>
      <c r="P1328">
        <v>122.28489999999999</v>
      </c>
      <c r="Q1328">
        <v>123.76519999999999</v>
      </c>
      <c r="R1328">
        <v>124.6982</v>
      </c>
      <c r="S1328">
        <v>126.80719999999999</v>
      </c>
      <c r="T1328">
        <v>127.7551</v>
      </c>
      <c r="U1328">
        <v>127.67870000000001</v>
      </c>
      <c r="V1328">
        <v>124.6476</v>
      </c>
      <c r="W1328">
        <v>124.3901</v>
      </c>
      <c r="X1328">
        <v>121.9901</v>
      </c>
      <c r="Y1328">
        <v>118.5509</v>
      </c>
      <c r="Z1328">
        <v>116.955</v>
      </c>
      <c r="AA1328">
        <v>116.00449999999999</v>
      </c>
      <c r="AB1328">
        <v>115.9534</v>
      </c>
      <c r="AC1328">
        <v>116.7872</v>
      </c>
      <c r="AD1328">
        <v>117.90730000000001</v>
      </c>
      <c r="AE1328">
        <v>118.05110000000001</v>
      </c>
      <c r="AF1328">
        <v>118.0598</v>
      </c>
      <c r="AG1328">
        <v>118.16549999999999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25.022749999999998</v>
      </c>
      <c r="AU1328">
        <v>102.4089</v>
      </c>
      <c r="AV1328">
        <v>101.0622</v>
      </c>
      <c r="AW1328">
        <v>98.318989999999999</v>
      </c>
      <c r="AX1328">
        <v>96.908100000000005</v>
      </c>
      <c r="AY1328">
        <v>96.369389999999996</v>
      </c>
      <c r="AZ1328">
        <v>80.074740000000006</v>
      </c>
      <c r="BA1328">
        <v>58.048929999999999</v>
      </c>
      <c r="BB1328">
        <v>37.04524</v>
      </c>
      <c r="BC1328">
        <v>36.544849999999997</v>
      </c>
      <c r="BD1328">
        <v>36.252330000000001</v>
      </c>
      <c r="BE1328">
        <v>36.916429999999998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28.17521</v>
      </c>
      <c r="BS1328">
        <v>104.9072</v>
      </c>
      <c r="BT1328">
        <v>103.3372</v>
      </c>
      <c r="BU1328">
        <v>100.38200000000001</v>
      </c>
      <c r="BV1328">
        <v>98.97242</v>
      </c>
      <c r="BW1328">
        <v>98.375129999999999</v>
      </c>
      <c r="BX1328">
        <v>81.128010000000003</v>
      </c>
      <c r="BY1328">
        <v>59.111550000000001</v>
      </c>
      <c r="BZ1328">
        <v>38.171469999999999</v>
      </c>
      <c r="CA1328">
        <v>37.708010000000002</v>
      </c>
      <c r="CB1328">
        <v>37.461199999999998</v>
      </c>
      <c r="CC1328">
        <v>38.170650000000002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30.35859</v>
      </c>
      <c r="CQ1328">
        <v>106.6375</v>
      </c>
      <c r="CR1328">
        <v>104.9128</v>
      </c>
      <c r="CS1328">
        <v>101.8109</v>
      </c>
      <c r="CT1328">
        <v>100.40219999999999</v>
      </c>
      <c r="CU1328">
        <v>99.764309999999995</v>
      </c>
      <c r="CV1328">
        <v>81.857500000000002</v>
      </c>
      <c r="CW1328">
        <v>59.847520000000003</v>
      </c>
      <c r="CX1328">
        <v>38.95149</v>
      </c>
      <c r="CY1328">
        <v>38.513599999999997</v>
      </c>
      <c r="CZ1328">
        <v>38.298459999999999</v>
      </c>
      <c r="DA1328">
        <v>39.03933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  <c r="DM1328">
        <v>0</v>
      </c>
      <c r="DN1328">
        <v>32.541980000000002</v>
      </c>
      <c r="DO1328">
        <v>108.3678</v>
      </c>
      <c r="DP1328">
        <v>106.4884</v>
      </c>
      <c r="DQ1328">
        <v>103.2397</v>
      </c>
      <c r="DR1328">
        <v>101.8319</v>
      </c>
      <c r="DS1328">
        <v>101.15349999999999</v>
      </c>
      <c r="DT1328">
        <v>82.58699</v>
      </c>
      <c r="DU1328">
        <v>60.583480000000002</v>
      </c>
      <c r="DV1328">
        <v>39.73151</v>
      </c>
      <c r="DW1328">
        <v>39.319200000000002</v>
      </c>
      <c r="DX1328">
        <v>39.135719999999999</v>
      </c>
      <c r="DY1328">
        <v>39.908000000000001</v>
      </c>
      <c r="DZ1328">
        <v>0</v>
      </c>
      <c r="EA1328">
        <v>0</v>
      </c>
      <c r="EB1328">
        <v>0</v>
      </c>
      <c r="EC1328">
        <v>0</v>
      </c>
      <c r="ED1328" s="40">
        <v>0</v>
      </c>
      <c r="EE1328">
        <v>0</v>
      </c>
      <c r="EF1328">
        <v>0</v>
      </c>
      <c r="EG1328">
        <v>0</v>
      </c>
      <c r="EH1328">
        <v>0</v>
      </c>
      <c r="EI1328">
        <v>0</v>
      </c>
      <c r="EJ1328">
        <v>0</v>
      </c>
      <c r="EK1328">
        <v>0</v>
      </c>
      <c r="EL1328">
        <v>35.69444</v>
      </c>
      <c r="EM1328">
        <v>110.8661</v>
      </c>
      <c r="EN1328">
        <v>108.7633</v>
      </c>
      <c r="EO1328">
        <v>105.3027</v>
      </c>
      <c r="EP1328">
        <v>103.89619999999999</v>
      </c>
      <c r="EQ1328">
        <v>103.1592</v>
      </c>
      <c r="ER1328">
        <v>83.640259999999998</v>
      </c>
      <c r="ES1328">
        <v>61.646099999999997</v>
      </c>
      <c r="ET1328">
        <v>40.857729999999997</v>
      </c>
      <c r="EU1328">
        <v>40.482349999999997</v>
      </c>
      <c r="EV1328">
        <v>40.344589999999997</v>
      </c>
      <c r="EW1328">
        <v>41.162230000000001</v>
      </c>
      <c r="EX1328">
        <v>77.766949999999994</v>
      </c>
      <c r="EY1328">
        <v>76.661450000000002</v>
      </c>
      <c r="EZ1328">
        <v>75.940219999999997</v>
      </c>
      <c r="FA1328">
        <v>74.955520000000007</v>
      </c>
      <c r="FB1328">
        <v>73.48442</v>
      </c>
      <c r="FC1328">
        <v>72.168530000000004</v>
      </c>
      <c r="FD1328">
        <v>71.273120000000006</v>
      </c>
      <c r="FE1328">
        <v>71.181250000000006</v>
      </c>
      <c r="FF1328">
        <v>73.603080000000006</v>
      </c>
      <c r="FG1328">
        <v>77.954629999999995</v>
      </c>
      <c r="FH1328">
        <v>81.361559999999997</v>
      </c>
      <c r="FI1328">
        <v>83.755260000000007</v>
      </c>
      <c r="FJ1328">
        <v>86.222040000000007</v>
      </c>
      <c r="FK1328">
        <v>87.583690000000004</v>
      </c>
      <c r="FL1328">
        <v>88.927279999999996</v>
      </c>
      <c r="FM1328">
        <v>89.530079999999998</v>
      </c>
      <c r="FN1328">
        <v>89.912689999999998</v>
      </c>
      <c r="FO1328">
        <v>89.458340000000007</v>
      </c>
      <c r="FP1328">
        <v>88.958460000000002</v>
      </c>
      <c r="FQ1328">
        <v>87.462360000000004</v>
      </c>
      <c r="FR1328">
        <v>85.300659999999993</v>
      </c>
      <c r="FS1328">
        <v>82.11497</v>
      </c>
      <c r="FT1328">
        <v>80.432519999999997</v>
      </c>
      <c r="FU1328">
        <v>78.921409999999995</v>
      </c>
      <c r="FV1328">
        <v>1</v>
      </c>
    </row>
    <row r="1329" spans="1:178" x14ac:dyDescent="0.2">
      <c r="A1329" t="s">
        <v>216</v>
      </c>
      <c r="B1329" t="s">
        <v>231</v>
      </c>
      <c r="C1329" t="s">
        <v>245</v>
      </c>
      <c r="D1329" t="s">
        <v>39</v>
      </c>
      <c r="E1329" t="s">
        <v>239</v>
      </c>
      <c r="F1329" t="s">
        <v>230</v>
      </c>
      <c r="G1329">
        <v>59</v>
      </c>
      <c r="H1329" s="59"/>
      <c r="I1329">
        <v>7.76145</v>
      </c>
      <c r="J1329">
        <v>113.2777</v>
      </c>
      <c r="K1329">
        <v>113.2606</v>
      </c>
      <c r="L1329">
        <v>114.0068</v>
      </c>
      <c r="M1329">
        <v>114.02760000000001</v>
      </c>
      <c r="N1329">
        <v>114.3908</v>
      </c>
      <c r="O1329">
        <v>115.8169</v>
      </c>
      <c r="P1329">
        <v>118.2756</v>
      </c>
      <c r="Q1329">
        <v>119.7073</v>
      </c>
      <c r="R1329">
        <v>120.6097</v>
      </c>
      <c r="S1329">
        <v>122.6495</v>
      </c>
      <c r="T1329">
        <v>123.5664</v>
      </c>
      <c r="U1329">
        <v>123.49250000000001</v>
      </c>
      <c r="V1329">
        <v>120.5608</v>
      </c>
      <c r="W1329">
        <v>120.3117</v>
      </c>
      <c r="X1329">
        <v>117.9905</v>
      </c>
      <c r="Y1329">
        <v>114.664</v>
      </c>
      <c r="Z1329">
        <v>113.1204</v>
      </c>
      <c r="AA1329">
        <v>112.2011</v>
      </c>
      <c r="AB1329">
        <v>112.15170000000001</v>
      </c>
      <c r="AC1329">
        <v>112.9581</v>
      </c>
      <c r="AD1329">
        <v>114.0415</v>
      </c>
      <c r="AE1329">
        <v>114.18049999999999</v>
      </c>
      <c r="AF1329">
        <v>114.18899999999999</v>
      </c>
      <c r="AG1329">
        <v>114.2912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24.115580000000001</v>
      </c>
      <c r="AU1329">
        <v>98.982519999999994</v>
      </c>
      <c r="AV1329">
        <v>97.686130000000006</v>
      </c>
      <c r="AW1329">
        <v>95.038659999999993</v>
      </c>
      <c r="AX1329">
        <v>93.673990000000003</v>
      </c>
      <c r="AY1329">
        <v>93.15455</v>
      </c>
      <c r="AZ1329">
        <v>77.420349999999999</v>
      </c>
      <c r="BA1329">
        <v>56.11645</v>
      </c>
      <c r="BB1329">
        <v>35.799660000000003</v>
      </c>
      <c r="BC1329">
        <v>35.314660000000003</v>
      </c>
      <c r="BD1329">
        <v>35.030459999999998</v>
      </c>
      <c r="BE1329">
        <v>35.67154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27.21593</v>
      </c>
      <c r="BS1329">
        <v>101.4395</v>
      </c>
      <c r="BT1329">
        <v>99.923450000000003</v>
      </c>
      <c r="BU1329">
        <v>97.067580000000007</v>
      </c>
      <c r="BV1329">
        <v>95.704179999999994</v>
      </c>
      <c r="BW1329">
        <v>95.127139999999997</v>
      </c>
      <c r="BX1329">
        <v>78.456209999999999</v>
      </c>
      <c r="BY1329">
        <v>57.161499999999997</v>
      </c>
      <c r="BZ1329">
        <v>36.907260000000001</v>
      </c>
      <c r="CA1329">
        <v>36.458579999999998</v>
      </c>
      <c r="CB1329">
        <v>36.219349999999999</v>
      </c>
      <c r="CC1329">
        <v>36.90504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29.363230000000001</v>
      </c>
      <c r="CQ1329">
        <v>103.1412</v>
      </c>
      <c r="CR1329">
        <v>101.473</v>
      </c>
      <c r="CS1329">
        <v>98.472809999999996</v>
      </c>
      <c r="CT1329">
        <v>97.110280000000003</v>
      </c>
      <c r="CU1329">
        <v>96.493350000000007</v>
      </c>
      <c r="CV1329">
        <v>79.173649999999995</v>
      </c>
      <c r="CW1329">
        <v>57.885300000000001</v>
      </c>
      <c r="CX1329">
        <v>37.674390000000002</v>
      </c>
      <c r="CY1329">
        <v>37.250860000000003</v>
      </c>
      <c r="CZ1329">
        <v>37.042769999999997</v>
      </c>
      <c r="DA1329">
        <v>37.759349999999998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  <c r="DM1329">
        <v>0</v>
      </c>
      <c r="DN1329">
        <v>31.51052</v>
      </c>
      <c r="DO1329">
        <v>104.8429</v>
      </c>
      <c r="DP1329">
        <v>103.0226</v>
      </c>
      <c r="DQ1329">
        <v>99.878039999999999</v>
      </c>
      <c r="DR1329">
        <v>98.516390000000001</v>
      </c>
      <c r="DS1329">
        <v>97.859560000000002</v>
      </c>
      <c r="DT1329">
        <v>79.891080000000002</v>
      </c>
      <c r="DU1329">
        <v>58.609099999999998</v>
      </c>
      <c r="DV1329">
        <v>38.441519999999997</v>
      </c>
      <c r="DW1329">
        <v>38.043140000000001</v>
      </c>
      <c r="DX1329">
        <v>37.866190000000003</v>
      </c>
      <c r="DY1329">
        <v>38.613669999999999</v>
      </c>
      <c r="DZ1329">
        <v>0</v>
      </c>
      <c r="EA1329">
        <v>0</v>
      </c>
      <c r="EB1329">
        <v>0</v>
      </c>
      <c r="EC1329">
        <v>0</v>
      </c>
      <c r="ED1329">
        <v>0</v>
      </c>
      <c r="EE1329">
        <v>0</v>
      </c>
      <c r="EF1329">
        <v>0</v>
      </c>
      <c r="EG1329">
        <v>0</v>
      </c>
      <c r="EH1329">
        <v>0</v>
      </c>
      <c r="EI1329">
        <v>0</v>
      </c>
      <c r="EJ1329">
        <v>0</v>
      </c>
      <c r="EK1329">
        <v>0</v>
      </c>
      <c r="EL1329">
        <v>34.610869999999998</v>
      </c>
      <c r="EM1329">
        <v>107.29989999999999</v>
      </c>
      <c r="EN1329">
        <v>105.2599</v>
      </c>
      <c r="EO1329">
        <v>101.907</v>
      </c>
      <c r="EP1329">
        <v>100.5466</v>
      </c>
      <c r="EQ1329">
        <v>99.832149999999999</v>
      </c>
      <c r="ER1329">
        <v>80.926940000000002</v>
      </c>
      <c r="ES1329">
        <v>59.654159999999997</v>
      </c>
      <c r="ET1329">
        <v>39.549129999999998</v>
      </c>
      <c r="EU1329">
        <v>39.187069999999999</v>
      </c>
      <c r="EV1329">
        <v>39.055079999999997</v>
      </c>
      <c r="EW1329">
        <v>39.847160000000002</v>
      </c>
      <c r="EX1329">
        <v>77.766949999999994</v>
      </c>
      <c r="EY1329">
        <v>76.661450000000002</v>
      </c>
      <c r="EZ1329">
        <v>75.940219999999997</v>
      </c>
      <c r="FA1329">
        <v>74.955520000000007</v>
      </c>
      <c r="FB1329">
        <v>73.48442</v>
      </c>
      <c r="FC1329">
        <v>72.168530000000004</v>
      </c>
      <c r="FD1329">
        <v>71.273120000000006</v>
      </c>
      <c r="FE1329">
        <v>71.181250000000006</v>
      </c>
      <c r="FF1329">
        <v>73.603080000000006</v>
      </c>
      <c r="FG1329">
        <v>77.954629999999995</v>
      </c>
      <c r="FH1329">
        <v>81.361559999999997</v>
      </c>
      <c r="FI1329">
        <v>83.755260000000007</v>
      </c>
      <c r="FJ1329">
        <v>86.222040000000007</v>
      </c>
      <c r="FK1329">
        <v>87.583690000000004</v>
      </c>
      <c r="FL1329">
        <v>88.927279999999996</v>
      </c>
      <c r="FM1329">
        <v>89.530079999999998</v>
      </c>
      <c r="FN1329">
        <v>89.912689999999998</v>
      </c>
      <c r="FO1329">
        <v>89.458340000000007</v>
      </c>
      <c r="FP1329">
        <v>88.958460000000002</v>
      </c>
      <c r="FQ1329">
        <v>87.462360000000004</v>
      </c>
      <c r="FR1329">
        <v>85.300659999999993</v>
      </c>
      <c r="FS1329">
        <v>82.114959999999996</v>
      </c>
      <c r="FT1329">
        <v>80.432519999999997</v>
      </c>
      <c r="FU1329">
        <v>78.921419999999998</v>
      </c>
      <c r="FV1329">
        <v>1</v>
      </c>
    </row>
    <row r="1330" spans="1:178" x14ac:dyDescent="0.2">
      <c r="A1330" t="s">
        <v>216</v>
      </c>
      <c r="B1330" t="s">
        <v>231</v>
      </c>
      <c r="C1330" t="s">
        <v>245</v>
      </c>
      <c r="D1330" t="s">
        <v>40</v>
      </c>
      <c r="E1330">
        <v>2015</v>
      </c>
      <c r="F1330" t="s">
        <v>230</v>
      </c>
      <c r="G1330">
        <v>64</v>
      </c>
      <c r="H1330" s="59"/>
      <c r="I1330">
        <v>8.4192</v>
      </c>
      <c r="J1330">
        <v>126.2377</v>
      </c>
      <c r="K1330">
        <v>126.6777</v>
      </c>
      <c r="L1330">
        <v>126.91719999999999</v>
      </c>
      <c r="M1330">
        <v>126.92829999999999</v>
      </c>
      <c r="N1330">
        <v>127.139</v>
      </c>
      <c r="O1330">
        <v>128.44999999999999</v>
      </c>
      <c r="P1330">
        <v>131.10300000000001</v>
      </c>
      <c r="Q1330">
        <v>132.65260000000001</v>
      </c>
      <c r="R1330">
        <v>133.48509999999999</v>
      </c>
      <c r="S1330">
        <v>135.50129999999999</v>
      </c>
      <c r="T1330">
        <v>136.48740000000001</v>
      </c>
      <c r="U1330">
        <v>136.39850000000001</v>
      </c>
      <c r="V1330">
        <v>133.37139999999999</v>
      </c>
      <c r="W1330">
        <v>132.8741</v>
      </c>
      <c r="X1330">
        <v>130.36770000000001</v>
      </c>
      <c r="Y1330">
        <v>127.0295</v>
      </c>
      <c r="Z1330">
        <v>125.1613</v>
      </c>
      <c r="AA1330">
        <v>124.1743</v>
      </c>
      <c r="AB1330">
        <v>124.2818</v>
      </c>
      <c r="AC1330">
        <v>125.39449999999999</v>
      </c>
      <c r="AD1330">
        <v>126.5264</v>
      </c>
      <c r="AE1330">
        <v>126.3056</v>
      </c>
      <c r="AF1330">
        <v>125.9863</v>
      </c>
      <c r="AG1330">
        <v>126.7419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27.80678</v>
      </c>
      <c r="AU1330">
        <v>110.7633</v>
      </c>
      <c r="AV1330">
        <v>109.3288</v>
      </c>
      <c r="AW1330">
        <v>106.7342</v>
      </c>
      <c r="AX1330">
        <v>105.2818</v>
      </c>
      <c r="AY1330">
        <v>104.71080000000001</v>
      </c>
      <c r="AZ1330">
        <v>87.985579999999999</v>
      </c>
      <c r="BA1330">
        <v>64.665239999999997</v>
      </c>
      <c r="BB1330">
        <v>42.442999999999998</v>
      </c>
      <c r="BC1330">
        <v>41.868740000000003</v>
      </c>
      <c r="BD1330">
        <v>41.512790000000003</v>
      </c>
      <c r="BE1330">
        <v>42.922130000000003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31.099139999999998</v>
      </c>
      <c r="BS1330">
        <v>113.4315</v>
      </c>
      <c r="BT1330">
        <v>111.7747</v>
      </c>
      <c r="BU1330">
        <v>108.9657</v>
      </c>
      <c r="BV1330">
        <v>107.4663</v>
      </c>
      <c r="BW1330">
        <v>106.8492</v>
      </c>
      <c r="BX1330">
        <v>89.169129999999996</v>
      </c>
      <c r="BY1330">
        <v>65.905749999999998</v>
      </c>
      <c r="BZ1330">
        <v>43.698590000000003</v>
      </c>
      <c r="CA1330">
        <v>43.152479999999997</v>
      </c>
      <c r="CB1330">
        <v>42.830280000000002</v>
      </c>
      <c r="CC1330">
        <v>44.29466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33.379420000000003</v>
      </c>
      <c r="CQ1330">
        <v>115.2796</v>
      </c>
      <c r="CR1330">
        <v>113.4688</v>
      </c>
      <c r="CS1330">
        <v>110.5112</v>
      </c>
      <c r="CT1330">
        <v>108.97929999999999</v>
      </c>
      <c r="CU1330">
        <v>108.33029999999999</v>
      </c>
      <c r="CV1330">
        <v>89.988849999999999</v>
      </c>
      <c r="CW1330">
        <v>66.764939999999996</v>
      </c>
      <c r="CX1330">
        <v>44.568210000000001</v>
      </c>
      <c r="CY1330">
        <v>44.041600000000003</v>
      </c>
      <c r="CZ1330">
        <v>43.74277</v>
      </c>
      <c r="DA1330">
        <v>45.245269999999998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  <c r="DM1330">
        <v>0</v>
      </c>
      <c r="DN1330">
        <v>35.659700000000001</v>
      </c>
      <c r="DO1330">
        <v>117.1276</v>
      </c>
      <c r="DP1330">
        <v>115.1628</v>
      </c>
      <c r="DQ1330">
        <v>112.05670000000001</v>
      </c>
      <c r="DR1330">
        <v>110.4923</v>
      </c>
      <c r="DS1330">
        <v>109.81140000000001</v>
      </c>
      <c r="DT1330">
        <v>90.808580000000006</v>
      </c>
      <c r="DU1330">
        <v>67.624120000000005</v>
      </c>
      <c r="DV1330">
        <v>45.437820000000002</v>
      </c>
      <c r="DW1330">
        <v>44.930720000000001</v>
      </c>
      <c r="DX1330">
        <v>44.655270000000002</v>
      </c>
      <c r="DY1330">
        <v>46.195869999999999</v>
      </c>
      <c r="DZ1330">
        <v>0</v>
      </c>
      <c r="EA1330">
        <v>0</v>
      </c>
      <c r="EB1330">
        <v>0</v>
      </c>
      <c r="EC1330">
        <v>0</v>
      </c>
      <c r="ED1330">
        <v>0</v>
      </c>
      <c r="EE1330">
        <v>0</v>
      </c>
      <c r="EF1330">
        <v>0</v>
      </c>
      <c r="EG1330">
        <v>0</v>
      </c>
      <c r="EH1330">
        <v>0</v>
      </c>
      <c r="EI1330">
        <v>0</v>
      </c>
      <c r="EJ1330">
        <v>0</v>
      </c>
      <c r="EK1330">
        <v>0</v>
      </c>
      <c r="EL1330">
        <v>38.952060000000003</v>
      </c>
      <c r="EM1330">
        <v>119.7959</v>
      </c>
      <c r="EN1330">
        <v>117.6087</v>
      </c>
      <c r="EO1330">
        <v>114.2882</v>
      </c>
      <c r="EP1330">
        <v>112.6768</v>
      </c>
      <c r="EQ1330">
        <v>111.9499</v>
      </c>
      <c r="ER1330">
        <v>91.992130000000003</v>
      </c>
      <c r="ES1330">
        <v>68.864639999999994</v>
      </c>
      <c r="ET1330">
        <v>46.693420000000003</v>
      </c>
      <c r="EU1330">
        <v>46.214469999999999</v>
      </c>
      <c r="EV1330">
        <v>45.972760000000001</v>
      </c>
      <c r="EW1330">
        <v>47.568399999999997</v>
      </c>
      <c r="EX1330">
        <v>75.049610000000001</v>
      </c>
      <c r="EY1330">
        <v>74.611949999999993</v>
      </c>
      <c r="EZ1330">
        <v>73.072339999999997</v>
      </c>
      <c r="FA1330">
        <v>71.900480000000002</v>
      </c>
      <c r="FB1330">
        <v>70.629440000000002</v>
      </c>
      <c r="FC1330">
        <v>69.676879999999997</v>
      </c>
      <c r="FD1330">
        <v>68.825460000000007</v>
      </c>
      <c r="FE1330">
        <v>67.62</v>
      </c>
      <c r="FF1330">
        <v>69.902569999999997</v>
      </c>
      <c r="FG1330">
        <v>74.637090000000001</v>
      </c>
      <c r="FH1330">
        <v>79.201840000000004</v>
      </c>
      <c r="FI1330">
        <v>82.575770000000006</v>
      </c>
      <c r="FJ1330">
        <v>85.329350000000005</v>
      </c>
      <c r="FK1330">
        <v>86.910359999999997</v>
      </c>
      <c r="FL1330">
        <v>88.447649999999996</v>
      </c>
      <c r="FM1330">
        <v>89.077579999999998</v>
      </c>
      <c r="FN1330">
        <v>89.248090000000005</v>
      </c>
      <c r="FO1330">
        <v>89.039749999999998</v>
      </c>
      <c r="FP1330">
        <v>88.099310000000003</v>
      </c>
      <c r="FQ1330">
        <v>85.796750000000003</v>
      </c>
      <c r="FR1330">
        <v>82.333969999999994</v>
      </c>
      <c r="FS1330">
        <v>79.776539999999997</v>
      </c>
      <c r="FT1330">
        <v>78.260300000000001</v>
      </c>
      <c r="FU1330">
        <v>76.580820000000003</v>
      </c>
      <c r="FV1330">
        <v>1</v>
      </c>
    </row>
    <row r="1331" spans="1:178" x14ac:dyDescent="0.2">
      <c r="A1331" t="s">
        <v>216</v>
      </c>
      <c r="B1331" t="s">
        <v>231</v>
      </c>
      <c r="C1331" t="s">
        <v>245</v>
      </c>
      <c r="D1331" t="s">
        <v>40</v>
      </c>
      <c r="E1331">
        <v>2016</v>
      </c>
      <c r="F1331" t="s">
        <v>230</v>
      </c>
      <c r="G1331">
        <v>62</v>
      </c>
      <c r="H1331" s="59"/>
      <c r="I1331">
        <v>8.1561000000000003</v>
      </c>
      <c r="J1331">
        <v>122.2927</v>
      </c>
      <c r="K1331">
        <v>122.71899999999999</v>
      </c>
      <c r="L1331">
        <v>122.95099999999999</v>
      </c>
      <c r="M1331">
        <v>122.9618</v>
      </c>
      <c r="N1331">
        <v>123.16589999999999</v>
      </c>
      <c r="O1331">
        <v>124.43600000000001</v>
      </c>
      <c r="P1331">
        <v>127.006</v>
      </c>
      <c r="Q1331">
        <v>128.50720000000001</v>
      </c>
      <c r="R1331">
        <v>129.31370000000001</v>
      </c>
      <c r="S1331">
        <v>131.26689999999999</v>
      </c>
      <c r="T1331">
        <v>132.22219999999999</v>
      </c>
      <c r="U1331">
        <v>132.1361</v>
      </c>
      <c r="V1331">
        <v>129.20349999999999</v>
      </c>
      <c r="W1331">
        <v>128.7218</v>
      </c>
      <c r="X1331">
        <v>126.2937</v>
      </c>
      <c r="Y1331">
        <v>123.0598</v>
      </c>
      <c r="Z1331">
        <v>121.25</v>
      </c>
      <c r="AA1331">
        <v>120.2938</v>
      </c>
      <c r="AB1331">
        <v>120.398</v>
      </c>
      <c r="AC1331">
        <v>121.476</v>
      </c>
      <c r="AD1331">
        <v>122.57250000000001</v>
      </c>
      <c r="AE1331">
        <v>122.35850000000001</v>
      </c>
      <c r="AF1331">
        <v>122.0492</v>
      </c>
      <c r="AG1331">
        <v>122.7812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26.851430000000001</v>
      </c>
      <c r="AU1331">
        <v>107.2319</v>
      </c>
      <c r="AV1331">
        <v>105.8481</v>
      </c>
      <c r="AW1331">
        <v>103.3402</v>
      </c>
      <c r="AX1331">
        <v>101.9345</v>
      </c>
      <c r="AY1331">
        <v>101.3824</v>
      </c>
      <c r="AZ1331">
        <v>85.204970000000003</v>
      </c>
      <c r="BA1331">
        <v>62.611890000000002</v>
      </c>
      <c r="BB1331">
        <v>41.083710000000004</v>
      </c>
      <c r="BC1331">
        <v>40.52666</v>
      </c>
      <c r="BD1331">
        <v>40.18094</v>
      </c>
      <c r="BE1331">
        <v>41.544809999999998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30.091940000000001</v>
      </c>
      <c r="BS1331">
        <v>109.8582</v>
      </c>
      <c r="BT1331">
        <v>108.2555</v>
      </c>
      <c r="BU1331">
        <v>105.5365</v>
      </c>
      <c r="BV1331">
        <v>104.08459999999999</v>
      </c>
      <c r="BW1331">
        <v>103.4872</v>
      </c>
      <c r="BX1331">
        <v>86.369879999999995</v>
      </c>
      <c r="BY1331">
        <v>63.832880000000003</v>
      </c>
      <c r="BZ1331">
        <v>42.31953</v>
      </c>
      <c r="CA1331">
        <v>41.790190000000003</v>
      </c>
      <c r="CB1331">
        <v>41.477690000000003</v>
      </c>
      <c r="CC1331">
        <v>42.895719999999997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32.336309999999997</v>
      </c>
      <c r="CQ1331">
        <v>111.6771</v>
      </c>
      <c r="CR1331">
        <v>109.9229</v>
      </c>
      <c r="CS1331">
        <v>107.0577</v>
      </c>
      <c r="CT1331">
        <v>105.5737</v>
      </c>
      <c r="CU1331">
        <v>104.94499999999999</v>
      </c>
      <c r="CV1331">
        <v>87.176699999999997</v>
      </c>
      <c r="CW1331">
        <v>64.678529999999995</v>
      </c>
      <c r="CX1331">
        <v>43.175449999999998</v>
      </c>
      <c r="CY1331">
        <v>42.665309999999998</v>
      </c>
      <c r="CZ1331">
        <v>42.375810000000001</v>
      </c>
      <c r="DA1331">
        <v>43.83135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34.580680000000001</v>
      </c>
      <c r="DO1331">
        <v>113.496</v>
      </c>
      <c r="DP1331">
        <v>111.5902</v>
      </c>
      <c r="DQ1331">
        <v>108.5789</v>
      </c>
      <c r="DR1331">
        <v>107.0629</v>
      </c>
      <c r="DS1331">
        <v>106.4027</v>
      </c>
      <c r="DT1331">
        <v>87.983509999999995</v>
      </c>
      <c r="DU1331">
        <v>65.524180000000001</v>
      </c>
      <c r="DV1331">
        <v>44.031370000000003</v>
      </c>
      <c r="DW1331">
        <v>43.540419999999997</v>
      </c>
      <c r="DX1331">
        <v>43.273940000000003</v>
      </c>
      <c r="DY1331">
        <v>44.76699</v>
      </c>
      <c r="DZ1331">
        <v>0</v>
      </c>
      <c r="EA1331">
        <v>0</v>
      </c>
      <c r="EB1331">
        <v>0</v>
      </c>
      <c r="EC1331">
        <v>0</v>
      </c>
      <c r="ED1331">
        <v>0</v>
      </c>
      <c r="EE1331">
        <v>0</v>
      </c>
      <c r="EF1331">
        <v>0</v>
      </c>
      <c r="EG1331">
        <v>0</v>
      </c>
      <c r="EH1331">
        <v>0</v>
      </c>
      <c r="EI1331">
        <v>0</v>
      </c>
      <c r="EJ1331">
        <v>0</v>
      </c>
      <c r="EK1331">
        <v>0</v>
      </c>
      <c r="EL1331">
        <v>37.821190000000001</v>
      </c>
      <c r="EM1331">
        <v>116.1223</v>
      </c>
      <c r="EN1331">
        <v>113.99769999999999</v>
      </c>
      <c r="EO1331">
        <v>110.7752</v>
      </c>
      <c r="EP1331">
        <v>109.21299999999999</v>
      </c>
      <c r="EQ1331">
        <v>108.50749999999999</v>
      </c>
      <c r="ER1331">
        <v>89.148420000000002</v>
      </c>
      <c r="ES1331">
        <v>66.745159999999998</v>
      </c>
      <c r="ET1331">
        <v>45.267189999999999</v>
      </c>
      <c r="EU1331">
        <v>44.80395</v>
      </c>
      <c r="EV1331">
        <v>44.570680000000003</v>
      </c>
      <c r="EW1331">
        <v>46.117899999999999</v>
      </c>
      <c r="EX1331">
        <v>75.049610000000001</v>
      </c>
      <c r="EY1331">
        <v>74.611949999999993</v>
      </c>
      <c r="EZ1331">
        <v>73.072339999999997</v>
      </c>
      <c r="FA1331">
        <v>71.900480000000002</v>
      </c>
      <c r="FB1331">
        <v>70.629440000000002</v>
      </c>
      <c r="FC1331">
        <v>69.676879999999997</v>
      </c>
      <c r="FD1331">
        <v>68.825460000000007</v>
      </c>
      <c r="FE1331">
        <v>67.62</v>
      </c>
      <c r="FF1331">
        <v>69.902569999999997</v>
      </c>
      <c r="FG1331">
        <v>74.637090000000001</v>
      </c>
      <c r="FH1331">
        <v>79.201840000000004</v>
      </c>
      <c r="FI1331">
        <v>82.575770000000006</v>
      </c>
      <c r="FJ1331">
        <v>85.329350000000005</v>
      </c>
      <c r="FK1331">
        <v>86.910359999999997</v>
      </c>
      <c r="FL1331">
        <v>88.447649999999996</v>
      </c>
      <c r="FM1331">
        <v>89.077579999999998</v>
      </c>
      <c r="FN1331">
        <v>89.248090000000005</v>
      </c>
      <c r="FO1331">
        <v>89.039749999999998</v>
      </c>
      <c r="FP1331">
        <v>88.099310000000003</v>
      </c>
      <c r="FQ1331">
        <v>85.796750000000003</v>
      </c>
      <c r="FR1331">
        <v>82.333969999999994</v>
      </c>
      <c r="FS1331">
        <v>79.77655</v>
      </c>
      <c r="FT1331">
        <v>78.260300000000001</v>
      </c>
      <c r="FU1331">
        <v>76.580830000000006</v>
      </c>
      <c r="FV1331">
        <v>1</v>
      </c>
    </row>
    <row r="1332" spans="1:178" x14ac:dyDescent="0.2">
      <c r="A1332" t="s">
        <v>216</v>
      </c>
      <c r="B1332" t="s">
        <v>231</v>
      </c>
      <c r="C1332" t="s">
        <v>245</v>
      </c>
      <c r="D1332" t="s">
        <v>40</v>
      </c>
      <c r="E1332">
        <v>2017</v>
      </c>
      <c r="F1332" t="s">
        <v>230</v>
      </c>
      <c r="G1332">
        <v>61</v>
      </c>
      <c r="H1332" s="59"/>
      <c r="I1332">
        <v>8.0245499999999996</v>
      </c>
      <c r="J1332">
        <v>120.3203</v>
      </c>
      <c r="K1332">
        <v>120.7397</v>
      </c>
      <c r="L1332">
        <v>120.9679</v>
      </c>
      <c r="M1332">
        <v>120.9786</v>
      </c>
      <c r="N1332">
        <v>121.1793</v>
      </c>
      <c r="O1332">
        <v>122.4289</v>
      </c>
      <c r="P1332">
        <v>124.9575</v>
      </c>
      <c r="Q1332">
        <v>126.4345</v>
      </c>
      <c r="R1332">
        <v>127.22799999999999</v>
      </c>
      <c r="S1332">
        <v>129.1497</v>
      </c>
      <c r="T1332">
        <v>130.08959999999999</v>
      </c>
      <c r="U1332">
        <v>130.00479999999999</v>
      </c>
      <c r="V1332">
        <v>127.11960000000001</v>
      </c>
      <c r="W1332">
        <v>126.6456</v>
      </c>
      <c r="X1332">
        <v>124.2567</v>
      </c>
      <c r="Y1332">
        <v>121.075</v>
      </c>
      <c r="Z1332">
        <v>119.2944</v>
      </c>
      <c r="AA1332">
        <v>118.3536</v>
      </c>
      <c r="AB1332">
        <v>118.45610000000001</v>
      </c>
      <c r="AC1332">
        <v>119.5167</v>
      </c>
      <c r="AD1332">
        <v>120.5955</v>
      </c>
      <c r="AE1332">
        <v>120.38500000000001</v>
      </c>
      <c r="AF1332">
        <v>120.08069999999999</v>
      </c>
      <c r="AG1332">
        <v>120.8009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26.374289999999998</v>
      </c>
      <c r="AU1332">
        <v>105.4667</v>
      </c>
      <c r="AV1332">
        <v>104.10809999999999</v>
      </c>
      <c r="AW1332">
        <v>101.64360000000001</v>
      </c>
      <c r="AX1332">
        <v>100.2611</v>
      </c>
      <c r="AY1332">
        <v>99.718639999999994</v>
      </c>
      <c r="AZ1332">
        <v>83.814869999999999</v>
      </c>
      <c r="BA1332">
        <v>61.585430000000002</v>
      </c>
      <c r="BB1332">
        <v>40.404269999999997</v>
      </c>
      <c r="BC1332">
        <v>39.855820000000001</v>
      </c>
      <c r="BD1332">
        <v>39.515239999999999</v>
      </c>
      <c r="BE1332">
        <v>40.856369999999998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29.588560000000001</v>
      </c>
      <c r="BS1332">
        <v>108.0716</v>
      </c>
      <c r="BT1332">
        <v>106.496</v>
      </c>
      <c r="BU1332">
        <v>103.82210000000001</v>
      </c>
      <c r="BV1332">
        <v>102.3938</v>
      </c>
      <c r="BW1332">
        <v>101.8064</v>
      </c>
      <c r="BX1332">
        <v>84.970339999999993</v>
      </c>
      <c r="BY1332">
        <v>62.796529999999997</v>
      </c>
      <c r="BZ1332">
        <v>41.63008</v>
      </c>
      <c r="CA1332">
        <v>41.109119999999997</v>
      </c>
      <c r="CB1332">
        <v>40.801479999999998</v>
      </c>
      <c r="CC1332">
        <v>42.196339999999999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31.81476</v>
      </c>
      <c r="CQ1332">
        <v>109.8759</v>
      </c>
      <c r="CR1332">
        <v>108.1499</v>
      </c>
      <c r="CS1332">
        <v>105.331</v>
      </c>
      <c r="CT1332">
        <v>103.87090000000001</v>
      </c>
      <c r="CU1332">
        <v>103.25230000000001</v>
      </c>
      <c r="CV1332">
        <v>85.770619999999994</v>
      </c>
      <c r="CW1332">
        <v>63.635330000000003</v>
      </c>
      <c r="CX1332">
        <v>42.47907</v>
      </c>
      <c r="CY1332">
        <v>41.977150000000002</v>
      </c>
      <c r="CZ1332">
        <v>41.692329999999998</v>
      </c>
      <c r="DA1332">
        <v>43.124400000000001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  <c r="DM1332">
        <v>0</v>
      </c>
      <c r="DN1332">
        <v>34.040950000000002</v>
      </c>
      <c r="DO1332">
        <v>111.6801</v>
      </c>
      <c r="DP1332">
        <v>109.8038</v>
      </c>
      <c r="DQ1332">
        <v>106.8398</v>
      </c>
      <c r="DR1332">
        <v>105.348</v>
      </c>
      <c r="DS1332">
        <v>104.6983</v>
      </c>
      <c r="DT1332">
        <v>86.570899999999995</v>
      </c>
      <c r="DU1332">
        <v>64.474140000000006</v>
      </c>
      <c r="DV1332">
        <v>43.328060000000001</v>
      </c>
      <c r="DW1332">
        <v>42.845179999999999</v>
      </c>
      <c r="DX1332">
        <v>42.583179999999999</v>
      </c>
      <c r="DY1332">
        <v>44.052460000000004</v>
      </c>
      <c r="DZ1332">
        <v>0</v>
      </c>
      <c r="EA1332">
        <v>0</v>
      </c>
      <c r="EB1332">
        <v>0</v>
      </c>
      <c r="EC1332">
        <v>0</v>
      </c>
      <c r="ED1332">
        <v>0</v>
      </c>
      <c r="EE1332">
        <v>0</v>
      </c>
      <c r="EF1332">
        <v>0</v>
      </c>
      <c r="EG1332">
        <v>0</v>
      </c>
      <c r="EH1332">
        <v>0</v>
      </c>
      <c r="EI1332">
        <v>0</v>
      </c>
      <c r="EJ1332">
        <v>0</v>
      </c>
      <c r="EK1332">
        <v>0</v>
      </c>
      <c r="EL1332">
        <v>37.255229999999997</v>
      </c>
      <c r="EM1332">
        <v>114.2851</v>
      </c>
      <c r="EN1332">
        <v>112.1917</v>
      </c>
      <c r="EO1332">
        <v>109.0184</v>
      </c>
      <c r="EP1332">
        <v>107.4807</v>
      </c>
      <c r="EQ1332">
        <v>106.786</v>
      </c>
      <c r="ER1332">
        <v>87.726380000000006</v>
      </c>
      <c r="ES1332">
        <v>65.685230000000004</v>
      </c>
      <c r="ET1332">
        <v>44.553870000000003</v>
      </c>
      <c r="EU1332">
        <v>44.098480000000002</v>
      </c>
      <c r="EV1332">
        <v>43.869430000000001</v>
      </c>
      <c r="EW1332">
        <v>45.392429999999997</v>
      </c>
      <c r="EX1332">
        <v>75.049610000000001</v>
      </c>
      <c r="EY1332">
        <v>74.611949999999993</v>
      </c>
      <c r="EZ1332">
        <v>73.072339999999997</v>
      </c>
      <c r="FA1332">
        <v>71.900480000000002</v>
      </c>
      <c r="FB1332">
        <v>70.629440000000002</v>
      </c>
      <c r="FC1332">
        <v>69.676879999999997</v>
      </c>
      <c r="FD1332">
        <v>68.825460000000007</v>
      </c>
      <c r="FE1332">
        <v>67.62</v>
      </c>
      <c r="FF1332">
        <v>69.902569999999997</v>
      </c>
      <c r="FG1332">
        <v>74.637090000000001</v>
      </c>
      <c r="FH1332">
        <v>79.201840000000004</v>
      </c>
      <c r="FI1332">
        <v>82.575770000000006</v>
      </c>
      <c r="FJ1332">
        <v>85.329350000000005</v>
      </c>
      <c r="FK1332">
        <v>86.910359999999997</v>
      </c>
      <c r="FL1332">
        <v>88.447649999999996</v>
      </c>
      <c r="FM1332">
        <v>89.077579999999998</v>
      </c>
      <c r="FN1332">
        <v>89.248090000000005</v>
      </c>
      <c r="FO1332">
        <v>89.039749999999998</v>
      </c>
      <c r="FP1332">
        <v>88.099299999999999</v>
      </c>
      <c r="FQ1332">
        <v>85.796750000000003</v>
      </c>
      <c r="FR1332">
        <v>82.333969999999994</v>
      </c>
      <c r="FS1332">
        <v>79.776539999999997</v>
      </c>
      <c r="FT1332">
        <v>78.260300000000001</v>
      </c>
      <c r="FU1332">
        <v>76.580820000000003</v>
      </c>
      <c r="FV1332">
        <v>1</v>
      </c>
    </row>
    <row r="1333" spans="1:178" x14ac:dyDescent="0.2">
      <c r="A1333" t="s">
        <v>216</v>
      </c>
      <c r="B1333" t="s">
        <v>231</v>
      </c>
      <c r="C1333" t="s">
        <v>245</v>
      </c>
      <c r="D1333" t="s">
        <v>40</v>
      </c>
      <c r="E1333" t="s">
        <v>239</v>
      </c>
      <c r="F1333" t="s">
        <v>230</v>
      </c>
      <c r="G1333">
        <v>59</v>
      </c>
      <c r="H1333" s="59"/>
      <c r="I1333">
        <v>7.76145</v>
      </c>
      <c r="J1333">
        <v>116.3753</v>
      </c>
      <c r="K1333">
        <v>116.78100000000001</v>
      </c>
      <c r="L1333">
        <v>117.0018</v>
      </c>
      <c r="M1333">
        <v>117.0121</v>
      </c>
      <c r="N1333">
        <v>117.2062</v>
      </c>
      <c r="O1333">
        <v>118.4149</v>
      </c>
      <c r="P1333">
        <v>120.8605</v>
      </c>
      <c r="Q1333">
        <v>122.2891</v>
      </c>
      <c r="R1333">
        <v>123.0566</v>
      </c>
      <c r="S1333">
        <v>124.9153</v>
      </c>
      <c r="T1333">
        <v>125.82429999999999</v>
      </c>
      <c r="U1333">
        <v>125.7424</v>
      </c>
      <c r="V1333">
        <v>122.95180000000001</v>
      </c>
      <c r="W1333">
        <v>122.4933</v>
      </c>
      <c r="X1333">
        <v>120.1827</v>
      </c>
      <c r="Y1333">
        <v>117.1053</v>
      </c>
      <c r="Z1333">
        <v>115.3831</v>
      </c>
      <c r="AA1333">
        <v>114.47320000000001</v>
      </c>
      <c r="AB1333">
        <v>114.5723</v>
      </c>
      <c r="AC1333">
        <v>115.5981</v>
      </c>
      <c r="AD1333">
        <v>116.6416</v>
      </c>
      <c r="AE1333">
        <v>116.438</v>
      </c>
      <c r="AF1333">
        <v>116.14360000000001</v>
      </c>
      <c r="AG1333">
        <v>116.8402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25.421119999999998</v>
      </c>
      <c r="AU1333">
        <v>101.937</v>
      </c>
      <c r="AV1333">
        <v>100.629</v>
      </c>
      <c r="AW1333">
        <v>98.251040000000003</v>
      </c>
      <c r="AX1333">
        <v>96.915189999999996</v>
      </c>
      <c r="AY1333">
        <v>96.391720000000007</v>
      </c>
      <c r="AZ1333">
        <v>81.035039999999995</v>
      </c>
      <c r="BA1333">
        <v>59.532910000000001</v>
      </c>
      <c r="BB1333">
        <v>39.045810000000003</v>
      </c>
      <c r="BC1333">
        <v>38.514589999999998</v>
      </c>
      <c r="BD1333">
        <v>38.184260000000002</v>
      </c>
      <c r="BE1333">
        <v>39.479939999999999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28.582260000000002</v>
      </c>
      <c r="BS1333">
        <v>104.499</v>
      </c>
      <c r="BT1333">
        <v>102.97750000000001</v>
      </c>
      <c r="BU1333">
        <v>100.39360000000001</v>
      </c>
      <c r="BV1333">
        <v>99.012630000000001</v>
      </c>
      <c r="BW1333">
        <v>98.444950000000006</v>
      </c>
      <c r="BX1333">
        <v>82.171419999999998</v>
      </c>
      <c r="BY1333">
        <v>60.723990000000001</v>
      </c>
      <c r="BZ1333">
        <v>40.251359999999998</v>
      </c>
      <c r="CA1333">
        <v>39.747169999999997</v>
      </c>
      <c r="CB1333">
        <v>39.449249999999999</v>
      </c>
      <c r="CC1333">
        <v>40.797759999999997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30.771650000000001</v>
      </c>
      <c r="CQ1333">
        <v>106.2734</v>
      </c>
      <c r="CR1333">
        <v>104.604</v>
      </c>
      <c r="CS1333">
        <v>101.8775</v>
      </c>
      <c r="CT1333">
        <v>100.4653</v>
      </c>
      <c r="CU1333">
        <v>99.867000000000004</v>
      </c>
      <c r="CV1333">
        <v>82.958470000000005</v>
      </c>
      <c r="CW1333">
        <v>61.548920000000003</v>
      </c>
      <c r="CX1333">
        <v>41.086320000000001</v>
      </c>
      <c r="CY1333">
        <v>40.600850000000001</v>
      </c>
      <c r="CZ1333">
        <v>40.325369999999999</v>
      </c>
      <c r="DA1333">
        <v>41.710479999999997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  <c r="DM1333">
        <v>0</v>
      </c>
      <c r="DN1333">
        <v>32.96105</v>
      </c>
      <c r="DO1333">
        <v>108.0478</v>
      </c>
      <c r="DP1333">
        <v>106.23050000000001</v>
      </c>
      <c r="DQ1333">
        <v>103.3614</v>
      </c>
      <c r="DR1333">
        <v>101.91800000000001</v>
      </c>
      <c r="DS1333">
        <v>101.2891</v>
      </c>
      <c r="DT1333">
        <v>83.745530000000002</v>
      </c>
      <c r="DU1333">
        <v>62.373860000000001</v>
      </c>
      <c r="DV1333">
        <v>41.92127</v>
      </c>
      <c r="DW1333">
        <v>41.454540000000001</v>
      </c>
      <c r="DX1333">
        <v>41.201500000000003</v>
      </c>
      <c r="DY1333">
        <v>42.623199999999997</v>
      </c>
      <c r="DZ1333">
        <v>0</v>
      </c>
      <c r="EA1333">
        <v>0</v>
      </c>
      <c r="EB1333">
        <v>0</v>
      </c>
      <c r="EC1333">
        <v>0</v>
      </c>
      <c r="ED1333">
        <v>0</v>
      </c>
      <c r="EE1333">
        <v>0</v>
      </c>
      <c r="EF1333">
        <v>0</v>
      </c>
      <c r="EG1333">
        <v>0</v>
      </c>
      <c r="EH1333">
        <v>0</v>
      </c>
      <c r="EI1333">
        <v>0</v>
      </c>
      <c r="EJ1333">
        <v>0</v>
      </c>
      <c r="EK1333">
        <v>0</v>
      </c>
      <c r="EL1333">
        <v>36.122190000000003</v>
      </c>
      <c r="EM1333">
        <v>110.6097</v>
      </c>
      <c r="EN1333">
        <v>108.57899999999999</v>
      </c>
      <c r="EO1333">
        <v>105.504</v>
      </c>
      <c r="EP1333">
        <v>104.0154</v>
      </c>
      <c r="EQ1333">
        <v>103.34229999999999</v>
      </c>
      <c r="ER1333">
        <v>84.881900000000002</v>
      </c>
      <c r="ES1333">
        <v>63.56494</v>
      </c>
      <c r="ET1333">
        <v>43.126820000000002</v>
      </c>
      <c r="EU1333">
        <v>42.687109999999997</v>
      </c>
      <c r="EV1333">
        <v>42.466479999999997</v>
      </c>
      <c r="EW1333">
        <v>43.941020000000002</v>
      </c>
      <c r="EX1333">
        <v>75.049610000000001</v>
      </c>
      <c r="EY1333">
        <v>74.611949999999993</v>
      </c>
      <c r="EZ1333">
        <v>73.072339999999997</v>
      </c>
      <c r="FA1333">
        <v>71.900469999999999</v>
      </c>
      <c r="FB1333">
        <v>70.629440000000002</v>
      </c>
      <c r="FC1333">
        <v>69.676879999999997</v>
      </c>
      <c r="FD1333">
        <v>68.825460000000007</v>
      </c>
      <c r="FE1333">
        <v>67.62</v>
      </c>
      <c r="FF1333">
        <v>69.902569999999997</v>
      </c>
      <c r="FG1333">
        <v>74.637090000000001</v>
      </c>
      <c r="FH1333">
        <v>79.201840000000004</v>
      </c>
      <c r="FI1333">
        <v>82.575770000000006</v>
      </c>
      <c r="FJ1333">
        <v>85.329350000000005</v>
      </c>
      <c r="FK1333">
        <v>86.910359999999997</v>
      </c>
      <c r="FL1333">
        <v>88.447649999999996</v>
      </c>
      <c r="FM1333">
        <v>89.077579999999998</v>
      </c>
      <c r="FN1333">
        <v>89.248090000000005</v>
      </c>
      <c r="FO1333">
        <v>89.039749999999998</v>
      </c>
      <c r="FP1333">
        <v>88.099310000000003</v>
      </c>
      <c r="FQ1333">
        <v>85.796750000000003</v>
      </c>
      <c r="FR1333">
        <v>82.333969999999994</v>
      </c>
      <c r="FS1333">
        <v>79.77655</v>
      </c>
      <c r="FT1333">
        <v>78.260300000000001</v>
      </c>
      <c r="FU1333">
        <v>76.580820000000003</v>
      </c>
      <c r="FV1333">
        <v>1</v>
      </c>
    </row>
    <row r="1334" spans="1:178" x14ac:dyDescent="0.2">
      <c r="A1334" t="s">
        <v>216</v>
      </c>
      <c r="B1334" t="s">
        <v>231</v>
      </c>
      <c r="C1334" t="s">
        <v>245</v>
      </c>
      <c r="D1334" t="s">
        <v>41</v>
      </c>
      <c r="E1334">
        <v>2015</v>
      </c>
      <c r="F1334" t="s">
        <v>230</v>
      </c>
      <c r="G1334">
        <v>64</v>
      </c>
      <c r="H1334" s="59"/>
      <c r="I1334">
        <v>8.4192</v>
      </c>
      <c r="J1334">
        <v>117.93259999999999</v>
      </c>
      <c r="K1334">
        <v>118.5932</v>
      </c>
      <c r="L1334">
        <v>118.41419999999999</v>
      </c>
      <c r="M1334">
        <v>118.462</v>
      </c>
      <c r="N1334">
        <v>118.7574</v>
      </c>
      <c r="O1334">
        <v>119.78100000000001</v>
      </c>
      <c r="P1334">
        <v>122.63500000000001</v>
      </c>
      <c r="Q1334">
        <v>123.3574</v>
      </c>
      <c r="R1334">
        <v>124.2886</v>
      </c>
      <c r="S1334">
        <v>125.73950000000001</v>
      </c>
      <c r="T1334">
        <v>126.723</v>
      </c>
      <c r="U1334">
        <v>126.83799999999999</v>
      </c>
      <c r="V1334">
        <v>123.8446</v>
      </c>
      <c r="W1334">
        <v>123.34269999999999</v>
      </c>
      <c r="X1334">
        <v>121.3683</v>
      </c>
      <c r="Y1334">
        <v>118.3826</v>
      </c>
      <c r="Z1334">
        <v>116.5728</v>
      </c>
      <c r="AA1334">
        <v>115.371</v>
      </c>
      <c r="AB1334">
        <v>115.48609999999999</v>
      </c>
      <c r="AC1334">
        <v>116.4174</v>
      </c>
      <c r="AD1334">
        <v>117.5505</v>
      </c>
      <c r="AE1334">
        <v>117.5553</v>
      </c>
      <c r="AF1334">
        <v>117.4645</v>
      </c>
      <c r="AG1334">
        <v>117.9226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27.034939999999999</v>
      </c>
      <c r="AU1334">
        <v>103.7499</v>
      </c>
      <c r="AV1334">
        <v>102.6362</v>
      </c>
      <c r="AW1334">
        <v>100.2512</v>
      </c>
      <c r="AX1334">
        <v>98.839200000000005</v>
      </c>
      <c r="AY1334">
        <v>98.174430000000001</v>
      </c>
      <c r="AZ1334">
        <v>81.365589999999997</v>
      </c>
      <c r="BA1334">
        <v>58.158499999999997</v>
      </c>
      <c r="BB1334">
        <v>38.12433</v>
      </c>
      <c r="BC1334">
        <v>37.715380000000003</v>
      </c>
      <c r="BD1334">
        <v>37.73724</v>
      </c>
      <c r="BE1334">
        <v>38.853160000000003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29.726790000000001</v>
      </c>
      <c r="BS1334">
        <v>105.9783</v>
      </c>
      <c r="BT1334">
        <v>104.68219999999999</v>
      </c>
      <c r="BU1334">
        <v>102.105</v>
      </c>
      <c r="BV1334">
        <v>100.6425</v>
      </c>
      <c r="BW1334">
        <v>99.916839999999993</v>
      </c>
      <c r="BX1334">
        <v>82.369720000000001</v>
      </c>
      <c r="BY1334">
        <v>59.241770000000002</v>
      </c>
      <c r="BZ1334">
        <v>39.213120000000004</v>
      </c>
      <c r="CA1334">
        <v>38.832769999999996</v>
      </c>
      <c r="CB1334">
        <v>38.880800000000001</v>
      </c>
      <c r="CC1334">
        <v>40.046750000000003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31.591149999999999</v>
      </c>
      <c r="CQ1334">
        <v>107.5217</v>
      </c>
      <c r="CR1334">
        <v>106.0993</v>
      </c>
      <c r="CS1334">
        <v>103.38890000000001</v>
      </c>
      <c r="CT1334">
        <v>101.8914</v>
      </c>
      <c r="CU1334">
        <v>101.1236</v>
      </c>
      <c r="CV1334">
        <v>83.065179999999998</v>
      </c>
      <c r="CW1334">
        <v>59.99203</v>
      </c>
      <c r="CX1334">
        <v>39.967210000000001</v>
      </c>
      <c r="CY1334">
        <v>39.606670000000001</v>
      </c>
      <c r="CZ1334">
        <v>39.672820000000002</v>
      </c>
      <c r="DA1334">
        <v>40.87341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  <c r="DM1334">
        <v>0</v>
      </c>
      <c r="DN1334">
        <v>33.455509999999997</v>
      </c>
      <c r="DO1334">
        <v>109.065</v>
      </c>
      <c r="DP1334">
        <v>107.5164</v>
      </c>
      <c r="DQ1334">
        <v>104.6729</v>
      </c>
      <c r="DR1334">
        <v>103.1403</v>
      </c>
      <c r="DS1334">
        <v>102.3304</v>
      </c>
      <c r="DT1334">
        <v>83.760639999999995</v>
      </c>
      <c r="DU1334">
        <v>60.7423</v>
      </c>
      <c r="DV1334">
        <v>40.721299999999999</v>
      </c>
      <c r="DW1334">
        <v>40.380580000000002</v>
      </c>
      <c r="DX1334">
        <v>40.464849999999998</v>
      </c>
      <c r="DY1334">
        <v>41.70008</v>
      </c>
      <c r="DZ1334">
        <v>0</v>
      </c>
      <c r="EA1334">
        <v>0</v>
      </c>
      <c r="EB1334">
        <v>0</v>
      </c>
      <c r="EC1334">
        <v>0</v>
      </c>
      <c r="ED1334">
        <v>0</v>
      </c>
      <c r="EE1334">
        <v>0</v>
      </c>
      <c r="EF1334">
        <v>0</v>
      </c>
      <c r="EG1334">
        <v>0</v>
      </c>
      <c r="EH1334">
        <v>0</v>
      </c>
      <c r="EI1334">
        <v>0</v>
      </c>
      <c r="EJ1334">
        <v>0</v>
      </c>
      <c r="EK1334">
        <v>0</v>
      </c>
      <c r="EL1334">
        <v>36.147350000000003</v>
      </c>
      <c r="EM1334">
        <v>111.29340000000001</v>
      </c>
      <c r="EN1334">
        <v>109.5624</v>
      </c>
      <c r="EO1334">
        <v>106.5266</v>
      </c>
      <c r="EP1334">
        <v>104.9436</v>
      </c>
      <c r="EQ1334">
        <v>104.0728</v>
      </c>
      <c r="ER1334">
        <v>84.764769999999999</v>
      </c>
      <c r="ES1334">
        <v>61.825569999999999</v>
      </c>
      <c r="ET1334">
        <v>41.810090000000002</v>
      </c>
      <c r="EU1334">
        <v>41.497970000000002</v>
      </c>
      <c r="EV1334">
        <v>41.608409999999999</v>
      </c>
      <c r="EW1334">
        <v>42.893659999999997</v>
      </c>
      <c r="EX1334">
        <v>72.111180000000004</v>
      </c>
      <c r="EY1334">
        <v>71.204880000000003</v>
      </c>
      <c r="EZ1334">
        <v>69.686890000000005</v>
      </c>
      <c r="FA1334">
        <v>68.266990000000007</v>
      </c>
      <c r="FB1334">
        <v>67.236620000000002</v>
      </c>
      <c r="FC1334">
        <v>66.142309999999995</v>
      </c>
      <c r="FD1334">
        <v>65.353149999999999</v>
      </c>
      <c r="FE1334">
        <v>65.26643</v>
      </c>
      <c r="FF1334">
        <v>67.428700000000006</v>
      </c>
      <c r="FG1334">
        <v>72.952060000000003</v>
      </c>
      <c r="FH1334">
        <v>77.672939999999997</v>
      </c>
      <c r="FI1334">
        <v>81.330860000000001</v>
      </c>
      <c r="FJ1334">
        <v>84.259240000000005</v>
      </c>
      <c r="FK1334">
        <v>86.339709999999997</v>
      </c>
      <c r="FL1334">
        <v>87.803250000000006</v>
      </c>
      <c r="FM1334">
        <v>88.354110000000006</v>
      </c>
      <c r="FN1334">
        <v>88.467250000000007</v>
      </c>
      <c r="FO1334">
        <v>88.381290000000007</v>
      </c>
      <c r="FP1334">
        <v>87.593329999999995</v>
      </c>
      <c r="FQ1334">
        <v>85.290930000000003</v>
      </c>
      <c r="FR1334">
        <v>80.625309999999999</v>
      </c>
      <c r="FS1334">
        <v>77.776700000000005</v>
      </c>
      <c r="FT1334">
        <v>76.079149999999998</v>
      </c>
      <c r="FU1334">
        <v>74.886570000000006</v>
      </c>
      <c r="FV1334">
        <v>1</v>
      </c>
    </row>
    <row r="1335" spans="1:178" x14ac:dyDescent="0.2">
      <c r="A1335" t="s">
        <v>216</v>
      </c>
      <c r="B1335" t="s">
        <v>231</v>
      </c>
      <c r="C1335" t="s">
        <v>245</v>
      </c>
      <c r="D1335" t="s">
        <v>41</v>
      </c>
      <c r="E1335">
        <v>2016</v>
      </c>
      <c r="F1335" t="s">
        <v>230</v>
      </c>
      <c r="G1335">
        <v>62</v>
      </c>
      <c r="H1335" s="59"/>
      <c r="I1335">
        <v>8.1561000000000003</v>
      </c>
      <c r="J1335">
        <v>114.24720000000001</v>
      </c>
      <c r="K1335">
        <v>114.8871</v>
      </c>
      <c r="L1335">
        <v>114.7137</v>
      </c>
      <c r="M1335">
        <v>114.76</v>
      </c>
      <c r="N1335">
        <v>115.0462</v>
      </c>
      <c r="O1335">
        <v>116.0378</v>
      </c>
      <c r="P1335">
        <v>118.8027</v>
      </c>
      <c r="Q1335">
        <v>119.5025</v>
      </c>
      <c r="R1335">
        <v>120.4045</v>
      </c>
      <c r="S1335">
        <v>121.81019999999999</v>
      </c>
      <c r="T1335">
        <v>122.7629</v>
      </c>
      <c r="U1335">
        <v>122.87439999999999</v>
      </c>
      <c r="V1335">
        <v>119.9744</v>
      </c>
      <c r="W1335">
        <v>119.48820000000001</v>
      </c>
      <c r="X1335">
        <v>117.57559999999999</v>
      </c>
      <c r="Y1335">
        <v>114.6832</v>
      </c>
      <c r="Z1335">
        <v>112.9299</v>
      </c>
      <c r="AA1335">
        <v>111.7657</v>
      </c>
      <c r="AB1335">
        <v>111.8772</v>
      </c>
      <c r="AC1335">
        <v>112.77930000000001</v>
      </c>
      <c r="AD1335">
        <v>113.8771</v>
      </c>
      <c r="AE1335">
        <v>113.8817</v>
      </c>
      <c r="AF1335">
        <v>113.7938</v>
      </c>
      <c r="AG1335">
        <v>114.2375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26.11947</v>
      </c>
      <c r="AU1335">
        <v>100.4492</v>
      </c>
      <c r="AV1335">
        <v>99.375100000000003</v>
      </c>
      <c r="AW1335">
        <v>97.069739999999996</v>
      </c>
      <c r="AX1335">
        <v>95.703159999999997</v>
      </c>
      <c r="AY1335">
        <v>95.060770000000005</v>
      </c>
      <c r="AZ1335">
        <v>78.796570000000003</v>
      </c>
      <c r="BA1335">
        <v>56.312629999999999</v>
      </c>
      <c r="BB1335">
        <v>36.904380000000003</v>
      </c>
      <c r="BC1335">
        <v>36.507449999999999</v>
      </c>
      <c r="BD1335">
        <v>36.527940000000001</v>
      </c>
      <c r="BE1335">
        <v>37.607689999999998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28.768920000000001</v>
      </c>
      <c r="BS1335">
        <v>102.6425</v>
      </c>
      <c r="BT1335">
        <v>101.38890000000001</v>
      </c>
      <c r="BU1335">
        <v>98.894329999999997</v>
      </c>
      <c r="BV1335">
        <v>97.478020000000001</v>
      </c>
      <c r="BW1335">
        <v>96.775729999999996</v>
      </c>
      <c r="BX1335">
        <v>79.784880000000001</v>
      </c>
      <c r="BY1335">
        <v>57.378830000000001</v>
      </c>
      <c r="BZ1335">
        <v>37.976019999999998</v>
      </c>
      <c r="CA1335">
        <v>37.607250000000001</v>
      </c>
      <c r="CB1335">
        <v>37.653500000000001</v>
      </c>
      <c r="CC1335">
        <v>38.782470000000004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30.603919999999999</v>
      </c>
      <c r="CQ1335">
        <v>104.16160000000001</v>
      </c>
      <c r="CR1335">
        <v>102.7837</v>
      </c>
      <c r="CS1335">
        <v>100.158</v>
      </c>
      <c r="CT1335">
        <v>98.707279999999997</v>
      </c>
      <c r="CU1335">
        <v>97.963520000000003</v>
      </c>
      <c r="CV1335">
        <v>80.469390000000004</v>
      </c>
      <c r="CW1335">
        <v>58.117289999999997</v>
      </c>
      <c r="CX1335">
        <v>38.718240000000002</v>
      </c>
      <c r="CY1335">
        <v>38.368969999999997</v>
      </c>
      <c r="CZ1335">
        <v>38.433050000000001</v>
      </c>
      <c r="DA1335">
        <v>39.596119999999999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  <c r="DM1335">
        <v>0</v>
      </c>
      <c r="DN1335">
        <v>32.438920000000003</v>
      </c>
      <c r="DO1335">
        <v>105.6807</v>
      </c>
      <c r="DP1335">
        <v>104.1785</v>
      </c>
      <c r="DQ1335">
        <v>101.4217</v>
      </c>
      <c r="DR1335">
        <v>99.936549999999997</v>
      </c>
      <c r="DS1335">
        <v>99.151300000000006</v>
      </c>
      <c r="DT1335">
        <v>81.153899999999993</v>
      </c>
      <c r="DU1335">
        <v>58.855739999999997</v>
      </c>
      <c r="DV1335">
        <v>39.460450000000002</v>
      </c>
      <c r="DW1335">
        <v>39.130679999999998</v>
      </c>
      <c r="DX1335">
        <v>39.212600000000002</v>
      </c>
      <c r="DY1335">
        <v>40.409770000000002</v>
      </c>
      <c r="DZ1335">
        <v>0</v>
      </c>
      <c r="EA1335">
        <v>0</v>
      </c>
      <c r="EB1335">
        <v>0</v>
      </c>
      <c r="EC1335">
        <v>0</v>
      </c>
      <c r="ED1335">
        <v>0</v>
      </c>
      <c r="EE1335">
        <v>0</v>
      </c>
      <c r="EF1335">
        <v>0</v>
      </c>
      <c r="EG1335">
        <v>0</v>
      </c>
      <c r="EH1335">
        <v>0</v>
      </c>
      <c r="EI1335">
        <v>0</v>
      </c>
      <c r="EJ1335">
        <v>0</v>
      </c>
      <c r="EK1335">
        <v>0</v>
      </c>
      <c r="EL1335">
        <v>35.088369999999998</v>
      </c>
      <c r="EM1335">
        <v>107.874</v>
      </c>
      <c r="EN1335">
        <v>106.1923</v>
      </c>
      <c r="EO1335">
        <v>103.24630000000001</v>
      </c>
      <c r="EP1335">
        <v>101.7114</v>
      </c>
      <c r="EQ1335">
        <v>100.8663</v>
      </c>
      <c r="ER1335">
        <v>82.142210000000006</v>
      </c>
      <c r="ES1335">
        <v>59.921950000000002</v>
      </c>
      <c r="ET1335">
        <v>40.532089999999997</v>
      </c>
      <c r="EU1335">
        <v>40.23048</v>
      </c>
      <c r="EV1335">
        <v>40.338149999999999</v>
      </c>
      <c r="EW1335">
        <v>41.58455</v>
      </c>
      <c r="EX1335">
        <v>72.111180000000004</v>
      </c>
      <c r="EY1335">
        <v>71.204880000000003</v>
      </c>
      <c r="EZ1335">
        <v>69.686890000000005</v>
      </c>
      <c r="FA1335">
        <v>68.266990000000007</v>
      </c>
      <c r="FB1335">
        <v>67.236620000000002</v>
      </c>
      <c r="FC1335">
        <v>66.142309999999995</v>
      </c>
      <c r="FD1335">
        <v>65.353149999999999</v>
      </c>
      <c r="FE1335">
        <v>65.26643</v>
      </c>
      <c r="FF1335">
        <v>67.428700000000006</v>
      </c>
      <c r="FG1335">
        <v>72.952060000000003</v>
      </c>
      <c r="FH1335">
        <v>77.672939999999997</v>
      </c>
      <c r="FI1335">
        <v>81.330860000000001</v>
      </c>
      <c r="FJ1335">
        <v>84.259240000000005</v>
      </c>
      <c r="FK1335">
        <v>86.339709999999997</v>
      </c>
      <c r="FL1335">
        <v>87.803250000000006</v>
      </c>
      <c r="FM1335">
        <v>88.354110000000006</v>
      </c>
      <c r="FN1335">
        <v>88.467250000000007</v>
      </c>
      <c r="FO1335">
        <v>88.381290000000007</v>
      </c>
      <c r="FP1335">
        <v>87.593329999999995</v>
      </c>
      <c r="FQ1335">
        <v>85.290930000000003</v>
      </c>
      <c r="FR1335">
        <v>80.625309999999999</v>
      </c>
      <c r="FS1335">
        <v>77.776709999999994</v>
      </c>
      <c r="FT1335">
        <v>76.079149999999998</v>
      </c>
      <c r="FU1335">
        <v>74.886570000000006</v>
      </c>
      <c r="FV1335">
        <v>1</v>
      </c>
    </row>
    <row r="1336" spans="1:178" x14ac:dyDescent="0.2">
      <c r="A1336" t="s">
        <v>216</v>
      </c>
      <c r="B1336" t="s">
        <v>231</v>
      </c>
      <c r="C1336" t="s">
        <v>245</v>
      </c>
      <c r="D1336" t="s">
        <v>41</v>
      </c>
      <c r="E1336">
        <v>2017</v>
      </c>
      <c r="F1336" t="s">
        <v>230</v>
      </c>
      <c r="G1336">
        <v>61</v>
      </c>
      <c r="H1336" s="59"/>
      <c r="I1336">
        <v>8.0245499999999996</v>
      </c>
      <c r="J1336">
        <v>112.4045</v>
      </c>
      <c r="K1336">
        <v>113.0341</v>
      </c>
      <c r="L1336">
        <v>112.8635</v>
      </c>
      <c r="M1336">
        <v>112.9091</v>
      </c>
      <c r="N1336">
        <v>113.19070000000001</v>
      </c>
      <c r="O1336">
        <v>114.1662</v>
      </c>
      <c r="P1336">
        <v>116.8865</v>
      </c>
      <c r="Q1336">
        <v>117.57510000000001</v>
      </c>
      <c r="R1336">
        <v>118.46250000000001</v>
      </c>
      <c r="S1336">
        <v>119.8455</v>
      </c>
      <c r="T1336">
        <v>120.7829</v>
      </c>
      <c r="U1336">
        <v>120.8925</v>
      </c>
      <c r="V1336">
        <v>118.0394</v>
      </c>
      <c r="W1336">
        <v>117.56100000000001</v>
      </c>
      <c r="X1336">
        <v>115.67919999999999</v>
      </c>
      <c r="Y1336">
        <v>112.8334</v>
      </c>
      <c r="Z1336">
        <v>111.10850000000001</v>
      </c>
      <c r="AA1336">
        <v>109.96299999999999</v>
      </c>
      <c r="AB1336">
        <v>110.0727</v>
      </c>
      <c r="AC1336">
        <v>110.9603</v>
      </c>
      <c r="AD1336">
        <v>112.0403</v>
      </c>
      <c r="AE1336">
        <v>112.0449</v>
      </c>
      <c r="AF1336">
        <v>111.9584</v>
      </c>
      <c r="AG1336">
        <v>112.395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25.662179999999999</v>
      </c>
      <c r="AU1336">
        <v>98.799279999999996</v>
      </c>
      <c r="AV1336">
        <v>97.744900000000001</v>
      </c>
      <c r="AW1336">
        <v>95.479290000000006</v>
      </c>
      <c r="AX1336">
        <v>94.135440000000003</v>
      </c>
      <c r="AY1336">
        <v>93.50421</v>
      </c>
      <c r="AZ1336">
        <v>77.512219999999999</v>
      </c>
      <c r="BA1336">
        <v>55.389859999999999</v>
      </c>
      <c r="BB1336">
        <v>36.294580000000003</v>
      </c>
      <c r="BC1336">
        <v>35.903669999999998</v>
      </c>
      <c r="BD1336">
        <v>35.923479999999998</v>
      </c>
      <c r="BE1336">
        <v>36.985140000000001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28.29017</v>
      </c>
      <c r="BS1336">
        <v>100.9748</v>
      </c>
      <c r="BT1336">
        <v>99.742410000000007</v>
      </c>
      <c r="BU1336">
        <v>97.289109999999994</v>
      </c>
      <c r="BV1336">
        <v>95.895930000000007</v>
      </c>
      <c r="BW1336">
        <v>95.205290000000005</v>
      </c>
      <c r="BX1336">
        <v>78.492540000000005</v>
      </c>
      <c r="BY1336">
        <v>56.44744</v>
      </c>
      <c r="BZ1336">
        <v>37.35754</v>
      </c>
      <c r="CA1336">
        <v>36.99456</v>
      </c>
      <c r="CB1336">
        <v>37.039920000000002</v>
      </c>
      <c r="CC1336">
        <v>38.150410000000001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30.110309999999998</v>
      </c>
      <c r="CQ1336">
        <v>102.4816</v>
      </c>
      <c r="CR1336">
        <v>101.1259</v>
      </c>
      <c r="CS1336">
        <v>98.542580000000001</v>
      </c>
      <c r="CT1336">
        <v>97.115229999999997</v>
      </c>
      <c r="CU1336">
        <v>96.383449999999996</v>
      </c>
      <c r="CV1336">
        <v>79.171499999999995</v>
      </c>
      <c r="CW1336">
        <v>57.17991</v>
      </c>
      <c r="CX1336">
        <v>38.09375</v>
      </c>
      <c r="CY1336">
        <v>37.750109999999999</v>
      </c>
      <c r="CZ1336">
        <v>37.813160000000003</v>
      </c>
      <c r="DA1336">
        <v>38.957470000000001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  <c r="DM1336">
        <v>0</v>
      </c>
      <c r="DN1336">
        <v>31.93045</v>
      </c>
      <c r="DO1336">
        <v>103.9883</v>
      </c>
      <c r="DP1336">
        <v>102.5093</v>
      </c>
      <c r="DQ1336">
        <v>99.796049999999994</v>
      </c>
      <c r="DR1336">
        <v>98.334540000000004</v>
      </c>
      <c r="DS1336">
        <v>97.561610000000002</v>
      </c>
      <c r="DT1336">
        <v>79.850459999999998</v>
      </c>
      <c r="DU1336">
        <v>57.912379999999999</v>
      </c>
      <c r="DV1336">
        <v>38.829949999999997</v>
      </c>
      <c r="DW1336">
        <v>38.505659999999999</v>
      </c>
      <c r="DX1336">
        <v>38.586399999999998</v>
      </c>
      <c r="DY1336">
        <v>39.764530000000001</v>
      </c>
      <c r="DZ1336">
        <v>0</v>
      </c>
      <c r="EA1336">
        <v>0</v>
      </c>
      <c r="EB1336">
        <v>0</v>
      </c>
      <c r="EC1336">
        <v>0</v>
      </c>
      <c r="ED1336">
        <v>0</v>
      </c>
      <c r="EE1336">
        <v>0</v>
      </c>
      <c r="EF1336">
        <v>0</v>
      </c>
      <c r="EG1336">
        <v>0</v>
      </c>
      <c r="EH1336">
        <v>0</v>
      </c>
      <c r="EI1336">
        <v>0</v>
      </c>
      <c r="EJ1336">
        <v>0</v>
      </c>
      <c r="EK1336">
        <v>0</v>
      </c>
      <c r="EL1336">
        <v>34.558450000000001</v>
      </c>
      <c r="EM1336">
        <v>106.1639</v>
      </c>
      <c r="EN1336">
        <v>104.5069</v>
      </c>
      <c r="EO1336">
        <v>101.60590000000001</v>
      </c>
      <c r="EP1336">
        <v>100.095</v>
      </c>
      <c r="EQ1336">
        <v>99.262699999999995</v>
      </c>
      <c r="ER1336">
        <v>80.830780000000004</v>
      </c>
      <c r="ES1336">
        <v>58.96996</v>
      </c>
      <c r="ET1336">
        <v>39.892910000000001</v>
      </c>
      <c r="EU1336">
        <v>39.596550000000001</v>
      </c>
      <c r="EV1336">
        <v>39.702840000000002</v>
      </c>
      <c r="EW1336">
        <v>40.929810000000003</v>
      </c>
      <c r="EX1336">
        <v>72.111180000000004</v>
      </c>
      <c r="EY1336">
        <v>71.204880000000003</v>
      </c>
      <c r="EZ1336">
        <v>69.686890000000005</v>
      </c>
      <c r="FA1336">
        <v>68.266990000000007</v>
      </c>
      <c r="FB1336">
        <v>67.236620000000002</v>
      </c>
      <c r="FC1336">
        <v>66.142309999999995</v>
      </c>
      <c r="FD1336">
        <v>65.353149999999999</v>
      </c>
      <c r="FE1336">
        <v>65.26643</v>
      </c>
      <c r="FF1336">
        <v>67.428700000000006</v>
      </c>
      <c r="FG1336">
        <v>72.952060000000003</v>
      </c>
      <c r="FH1336">
        <v>77.672939999999997</v>
      </c>
      <c r="FI1336">
        <v>81.330860000000001</v>
      </c>
      <c r="FJ1336">
        <v>84.259240000000005</v>
      </c>
      <c r="FK1336">
        <v>86.339709999999997</v>
      </c>
      <c r="FL1336">
        <v>87.803250000000006</v>
      </c>
      <c r="FM1336">
        <v>88.354110000000006</v>
      </c>
      <c r="FN1336">
        <v>88.467250000000007</v>
      </c>
      <c r="FO1336">
        <v>88.381290000000007</v>
      </c>
      <c r="FP1336">
        <v>87.593329999999995</v>
      </c>
      <c r="FQ1336">
        <v>85.290930000000003</v>
      </c>
      <c r="FR1336">
        <v>80.625309999999999</v>
      </c>
      <c r="FS1336">
        <v>77.776709999999994</v>
      </c>
      <c r="FT1336">
        <v>76.079149999999998</v>
      </c>
      <c r="FU1336">
        <v>74.886570000000006</v>
      </c>
      <c r="FV1336">
        <v>1</v>
      </c>
    </row>
    <row r="1337" spans="1:178" x14ac:dyDescent="0.2">
      <c r="A1337" t="s">
        <v>216</v>
      </c>
      <c r="B1337" t="s">
        <v>231</v>
      </c>
      <c r="C1337" t="s">
        <v>245</v>
      </c>
      <c r="D1337" t="s">
        <v>41</v>
      </c>
      <c r="E1337" t="s">
        <v>239</v>
      </c>
      <c r="F1337" t="s">
        <v>230</v>
      </c>
      <c r="G1337">
        <v>59</v>
      </c>
      <c r="H1337" s="59"/>
      <c r="I1337">
        <v>7.76145</v>
      </c>
      <c r="J1337">
        <v>108.7192</v>
      </c>
      <c r="K1337">
        <v>109.32810000000001</v>
      </c>
      <c r="L1337">
        <v>109.1631</v>
      </c>
      <c r="M1337">
        <v>109.2071</v>
      </c>
      <c r="N1337">
        <v>109.4795</v>
      </c>
      <c r="O1337">
        <v>110.42310000000001</v>
      </c>
      <c r="P1337">
        <v>113.05419999999999</v>
      </c>
      <c r="Q1337">
        <v>113.7201</v>
      </c>
      <c r="R1337">
        <v>114.57850000000001</v>
      </c>
      <c r="S1337">
        <v>115.9161</v>
      </c>
      <c r="T1337">
        <v>116.8228</v>
      </c>
      <c r="U1337">
        <v>116.9288</v>
      </c>
      <c r="V1337">
        <v>114.1692</v>
      </c>
      <c r="W1337">
        <v>113.70650000000001</v>
      </c>
      <c r="X1337">
        <v>111.88639999999999</v>
      </c>
      <c r="Y1337">
        <v>109.134</v>
      </c>
      <c r="Z1337">
        <v>107.46559999999999</v>
      </c>
      <c r="AA1337">
        <v>106.35769999999999</v>
      </c>
      <c r="AB1337">
        <v>106.46380000000001</v>
      </c>
      <c r="AC1337">
        <v>107.3223</v>
      </c>
      <c r="AD1337">
        <v>108.3669</v>
      </c>
      <c r="AE1337">
        <v>108.37130000000001</v>
      </c>
      <c r="AF1337">
        <v>108.2876</v>
      </c>
      <c r="AG1337">
        <v>108.7099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24.748480000000001</v>
      </c>
      <c r="AU1337">
        <v>95.500100000000003</v>
      </c>
      <c r="AV1337">
        <v>94.48518</v>
      </c>
      <c r="AW1337">
        <v>92.299030000000002</v>
      </c>
      <c r="AX1337">
        <v>91.000600000000006</v>
      </c>
      <c r="AY1337">
        <v>90.391689999999997</v>
      </c>
      <c r="AZ1337">
        <v>74.943860000000001</v>
      </c>
      <c r="BA1337">
        <v>53.544699999999999</v>
      </c>
      <c r="BB1337">
        <v>35.07535</v>
      </c>
      <c r="BC1337">
        <v>34.696480000000001</v>
      </c>
      <c r="BD1337">
        <v>34.714939999999999</v>
      </c>
      <c r="BE1337">
        <v>35.740450000000003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27.333030000000001</v>
      </c>
      <c r="BS1337">
        <v>97.639669999999995</v>
      </c>
      <c r="BT1337">
        <v>96.449680000000001</v>
      </c>
      <c r="BU1337">
        <v>94.07893</v>
      </c>
      <c r="BV1337">
        <v>92.731979999999993</v>
      </c>
      <c r="BW1337">
        <v>92.06465</v>
      </c>
      <c r="BX1337">
        <v>75.907970000000006</v>
      </c>
      <c r="BY1337">
        <v>54.584800000000001</v>
      </c>
      <c r="BZ1337">
        <v>36.120739999999998</v>
      </c>
      <c r="CA1337">
        <v>35.76934</v>
      </c>
      <c r="CB1337">
        <v>35.812919999999998</v>
      </c>
      <c r="CC1337">
        <v>36.88646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29.123090000000001</v>
      </c>
      <c r="CQ1337">
        <v>99.121530000000007</v>
      </c>
      <c r="CR1337">
        <v>97.810280000000006</v>
      </c>
      <c r="CS1337">
        <v>95.311679999999996</v>
      </c>
      <c r="CT1337">
        <v>93.931129999999996</v>
      </c>
      <c r="CU1337">
        <v>93.223339999999993</v>
      </c>
      <c r="CV1337">
        <v>76.575710000000001</v>
      </c>
      <c r="CW1337">
        <v>55.305160000000001</v>
      </c>
      <c r="CX1337">
        <v>36.844769999999997</v>
      </c>
      <c r="CY1337">
        <v>36.5124</v>
      </c>
      <c r="CZ1337">
        <v>36.57338</v>
      </c>
      <c r="DA1337">
        <v>37.68018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  <c r="DM1337">
        <v>0</v>
      </c>
      <c r="DN1337">
        <v>30.913139999999999</v>
      </c>
      <c r="DO1337">
        <v>100.60339999999999</v>
      </c>
      <c r="DP1337">
        <v>99.170879999999997</v>
      </c>
      <c r="DQ1337">
        <v>96.544430000000006</v>
      </c>
      <c r="DR1337">
        <v>95.130279999999999</v>
      </c>
      <c r="DS1337">
        <v>94.38203</v>
      </c>
      <c r="DT1337">
        <v>77.243449999999996</v>
      </c>
      <c r="DU1337">
        <v>56.02552</v>
      </c>
      <c r="DV1337">
        <v>37.568809999999999</v>
      </c>
      <c r="DW1337">
        <v>37.255459999999999</v>
      </c>
      <c r="DX1337">
        <v>37.333840000000002</v>
      </c>
      <c r="DY1337">
        <v>38.4739</v>
      </c>
      <c r="DZ1337">
        <v>0</v>
      </c>
      <c r="EA1337">
        <v>0</v>
      </c>
      <c r="EB1337">
        <v>0</v>
      </c>
      <c r="EC1337">
        <v>0</v>
      </c>
      <c r="ED1337">
        <v>0</v>
      </c>
      <c r="EE1337">
        <v>0</v>
      </c>
      <c r="EF1337">
        <v>0</v>
      </c>
      <c r="EG1337">
        <v>0</v>
      </c>
      <c r="EH1337">
        <v>0</v>
      </c>
      <c r="EI1337">
        <v>0</v>
      </c>
      <c r="EJ1337">
        <v>0</v>
      </c>
      <c r="EK1337">
        <v>0</v>
      </c>
      <c r="EL1337">
        <v>33.497700000000002</v>
      </c>
      <c r="EM1337">
        <v>102.74299999999999</v>
      </c>
      <c r="EN1337">
        <v>101.1354</v>
      </c>
      <c r="EO1337">
        <v>98.324330000000003</v>
      </c>
      <c r="EP1337">
        <v>96.861660000000001</v>
      </c>
      <c r="EQ1337">
        <v>96.054990000000004</v>
      </c>
      <c r="ER1337">
        <v>78.207570000000004</v>
      </c>
      <c r="ES1337">
        <v>57.065620000000003</v>
      </c>
      <c r="ET1337">
        <v>38.614199999999997</v>
      </c>
      <c r="EU1337">
        <v>38.328319999999998</v>
      </c>
      <c r="EV1337">
        <v>38.431820000000002</v>
      </c>
      <c r="EW1337">
        <v>39.619909999999997</v>
      </c>
      <c r="EX1337">
        <v>72.111180000000004</v>
      </c>
      <c r="EY1337">
        <v>71.204880000000003</v>
      </c>
      <c r="EZ1337">
        <v>69.686890000000005</v>
      </c>
      <c r="FA1337">
        <v>68.266990000000007</v>
      </c>
      <c r="FB1337">
        <v>67.236620000000002</v>
      </c>
      <c r="FC1337">
        <v>66.142309999999995</v>
      </c>
      <c r="FD1337">
        <v>65.353149999999999</v>
      </c>
      <c r="FE1337">
        <v>65.26643</v>
      </c>
      <c r="FF1337">
        <v>67.428700000000006</v>
      </c>
      <c r="FG1337">
        <v>72.952060000000003</v>
      </c>
      <c r="FH1337">
        <v>77.672939999999997</v>
      </c>
      <c r="FI1337">
        <v>81.330860000000001</v>
      </c>
      <c r="FJ1337">
        <v>84.259240000000005</v>
      </c>
      <c r="FK1337">
        <v>86.339709999999997</v>
      </c>
      <c r="FL1337">
        <v>87.803250000000006</v>
      </c>
      <c r="FM1337">
        <v>88.354110000000006</v>
      </c>
      <c r="FN1337">
        <v>88.467250000000007</v>
      </c>
      <c r="FO1337">
        <v>88.381290000000007</v>
      </c>
      <c r="FP1337">
        <v>87.593329999999995</v>
      </c>
      <c r="FQ1337">
        <v>85.290930000000003</v>
      </c>
      <c r="FR1337">
        <v>80.625309999999999</v>
      </c>
      <c r="FS1337">
        <v>77.776709999999994</v>
      </c>
      <c r="FT1337">
        <v>76.079149999999998</v>
      </c>
      <c r="FU1337">
        <v>74.886570000000006</v>
      </c>
      <c r="FV1337">
        <v>1</v>
      </c>
    </row>
    <row r="1338" spans="1:178" x14ac:dyDescent="0.2">
      <c r="A1338" t="s">
        <v>216</v>
      </c>
      <c r="B1338" t="s">
        <v>231</v>
      </c>
      <c r="C1338" t="s">
        <v>245</v>
      </c>
      <c r="D1338" t="s">
        <v>42</v>
      </c>
      <c r="E1338">
        <v>2015</v>
      </c>
      <c r="F1338" t="s">
        <v>230</v>
      </c>
      <c r="G1338">
        <v>64</v>
      </c>
      <c r="H1338" s="59"/>
      <c r="I1338">
        <v>8.4192</v>
      </c>
      <c r="J1338">
        <v>118.5577</v>
      </c>
      <c r="K1338">
        <v>118.1523</v>
      </c>
      <c r="L1338">
        <v>117.536</v>
      </c>
      <c r="M1338">
        <v>117.1514</v>
      </c>
      <c r="N1338">
        <v>117.5613</v>
      </c>
      <c r="O1338">
        <v>117.69410000000001</v>
      </c>
      <c r="P1338">
        <v>120.51049999999999</v>
      </c>
      <c r="Q1338">
        <v>122.8275</v>
      </c>
      <c r="R1338">
        <v>123.9068</v>
      </c>
      <c r="S1338">
        <v>124.2944</v>
      </c>
      <c r="T1338">
        <v>125.1357</v>
      </c>
      <c r="U1338">
        <v>123.6216</v>
      </c>
      <c r="V1338">
        <v>123.0177</v>
      </c>
      <c r="W1338">
        <v>123.99169999999999</v>
      </c>
      <c r="X1338">
        <v>123.1665</v>
      </c>
      <c r="Y1338">
        <v>120.9284</v>
      </c>
      <c r="Z1338">
        <v>119.87179999999999</v>
      </c>
      <c r="AA1338">
        <v>118.7718</v>
      </c>
      <c r="AB1338">
        <v>116.48779999999999</v>
      </c>
      <c r="AC1338">
        <v>116.63290000000001</v>
      </c>
      <c r="AD1338">
        <v>117.0506</v>
      </c>
      <c r="AE1338">
        <v>117.92789999999999</v>
      </c>
      <c r="AF1338">
        <v>118.9169</v>
      </c>
      <c r="AG1338">
        <v>119.7428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27.335730000000002</v>
      </c>
      <c r="AU1338">
        <v>103.111</v>
      </c>
      <c r="AV1338">
        <v>102.9546</v>
      </c>
      <c r="AW1338">
        <v>100.837</v>
      </c>
      <c r="AX1338">
        <v>99.954769999999996</v>
      </c>
      <c r="AY1338">
        <v>99.398380000000003</v>
      </c>
      <c r="AZ1338">
        <v>81.062209999999993</v>
      </c>
      <c r="BA1338">
        <v>58.970700000000001</v>
      </c>
      <c r="BB1338">
        <v>36.232520000000001</v>
      </c>
      <c r="BC1338">
        <v>37.095869999999998</v>
      </c>
      <c r="BD1338">
        <v>37.843850000000003</v>
      </c>
      <c r="BE1338">
        <v>37.616570000000003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30.282350000000001</v>
      </c>
      <c r="BS1338">
        <v>105.6985</v>
      </c>
      <c r="BT1338">
        <v>105.3237</v>
      </c>
      <c r="BU1338">
        <v>103.0722</v>
      </c>
      <c r="BV1338">
        <v>102.1844</v>
      </c>
      <c r="BW1338">
        <v>101.5243</v>
      </c>
      <c r="BX1338">
        <v>82.130240000000001</v>
      </c>
      <c r="BY1338">
        <v>60.057299999999998</v>
      </c>
      <c r="BZ1338">
        <v>37.338259999999998</v>
      </c>
      <c r="CA1338">
        <v>38.23977</v>
      </c>
      <c r="CB1338">
        <v>39.074309999999997</v>
      </c>
      <c r="CC1338">
        <v>38.914239999999999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32.323169999999998</v>
      </c>
      <c r="CQ1338">
        <v>107.4907</v>
      </c>
      <c r="CR1338">
        <v>106.9646</v>
      </c>
      <c r="CS1338">
        <v>104.6203</v>
      </c>
      <c r="CT1338">
        <v>103.7287</v>
      </c>
      <c r="CU1338">
        <v>102.9967</v>
      </c>
      <c r="CV1338">
        <v>82.869960000000006</v>
      </c>
      <c r="CW1338">
        <v>60.80988</v>
      </c>
      <c r="CX1338">
        <v>38.104089999999999</v>
      </c>
      <c r="CY1338">
        <v>39.032029999999999</v>
      </c>
      <c r="CZ1338">
        <v>39.92653</v>
      </c>
      <c r="DA1338">
        <v>39.813009999999998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  <c r="DM1338">
        <v>0</v>
      </c>
      <c r="DN1338">
        <v>34.363990000000001</v>
      </c>
      <c r="DO1338">
        <v>109.28279999999999</v>
      </c>
      <c r="DP1338">
        <v>108.60550000000001</v>
      </c>
      <c r="DQ1338">
        <v>106.16840000000001</v>
      </c>
      <c r="DR1338">
        <v>105.27290000000001</v>
      </c>
      <c r="DS1338">
        <v>104.4692</v>
      </c>
      <c r="DT1338">
        <v>83.609669999999994</v>
      </c>
      <c r="DU1338">
        <v>61.562460000000002</v>
      </c>
      <c r="DV1338">
        <v>38.86992</v>
      </c>
      <c r="DW1338">
        <v>39.824289999999998</v>
      </c>
      <c r="DX1338">
        <v>40.778750000000002</v>
      </c>
      <c r="DY1338">
        <v>40.711779999999997</v>
      </c>
      <c r="DZ1338">
        <v>0</v>
      </c>
      <c r="EA1338">
        <v>0</v>
      </c>
      <c r="EB1338">
        <v>0</v>
      </c>
      <c r="EC1338">
        <v>0</v>
      </c>
      <c r="ED1338">
        <v>0</v>
      </c>
      <c r="EE1338">
        <v>0</v>
      </c>
      <c r="EF1338">
        <v>0</v>
      </c>
      <c r="EG1338">
        <v>0</v>
      </c>
      <c r="EH1338">
        <v>0</v>
      </c>
      <c r="EI1338">
        <v>0</v>
      </c>
      <c r="EJ1338">
        <v>0</v>
      </c>
      <c r="EK1338">
        <v>0</v>
      </c>
      <c r="EL1338">
        <v>37.31062</v>
      </c>
      <c r="EM1338">
        <v>111.8704</v>
      </c>
      <c r="EN1338">
        <v>110.9747</v>
      </c>
      <c r="EO1338">
        <v>108.4036</v>
      </c>
      <c r="EP1338">
        <v>107.5026</v>
      </c>
      <c r="EQ1338">
        <v>106.5951</v>
      </c>
      <c r="ER1338">
        <v>84.677700000000002</v>
      </c>
      <c r="ES1338">
        <v>62.649059999999999</v>
      </c>
      <c r="ET1338">
        <v>39.975659999999998</v>
      </c>
      <c r="EU1338">
        <v>40.968179999999997</v>
      </c>
      <c r="EV1338">
        <v>42.009219999999999</v>
      </c>
      <c r="EW1338">
        <v>42.009459999999997</v>
      </c>
      <c r="EX1338">
        <v>63.364249999999998</v>
      </c>
      <c r="EY1338">
        <v>62.537289999999999</v>
      </c>
      <c r="EZ1338">
        <v>61.671080000000003</v>
      </c>
      <c r="FA1338">
        <v>61.303849999999997</v>
      </c>
      <c r="FB1338">
        <v>60.821620000000003</v>
      </c>
      <c r="FC1338">
        <v>59.987400000000001</v>
      </c>
      <c r="FD1338">
        <v>59.018520000000002</v>
      </c>
      <c r="FE1338">
        <v>58.445650000000001</v>
      </c>
      <c r="FF1338">
        <v>59.61439</v>
      </c>
      <c r="FG1338">
        <v>63.903320000000001</v>
      </c>
      <c r="FH1338">
        <v>69.237290000000002</v>
      </c>
      <c r="FI1338">
        <v>74.483800000000002</v>
      </c>
      <c r="FJ1338">
        <v>78.3399</v>
      </c>
      <c r="FK1338">
        <v>80.646479999999997</v>
      </c>
      <c r="FL1338">
        <v>81.036379999999994</v>
      </c>
      <c r="FM1338">
        <v>82.068209999999993</v>
      </c>
      <c r="FN1338">
        <v>82.357770000000002</v>
      </c>
      <c r="FO1338">
        <v>81.763819999999996</v>
      </c>
      <c r="FP1338">
        <v>79.890330000000006</v>
      </c>
      <c r="FQ1338">
        <v>76.094650000000001</v>
      </c>
      <c r="FR1338">
        <v>72.330240000000003</v>
      </c>
      <c r="FS1338">
        <v>69.715029999999999</v>
      </c>
      <c r="FT1338">
        <v>67.565920000000006</v>
      </c>
      <c r="FU1338">
        <v>65.668049999999994</v>
      </c>
      <c r="FV1338">
        <v>1</v>
      </c>
    </row>
    <row r="1339" spans="1:178" x14ac:dyDescent="0.2">
      <c r="A1339" t="s">
        <v>216</v>
      </c>
      <c r="B1339" t="s">
        <v>231</v>
      </c>
      <c r="C1339" t="s">
        <v>245</v>
      </c>
      <c r="D1339" t="s">
        <v>42</v>
      </c>
      <c r="E1339">
        <v>2016</v>
      </c>
      <c r="F1339" t="s">
        <v>230</v>
      </c>
      <c r="G1339">
        <v>62</v>
      </c>
      <c r="H1339" s="59"/>
      <c r="I1339">
        <v>8.1561000000000003</v>
      </c>
      <c r="J1339">
        <v>114.8528</v>
      </c>
      <c r="K1339">
        <v>114.46</v>
      </c>
      <c r="L1339">
        <v>113.863</v>
      </c>
      <c r="M1339">
        <v>113.49039999999999</v>
      </c>
      <c r="N1339">
        <v>113.8875</v>
      </c>
      <c r="O1339">
        <v>114.0162</v>
      </c>
      <c r="P1339">
        <v>116.7445</v>
      </c>
      <c r="Q1339">
        <v>118.98909999999999</v>
      </c>
      <c r="R1339">
        <v>120.0347</v>
      </c>
      <c r="S1339">
        <v>120.4102</v>
      </c>
      <c r="T1339">
        <v>121.2252</v>
      </c>
      <c r="U1339">
        <v>119.75839999999999</v>
      </c>
      <c r="V1339">
        <v>119.1734</v>
      </c>
      <c r="W1339">
        <v>120.117</v>
      </c>
      <c r="X1339">
        <v>119.3176</v>
      </c>
      <c r="Y1339">
        <v>117.1494</v>
      </c>
      <c r="Z1339">
        <v>116.1258</v>
      </c>
      <c r="AA1339">
        <v>115.06010000000001</v>
      </c>
      <c r="AB1339">
        <v>112.8475</v>
      </c>
      <c r="AC1339">
        <v>112.9881</v>
      </c>
      <c r="AD1339">
        <v>113.3927</v>
      </c>
      <c r="AE1339">
        <v>114.2427</v>
      </c>
      <c r="AF1339">
        <v>115.2007</v>
      </c>
      <c r="AG1339">
        <v>116.0008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26.40418</v>
      </c>
      <c r="AU1339">
        <v>99.820899999999995</v>
      </c>
      <c r="AV1339">
        <v>99.675060000000002</v>
      </c>
      <c r="AW1339">
        <v>97.627170000000007</v>
      </c>
      <c r="AX1339">
        <v>96.772670000000005</v>
      </c>
      <c r="AY1339">
        <v>96.236400000000003</v>
      </c>
      <c r="AZ1339">
        <v>78.500990000000002</v>
      </c>
      <c r="BA1339">
        <v>57.099350000000001</v>
      </c>
      <c r="BB1339">
        <v>35.071249999999999</v>
      </c>
      <c r="BC1339">
        <v>35.906619999999997</v>
      </c>
      <c r="BD1339">
        <v>36.62894</v>
      </c>
      <c r="BE1339">
        <v>36.406999999999996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29.304390000000001</v>
      </c>
      <c r="BS1339">
        <v>102.3677</v>
      </c>
      <c r="BT1339">
        <v>102.0069</v>
      </c>
      <c r="BU1339">
        <v>99.827179999999998</v>
      </c>
      <c r="BV1339">
        <v>98.967219999999998</v>
      </c>
      <c r="BW1339">
        <v>98.328869999999995</v>
      </c>
      <c r="BX1339">
        <v>79.552210000000002</v>
      </c>
      <c r="BY1339">
        <v>58.168840000000003</v>
      </c>
      <c r="BZ1339">
        <v>36.159570000000002</v>
      </c>
      <c r="CA1339">
        <v>37.032499999999999</v>
      </c>
      <c r="CB1339">
        <v>37.840029999999999</v>
      </c>
      <c r="CC1339">
        <v>37.684240000000003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31.31307</v>
      </c>
      <c r="CQ1339">
        <v>104.13160000000001</v>
      </c>
      <c r="CR1339">
        <v>103.622</v>
      </c>
      <c r="CS1339">
        <v>101.3509</v>
      </c>
      <c r="CT1339">
        <v>100.4872</v>
      </c>
      <c r="CU1339">
        <v>99.778109999999998</v>
      </c>
      <c r="CV1339">
        <v>80.280270000000002</v>
      </c>
      <c r="CW1339">
        <v>58.909570000000002</v>
      </c>
      <c r="CX1339">
        <v>36.913339999999998</v>
      </c>
      <c r="CY1339">
        <v>37.812280000000001</v>
      </c>
      <c r="CZ1339">
        <v>38.678829999999998</v>
      </c>
      <c r="DA1339">
        <v>38.568860000000001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  <c r="DM1339">
        <v>0</v>
      </c>
      <c r="DN1339">
        <v>33.321750000000002</v>
      </c>
      <c r="DO1339">
        <v>105.8955</v>
      </c>
      <c r="DP1339">
        <v>105.23699999999999</v>
      </c>
      <c r="DQ1339">
        <v>102.8746</v>
      </c>
      <c r="DR1339">
        <v>102.00709999999999</v>
      </c>
      <c r="DS1339">
        <v>101.2273</v>
      </c>
      <c r="DT1339">
        <v>81.008340000000004</v>
      </c>
      <c r="DU1339">
        <v>59.650300000000001</v>
      </c>
      <c r="DV1339">
        <v>37.667110000000001</v>
      </c>
      <c r="DW1339">
        <v>38.592059999999996</v>
      </c>
      <c r="DX1339">
        <v>39.517620000000001</v>
      </c>
      <c r="DY1339">
        <v>39.453470000000003</v>
      </c>
      <c r="DZ1339">
        <v>0</v>
      </c>
      <c r="EA1339">
        <v>0</v>
      </c>
      <c r="EB1339">
        <v>0</v>
      </c>
      <c r="EC1339">
        <v>0</v>
      </c>
      <c r="ED1339">
        <v>0</v>
      </c>
      <c r="EE1339">
        <v>0</v>
      </c>
      <c r="EF1339">
        <v>0</v>
      </c>
      <c r="EG1339">
        <v>0</v>
      </c>
      <c r="EH1339">
        <v>0</v>
      </c>
      <c r="EI1339">
        <v>0</v>
      </c>
      <c r="EJ1339">
        <v>0</v>
      </c>
      <c r="EK1339">
        <v>0</v>
      </c>
      <c r="EL1339">
        <v>36.221969999999999</v>
      </c>
      <c r="EM1339">
        <v>108.4423</v>
      </c>
      <c r="EN1339">
        <v>107.5689</v>
      </c>
      <c r="EO1339">
        <v>105.0746</v>
      </c>
      <c r="EP1339">
        <v>104.2016</v>
      </c>
      <c r="EQ1339">
        <v>103.3198</v>
      </c>
      <c r="ER1339">
        <v>82.059560000000005</v>
      </c>
      <c r="ES1339">
        <v>60.719790000000003</v>
      </c>
      <c r="ET1339">
        <v>38.755429999999997</v>
      </c>
      <c r="EU1339">
        <v>39.717939999999999</v>
      </c>
      <c r="EV1339">
        <v>40.72871</v>
      </c>
      <c r="EW1339">
        <v>40.730710000000002</v>
      </c>
      <c r="EX1339">
        <v>63.364249999999998</v>
      </c>
      <c r="EY1339">
        <v>62.537289999999999</v>
      </c>
      <c r="EZ1339">
        <v>61.67109</v>
      </c>
      <c r="FA1339">
        <v>61.303849999999997</v>
      </c>
      <c r="FB1339">
        <v>60.821620000000003</v>
      </c>
      <c r="FC1339">
        <v>59.987400000000001</v>
      </c>
      <c r="FD1339">
        <v>59.018520000000002</v>
      </c>
      <c r="FE1339">
        <v>58.445650000000001</v>
      </c>
      <c r="FF1339">
        <v>59.61439</v>
      </c>
      <c r="FG1339">
        <v>63.903320000000001</v>
      </c>
      <c r="FH1339">
        <v>69.237290000000002</v>
      </c>
      <c r="FI1339">
        <v>74.483800000000002</v>
      </c>
      <c r="FJ1339">
        <v>78.3399</v>
      </c>
      <c r="FK1339">
        <v>80.646479999999997</v>
      </c>
      <c r="FL1339">
        <v>81.036379999999994</v>
      </c>
      <c r="FM1339">
        <v>82.068209999999993</v>
      </c>
      <c r="FN1339">
        <v>82.357770000000002</v>
      </c>
      <c r="FO1339">
        <v>81.763819999999996</v>
      </c>
      <c r="FP1339">
        <v>79.890330000000006</v>
      </c>
      <c r="FQ1339">
        <v>76.094650000000001</v>
      </c>
      <c r="FR1339">
        <v>72.330240000000003</v>
      </c>
      <c r="FS1339">
        <v>69.715029999999999</v>
      </c>
      <c r="FT1339">
        <v>67.565920000000006</v>
      </c>
      <c r="FU1339">
        <v>65.668049999999994</v>
      </c>
      <c r="FV1339">
        <v>1</v>
      </c>
    </row>
    <row r="1340" spans="1:178" x14ac:dyDescent="0.2">
      <c r="A1340" t="s">
        <v>216</v>
      </c>
      <c r="B1340" t="s">
        <v>231</v>
      </c>
      <c r="C1340" t="s">
        <v>245</v>
      </c>
      <c r="D1340" t="s">
        <v>42</v>
      </c>
      <c r="E1340">
        <v>2017</v>
      </c>
      <c r="F1340" t="s">
        <v>230</v>
      </c>
      <c r="G1340">
        <v>61</v>
      </c>
      <c r="H1340" s="59"/>
      <c r="I1340">
        <v>8.0245499999999996</v>
      </c>
      <c r="J1340">
        <v>113.0003</v>
      </c>
      <c r="K1340">
        <v>112.6139</v>
      </c>
      <c r="L1340">
        <v>112.0265</v>
      </c>
      <c r="M1340">
        <v>111.65989999999999</v>
      </c>
      <c r="N1340">
        <v>112.0506</v>
      </c>
      <c r="O1340">
        <v>112.1772</v>
      </c>
      <c r="P1340">
        <v>114.86150000000001</v>
      </c>
      <c r="Q1340">
        <v>117.0699</v>
      </c>
      <c r="R1340">
        <v>118.09869999999999</v>
      </c>
      <c r="S1340">
        <v>118.46810000000001</v>
      </c>
      <c r="T1340">
        <v>119.26990000000001</v>
      </c>
      <c r="U1340">
        <v>117.82680000000001</v>
      </c>
      <c r="V1340">
        <v>117.2512</v>
      </c>
      <c r="W1340">
        <v>118.17959999999999</v>
      </c>
      <c r="X1340">
        <v>117.3931</v>
      </c>
      <c r="Y1340">
        <v>115.2599</v>
      </c>
      <c r="Z1340">
        <v>114.25279999999999</v>
      </c>
      <c r="AA1340">
        <v>113.2043</v>
      </c>
      <c r="AB1340">
        <v>111.0274</v>
      </c>
      <c r="AC1340">
        <v>111.1657</v>
      </c>
      <c r="AD1340">
        <v>111.5638</v>
      </c>
      <c r="AE1340">
        <v>112.4</v>
      </c>
      <c r="AF1340">
        <v>113.3426</v>
      </c>
      <c r="AG1340">
        <v>114.1298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25.938880000000001</v>
      </c>
      <c r="AU1340">
        <v>98.176259999999999</v>
      </c>
      <c r="AV1340">
        <v>98.035700000000006</v>
      </c>
      <c r="AW1340">
        <v>96.022639999999996</v>
      </c>
      <c r="AX1340">
        <v>95.182000000000002</v>
      </c>
      <c r="AY1340">
        <v>94.655749999999998</v>
      </c>
      <c r="AZ1340">
        <v>77.220560000000006</v>
      </c>
      <c r="BA1340">
        <v>56.16386</v>
      </c>
      <c r="BB1340">
        <v>34.490789999999997</v>
      </c>
      <c r="BC1340">
        <v>35.312179999999998</v>
      </c>
      <c r="BD1340">
        <v>36.021680000000003</v>
      </c>
      <c r="BE1340">
        <v>35.802430000000001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28.81561</v>
      </c>
      <c r="BS1340">
        <v>100.7024</v>
      </c>
      <c r="BT1340">
        <v>100.34869999999999</v>
      </c>
      <c r="BU1340">
        <v>98.204830000000001</v>
      </c>
      <c r="BV1340">
        <v>97.358770000000007</v>
      </c>
      <c r="BW1340">
        <v>96.731279999999998</v>
      </c>
      <c r="BX1340">
        <v>78.263260000000002</v>
      </c>
      <c r="BY1340">
        <v>57.224690000000002</v>
      </c>
      <c r="BZ1340">
        <v>35.570300000000003</v>
      </c>
      <c r="CA1340">
        <v>36.428939999999997</v>
      </c>
      <c r="CB1340">
        <v>37.222969999999997</v>
      </c>
      <c r="CC1340">
        <v>37.069330000000001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30.808019999999999</v>
      </c>
      <c r="CQ1340">
        <v>102.4521</v>
      </c>
      <c r="CR1340">
        <v>101.9507</v>
      </c>
      <c r="CS1340">
        <v>99.716210000000004</v>
      </c>
      <c r="CT1340">
        <v>98.866399999999999</v>
      </c>
      <c r="CU1340">
        <v>98.168779999999998</v>
      </c>
      <c r="CV1340">
        <v>78.985429999999994</v>
      </c>
      <c r="CW1340">
        <v>57.959420000000001</v>
      </c>
      <c r="CX1340">
        <v>36.317959999999999</v>
      </c>
      <c r="CY1340">
        <v>37.202399999999997</v>
      </c>
      <c r="CZ1340">
        <v>38.054969999999997</v>
      </c>
      <c r="DA1340">
        <v>37.946779999999997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  <c r="DM1340">
        <v>0</v>
      </c>
      <c r="DN1340">
        <v>32.800440000000002</v>
      </c>
      <c r="DO1340">
        <v>104.2017</v>
      </c>
      <c r="DP1340">
        <v>103.5526</v>
      </c>
      <c r="DQ1340">
        <v>101.2276</v>
      </c>
      <c r="DR1340">
        <v>100.374</v>
      </c>
      <c r="DS1340">
        <v>99.606279999999998</v>
      </c>
      <c r="DT1340">
        <v>79.707599999999999</v>
      </c>
      <c r="DU1340">
        <v>58.69415</v>
      </c>
      <c r="DV1340">
        <v>37.065629999999999</v>
      </c>
      <c r="DW1340">
        <v>37.97587</v>
      </c>
      <c r="DX1340">
        <v>38.886980000000001</v>
      </c>
      <c r="DY1340">
        <v>38.82423</v>
      </c>
      <c r="DZ1340">
        <v>0</v>
      </c>
      <c r="EA1340">
        <v>0</v>
      </c>
      <c r="EB1340">
        <v>0</v>
      </c>
      <c r="EC1340">
        <v>0</v>
      </c>
      <c r="ED1340">
        <v>0</v>
      </c>
      <c r="EE1340">
        <v>0</v>
      </c>
      <c r="EF1340">
        <v>0</v>
      </c>
      <c r="EG1340">
        <v>0</v>
      </c>
      <c r="EH1340">
        <v>0</v>
      </c>
      <c r="EI1340">
        <v>0</v>
      </c>
      <c r="EJ1340">
        <v>0</v>
      </c>
      <c r="EK1340">
        <v>0</v>
      </c>
      <c r="EL1340">
        <v>35.677169999999997</v>
      </c>
      <c r="EM1340">
        <v>106.72790000000001</v>
      </c>
      <c r="EN1340">
        <v>105.8656</v>
      </c>
      <c r="EO1340">
        <v>103.4098</v>
      </c>
      <c r="EP1340">
        <v>102.5508</v>
      </c>
      <c r="EQ1340">
        <v>101.6818</v>
      </c>
      <c r="ER1340">
        <v>80.750299999999996</v>
      </c>
      <c r="ES1340">
        <v>59.75497</v>
      </c>
      <c r="ET1340">
        <v>38.145139999999998</v>
      </c>
      <c r="EU1340">
        <v>39.09263</v>
      </c>
      <c r="EV1340">
        <v>40.088259999999998</v>
      </c>
      <c r="EW1340">
        <v>40.09113</v>
      </c>
      <c r="EX1340">
        <v>63.364249999999998</v>
      </c>
      <c r="EY1340">
        <v>62.537289999999999</v>
      </c>
      <c r="EZ1340">
        <v>61.67109</v>
      </c>
      <c r="FA1340">
        <v>61.303840000000001</v>
      </c>
      <c r="FB1340">
        <v>60.821620000000003</v>
      </c>
      <c r="FC1340">
        <v>59.987400000000001</v>
      </c>
      <c r="FD1340">
        <v>59.018529999999998</v>
      </c>
      <c r="FE1340">
        <v>58.445650000000001</v>
      </c>
      <c r="FF1340">
        <v>59.61439</v>
      </c>
      <c r="FG1340">
        <v>63.903320000000001</v>
      </c>
      <c r="FH1340">
        <v>69.237290000000002</v>
      </c>
      <c r="FI1340">
        <v>74.483800000000002</v>
      </c>
      <c r="FJ1340">
        <v>78.3399</v>
      </c>
      <c r="FK1340">
        <v>80.646469999999994</v>
      </c>
      <c r="FL1340">
        <v>81.036379999999994</v>
      </c>
      <c r="FM1340">
        <v>82.068209999999993</v>
      </c>
      <c r="FN1340">
        <v>82.357770000000002</v>
      </c>
      <c r="FO1340">
        <v>81.763819999999996</v>
      </c>
      <c r="FP1340">
        <v>79.890330000000006</v>
      </c>
      <c r="FQ1340">
        <v>76.094650000000001</v>
      </c>
      <c r="FR1340">
        <v>72.330240000000003</v>
      </c>
      <c r="FS1340">
        <v>69.715029999999999</v>
      </c>
      <c r="FT1340">
        <v>67.565920000000006</v>
      </c>
      <c r="FU1340">
        <v>65.668049999999994</v>
      </c>
      <c r="FV1340">
        <v>1</v>
      </c>
    </row>
    <row r="1341" spans="1:178" x14ac:dyDescent="0.2">
      <c r="A1341" t="s">
        <v>216</v>
      </c>
      <c r="B1341" t="s">
        <v>231</v>
      </c>
      <c r="C1341" t="s">
        <v>245</v>
      </c>
      <c r="D1341" t="s">
        <v>42</v>
      </c>
      <c r="E1341" t="s">
        <v>239</v>
      </c>
      <c r="F1341" t="s">
        <v>230</v>
      </c>
      <c r="G1341">
        <v>59</v>
      </c>
      <c r="H1341" s="59"/>
      <c r="I1341">
        <v>7.76145</v>
      </c>
      <c r="J1341">
        <v>109.2954</v>
      </c>
      <c r="K1341">
        <v>108.9216</v>
      </c>
      <c r="L1341">
        <v>108.3535</v>
      </c>
      <c r="M1341">
        <v>107.99890000000001</v>
      </c>
      <c r="N1341">
        <v>108.3768</v>
      </c>
      <c r="O1341">
        <v>108.4992</v>
      </c>
      <c r="P1341">
        <v>111.0956</v>
      </c>
      <c r="Q1341">
        <v>113.2316</v>
      </c>
      <c r="R1341">
        <v>114.2266</v>
      </c>
      <c r="S1341">
        <v>114.5839</v>
      </c>
      <c r="T1341">
        <v>115.35939999999999</v>
      </c>
      <c r="U1341">
        <v>113.9636</v>
      </c>
      <c r="V1341">
        <v>113.40689999999999</v>
      </c>
      <c r="W1341">
        <v>114.3049</v>
      </c>
      <c r="X1341">
        <v>113.5442</v>
      </c>
      <c r="Y1341">
        <v>111.48090000000001</v>
      </c>
      <c r="Z1341">
        <v>110.5068</v>
      </c>
      <c r="AA1341">
        <v>109.4927</v>
      </c>
      <c r="AB1341">
        <v>107.38720000000001</v>
      </c>
      <c r="AC1341">
        <v>107.521</v>
      </c>
      <c r="AD1341">
        <v>107.90600000000001</v>
      </c>
      <c r="AE1341">
        <v>108.7148</v>
      </c>
      <c r="AF1341">
        <v>109.62649999999999</v>
      </c>
      <c r="AG1341">
        <v>110.3879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25.009260000000001</v>
      </c>
      <c r="AU1341">
        <v>94.887860000000003</v>
      </c>
      <c r="AV1341">
        <v>94.757769999999994</v>
      </c>
      <c r="AW1341">
        <v>92.814310000000006</v>
      </c>
      <c r="AX1341">
        <v>92.001369999999994</v>
      </c>
      <c r="AY1341">
        <v>91.495180000000005</v>
      </c>
      <c r="AZ1341">
        <v>74.660049999999998</v>
      </c>
      <c r="BA1341">
        <v>54.293219999999998</v>
      </c>
      <c r="BB1341">
        <v>33.330240000000003</v>
      </c>
      <c r="BC1341">
        <v>34.123669999999997</v>
      </c>
      <c r="BD1341">
        <v>34.807589999999998</v>
      </c>
      <c r="BE1341">
        <v>34.593719999999998</v>
      </c>
      <c r="BF1341">
        <v>0</v>
      </c>
      <c r="BG1341">
        <v>0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27.838439999999999</v>
      </c>
      <c r="BS1341">
        <v>97.37227</v>
      </c>
      <c r="BT1341">
        <v>97.032520000000005</v>
      </c>
      <c r="BU1341">
        <v>94.960430000000002</v>
      </c>
      <c r="BV1341">
        <v>94.142169999999993</v>
      </c>
      <c r="BW1341">
        <v>93.536389999999997</v>
      </c>
      <c r="BX1341">
        <v>75.685509999999994</v>
      </c>
      <c r="BY1341">
        <v>55.33652</v>
      </c>
      <c r="BZ1341">
        <v>34.391910000000003</v>
      </c>
      <c r="CA1341">
        <v>35.221969999999999</v>
      </c>
      <c r="CB1341">
        <v>35.989019999999996</v>
      </c>
      <c r="CC1341">
        <v>35.839680000000001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29.797920000000001</v>
      </c>
      <c r="CQ1341">
        <v>99.092969999999994</v>
      </c>
      <c r="CR1341">
        <v>98.608019999999996</v>
      </c>
      <c r="CS1341">
        <v>96.446820000000002</v>
      </c>
      <c r="CT1341">
        <v>95.624880000000005</v>
      </c>
      <c r="CU1341">
        <v>94.950130000000001</v>
      </c>
      <c r="CV1341">
        <v>76.395740000000004</v>
      </c>
      <c r="CW1341">
        <v>56.059100000000001</v>
      </c>
      <c r="CX1341">
        <v>35.127209999999998</v>
      </c>
      <c r="CY1341">
        <v>35.98265</v>
      </c>
      <c r="CZ1341">
        <v>36.807270000000003</v>
      </c>
      <c r="DA1341">
        <v>36.702620000000003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  <c r="DM1341">
        <v>0</v>
      </c>
      <c r="DN1341">
        <v>31.757400000000001</v>
      </c>
      <c r="DO1341">
        <v>100.8137</v>
      </c>
      <c r="DP1341">
        <v>100.1835</v>
      </c>
      <c r="DQ1341">
        <v>97.933220000000006</v>
      </c>
      <c r="DR1341">
        <v>97.107579999999999</v>
      </c>
      <c r="DS1341">
        <v>96.363860000000003</v>
      </c>
      <c r="DT1341">
        <v>77.105980000000002</v>
      </c>
      <c r="DU1341">
        <v>56.781689999999998</v>
      </c>
      <c r="DV1341">
        <v>35.862520000000004</v>
      </c>
      <c r="DW1341">
        <v>36.743340000000003</v>
      </c>
      <c r="DX1341">
        <v>37.625520000000002</v>
      </c>
      <c r="DY1341">
        <v>37.565570000000001</v>
      </c>
      <c r="DZ1341">
        <v>0</v>
      </c>
      <c r="EA1341">
        <v>0</v>
      </c>
      <c r="EB1341">
        <v>0</v>
      </c>
      <c r="EC1341">
        <v>0</v>
      </c>
      <c r="ED1341">
        <v>0</v>
      </c>
      <c r="EE1341">
        <v>0</v>
      </c>
      <c r="EF1341">
        <v>0</v>
      </c>
      <c r="EG1341">
        <v>0</v>
      </c>
      <c r="EH1341">
        <v>0</v>
      </c>
      <c r="EI1341">
        <v>0</v>
      </c>
      <c r="EJ1341">
        <v>0</v>
      </c>
      <c r="EK1341">
        <v>0</v>
      </c>
      <c r="EL1341">
        <v>34.586590000000001</v>
      </c>
      <c r="EM1341">
        <v>103.29810000000001</v>
      </c>
      <c r="EN1341">
        <v>102.45829999999999</v>
      </c>
      <c r="EO1341">
        <v>100.0793</v>
      </c>
      <c r="EP1341">
        <v>99.248379999999997</v>
      </c>
      <c r="EQ1341">
        <v>98.405079999999998</v>
      </c>
      <c r="ER1341">
        <v>78.131439999999998</v>
      </c>
      <c r="ES1341">
        <v>57.82499</v>
      </c>
      <c r="ET1341">
        <v>36.924190000000003</v>
      </c>
      <c r="EU1341">
        <v>37.841639999999998</v>
      </c>
      <c r="EV1341">
        <v>38.806950000000001</v>
      </c>
      <c r="EW1341">
        <v>38.811520000000002</v>
      </c>
      <c r="EX1341">
        <v>63.364249999999998</v>
      </c>
      <c r="EY1341">
        <v>62.537289999999999</v>
      </c>
      <c r="EZ1341">
        <v>61.671080000000003</v>
      </c>
      <c r="FA1341">
        <v>61.303849999999997</v>
      </c>
      <c r="FB1341">
        <v>60.821620000000003</v>
      </c>
      <c r="FC1341">
        <v>59.987400000000001</v>
      </c>
      <c r="FD1341">
        <v>59.018520000000002</v>
      </c>
      <c r="FE1341">
        <v>58.445659999999997</v>
      </c>
      <c r="FF1341">
        <v>59.61439</v>
      </c>
      <c r="FG1341">
        <v>63.903309999999998</v>
      </c>
      <c r="FH1341">
        <v>69.237290000000002</v>
      </c>
      <c r="FI1341">
        <v>74.483800000000002</v>
      </c>
      <c r="FJ1341">
        <v>78.3399</v>
      </c>
      <c r="FK1341">
        <v>80.646479999999997</v>
      </c>
      <c r="FL1341">
        <v>81.036379999999994</v>
      </c>
      <c r="FM1341">
        <v>82.068209999999993</v>
      </c>
      <c r="FN1341">
        <v>82.357770000000002</v>
      </c>
      <c r="FO1341">
        <v>81.763819999999996</v>
      </c>
      <c r="FP1341">
        <v>79.890330000000006</v>
      </c>
      <c r="FQ1341">
        <v>76.094650000000001</v>
      </c>
      <c r="FR1341">
        <v>72.330240000000003</v>
      </c>
      <c r="FS1341">
        <v>69.715029999999999</v>
      </c>
      <c r="FT1341">
        <v>67.565920000000006</v>
      </c>
      <c r="FU1341">
        <v>65.668049999999994</v>
      </c>
      <c r="FV1341">
        <v>1</v>
      </c>
    </row>
    <row r="1342" spans="1:178" x14ac:dyDescent="0.2">
      <c r="A1342" t="s">
        <v>216</v>
      </c>
      <c r="B1342" t="s">
        <v>231</v>
      </c>
      <c r="C1342" t="s">
        <v>245</v>
      </c>
      <c r="D1342" t="s">
        <v>43</v>
      </c>
      <c r="E1342">
        <v>2015</v>
      </c>
      <c r="F1342" t="s">
        <v>230</v>
      </c>
      <c r="G1342">
        <v>63</v>
      </c>
      <c r="H1342" s="59"/>
      <c r="I1342">
        <v>8.2876499999999993</v>
      </c>
      <c r="J1342">
        <v>112.73869999999999</v>
      </c>
      <c r="K1342">
        <v>112.20610000000001</v>
      </c>
      <c r="L1342">
        <v>111.2867</v>
      </c>
      <c r="M1342">
        <v>110.2127</v>
      </c>
      <c r="N1342">
        <v>110.51049999999999</v>
      </c>
      <c r="O1342">
        <v>111.64449999999999</v>
      </c>
      <c r="P1342">
        <v>114.89239999999999</v>
      </c>
      <c r="Q1342">
        <v>117.8614</v>
      </c>
      <c r="R1342">
        <v>121.3356</v>
      </c>
      <c r="S1342">
        <v>120.5076</v>
      </c>
      <c r="T1342">
        <v>117.7931</v>
      </c>
      <c r="U1342">
        <v>116.4585</v>
      </c>
      <c r="V1342">
        <v>115.67449999999999</v>
      </c>
      <c r="W1342">
        <v>117.26779999999999</v>
      </c>
      <c r="X1342">
        <v>117.2362</v>
      </c>
      <c r="Y1342">
        <v>117.7948</v>
      </c>
      <c r="Z1342">
        <v>117.4584</v>
      </c>
      <c r="AA1342">
        <v>116.6272</v>
      </c>
      <c r="AB1342">
        <v>114.57210000000001</v>
      </c>
      <c r="AC1342">
        <v>113.631</v>
      </c>
      <c r="AD1342">
        <v>113.4141</v>
      </c>
      <c r="AE1342">
        <v>114.0594</v>
      </c>
      <c r="AF1342">
        <v>113.4134</v>
      </c>
      <c r="AG1342">
        <v>113.8519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26.54419</v>
      </c>
      <c r="AX1342">
        <v>100.50539999999999</v>
      </c>
      <c r="AY1342">
        <v>99.710049999999995</v>
      </c>
      <c r="AZ1342">
        <v>97.227630000000005</v>
      </c>
      <c r="BA1342">
        <v>96.133880000000005</v>
      </c>
      <c r="BB1342">
        <v>96.08766</v>
      </c>
      <c r="BC1342">
        <v>82.542959999999994</v>
      </c>
      <c r="BD1342">
        <v>60.192740000000001</v>
      </c>
      <c r="BE1342">
        <v>39.994750000000003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28.851150000000001</v>
      </c>
      <c r="BV1342">
        <v>102.45140000000001</v>
      </c>
      <c r="BW1342">
        <v>101.6563</v>
      </c>
      <c r="BX1342">
        <v>99.146879999999996</v>
      </c>
      <c r="BY1342">
        <v>98.063419999999994</v>
      </c>
      <c r="BZ1342">
        <v>98.076059999999998</v>
      </c>
      <c r="CA1342">
        <v>83.672700000000006</v>
      </c>
      <c r="CB1342">
        <v>61.353580000000001</v>
      </c>
      <c r="CC1342">
        <v>40.653449999999999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30.44895</v>
      </c>
      <c r="CT1342">
        <v>103.7993</v>
      </c>
      <c r="CU1342">
        <v>103.0043</v>
      </c>
      <c r="CV1342">
        <v>100.4761</v>
      </c>
      <c r="CW1342">
        <v>99.399829999999994</v>
      </c>
      <c r="CX1342">
        <v>99.453220000000002</v>
      </c>
      <c r="CY1342">
        <v>84.455150000000003</v>
      </c>
      <c r="CZ1342">
        <v>62.157589999999999</v>
      </c>
      <c r="DA1342">
        <v>41.109659999999998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  <c r="DM1342">
        <v>0</v>
      </c>
      <c r="DN1342">
        <v>0</v>
      </c>
      <c r="DO1342">
        <v>0</v>
      </c>
      <c r="DP1342">
        <v>0</v>
      </c>
      <c r="DQ1342">
        <v>32.04674</v>
      </c>
      <c r="DR1342">
        <v>105.14709999999999</v>
      </c>
      <c r="DS1342">
        <v>104.3523</v>
      </c>
      <c r="DT1342">
        <v>101.80540000000001</v>
      </c>
      <c r="DU1342">
        <v>100.7362</v>
      </c>
      <c r="DV1342">
        <v>100.8304</v>
      </c>
      <c r="DW1342">
        <v>85.237610000000004</v>
      </c>
      <c r="DX1342">
        <v>62.961590000000001</v>
      </c>
      <c r="DY1342">
        <v>41.56588</v>
      </c>
      <c r="DZ1342">
        <v>0</v>
      </c>
      <c r="EA1342">
        <v>0</v>
      </c>
      <c r="EB1342">
        <v>0</v>
      </c>
      <c r="EC1342">
        <v>0</v>
      </c>
      <c r="ED1342">
        <v>0</v>
      </c>
      <c r="EE1342">
        <v>0</v>
      </c>
      <c r="EF1342">
        <v>0</v>
      </c>
      <c r="EG1342">
        <v>0</v>
      </c>
      <c r="EH1342">
        <v>0</v>
      </c>
      <c r="EI1342">
        <v>0</v>
      </c>
      <c r="EJ1342">
        <v>0</v>
      </c>
      <c r="EK1342">
        <v>0</v>
      </c>
      <c r="EL1342">
        <v>0</v>
      </c>
      <c r="EM1342">
        <v>0</v>
      </c>
      <c r="EN1342">
        <v>0</v>
      </c>
      <c r="EO1342">
        <v>34.353700000000003</v>
      </c>
      <c r="EP1342">
        <v>107.09310000000001</v>
      </c>
      <c r="EQ1342">
        <v>106.2985</v>
      </c>
      <c r="ER1342">
        <v>103.7247</v>
      </c>
      <c r="ES1342">
        <v>102.6658</v>
      </c>
      <c r="ET1342">
        <v>102.8188</v>
      </c>
      <c r="EU1342">
        <v>86.367350000000002</v>
      </c>
      <c r="EV1342">
        <v>64.122439999999997</v>
      </c>
      <c r="EW1342">
        <v>42.224580000000003</v>
      </c>
      <c r="EX1342">
        <v>54.079560000000001</v>
      </c>
      <c r="EY1342">
        <v>53.107550000000003</v>
      </c>
      <c r="EZ1342">
        <v>52.548499999999997</v>
      </c>
      <c r="FA1342">
        <v>51.663559999999997</v>
      </c>
      <c r="FB1342">
        <v>50.614809999999999</v>
      </c>
      <c r="FC1342">
        <v>50.704839999999997</v>
      </c>
      <c r="FD1342">
        <v>50.563940000000002</v>
      </c>
      <c r="FE1342">
        <v>50.564660000000003</v>
      </c>
      <c r="FF1342">
        <v>51.840319999999998</v>
      </c>
      <c r="FG1342">
        <v>55.915840000000003</v>
      </c>
      <c r="FH1342">
        <v>60.214370000000002</v>
      </c>
      <c r="FI1342">
        <v>63.690550000000002</v>
      </c>
      <c r="FJ1342">
        <v>65.670050000000003</v>
      </c>
      <c r="FK1342">
        <v>67.166470000000004</v>
      </c>
      <c r="FL1342">
        <v>67.586910000000003</v>
      </c>
      <c r="FM1342">
        <v>67.884510000000006</v>
      </c>
      <c r="FN1342">
        <v>67.072299999999998</v>
      </c>
      <c r="FO1342">
        <v>64.985299999999995</v>
      </c>
      <c r="FP1342">
        <v>62.13017</v>
      </c>
      <c r="FQ1342">
        <v>59.902610000000003</v>
      </c>
      <c r="FR1342">
        <v>58.027320000000003</v>
      </c>
      <c r="FS1342">
        <v>56.572360000000003</v>
      </c>
      <c r="FT1342">
        <v>55.325859999999999</v>
      </c>
      <c r="FU1342">
        <v>54.01484</v>
      </c>
      <c r="FV1342">
        <v>1</v>
      </c>
    </row>
    <row r="1343" spans="1:178" x14ac:dyDescent="0.2">
      <c r="A1343" t="s">
        <v>216</v>
      </c>
      <c r="B1343" t="s">
        <v>231</v>
      </c>
      <c r="C1343" t="s">
        <v>245</v>
      </c>
      <c r="D1343" t="s">
        <v>43</v>
      </c>
      <c r="E1343">
        <v>2016</v>
      </c>
      <c r="F1343" t="s">
        <v>230</v>
      </c>
      <c r="G1343">
        <v>62</v>
      </c>
      <c r="H1343" s="59"/>
      <c r="I1343">
        <v>8.1561000000000003</v>
      </c>
      <c r="J1343">
        <v>110.9492</v>
      </c>
      <c r="K1343">
        <v>110.425</v>
      </c>
      <c r="L1343">
        <v>109.5202</v>
      </c>
      <c r="M1343">
        <v>108.4633</v>
      </c>
      <c r="N1343">
        <v>108.7564</v>
      </c>
      <c r="O1343">
        <v>109.8724</v>
      </c>
      <c r="P1343">
        <v>113.06870000000001</v>
      </c>
      <c r="Q1343">
        <v>115.9906</v>
      </c>
      <c r="R1343">
        <v>119.4096</v>
      </c>
      <c r="S1343">
        <v>118.59480000000001</v>
      </c>
      <c r="T1343">
        <v>115.9233</v>
      </c>
      <c r="U1343">
        <v>114.6099</v>
      </c>
      <c r="V1343">
        <v>113.83839999999999</v>
      </c>
      <c r="W1343">
        <v>115.4064</v>
      </c>
      <c r="X1343">
        <v>115.3753</v>
      </c>
      <c r="Y1343">
        <v>115.9251</v>
      </c>
      <c r="Z1343">
        <v>115.59399999999999</v>
      </c>
      <c r="AA1343">
        <v>114.776</v>
      </c>
      <c r="AB1343">
        <v>112.7535</v>
      </c>
      <c r="AC1343">
        <v>111.8274</v>
      </c>
      <c r="AD1343">
        <v>111.6138</v>
      </c>
      <c r="AE1343">
        <v>112.24890000000001</v>
      </c>
      <c r="AF1343">
        <v>111.61320000000001</v>
      </c>
      <c r="AG1343">
        <v>112.04470000000001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26.091989999999999</v>
      </c>
      <c r="AX1343">
        <v>98.884029999999996</v>
      </c>
      <c r="AY1343">
        <v>98.101309999999998</v>
      </c>
      <c r="AZ1343">
        <v>95.658659999999998</v>
      </c>
      <c r="BA1343">
        <v>94.582130000000006</v>
      </c>
      <c r="BB1343">
        <v>94.535849999999996</v>
      </c>
      <c r="BC1343">
        <v>81.217640000000003</v>
      </c>
      <c r="BD1343">
        <v>59.221760000000003</v>
      </c>
      <c r="BE1343">
        <v>39.351100000000002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28.380569999999999</v>
      </c>
      <c r="BV1343">
        <v>100.8146</v>
      </c>
      <c r="BW1343">
        <v>100.0321</v>
      </c>
      <c r="BX1343">
        <v>97.562610000000006</v>
      </c>
      <c r="BY1343">
        <v>96.496300000000005</v>
      </c>
      <c r="BZ1343">
        <v>96.508409999999998</v>
      </c>
      <c r="CA1343">
        <v>82.338369999999998</v>
      </c>
      <c r="CB1343">
        <v>60.373359999999998</v>
      </c>
      <c r="CC1343">
        <v>40.004550000000002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29.965630000000001</v>
      </c>
      <c r="CT1343">
        <v>102.1516</v>
      </c>
      <c r="CU1343">
        <v>101.3693</v>
      </c>
      <c r="CV1343">
        <v>98.881290000000007</v>
      </c>
      <c r="CW1343">
        <v>97.822050000000004</v>
      </c>
      <c r="CX1343">
        <v>97.874589999999998</v>
      </c>
      <c r="CY1343">
        <v>83.114590000000007</v>
      </c>
      <c r="CZ1343">
        <v>61.170960000000001</v>
      </c>
      <c r="DA1343">
        <v>40.457129999999999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31.550689999999999</v>
      </c>
      <c r="DR1343">
        <v>103.48869999999999</v>
      </c>
      <c r="DS1343">
        <v>102.70650000000001</v>
      </c>
      <c r="DT1343">
        <v>100.2</v>
      </c>
      <c r="DU1343">
        <v>99.147800000000004</v>
      </c>
      <c r="DV1343">
        <v>99.240769999999998</v>
      </c>
      <c r="DW1343">
        <v>83.890820000000005</v>
      </c>
      <c r="DX1343">
        <v>61.96855</v>
      </c>
      <c r="DY1343">
        <v>40.909709999999997</v>
      </c>
      <c r="DZ1343">
        <v>0</v>
      </c>
      <c r="EA1343">
        <v>0</v>
      </c>
      <c r="EB1343">
        <v>0</v>
      </c>
      <c r="EC1343">
        <v>0</v>
      </c>
      <c r="ED1343">
        <v>0</v>
      </c>
      <c r="EE1343">
        <v>0</v>
      </c>
      <c r="EF1343">
        <v>0</v>
      </c>
      <c r="EG1343">
        <v>0</v>
      </c>
      <c r="EH1343">
        <v>0</v>
      </c>
      <c r="EI1343">
        <v>0</v>
      </c>
      <c r="EJ1343">
        <v>0</v>
      </c>
      <c r="EK1343">
        <v>0</v>
      </c>
      <c r="EL1343">
        <v>0</v>
      </c>
      <c r="EM1343">
        <v>0</v>
      </c>
      <c r="EN1343">
        <v>0</v>
      </c>
      <c r="EO1343">
        <v>33.839269999999999</v>
      </c>
      <c r="EP1343">
        <v>105.41930000000001</v>
      </c>
      <c r="EQ1343">
        <v>104.6373</v>
      </c>
      <c r="ER1343">
        <v>102.1039</v>
      </c>
      <c r="ES1343">
        <v>101.062</v>
      </c>
      <c r="ET1343">
        <v>101.2133</v>
      </c>
      <c r="EU1343">
        <v>85.01155</v>
      </c>
      <c r="EV1343">
        <v>63.120150000000002</v>
      </c>
      <c r="EW1343">
        <v>41.563160000000003</v>
      </c>
      <c r="EX1343">
        <v>54.079560000000001</v>
      </c>
      <c r="EY1343">
        <v>53.107550000000003</v>
      </c>
      <c r="EZ1343">
        <v>52.548499999999997</v>
      </c>
      <c r="FA1343">
        <v>51.663559999999997</v>
      </c>
      <c r="FB1343">
        <v>50.614809999999999</v>
      </c>
      <c r="FC1343">
        <v>50.704839999999997</v>
      </c>
      <c r="FD1343">
        <v>50.563940000000002</v>
      </c>
      <c r="FE1343">
        <v>50.564660000000003</v>
      </c>
      <c r="FF1343">
        <v>51.840319999999998</v>
      </c>
      <c r="FG1343">
        <v>55.915840000000003</v>
      </c>
      <c r="FH1343">
        <v>60.214370000000002</v>
      </c>
      <c r="FI1343">
        <v>63.690550000000002</v>
      </c>
      <c r="FJ1343">
        <v>65.670050000000003</v>
      </c>
      <c r="FK1343">
        <v>67.166470000000004</v>
      </c>
      <c r="FL1343">
        <v>67.586910000000003</v>
      </c>
      <c r="FM1343">
        <v>67.884510000000006</v>
      </c>
      <c r="FN1343">
        <v>67.072299999999998</v>
      </c>
      <c r="FO1343">
        <v>64.985299999999995</v>
      </c>
      <c r="FP1343">
        <v>62.13017</v>
      </c>
      <c r="FQ1343">
        <v>59.902610000000003</v>
      </c>
      <c r="FR1343">
        <v>58.027320000000003</v>
      </c>
      <c r="FS1343">
        <v>56.572360000000003</v>
      </c>
      <c r="FT1343">
        <v>55.325859999999999</v>
      </c>
      <c r="FU1343">
        <v>54.01484</v>
      </c>
      <c r="FV1343">
        <v>1</v>
      </c>
    </row>
    <row r="1344" spans="1:178" x14ac:dyDescent="0.2">
      <c r="A1344" t="s">
        <v>216</v>
      </c>
      <c r="B1344" t="s">
        <v>231</v>
      </c>
      <c r="C1344" t="s">
        <v>245</v>
      </c>
      <c r="D1344" t="s">
        <v>43</v>
      </c>
      <c r="E1344">
        <v>2017</v>
      </c>
      <c r="F1344" t="s">
        <v>230</v>
      </c>
      <c r="G1344">
        <v>60</v>
      </c>
      <c r="H1344" s="59"/>
      <c r="I1344">
        <v>7.8929999999999998</v>
      </c>
      <c r="J1344">
        <v>107.3702</v>
      </c>
      <c r="K1344">
        <v>106.8629</v>
      </c>
      <c r="L1344">
        <v>105.9873</v>
      </c>
      <c r="M1344">
        <v>104.9645</v>
      </c>
      <c r="N1344">
        <v>105.24809999999999</v>
      </c>
      <c r="O1344">
        <v>106.32810000000001</v>
      </c>
      <c r="P1344">
        <v>109.4213</v>
      </c>
      <c r="Q1344">
        <v>112.24890000000001</v>
      </c>
      <c r="R1344">
        <v>115.5577</v>
      </c>
      <c r="S1344">
        <v>114.76909999999999</v>
      </c>
      <c r="T1344">
        <v>112.18389999999999</v>
      </c>
      <c r="U1344">
        <v>110.9128</v>
      </c>
      <c r="V1344">
        <v>110.1662</v>
      </c>
      <c r="W1344">
        <v>111.6836</v>
      </c>
      <c r="X1344">
        <v>111.65349999999999</v>
      </c>
      <c r="Y1344">
        <v>112.1855</v>
      </c>
      <c r="Z1344">
        <v>111.8652</v>
      </c>
      <c r="AA1344">
        <v>111.0736</v>
      </c>
      <c r="AB1344">
        <v>109.1163</v>
      </c>
      <c r="AC1344">
        <v>108.22</v>
      </c>
      <c r="AD1344">
        <v>108.0134</v>
      </c>
      <c r="AE1344">
        <v>108.628</v>
      </c>
      <c r="AF1344">
        <v>108.0128</v>
      </c>
      <c r="AG1344">
        <v>108.43040000000001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25.18835</v>
      </c>
      <c r="AX1344">
        <v>95.641959999999997</v>
      </c>
      <c r="AY1344">
        <v>94.884479999999996</v>
      </c>
      <c r="AZ1344">
        <v>92.521349999999998</v>
      </c>
      <c r="BA1344">
        <v>91.479259999999996</v>
      </c>
      <c r="BB1344">
        <v>91.432910000000007</v>
      </c>
      <c r="BC1344">
        <v>78.567369999999997</v>
      </c>
      <c r="BD1344">
        <v>57.280200000000001</v>
      </c>
      <c r="BE1344">
        <v>38.064010000000003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27.439710000000002</v>
      </c>
      <c r="BV1344">
        <v>97.5411</v>
      </c>
      <c r="BW1344">
        <v>96.783839999999998</v>
      </c>
      <c r="BX1344">
        <v>94.39434</v>
      </c>
      <c r="BY1344">
        <v>93.362309999999994</v>
      </c>
      <c r="BZ1344">
        <v>93.373379999999997</v>
      </c>
      <c r="CA1344">
        <v>79.669880000000006</v>
      </c>
      <c r="CB1344">
        <v>58.413069999999998</v>
      </c>
      <c r="CC1344">
        <v>38.70684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28.998999999999999</v>
      </c>
      <c r="CT1344">
        <v>98.856440000000006</v>
      </c>
      <c r="CU1344">
        <v>98.099329999999995</v>
      </c>
      <c r="CV1344">
        <v>95.691569999999999</v>
      </c>
      <c r="CW1344">
        <v>94.666499999999999</v>
      </c>
      <c r="CX1344">
        <v>94.717349999999996</v>
      </c>
      <c r="CY1344">
        <v>80.433480000000003</v>
      </c>
      <c r="CZ1344">
        <v>59.197699999999998</v>
      </c>
      <c r="DA1344">
        <v>39.152059999999999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  <c r="DM1344">
        <v>0</v>
      </c>
      <c r="DN1344">
        <v>0</v>
      </c>
      <c r="DO1344">
        <v>0</v>
      </c>
      <c r="DP1344">
        <v>0</v>
      </c>
      <c r="DQ1344">
        <v>30.55828</v>
      </c>
      <c r="DR1344">
        <v>100.1718</v>
      </c>
      <c r="DS1344">
        <v>99.414820000000006</v>
      </c>
      <c r="DT1344">
        <v>96.988789999999995</v>
      </c>
      <c r="DU1344">
        <v>95.970699999999994</v>
      </c>
      <c r="DV1344">
        <v>96.061310000000006</v>
      </c>
      <c r="DW1344">
        <v>81.197069999999997</v>
      </c>
      <c r="DX1344">
        <v>59.982320000000001</v>
      </c>
      <c r="DY1344">
        <v>39.597279999999998</v>
      </c>
      <c r="DZ1344">
        <v>0</v>
      </c>
      <c r="EA1344">
        <v>0</v>
      </c>
      <c r="EB1344">
        <v>0</v>
      </c>
      <c r="EC1344">
        <v>0</v>
      </c>
      <c r="ED1344">
        <v>0</v>
      </c>
      <c r="EE1344">
        <v>0</v>
      </c>
      <c r="EF1344">
        <v>0</v>
      </c>
      <c r="EG1344">
        <v>0</v>
      </c>
      <c r="EH1344">
        <v>0</v>
      </c>
      <c r="EI1344">
        <v>0</v>
      </c>
      <c r="EJ1344">
        <v>0</v>
      </c>
      <c r="EK1344">
        <v>0</v>
      </c>
      <c r="EL1344">
        <v>0</v>
      </c>
      <c r="EM1344">
        <v>0</v>
      </c>
      <c r="EN1344">
        <v>0</v>
      </c>
      <c r="EO1344">
        <v>32.809649999999998</v>
      </c>
      <c r="EP1344">
        <v>102.07089999999999</v>
      </c>
      <c r="EQ1344">
        <v>101.3142</v>
      </c>
      <c r="ER1344">
        <v>98.861789999999999</v>
      </c>
      <c r="ES1344">
        <v>97.853740000000002</v>
      </c>
      <c r="ET1344">
        <v>98.00179</v>
      </c>
      <c r="EU1344">
        <v>82.299589999999995</v>
      </c>
      <c r="EV1344">
        <v>61.115189999999998</v>
      </c>
      <c r="EW1344">
        <v>40.240110000000001</v>
      </c>
      <c r="EX1344">
        <v>54.079560000000001</v>
      </c>
      <c r="EY1344">
        <v>53.107550000000003</v>
      </c>
      <c r="EZ1344">
        <v>52.548499999999997</v>
      </c>
      <c r="FA1344">
        <v>51.663559999999997</v>
      </c>
      <c r="FB1344">
        <v>50.614820000000002</v>
      </c>
      <c r="FC1344">
        <v>50.704839999999997</v>
      </c>
      <c r="FD1344">
        <v>50.563940000000002</v>
      </c>
      <c r="FE1344">
        <v>50.56465</v>
      </c>
      <c r="FF1344">
        <v>51.840319999999998</v>
      </c>
      <c r="FG1344">
        <v>55.915840000000003</v>
      </c>
      <c r="FH1344">
        <v>60.214370000000002</v>
      </c>
      <c r="FI1344">
        <v>63.690550000000002</v>
      </c>
      <c r="FJ1344">
        <v>65.670050000000003</v>
      </c>
      <c r="FK1344">
        <v>67.166470000000004</v>
      </c>
      <c r="FL1344">
        <v>67.586910000000003</v>
      </c>
      <c r="FM1344">
        <v>67.884510000000006</v>
      </c>
      <c r="FN1344">
        <v>67.072299999999998</v>
      </c>
      <c r="FO1344">
        <v>64.985299999999995</v>
      </c>
      <c r="FP1344">
        <v>62.13017</v>
      </c>
      <c r="FQ1344">
        <v>59.902610000000003</v>
      </c>
      <c r="FR1344">
        <v>58.027320000000003</v>
      </c>
      <c r="FS1344">
        <v>56.572360000000003</v>
      </c>
      <c r="FT1344">
        <v>55.325859999999999</v>
      </c>
      <c r="FU1344">
        <v>54.01484</v>
      </c>
      <c r="FV1344">
        <v>1</v>
      </c>
    </row>
    <row r="1345" spans="1:178" x14ac:dyDescent="0.2">
      <c r="A1345" t="s">
        <v>216</v>
      </c>
      <c r="B1345" t="s">
        <v>231</v>
      </c>
      <c r="C1345" t="s">
        <v>245</v>
      </c>
      <c r="D1345" t="s">
        <v>43</v>
      </c>
      <c r="E1345" t="s">
        <v>239</v>
      </c>
      <c r="F1345" t="s">
        <v>230</v>
      </c>
      <c r="G1345">
        <v>59</v>
      </c>
      <c r="H1345" s="59"/>
      <c r="I1345">
        <v>7.76145</v>
      </c>
      <c r="J1345">
        <v>105.58069999999999</v>
      </c>
      <c r="K1345">
        <v>105.0819</v>
      </c>
      <c r="L1345">
        <v>104.2209</v>
      </c>
      <c r="M1345">
        <v>103.21510000000001</v>
      </c>
      <c r="N1345">
        <v>103.494</v>
      </c>
      <c r="O1345">
        <v>104.556</v>
      </c>
      <c r="P1345">
        <v>107.5977</v>
      </c>
      <c r="Q1345">
        <v>110.3781</v>
      </c>
      <c r="R1345">
        <v>113.6317</v>
      </c>
      <c r="S1345">
        <v>112.8563</v>
      </c>
      <c r="T1345">
        <v>110.3142</v>
      </c>
      <c r="U1345">
        <v>109.0643</v>
      </c>
      <c r="V1345">
        <v>108.3301</v>
      </c>
      <c r="W1345">
        <v>109.8222</v>
      </c>
      <c r="X1345">
        <v>109.79259999999999</v>
      </c>
      <c r="Y1345">
        <v>110.3158</v>
      </c>
      <c r="Z1345">
        <v>110.00069999999999</v>
      </c>
      <c r="AA1345">
        <v>109.2223</v>
      </c>
      <c r="AB1345">
        <v>107.29770000000001</v>
      </c>
      <c r="AC1345">
        <v>106.4164</v>
      </c>
      <c r="AD1345">
        <v>106.2132</v>
      </c>
      <c r="AE1345">
        <v>106.8175</v>
      </c>
      <c r="AF1345">
        <v>106.21250000000001</v>
      </c>
      <c r="AG1345">
        <v>106.6232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24.736920000000001</v>
      </c>
      <c r="AX1345">
        <v>94.021249999999995</v>
      </c>
      <c r="AY1345">
        <v>93.276390000000006</v>
      </c>
      <c r="AZ1345">
        <v>90.953019999999995</v>
      </c>
      <c r="BA1345">
        <v>89.928160000000005</v>
      </c>
      <c r="BB1345">
        <v>89.881770000000003</v>
      </c>
      <c r="BC1345">
        <v>77.242419999999996</v>
      </c>
      <c r="BD1345">
        <v>56.309620000000002</v>
      </c>
      <c r="BE1345">
        <v>37.420580000000001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26.969439999999999</v>
      </c>
      <c r="BV1345">
        <v>95.904499999999999</v>
      </c>
      <c r="BW1345">
        <v>95.159859999999995</v>
      </c>
      <c r="BX1345">
        <v>92.810339999999997</v>
      </c>
      <c r="BY1345">
        <v>91.795450000000002</v>
      </c>
      <c r="BZ1345">
        <v>91.806010000000001</v>
      </c>
      <c r="CA1345">
        <v>78.335710000000006</v>
      </c>
      <c r="CB1345">
        <v>57.433010000000003</v>
      </c>
      <c r="CC1345">
        <v>38.058030000000002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28.51568</v>
      </c>
      <c r="CT1345">
        <v>97.208830000000006</v>
      </c>
      <c r="CU1345">
        <v>96.464340000000007</v>
      </c>
      <c r="CV1345">
        <v>94.096710000000002</v>
      </c>
      <c r="CW1345">
        <v>93.088729999999998</v>
      </c>
      <c r="CX1345">
        <v>93.138729999999995</v>
      </c>
      <c r="CY1345">
        <v>79.092920000000007</v>
      </c>
      <c r="CZ1345">
        <v>58.211069999999999</v>
      </c>
      <c r="DA1345">
        <v>38.49953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>
        <v>0</v>
      </c>
      <c r="DN1345">
        <v>0</v>
      </c>
      <c r="DO1345">
        <v>0</v>
      </c>
      <c r="DP1345">
        <v>0</v>
      </c>
      <c r="DQ1345">
        <v>30.061920000000001</v>
      </c>
      <c r="DR1345">
        <v>98.513159999999999</v>
      </c>
      <c r="DS1345">
        <v>97.768820000000005</v>
      </c>
      <c r="DT1345">
        <v>95.383080000000007</v>
      </c>
      <c r="DU1345">
        <v>94.382009999999994</v>
      </c>
      <c r="DV1345">
        <v>94.471440000000001</v>
      </c>
      <c r="DW1345">
        <v>79.850129999999993</v>
      </c>
      <c r="DX1345">
        <v>58.989130000000003</v>
      </c>
      <c r="DY1345">
        <v>38.941020000000002</v>
      </c>
      <c r="DZ1345">
        <v>0</v>
      </c>
      <c r="EA1345">
        <v>0</v>
      </c>
      <c r="EB1345">
        <v>0</v>
      </c>
      <c r="EC1345">
        <v>0</v>
      </c>
      <c r="ED1345">
        <v>0</v>
      </c>
      <c r="EE1345">
        <v>0</v>
      </c>
      <c r="EF1345">
        <v>0</v>
      </c>
      <c r="EG1345">
        <v>0</v>
      </c>
      <c r="EH1345">
        <v>0</v>
      </c>
      <c r="EI1345">
        <v>0</v>
      </c>
      <c r="EJ1345">
        <v>0</v>
      </c>
      <c r="EK1345">
        <v>0</v>
      </c>
      <c r="EL1345">
        <v>0</v>
      </c>
      <c r="EM1345">
        <v>0</v>
      </c>
      <c r="EN1345">
        <v>0</v>
      </c>
      <c r="EO1345">
        <v>32.294440000000002</v>
      </c>
      <c r="EP1345">
        <v>100.3964</v>
      </c>
      <c r="EQ1345">
        <v>99.652289999999994</v>
      </c>
      <c r="ER1345">
        <v>97.240399999999994</v>
      </c>
      <c r="ES1345">
        <v>96.249300000000005</v>
      </c>
      <c r="ET1345">
        <v>96.395679999999999</v>
      </c>
      <c r="EU1345">
        <v>80.94341</v>
      </c>
      <c r="EV1345">
        <v>60.112520000000004</v>
      </c>
      <c r="EW1345">
        <v>39.578470000000003</v>
      </c>
      <c r="EX1345">
        <v>54.079560000000001</v>
      </c>
      <c r="EY1345">
        <v>53.107550000000003</v>
      </c>
      <c r="EZ1345">
        <v>52.548499999999997</v>
      </c>
      <c r="FA1345">
        <v>51.663559999999997</v>
      </c>
      <c r="FB1345">
        <v>50.614809999999999</v>
      </c>
      <c r="FC1345">
        <v>50.704839999999997</v>
      </c>
      <c r="FD1345">
        <v>50.563940000000002</v>
      </c>
      <c r="FE1345">
        <v>50.564660000000003</v>
      </c>
      <c r="FF1345">
        <v>51.840319999999998</v>
      </c>
      <c r="FG1345">
        <v>55.915840000000003</v>
      </c>
      <c r="FH1345">
        <v>60.214370000000002</v>
      </c>
      <c r="FI1345">
        <v>63.690550000000002</v>
      </c>
      <c r="FJ1345">
        <v>65.670050000000003</v>
      </c>
      <c r="FK1345">
        <v>67.166470000000004</v>
      </c>
      <c r="FL1345">
        <v>67.586910000000003</v>
      </c>
      <c r="FM1345">
        <v>67.884510000000006</v>
      </c>
      <c r="FN1345">
        <v>67.072299999999998</v>
      </c>
      <c r="FO1345">
        <v>64.985299999999995</v>
      </c>
      <c r="FP1345">
        <v>62.13017</v>
      </c>
      <c r="FQ1345">
        <v>59.902610000000003</v>
      </c>
      <c r="FR1345">
        <v>58.027320000000003</v>
      </c>
      <c r="FS1345">
        <v>56.572360000000003</v>
      </c>
      <c r="FT1345">
        <v>55.325859999999999</v>
      </c>
      <c r="FU1345">
        <v>54.01484</v>
      </c>
      <c r="FV1345">
        <v>1</v>
      </c>
    </row>
    <row r="1346" spans="1:178" x14ac:dyDescent="0.2">
      <c r="A1346" t="s">
        <v>216</v>
      </c>
      <c r="B1346" t="s">
        <v>231</v>
      </c>
      <c r="C1346" t="s">
        <v>245</v>
      </c>
      <c r="D1346" t="s">
        <v>44</v>
      </c>
      <c r="E1346">
        <v>2015</v>
      </c>
      <c r="F1346" t="s">
        <v>230</v>
      </c>
      <c r="G1346">
        <v>62</v>
      </c>
      <c r="H1346" s="59"/>
      <c r="I1346">
        <v>8.1561000000000003</v>
      </c>
      <c r="J1346">
        <v>104.2103</v>
      </c>
      <c r="K1346">
        <v>103.88160000000001</v>
      </c>
      <c r="L1346">
        <v>102.4559</v>
      </c>
      <c r="M1346">
        <v>101.4238</v>
      </c>
      <c r="N1346">
        <v>101.742</v>
      </c>
      <c r="O1346">
        <v>104.2867</v>
      </c>
      <c r="P1346">
        <v>107.13120000000001</v>
      </c>
      <c r="Q1346">
        <v>108.01690000000001</v>
      </c>
      <c r="R1346">
        <v>110.3224</v>
      </c>
      <c r="S1346">
        <v>109.76049999999999</v>
      </c>
      <c r="T1346">
        <v>110.7701</v>
      </c>
      <c r="U1346">
        <v>110.3305</v>
      </c>
      <c r="V1346">
        <v>109.7766</v>
      </c>
      <c r="W1346">
        <v>109.43980000000001</v>
      </c>
      <c r="X1346">
        <v>109.80410000000001</v>
      </c>
      <c r="Y1346">
        <v>109.5889</v>
      </c>
      <c r="Z1346">
        <v>109.06610000000001</v>
      </c>
      <c r="AA1346">
        <v>109.1645</v>
      </c>
      <c r="AB1346">
        <v>107.6407</v>
      </c>
      <c r="AC1346">
        <v>107.6191</v>
      </c>
      <c r="AD1346">
        <v>107.3811</v>
      </c>
      <c r="AE1346">
        <v>107.63509999999999</v>
      </c>
      <c r="AF1346">
        <v>107.29259999999999</v>
      </c>
      <c r="AG1346">
        <v>107.6371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24.066410000000001</v>
      </c>
      <c r="AX1346">
        <v>93.577420000000004</v>
      </c>
      <c r="AY1346">
        <v>93.747879999999995</v>
      </c>
      <c r="AZ1346">
        <v>91.296099999999996</v>
      </c>
      <c r="BA1346">
        <v>91.727580000000003</v>
      </c>
      <c r="BB1346">
        <v>91.79513</v>
      </c>
      <c r="BC1346">
        <v>78.341189999999997</v>
      </c>
      <c r="BD1346">
        <v>56.8292</v>
      </c>
      <c r="BE1346">
        <v>38.178620000000002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26.196750000000002</v>
      </c>
      <c r="BV1346">
        <v>95.385099999999994</v>
      </c>
      <c r="BW1346">
        <v>95.600800000000007</v>
      </c>
      <c r="BX1346">
        <v>93.108159999999998</v>
      </c>
      <c r="BY1346">
        <v>93.572689999999994</v>
      </c>
      <c r="BZ1346">
        <v>93.674869999999999</v>
      </c>
      <c r="CA1346">
        <v>79.441180000000003</v>
      </c>
      <c r="CB1346">
        <v>58.041170000000001</v>
      </c>
      <c r="CC1346">
        <v>38.850250000000003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27.672229999999999</v>
      </c>
      <c r="CT1346">
        <v>96.637090000000001</v>
      </c>
      <c r="CU1346">
        <v>96.884119999999996</v>
      </c>
      <c r="CV1346">
        <v>94.363190000000003</v>
      </c>
      <c r="CW1346">
        <v>94.850610000000003</v>
      </c>
      <c r="CX1346">
        <v>94.976759999999999</v>
      </c>
      <c r="CY1346">
        <v>80.203040000000001</v>
      </c>
      <c r="CZ1346">
        <v>58.880580000000002</v>
      </c>
      <c r="DA1346">
        <v>39.315420000000003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  <c r="DM1346">
        <v>0</v>
      </c>
      <c r="DN1346">
        <v>0</v>
      </c>
      <c r="DO1346">
        <v>0</v>
      </c>
      <c r="DP1346">
        <v>0</v>
      </c>
      <c r="DQ1346">
        <v>29.1477</v>
      </c>
      <c r="DR1346">
        <v>97.889080000000007</v>
      </c>
      <c r="DS1346">
        <v>98.167450000000002</v>
      </c>
      <c r="DT1346">
        <v>95.618219999999994</v>
      </c>
      <c r="DU1346">
        <v>96.128519999999995</v>
      </c>
      <c r="DV1346">
        <v>96.278660000000002</v>
      </c>
      <c r="DW1346">
        <v>80.9649</v>
      </c>
      <c r="DX1346">
        <v>59.71998</v>
      </c>
      <c r="DY1346">
        <v>39.780589999999997</v>
      </c>
      <c r="DZ1346">
        <v>0</v>
      </c>
      <c r="EA1346">
        <v>0</v>
      </c>
      <c r="EB1346">
        <v>0</v>
      </c>
      <c r="EC1346">
        <v>0</v>
      </c>
      <c r="ED1346">
        <v>0</v>
      </c>
      <c r="EE1346">
        <v>0</v>
      </c>
      <c r="EF1346">
        <v>0</v>
      </c>
      <c r="EG1346">
        <v>0</v>
      </c>
      <c r="EH1346">
        <v>0</v>
      </c>
      <c r="EI1346">
        <v>0</v>
      </c>
      <c r="EJ1346">
        <v>0</v>
      </c>
      <c r="EK1346">
        <v>0</v>
      </c>
      <c r="EL1346">
        <v>0</v>
      </c>
      <c r="EM1346">
        <v>0</v>
      </c>
      <c r="EN1346">
        <v>0</v>
      </c>
      <c r="EO1346">
        <v>31.27805</v>
      </c>
      <c r="EP1346">
        <v>99.696759999999998</v>
      </c>
      <c r="EQ1346">
        <v>100.0204</v>
      </c>
      <c r="ER1346">
        <v>97.430279999999996</v>
      </c>
      <c r="ES1346">
        <v>97.97363</v>
      </c>
      <c r="ET1346">
        <v>98.158389999999997</v>
      </c>
      <c r="EU1346">
        <v>82.064890000000005</v>
      </c>
      <c r="EV1346">
        <v>60.931950000000001</v>
      </c>
      <c r="EW1346">
        <v>40.45223</v>
      </c>
      <c r="EX1346">
        <v>45.69746</v>
      </c>
      <c r="EY1346">
        <v>45.289650000000002</v>
      </c>
      <c r="EZ1346">
        <v>45.013939999999998</v>
      </c>
      <c r="FA1346">
        <v>44.341540000000002</v>
      </c>
      <c r="FB1346">
        <v>44.033819999999999</v>
      </c>
      <c r="FC1346">
        <v>43.418570000000003</v>
      </c>
      <c r="FD1346">
        <v>43.277569999999997</v>
      </c>
      <c r="FE1346">
        <v>42.848280000000003</v>
      </c>
      <c r="FF1346">
        <v>43.242849999999997</v>
      </c>
      <c r="FG1346">
        <v>46.134239999999998</v>
      </c>
      <c r="FH1346">
        <v>49.367820000000002</v>
      </c>
      <c r="FI1346">
        <v>52.435899999999997</v>
      </c>
      <c r="FJ1346">
        <v>54.617109999999997</v>
      </c>
      <c r="FK1346">
        <v>55.22269</v>
      </c>
      <c r="FL1346">
        <v>55.948509999999999</v>
      </c>
      <c r="FM1346">
        <v>55.81756</v>
      </c>
      <c r="FN1346">
        <v>54.818010000000001</v>
      </c>
      <c r="FO1346">
        <v>52.338650000000001</v>
      </c>
      <c r="FP1346">
        <v>48.975999999999999</v>
      </c>
      <c r="FQ1346">
        <v>46.980020000000003</v>
      </c>
      <c r="FR1346">
        <v>45.670909999999999</v>
      </c>
      <c r="FS1346">
        <v>43.881709999999998</v>
      </c>
      <c r="FT1346">
        <v>42.804070000000003</v>
      </c>
      <c r="FU1346">
        <v>41.807879999999997</v>
      </c>
      <c r="FV1346">
        <v>1</v>
      </c>
    </row>
    <row r="1347" spans="1:178" x14ac:dyDescent="0.2">
      <c r="A1347" t="s">
        <v>216</v>
      </c>
      <c r="B1347" t="s">
        <v>231</v>
      </c>
      <c r="C1347" t="s">
        <v>245</v>
      </c>
      <c r="D1347" t="s">
        <v>44</v>
      </c>
      <c r="E1347">
        <v>2016</v>
      </c>
      <c r="F1347" t="s">
        <v>230</v>
      </c>
      <c r="G1347">
        <v>61</v>
      </c>
      <c r="H1347" s="59"/>
      <c r="I1347">
        <v>8.0245499999999996</v>
      </c>
      <c r="J1347">
        <v>102.5295</v>
      </c>
      <c r="K1347">
        <v>102.20610000000001</v>
      </c>
      <c r="L1347">
        <v>100.8034</v>
      </c>
      <c r="M1347">
        <v>99.787949999999995</v>
      </c>
      <c r="N1347">
        <v>100.101</v>
      </c>
      <c r="O1347">
        <v>102.6046</v>
      </c>
      <c r="P1347">
        <v>105.4032</v>
      </c>
      <c r="Q1347">
        <v>106.27460000000001</v>
      </c>
      <c r="R1347">
        <v>108.5431</v>
      </c>
      <c r="S1347">
        <v>107.9902</v>
      </c>
      <c r="T1347">
        <v>108.98350000000001</v>
      </c>
      <c r="U1347">
        <v>108.551</v>
      </c>
      <c r="V1347">
        <v>108.006</v>
      </c>
      <c r="W1347">
        <v>107.6746</v>
      </c>
      <c r="X1347">
        <v>108.033</v>
      </c>
      <c r="Y1347">
        <v>107.82129999999999</v>
      </c>
      <c r="Z1347">
        <v>107.307</v>
      </c>
      <c r="AA1347">
        <v>107.4038</v>
      </c>
      <c r="AB1347">
        <v>105.9045</v>
      </c>
      <c r="AC1347">
        <v>105.88330000000001</v>
      </c>
      <c r="AD1347">
        <v>105.64919999999999</v>
      </c>
      <c r="AE1347">
        <v>105.899</v>
      </c>
      <c r="AF1347">
        <v>105.562</v>
      </c>
      <c r="AG1347">
        <v>105.901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23.649280000000001</v>
      </c>
      <c r="AX1347">
        <v>92.043530000000004</v>
      </c>
      <c r="AY1347">
        <v>92.210620000000006</v>
      </c>
      <c r="AZ1347">
        <v>89.798950000000005</v>
      </c>
      <c r="BA1347">
        <v>90.223029999999994</v>
      </c>
      <c r="BB1347">
        <v>90.289010000000005</v>
      </c>
      <c r="BC1347">
        <v>77.062669999999997</v>
      </c>
      <c r="BD1347">
        <v>55.896129999999999</v>
      </c>
      <c r="BE1347">
        <v>37.553699999999999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25.762370000000001</v>
      </c>
      <c r="BV1347">
        <v>93.836579999999998</v>
      </c>
      <c r="BW1347">
        <v>94.048540000000003</v>
      </c>
      <c r="BX1347">
        <v>91.596339999999998</v>
      </c>
      <c r="BY1347">
        <v>92.053190000000001</v>
      </c>
      <c r="BZ1347">
        <v>92.15352</v>
      </c>
      <c r="CA1347">
        <v>78.153760000000005</v>
      </c>
      <c r="CB1347">
        <v>57.098280000000003</v>
      </c>
      <c r="CC1347">
        <v>38.219900000000003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27.225899999999999</v>
      </c>
      <c r="CT1347">
        <v>95.078429999999997</v>
      </c>
      <c r="CU1347">
        <v>95.321470000000005</v>
      </c>
      <c r="CV1347">
        <v>92.841200000000001</v>
      </c>
      <c r="CW1347">
        <v>93.320760000000007</v>
      </c>
      <c r="CX1347">
        <v>93.444879999999998</v>
      </c>
      <c r="CY1347">
        <v>78.909440000000004</v>
      </c>
      <c r="CZ1347">
        <v>57.930889999999998</v>
      </c>
      <c r="DA1347">
        <v>38.6813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  <c r="DM1347">
        <v>0</v>
      </c>
      <c r="DN1347">
        <v>0</v>
      </c>
      <c r="DO1347">
        <v>0</v>
      </c>
      <c r="DP1347">
        <v>0</v>
      </c>
      <c r="DQ1347">
        <v>28.689430000000002</v>
      </c>
      <c r="DR1347">
        <v>96.320279999999997</v>
      </c>
      <c r="DS1347">
        <v>96.594409999999996</v>
      </c>
      <c r="DT1347">
        <v>94.086070000000007</v>
      </c>
      <c r="DU1347">
        <v>94.588329999999999</v>
      </c>
      <c r="DV1347">
        <v>94.736239999999995</v>
      </c>
      <c r="DW1347">
        <v>79.665120000000002</v>
      </c>
      <c r="DX1347">
        <v>58.763500000000001</v>
      </c>
      <c r="DY1347">
        <v>39.142699999999998</v>
      </c>
      <c r="DZ1347">
        <v>0</v>
      </c>
      <c r="EA1347">
        <v>0</v>
      </c>
      <c r="EB1347">
        <v>0</v>
      </c>
      <c r="EC1347">
        <v>0</v>
      </c>
      <c r="ED1347">
        <v>0</v>
      </c>
      <c r="EE1347">
        <v>0</v>
      </c>
      <c r="EF1347">
        <v>0</v>
      </c>
      <c r="EG1347">
        <v>0</v>
      </c>
      <c r="EH1347">
        <v>0</v>
      </c>
      <c r="EI1347">
        <v>0</v>
      </c>
      <c r="EJ1347">
        <v>0</v>
      </c>
      <c r="EK1347">
        <v>0</v>
      </c>
      <c r="EL1347">
        <v>0</v>
      </c>
      <c r="EM1347">
        <v>0</v>
      </c>
      <c r="EN1347">
        <v>0</v>
      </c>
      <c r="EO1347">
        <v>30.802520000000001</v>
      </c>
      <c r="EP1347">
        <v>98.113330000000005</v>
      </c>
      <c r="EQ1347">
        <v>98.432329999999993</v>
      </c>
      <c r="ER1347">
        <v>95.883449999999996</v>
      </c>
      <c r="ES1347">
        <v>96.418499999999995</v>
      </c>
      <c r="ET1347">
        <v>96.600750000000005</v>
      </c>
      <c r="EU1347">
        <v>80.756209999999996</v>
      </c>
      <c r="EV1347">
        <v>59.965649999999997</v>
      </c>
      <c r="EW1347">
        <v>39.808900000000001</v>
      </c>
      <c r="EX1347">
        <v>45.69746</v>
      </c>
      <c r="EY1347">
        <v>45.289659999999998</v>
      </c>
      <c r="EZ1347">
        <v>45.013939999999998</v>
      </c>
      <c r="FA1347">
        <v>44.341540000000002</v>
      </c>
      <c r="FB1347">
        <v>44.033819999999999</v>
      </c>
      <c r="FC1347">
        <v>43.418570000000003</v>
      </c>
      <c r="FD1347">
        <v>43.277569999999997</v>
      </c>
      <c r="FE1347">
        <v>42.848280000000003</v>
      </c>
      <c r="FF1347">
        <v>43.242840000000001</v>
      </c>
      <c r="FG1347">
        <v>46.134250000000002</v>
      </c>
      <c r="FH1347">
        <v>49.367820000000002</v>
      </c>
      <c r="FI1347">
        <v>52.435899999999997</v>
      </c>
      <c r="FJ1347">
        <v>54.617109999999997</v>
      </c>
      <c r="FK1347">
        <v>55.22269</v>
      </c>
      <c r="FL1347">
        <v>55.948509999999999</v>
      </c>
      <c r="FM1347">
        <v>55.81756</v>
      </c>
      <c r="FN1347">
        <v>54.818010000000001</v>
      </c>
      <c r="FO1347">
        <v>52.338650000000001</v>
      </c>
      <c r="FP1347">
        <v>48.975999999999999</v>
      </c>
      <c r="FQ1347">
        <v>46.98001</v>
      </c>
      <c r="FR1347">
        <v>45.670909999999999</v>
      </c>
      <c r="FS1347">
        <v>43.881709999999998</v>
      </c>
      <c r="FT1347">
        <v>42.804070000000003</v>
      </c>
      <c r="FU1347">
        <v>41.807879999999997</v>
      </c>
      <c r="FV1347">
        <v>1</v>
      </c>
    </row>
    <row r="1348" spans="1:178" x14ac:dyDescent="0.2">
      <c r="A1348" t="s">
        <v>216</v>
      </c>
      <c r="B1348" t="s">
        <v>231</v>
      </c>
      <c r="C1348" t="s">
        <v>245</v>
      </c>
      <c r="D1348" t="s">
        <v>44</v>
      </c>
      <c r="E1348">
        <v>2017</v>
      </c>
      <c r="F1348" t="s">
        <v>230</v>
      </c>
      <c r="G1348">
        <v>59</v>
      </c>
      <c r="H1348" s="59"/>
      <c r="I1348">
        <v>7.76145</v>
      </c>
      <c r="J1348">
        <v>99.167879999999997</v>
      </c>
      <c r="K1348">
        <v>98.855080000000001</v>
      </c>
      <c r="L1348">
        <v>97.498329999999996</v>
      </c>
      <c r="M1348">
        <v>96.516210000000001</v>
      </c>
      <c r="N1348">
        <v>96.818960000000004</v>
      </c>
      <c r="O1348">
        <v>99.240530000000007</v>
      </c>
      <c r="P1348">
        <v>101.9474</v>
      </c>
      <c r="Q1348">
        <v>102.7902</v>
      </c>
      <c r="R1348">
        <v>104.9843</v>
      </c>
      <c r="S1348">
        <v>104.4495</v>
      </c>
      <c r="T1348">
        <v>105.4102</v>
      </c>
      <c r="U1348">
        <v>104.9919</v>
      </c>
      <c r="V1348">
        <v>104.4648</v>
      </c>
      <c r="W1348">
        <v>104.1443</v>
      </c>
      <c r="X1348">
        <v>104.491</v>
      </c>
      <c r="Y1348">
        <v>104.28619999999999</v>
      </c>
      <c r="Z1348">
        <v>103.78870000000001</v>
      </c>
      <c r="AA1348">
        <v>103.8824</v>
      </c>
      <c r="AB1348">
        <v>102.43219999999999</v>
      </c>
      <c r="AC1348">
        <v>102.4118</v>
      </c>
      <c r="AD1348">
        <v>102.1853</v>
      </c>
      <c r="AE1348">
        <v>102.4269</v>
      </c>
      <c r="AF1348">
        <v>102.101</v>
      </c>
      <c r="AG1348">
        <v>102.4288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22.815750000000001</v>
      </c>
      <c r="AX1348">
        <v>88.976370000000003</v>
      </c>
      <c r="AY1348">
        <v>89.136750000000006</v>
      </c>
      <c r="AZ1348">
        <v>86.805260000000004</v>
      </c>
      <c r="BA1348">
        <v>87.214529999999996</v>
      </c>
      <c r="BB1348">
        <v>87.2774</v>
      </c>
      <c r="BC1348">
        <v>74.506</v>
      </c>
      <c r="BD1348">
        <v>54.030389999999997</v>
      </c>
      <c r="BE1348">
        <v>36.304099999999998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24.893920000000001</v>
      </c>
      <c r="BV1348">
        <v>90.739779999999996</v>
      </c>
      <c r="BW1348">
        <v>90.944289999999995</v>
      </c>
      <c r="BX1348">
        <v>88.572940000000003</v>
      </c>
      <c r="BY1348">
        <v>89.014449999999997</v>
      </c>
      <c r="BZ1348">
        <v>89.111099999999993</v>
      </c>
      <c r="CA1348">
        <v>75.579049999999995</v>
      </c>
      <c r="CB1348">
        <v>55.212670000000003</v>
      </c>
      <c r="CC1348">
        <v>36.959290000000003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26.33325</v>
      </c>
      <c r="CT1348">
        <v>91.961110000000005</v>
      </c>
      <c r="CU1348">
        <v>92.196179999999998</v>
      </c>
      <c r="CV1348">
        <v>89.797229999999999</v>
      </c>
      <c r="CW1348">
        <v>90.261060000000001</v>
      </c>
      <c r="CX1348">
        <v>90.381110000000007</v>
      </c>
      <c r="CY1348">
        <v>76.322239999999994</v>
      </c>
      <c r="CZ1348">
        <v>56.03152</v>
      </c>
      <c r="DA1348">
        <v>37.413060000000002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  <c r="DM1348">
        <v>0</v>
      </c>
      <c r="DN1348">
        <v>0</v>
      </c>
      <c r="DO1348">
        <v>0</v>
      </c>
      <c r="DP1348">
        <v>0</v>
      </c>
      <c r="DQ1348">
        <v>27.772580000000001</v>
      </c>
      <c r="DR1348">
        <v>93.182429999999997</v>
      </c>
      <c r="DS1348">
        <v>93.448070000000001</v>
      </c>
      <c r="DT1348">
        <v>91.021510000000006</v>
      </c>
      <c r="DU1348">
        <v>91.507679999999993</v>
      </c>
      <c r="DV1348">
        <v>91.651120000000006</v>
      </c>
      <c r="DW1348">
        <v>77.065439999999995</v>
      </c>
      <c r="DX1348">
        <v>56.850360000000002</v>
      </c>
      <c r="DY1348">
        <v>37.866840000000003</v>
      </c>
      <c r="DZ1348">
        <v>0</v>
      </c>
      <c r="EA1348">
        <v>0</v>
      </c>
      <c r="EB1348">
        <v>0</v>
      </c>
      <c r="EC1348">
        <v>0</v>
      </c>
      <c r="ED1348">
        <v>0</v>
      </c>
      <c r="EE1348">
        <v>0</v>
      </c>
      <c r="EF1348">
        <v>0</v>
      </c>
      <c r="EG1348">
        <v>0</v>
      </c>
      <c r="EH1348">
        <v>0</v>
      </c>
      <c r="EI1348">
        <v>0</v>
      </c>
      <c r="EJ1348">
        <v>0</v>
      </c>
      <c r="EK1348">
        <v>0</v>
      </c>
      <c r="EL1348">
        <v>0</v>
      </c>
      <c r="EM1348">
        <v>0</v>
      </c>
      <c r="EN1348">
        <v>0</v>
      </c>
      <c r="EO1348">
        <v>29.850750000000001</v>
      </c>
      <c r="EP1348">
        <v>94.945840000000004</v>
      </c>
      <c r="EQ1348">
        <v>95.255619999999993</v>
      </c>
      <c r="ER1348">
        <v>92.789190000000005</v>
      </c>
      <c r="ES1348">
        <v>93.307590000000005</v>
      </c>
      <c r="ET1348">
        <v>93.484819999999999</v>
      </c>
      <c r="EU1348">
        <v>78.138490000000004</v>
      </c>
      <c r="EV1348">
        <v>58.032649999999997</v>
      </c>
      <c r="EW1348">
        <v>38.522019999999998</v>
      </c>
      <c r="EX1348">
        <v>45.69746</v>
      </c>
      <c r="EY1348">
        <v>45.289659999999998</v>
      </c>
      <c r="EZ1348">
        <v>45.013939999999998</v>
      </c>
      <c r="FA1348">
        <v>44.341540000000002</v>
      </c>
      <c r="FB1348">
        <v>44.033819999999999</v>
      </c>
      <c r="FC1348">
        <v>43.418570000000003</v>
      </c>
      <c r="FD1348">
        <v>43.277569999999997</v>
      </c>
      <c r="FE1348">
        <v>42.848280000000003</v>
      </c>
      <c r="FF1348">
        <v>43.242849999999997</v>
      </c>
      <c r="FG1348">
        <v>46.134239999999998</v>
      </c>
      <c r="FH1348">
        <v>49.367820000000002</v>
      </c>
      <c r="FI1348">
        <v>52.435899999999997</v>
      </c>
      <c r="FJ1348">
        <v>54.617109999999997</v>
      </c>
      <c r="FK1348">
        <v>55.22269</v>
      </c>
      <c r="FL1348">
        <v>55.948509999999999</v>
      </c>
      <c r="FM1348">
        <v>55.81756</v>
      </c>
      <c r="FN1348">
        <v>54.818010000000001</v>
      </c>
      <c r="FO1348">
        <v>52.338650000000001</v>
      </c>
      <c r="FP1348">
        <v>48.975999999999999</v>
      </c>
      <c r="FQ1348">
        <v>46.980020000000003</v>
      </c>
      <c r="FR1348">
        <v>45.670909999999999</v>
      </c>
      <c r="FS1348">
        <v>43.881709999999998</v>
      </c>
      <c r="FT1348">
        <v>42.804070000000003</v>
      </c>
      <c r="FU1348">
        <v>41.807879999999997</v>
      </c>
      <c r="FV1348">
        <v>1</v>
      </c>
    </row>
    <row r="1349" spans="1:178" x14ac:dyDescent="0.2">
      <c r="A1349" t="s">
        <v>216</v>
      </c>
      <c r="B1349" t="s">
        <v>231</v>
      </c>
      <c r="C1349" t="s">
        <v>245</v>
      </c>
      <c r="D1349" t="s">
        <v>44</v>
      </c>
      <c r="E1349" t="s">
        <v>239</v>
      </c>
      <c r="F1349" t="s">
        <v>230</v>
      </c>
      <c r="G1349">
        <v>59</v>
      </c>
      <c r="H1349" s="59"/>
      <c r="I1349">
        <v>7.76145</v>
      </c>
      <c r="J1349">
        <v>99.167879999999997</v>
      </c>
      <c r="K1349">
        <v>98.855080000000001</v>
      </c>
      <c r="L1349">
        <v>97.498329999999996</v>
      </c>
      <c r="M1349">
        <v>96.516210000000001</v>
      </c>
      <c r="N1349">
        <v>96.818960000000004</v>
      </c>
      <c r="O1349">
        <v>99.240530000000007</v>
      </c>
      <c r="P1349">
        <v>101.9474</v>
      </c>
      <c r="Q1349">
        <v>102.7902</v>
      </c>
      <c r="R1349">
        <v>104.9843</v>
      </c>
      <c r="S1349">
        <v>104.4495</v>
      </c>
      <c r="T1349">
        <v>105.4102</v>
      </c>
      <c r="U1349">
        <v>104.9919</v>
      </c>
      <c r="V1349">
        <v>104.4648</v>
      </c>
      <c r="W1349">
        <v>104.1443</v>
      </c>
      <c r="X1349">
        <v>104.491</v>
      </c>
      <c r="Y1349">
        <v>104.28619999999999</v>
      </c>
      <c r="Z1349">
        <v>103.78870000000001</v>
      </c>
      <c r="AA1349">
        <v>103.8824</v>
      </c>
      <c r="AB1349">
        <v>102.43219999999999</v>
      </c>
      <c r="AC1349">
        <v>102.4118</v>
      </c>
      <c r="AD1349">
        <v>102.1853</v>
      </c>
      <c r="AE1349">
        <v>102.4269</v>
      </c>
      <c r="AF1349">
        <v>102.101</v>
      </c>
      <c r="AG1349">
        <v>102.4288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22.815750000000001</v>
      </c>
      <c r="AX1349">
        <v>88.976370000000003</v>
      </c>
      <c r="AY1349">
        <v>89.136750000000006</v>
      </c>
      <c r="AZ1349">
        <v>86.805260000000004</v>
      </c>
      <c r="BA1349">
        <v>87.214529999999996</v>
      </c>
      <c r="BB1349">
        <v>87.2774</v>
      </c>
      <c r="BC1349">
        <v>74.506</v>
      </c>
      <c r="BD1349">
        <v>54.030389999999997</v>
      </c>
      <c r="BE1349">
        <v>36.304099999999998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24.893920000000001</v>
      </c>
      <c r="BV1349">
        <v>90.739779999999996</v>
      </c>
      <c r="BW1349">
        <v>90.944289999999995</v>
      </c>
      <c r="BX1349">
        <v>88.572940000000003</v>
      </c>
      <c r="BY1349">
        <v>89.014449999999997</v>
      </c>
      <c r="BZ1349">
        <v>89.111099999999993</v>
      </c>
      <c r="CA1349">
        <v>75.579049999999995</v>
      </c>
      <c r="CB1349">
        <v>55.212670000000003</v>
      </c>
      <c r="CC1349">
        <v>36.959290000000003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26.33325</v>
      </c>
      <c r="CT1349">
        <v>91.961110000000005</v>
      </c>
      <c r="CU1349">
        <v>92.196179999999998</v>
      </c>
      <c r="CV1349">
        <v>89.797229999999999</v>
      </c>
      <c r="CW1349">
        <v>90.261060000000001</v>
      </c>
      <c r="CX1349">
        <v>90.381110000000007</v>
      </c>
      <c r="CY1349">
        <v>76.322239999999994</v>
      </c>
      <c r="CZ1349">
        <v>56.03152</v>
      </c>
      <c r="DA1349">
        <v>37.413060000000002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27.772580000000001</v>
      </c>
      <c r="DR1349">
        <v>93.182429999999997</v>
      </c>
      <c r="DS1349">
        <v>93.448070000000001</v>
      </c>
      <c r="DT1349">
        <v>91.021510000000006</v>
      </c>
      <c r="DU1349">
        <v>91.507679999999993</v>
      </c>
      <c r="DV1349">
        <v>91.651120000000006</v>
      </c>
      <c r="DW1349">
        <v>77.065439999999995</v>
      </c>
      <c r="DX1349">
        <v>56.850360000000002</v>
      </c>
      <c r="DY1349">
        <v>37.866840000000003</v>
      </c>
      <c r="DZ1349">
        <v>0</v>
      </c>
      <c r="EA1349">
        <v>0</v>
      </c>
      <c r="EB1349">
        <v>0</v>
      </c>
      <c r="EC1349">
        <v>0</v>
      </c>
      <c r="ED1349">
        <v>0</v>
      </c>
      <c r="EE1349">
        <v>0</v>
      </c>
      <c r="EF1349">
        <v>0</v>
      </c>
      <c r="EG1349">
        <v>0</v>
      </c>
      <c r="EH1349">
        <v>0</v>
      </c>
      <c r="EI1349">
        <v>0</v>
      </c>
      <c r="EJ1349">
        <v>0</v>
      </c>
      <c r="EK1349">
        <v>0</v>
      </c>
      <c r="EL1349">
        <v>0</v>
      </c>
      <c r="EM1349">
        <v>0</v>
      </c>
      <c r="EN1349">
        <v>0</v>
      </c>
      <c r="EO1349">
        <v>29.850750000000001</v>
      </c>
      <c r="EP1349">
        <v>94.945840000000004</v>
      </c>
      <c r="EQ1349">
        <v>95.255619999999993</v>
      </c>
      <c r="ER1349">
        <v>92.789190000000005</v>
      </c>
      <c r="ES1349">
        <v>93.307590000000005</v>
      </c>
      <c r="ET1349">
        <v>93.484819999999999</v>
      </c>
      <c r="EU1349">
        <v>78.138490000000004</v>
      </c>
      <c r="EV1349">
        <v>58.032649999999997</v>
      </c>
      <c r="EW1349">
        <v>38.522019999999998</v>
      </c>
      <c r="EX1349">
        <v>45.69746</v>
      </c>
      <c r="EY1349">
        <v>45.289659999999998</v>
      </c>
      <c r="EZ1349">
        <v>45.013939999999998</v>
      </c>
      <c r="FA1349">
        <v>44.341540000000002</v>
      </c>
      <c r="FB1349">
        <v>44.033819999999999</v>
      </c>
      <c r="FC1349">
        <v>43.418570000000003</v>
      </c>
      <c r="FD1349">
        <v>43.277569999999997</v>
      </c>
      <c r="FE1349">
        <v>42.848280000000003</v>
      </c>
      <c r="FF1349">
        <v>43.242849999999997</v>
      </c>
      <c r="FG1349">
        <v>46.134239999999998</v>
      </c>
      <c r="FH1349">
        <v>49.367820000000002</v>
      </c>
      <c r="FI1349">
        <v>52.435899999999997</v>
      </c>
      <c r="FJ1349">
        <v>54.617109999999997</v>
      </c>
      <c r="FK1349">
        <v>55.22269</v>
      </c>
      <c r="FL1349">
        <v>55.948509999999999</v>
      </c>
      <c r="FM1349">
        <v>55.81756</v>
      </c>
      <c r="FN1349">
        <v>54.818010000000001</v>
      </c>
      <c r="FO1349">
        <v>52.338650000000001</v>
      </c>
      <c r="FP1349">
        <v>48.975999999999999</v>
      </c>
      <c r="FQ1349">
        <v>46.980020000000003</v>
      </c>
      <c r="FR1349">
        <v>45.670909999999999</v>
      </c>
      <c r="FS1349">
        <v>43.881709999999998</v>
      </c>
      <c r="FT1349">
        <v>42.804070000000003</v>
      </c>
      <c r="FU1349">
        <v>41.807879999999997</v>
      </c>
      <c r="FV1349">
        <v>1</v>
      </c>
    </row>
    <row r="1350" spans="1:178" x14ac:dyDescent="0.2">
      <c r="A1350" t="s">
        <v>216</v>
      </c>
      <c r="B1350" t="s">
        <v>231</v>
      </c>
      <c r="C1350" t="s">
        <v>245</v>
      </c>
      <c r="D1350" t="s">
        <v>10</v>
      </c>
      <c r="E1350">
        <v>2015</v>
      </c>
      <c r="F1350" t="s">
        <v>230</v>
      </c>
      <c r="G1350">
        <v>64</v>
      </c>
      <c r="H1350" s="59"/>
      <c r="I1350">
        <v>8.4192</v>
      </c>
      <c r="J1350">
        <v>126.5569</v>
      </c>
      <c r="K1350">
        <v>126.9594</v>
      </c>
      <c r="L1350">
        <v>127.12479999999999</v>
      </c>
      <c r="M1350">
        <v>127.03</v>
      </c>
      <c r="N1350">
        <v>127.3163</v>
      </c>
      <c r="O1350">
        <v>128.6112</v>
      </c>
      <c r="P1350">
        <v>131.3828</v>
      </c>
      <c r="Q1350">
        <v>132.68989999999999</v>
      </c>
      <c r="R1350">
        <v>133.62119999999999</v>
      </c>
      <c r="S1350">
        <v>135.5583</v>
      </c>
      <c r="T1350">
        <v>136.51560000000001</v>
      </c>
      <c r="U1350">
        <v>136.53790000000001</v>
      </c>
      <c r="V1350">
        <v>133.45779999999999</v>
      </c>
      <c r="W1350">
        <v>133.0522</v>
      </c>
      <c r="X1350">
        <v>130.7199</v>
      </c>
      <c r="Y1350">
        <v>127.3339</v>
      </c>
      <c r="Z1350">
        <v>125.4937</v>
      </c>
      <c r="AA1350">
        <v>124.3994</v>
      </c>
      <c r="AB1350">
        <v>124.4541</v>
      </c>
      <c r="AC1350">
        <v>125.6011</v>
      </c>
      <c r="AD1350">
        <v>126.71939999999999</v>
      </c>
      <c r="AE1350">
        <v>126.7039</v>
      </c>
      <c r="AF1350">
        <v>126.5586</v>
      </c>
      <c r="AG1350">
        <v>127.0912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27.82564</v>
      </c>
      <c r="AU1350">
        <v>110.92570000000001</v>
      </c>
      <c r="AV1350">
        <v>109.5949</v>
      </c>
      <c r="AW1350">
        <v>106.965</v>
      </c>
      <c r="AX1350">
        <v>105.5262</v>
      </c>
      <c r="AY1350">
        <v>104.82089999999999</v>
      </c>
      <c r="AZ1350">
        <v>88.136250000000004</v>
      </c>
      <c r="BA1350">
        <v>64.859179999999995</v>
      </c>
      <c r="BB1350">
        <v>42.659370000000003</v>
      </c>
      <c r="BC1350">
        <v>42.134680000000003</v>
      </c>
      <c r="BD1350">
        <v>41.867049999999999</v>
      </c>
      <c r="BE1350">
        <v>43.1357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31.119959999999999</v>
      </c>
      <c r="BS1350">
        <v>113.5967</v>
      </c>
      <c r="BT1350">
        <v>112.0595</v>
      </c>
      <c r="BU1350">
        <v>109.2178</v>
      </c>
      <c r="BV1350">
        <v>107.73260000000001</v>
      </c>
      <c r="BW1350">
        <v>106.98009999999999</v>
      </c>
      <c r="BX1350">
        <v>89.32199</v>
      </c>
      <c r="BY1350">
        <v>66.102739999999997</v>
      </c>
      <c r="BZ1350">
        <v>43.914499999999997</v>
      </c>
      <c r="CA1350">
        <v>43.423360000000002</v>
      </c>
      <c r="CB1350">
        <v>43.193069999999999</v>
      </c>
      <c r="CC1350">
        <v>44.511670000000002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33.401600000000002</v>
      </c>
      <c r="CQ1350">
        <v>115.44670000000001</v>
      </c>
      <c r="CR1350">
        <v>113.76649999999999</v>
      </c>
      <c r="CS1350">
        <v>110.77809999999999</v>
      </c>
      <c r="CT1350">
        <v>109.2608</v>
      </c>
      <c r="CU1350">
        <v>108.4755</v>
      </c>
      <c r="CV1350">
        <v>90.143230000000003</v>
      </c>
      <c r="CW1350">
        <v>66.964029999999994</v>
      </c>
      <c r="CX1350">
        <v>44.783790000000003</v>
      </c>
      <c r="CY1350">
        <v>44.315899999999999</v>
      </c>
      <c r="CZ1350">
        <v>44.111469999999997</v>
      </c>
      <c r="DA1350">
        <v>45.464669999999998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  <c r="DM1350">
        <v>0</v>
      </c>
      <c r="DN1350">
        <v>35.683239999999998</v>
      </c>
      <c r="DO1350">
        <v>117.2967</v>
      </c>
      <c r="DP1350">
        <v>115.4735</v>
      </c>
      <c r="DQ1350">
        <v>112.33839999999999</v>
      </c>
      <c r="DR1350">
        <v>110.789</v>
      </c>
      <c r="DS1350">
        <v>109.9709</v>
      </c>
      <c r="DT1350">
        <v>90.964479999999995</v>
      </c>
      <c r="DU1350">
        <v>67.825320000000005</v>
      </c>
      <c r="DV1350">
        <v>45.653089999999999</v>
      </c>
      <c r="DW1350">
        <v>45.208440000000003</v>
      </c>
      <c r="DX1350">
        <v>45.029870000000003</v>
      </c>
      <c r="DY1350">
        <v>46.417670000000001</v>
      </c>
      <c r="DZ1350">
        <v>0</v>
      </c>
      <c r="EA1350">
        <v>0</v>
      </c>
      <c r="EB1350">
        <v>0</v>
      </c>
      <c r="EC1350">
        <v>0</v>
      </c>
      <c r="ED1350">
        <v>0</v>
      </c>
      <c r="EE1350">
        <v>0</v>
      </c>
      <c r="EF1350">
        <v>0</v>
      </c>
      <c r="EG1350">
        <v>0</v>
      </c>
      <c r="EH1350">
        <v>0</v>
      </c>
      <c r="EI1350">
        <v>0</v>
      </c>
      <c r="EJ1350">
        <v>0</v>
      </c>
      <c r="EK1350">
        <v>0</v>
      </c>
      <c r="EL1350">
        <v>38.97757</v>
      </c>
      <c r="EM1350">
        <v>119.9678</v>
      </c>
      <c r="EN1350">
        <v>117.93810000000001</v>
      </c>
      <c r="EO1350">
        <v>114.5913</v>
      </c>
      <c r="EP1350">
        <v>112.9954</v>
      </c>
      <c r="EQ1350">
        <v>112.13</v>
      </c>
      <c r="ER1350">
        <v>92.150220000000004</v>
      </c>
      <c r="ES1350">
        <v>69.068879999999993</v>
      </c>
      <c r="ET1350">
        <v>46.90822</v>
      </c>
      <c r="EU1350">
        <v>46.497129999999999</v>
      </c>
      <c r="EV1350">
        <v>46.355890000000002</v>
      </c>
      <c r="EW1350">
        <v>47.79365</v>
      </c>
      <c r="EX1350">
        <v>74.736819999999994</v>
      </c>
      <c r="EY1350">
        <v>73.892859999999999</v>
      </c>
      <c r="EZ1350">
        <v>72.707120000000003</v>
      </c>
      <c r="FA1350">
        <v>71.577219999999997</v>
      </c>
      <c r="FB1350">
        <v>70.372050000000002</v>
      </c>
      <c r="FC1350">
        <v>69.061329999999998</v>
      </c>
      <c r="FD1350">
        <v>68.059690000000003</v>
      </c>
      <c r="FE1350">
        <v>67.762500000000003</v>
      </c>
      <c r="FF1350">
        <v>70.272090000000006</v>
      </c>
      <c r="FG1350">
        <v>75.027000000000001</v>
      </c>
      <c r="FH1350">
        <v>79.105959999999996</v>
      </c>
      <c r="FI1350">
        <v>82.25179</v>
      </c>
      <c r="FJ1350">
        <v>84.921490000000006</v>
      </c>
      <c r="FK1350">
        <v>86.522419999999997</v>
      </c>
      <c r="FL1350">
        <v>87.828699999999998</v>
      </c>
      <c r="FM1350">
        <v>88.421670000000006</v>
      </c>
      <c r="FN1350">
        <v>88.705510000000004</v>
      </c>
      <c r="FO1350">
        <v>88.575559999999996</v>
      </c>
      <c r="FP1350">
        <v>87.874960000000002</v>
      </c>
      <c r="FQ1350">
        <v>86.032319999999999</v>
      </c>
      <c r="FR1350">
        <v>82.79974</v>
      </c>
      <c r="FS1350">
        <v>79.806089999999998</v>
      </c>
      <c r="FT1350">
        <v>78.128799999999998</v>
      </c>
      <c r="FU1350">
        <v>76.685590000000005</v>
      </c>
      <c r="FV1350">
        <v>1</v>
      </c>
    </row>
    <row r="1351" spans="1:178" x14ac:dyDescent="0.2">
      <c r="A1351" t="s">
        <v>216</v>
      </c>
      <c r="B1351" t="s">
        <v>231</v>
      </c>
      <c r="C1351" t="s">
        <v>245</v>
      </c>
      <c r="D1351" t="s">
        <v>10</v>
      </c>
      <c r="E1351">
        <v>2016</v>
      </c>
      <c r="F1351" t="s">
        <v>230</v>
      </c>
      <c r="G1351">
        <v>62</v>
      </c>
      <c r="H1351" s="59"/>
      <c r="I1351">
        <v>8.1561000000000003</v>
      </c>
      <c r="J1351">
        <v>122.602</v>
      </c>
      <c r="K1351">
        <v>122.9919</v>
      </c>
      <c r="L1351">
        <v>123.15219999999999</v>
      </c>
      <c r="M1351">
        <v>123.0603</v>
      </c>
      <c r="N1351">
        <v>123.33759999999999</v>
      </c>
      <c r="O1351">
        <v>124.5921</v>
      </c>
      <c r="P1351">
        <v>127.2771</v>
      </c>
      <c r="Q1351">
        <v>128.54329999999999</v>
      </c>
      <c r="R1351">
        <v>129.44560000000001</v>
      </c>
      <c r="S1351">
        <v>131.32210000000001</v>
      </c>
      <c r="T1351">
        <v>132.24950000000001</v>
      </c>
      <c r="U1351">
        <v>132.27109999999999</v>
      </c>
      <c r="V1351">
        <v>129.28720000000001</v>
      </c>
      <c r="W1351">
        <v>128.89439999999999</v>
      </c>
      <c r="X1351">
        <v>126.6349</v>
      </c>
      <c r="Y1351">
        <v>123.3548</v>
      </c>
      <c r="Z1351">
        <v>121.572</v>
      </c>
      <c r="AA1351">
        <v>120.5119</v>
      </c>
      <c r="AB1351">
        <v>120.56489999999999</v>
      </c>
      <c r="AC1351">
        <v>121.67610000000001</v>
      </c>
      <c r="AD1351">
        <v>122.7595</v>
      </c>
      <c r="AE1351">
        <v>122.7444</v>
      </c>
      <c r="AF1351">
        <v>122.6037</v>
      </c>
      <c r="AG1351">
        <v>123.11960000000001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26.86966</v>
      </c>
      <c r="AU1351">
        <v>107.3892</v>
      </c>
      <c r="AV1351">
        <v>106.1054</v>
      </c>
      <c r="AW1351">
        <v>103.56319999999999</v>
      </c>
      <c r="AX1351">
        <v>102.17059999999999</v>
      </c>
      <c r="AY1351">
        <v>101.48860000000001</v>
      </c>
      <c r="AZ1351">
        <v>85.350880000000004</v>
      </c>
      <c r="BA1351">
        <v>62.799700000000001</v>
      </c>
      <c r="BB1351">
        <v>41.293329999999997</v>
      </c>
      <c r="BC1351">
        <v>40.78416</v>
      </c>
      <c r="BD1351">
        <v>40.523910000000001</v>
      </c>
      <c r="BE1351">
        <v>41.751609999999999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30.112100000000002</v>
      </c>
      <c r="BS1351">
        <v>110.01819999999999</v>
      </c>
      <c r="BT1351">
        <v>108.5312</v>
      </c>
      <c r="BU1351">
        <v>105.78060000000001</v>
      </c>
      <c r="BV1351">
        <v>104.34229999999999</v>
      </c>
      <c r="BW1351">
        <v>103.6138</v>
      </c>
      <c r="BX1351">
        <v>86.517949999999999</v>
      </c>
      <c r="BY1351">
        <v>64.023669999999996</v>
      </c>
      <c r="BZ1351">
        <v>42.528689999999997</v>
      </c>
      <c r="CA1351">
        <v>42.052549999999997</v>
      </c>
      <c r="CB1351">
        <v>41.829050000000002</v>
      </c>
      <c r="CC1351">
        <v>43.105919999999998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32.357799999999997</v>
      </c>
      <c r="CQ1351">
        <v>111.839</v>
      </c>
      <c r="CR1351">
        <v>110.21129999999999</v>
      </c>
      <c r="CS1351">
        <v>107.3163</v>
      </c>
      <c r="CT1351">
        <v>105.8464</v>
      </c>
      <c r="CU1351">
        <v>105.0856</v>
      </c>
      <c r="CV1351">
        <v>87.326260000000005</v>
      </c>
      <c r="CW1351">
        <v>64.871399999999994</v>
      </c>
      <c r="CX1351">
        <v>43.384300000000003</v>
      </c>
      <c r="CY1351">
        <v>42.93103</v>
      </c>
      <c r="CZ1351">
        <v>42.732990000000001</v>
      </c>
      <c r="DA1351">
        <v>44.043900000000001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34.60351</v>
      </c>
      <c r="DO1351">
        <v>113.6598</v>
      </c>
      <c r="DP1351">
        <v>111.8914</v>
      </c>
      <c r="DQ1351">
        <v>108.85209999999999</v>
      </c>
      <c r="DR1351">
        <v>107.3505</v>
      </c>
      <c r="DS1351">
        <v>106.5574</v>
      </c>
      <c r="DT1351">
        <v>88.134559999999993</v>
      </c>
      <c r="DU1351">
        <v>65.719120000000004</v>
      </c>
      <c r="DV1351">
        <v>44.239910000000002</v>
      </c>
      <c r="DW1351">
        <v>43.809510000000003</v>
      </c>
      <c r="DX1351">
        <v>43.636920000000003</v>
      </c>
      <c r="DY1351">
        <v>44.98189</v>
      </c>
      <c r="DZ1351">
        <v>0</v>
      </c>
      <c r="EA1351">
        <v>0</v>
      </c>
      <c r="EB1351">
        <v>0</v>
      </c>
      <c r="EC1351">
        <v>0</v>
      </c>
      <c r="ED1351">
        <v>0</v>
      </c>
      <c r="EE1351">
        <v>0</v>
      </c>
      <c r="EF1351">
        <v>0</v>
      </c>
      <c r="EG1351">
        <v>0</v>
      </c>
      <c r="EH1351">
        <v>0</v>
      </c>
      <c r="EI1351">
        <v>0</v>
      </c>
      <c r="EJ1351">
        <v>0</v>
      </c>
      <c r="EK1351">
        <v>0</v>
      </c>
      <c r="EL1351">
        <v>37.845950000000002</v>
      </c>
      <c r="EM1351">
        <v>116.28879999999999</v>
      </c>
      <c r="EN1351">
        <v>114.3172</v>
      </c>
      <c r="EO1351">
        <v>111.0694</v>
      </c>
      <c r="EP1351">
        <v>109.5222</v>
      </c>
      <c r="EQ1351">
        <v>108.68259999999999</v>
      </c>
      <c r="ER1351">
        <v>89.301630000000003</v>
      </c>
      <c r="ES1351">
        <v>66.943100000000001</v>
      </c>
      <c r="ET1351">
        <v>45.475270000000002</v>
      </c>
      <c r="EU1351">
        <v>45.0779</v>
      </c>
      <c r="EV1351">
        <v>44.942059999999998</v>
      </c>
      <c r="EW1351">
        <v>46.336199999999998</v>
      </c>
      <c r="EX1351">
        <v>74.736819999999994</v>
      </c>
      <c r="EY1351">
        <v>73.892859999999999</v>
      </c>
      <c r="EZ1351">
        <v>72.707120000000003</v>
      </c>
      <c r="FA1351">
        <v>71.577219999999997</v>
      </c>
      <c r="FB1351">
        <v>70.372050000000002</v>
      </c>
      <c r="FC1351">
        <v>69.061329999999998</v>
      </c>
      <c r="FD1351">
        <v>68.059690000000003</v>
      </c>
      <c r="FE1351">
        <v>67.762500000000003</v>
      </c>
      <c r="FF1351">
        <v>70.272090000000006</v>
      </c>
      <c r="FG1351">
        <v>75.027000000000001</v>
      </c>
      <c r="FH1351">
        <v>79.105959999999996</v>
      </c>
      <c r="FI1351">
        <v>82.25179</v>
      </c>
      <c r="FJ1351">
        <v>84.921490000000006</v>
      </c>
      <c r="FK1351">
        <v>86.522419999999997</v>
      </c>
      <c r="FL1351">
        <v>87.828699999999998</v>
      </c>
      <c r="FM1351">
        <v>88.421670000000006</v>
      </c>
      <c r="FN1351">
        <v>88.705510000000004</v>
      </c>
      <c r="FO1351">
        <v>88.575559999999996</v>
      </c>
      <c r="FP1351">
        <v>87.874960000000002</v>
      </c>
      <c r="FQ1351">
        <v>86.032319999999999</v>
      </c>
      <c r="FR1351">
        <v>82.79974</v>
      </c>
      <c r="FS1351">
        <v>79.806089999999998</v>
      </c>
      <c r="FT1351">
        <v>78.128799999999998</v>
      </c>
      <c r="FU1351">
        <v>76.685590000000005</v>
      </c>
      <c r="FV1351">
        <v>1</v>
      </c>
    </row>
    <row r="1352" spans="1:178" x14ac:dyDescent="0.2">
      <c r="A1352" t="s">
        <v>216</v>
      </c>
      <c r="B1352" t="s">
        <v>231</v>
      </c>
      <c r="C1352" t="s">
        <v>245</v>
      </c>
      <c r="D1352" t="s">
        <v>10</v>
      </c>
      <c r="E1352">
        <v>2017</v>
      </c>
      <c r="F1352" t="s">
        <v>230</v>
      </c>
      <c r="G1352">
        <v>61</v>
      </c>
      <c r="H1352" s="59"/>
      <c r="I1352">
        <v>8.0245499999999996</v>
      </c>
      <c r="J1352">
        <v>120.6246</v>
      </c>
      <c r="K1352">
        <v>121.0082</v>
      </c>
      <c r="L1352">
        <v>121.1658</v>
      </c>
      <c r="M1352">
        <v>121.0754</v>
      </c>
      <c r="N1352">
        <v>121.34829999999999</v>
      </c>
      <c r="O1352">
        <v>122.5825</v>
      </c>
      <c r="P1352">
        <v>125.2243</v>
      </c>
      <c r="Q1352">
        <v>126.47</v>
      </c>
      <c r="R1352">
        <v>127.35769999999999</v>
      </c>
      <c r="S1352">
        <v>129.20400000000001</v>
      </c>
      <c r="T1352">
        <v>130.1165</v>
      </c>
      <c r="U1352">
        <v>130.1377</v>
      </c>
      <c r="V1352">
        <v>127.202</v>
      </c>
      <c r="W1352">
        <v>126.8154</v>
      </c>
      <c r="X1352">
        <v>124.5924</v>
      </c>
      <c r="Y1352">
        <v>121.3652</v>
      </c>
      <c r="Z1352">
        <v>119.61109999999999</v>
      </c>
      <c r="AA1352">
        <v>118.5682</v>
      </c>
      <c r="AB1352">
        <v>118.6204</v>
      </c>
      <c r="AC1352">
        <v>119.7136</v>
      </c>
      <c r="AD1352">
        <v>120.7795</v>
      </c>
      <c r="AE1352">
        <v>120.7647</v>
      </c>
      <c r="AF1352">
        <v>120.6262</v>
      </c>
      <c r="AG1352">
        <v>121.13379999999999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26.392189999999999</v>
      </c>
      <c r="AU1352">
        <v>105.62130000000001</v>
      </c>
      <c r="AV1352">
        <v>104.361</v>
      </c>
      <c r="AW1352">
        <v>101.8627</v>
      </c>
      <c r="AX1352">
        <v>100.4932</v>
      </c>
      <c r="AY1352">
        <v>99.822829999999996</v>
      </c>
      <c r="AZ1352">
        <v>83.958389999999994</v>
      </c>
      <c r="BA1352">
        <v>61.770159999999997</v>
      </c>
      <c r="BB1352">
        <v>40.610520000000001</v>
      </c>
      <c r="BC1352">
        <v>40.109099999999998</v>
      </c>
      <c r="BD1352">
        <v>39.852559999999997</v>
      </c>
      <c r="BE1352">
        <v>41.059780000000003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29.60838</v>
      </c>
      <c r="BS1352">
        <v>108.229</v>
      </c>
      <c r="BT1352">
        <v>106.7672</v>
      </c>
      <c r="BU1352">
        <v>104.0621</v>
      </c>
      <c r="BV1352">
        <v>102.6473</v>
      </c>
      <c r="BW1352">
        <v>101.9307</v>
      </c>
      <c r="BX1352">
        <v>85.116</v>
      </c>
      <c r="BY1352">
        <v>62.984229999999997</v>
      </c>
      <c r="BZ1352">
        <v>41.835880000000003</v>
      </c>
      <c r="CA1352">
        <v>41.367229999999999</v>
      </c>
      <c r="CB1352">
        <v>41.147129999999997</v>
      </c>
      <c r="CC1352">
        <v>42.403120000000001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31.835899999999999</v>
      </c>
      <c r="CQ1352">
        <v>110.0351</v>
      </c>
      <c r="CR1352">
        <v>108.4337</v>
      </c>
      <c r="CS1352">
        <v>105.58540000000001</v>
      </c>
      <c r="CT1352">
        <v>104.1392</v>
      </c>
      <c r="CU1352">
        <v>103.3907</v>
      </c>
      <c r="CV1352">
        <v>85.917770000000004</v>
      </c>
      <c r="CW1352">
        <v>63.825090000000003</v>
      </c>
      <c r="CX1352">
        <v>42.684559999999998</v>
      </c>
      <c r="CY1352">
        <v>42.238590000000002</v>
      </c>
      <c r="CZ1352">
        <v>42.04374</v>
      </c>
      <c r="DA1352">
        <v>43.33352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  <c r="DM1352">
        <v>0</v>
      </c>
      <c r="DN1352">
        <v>34.063420000000001</v>
      </c>
      <c r="DO1352">
        <v>111.8412</v>
      </c>
      <c r="DP1352">
        <v>110.1002</v>
      </c>
      <c r="DQ1352">
        <v>107.1087</v>
      </c>
      <c r="DR1352">
        <v>105.6311</v>
      </c>
      <c r="DS1352">
        <v>104.8506</v>
      </c>
      <c r="DT1352">
        <v>86.719539999999995</v>
      </c>
      <c r="DU1352">
        <v>64.665949999999995</v>
      </c>
      <c r="DV1352">
        <v>43.533230000000003</v>
      </c>
      <c r="DW1352">
        <v>43.109960000000001</v>
      </c>
      <c r="DX1352">
        <v>42.940359999999998</v>
      </c>
      <c r="DY1352">
        <v>44.263910000000003</v>
      </c>
      <c r="DZ1352">
        <v>0</v>
      </c>
      <c r="EA1352">
        <v>0</v>
      </c>
      <c r="EB1352">
        <v>0</v>
      </c>
      <c r="EC1352">
        <v>0</v>
      </c>
      <c r="ED1352">
        <v>0</v>
      </c>
      <c r="EE1352">
        <v>0</v>
      </c>
      <c r="EF1352">
        <v>0</v>
      </c>
      <c r="EG1352">
        <v>0</v>
      </c>
      <c r="EH1352">
        <v>0</v>
      </c>
      <c r="EI1352">
        <v>0</v>
      </c>
      <c r="EJ1352">
        <v>0</v>
      </c>
      <c r="EK1352">
        <v>0</v>
      </c>
      <c r="EL1352">
        <v>37.279609999999998</v>
      </c>
      <c r="EM1352">
        <v>114.449</v>
      </c>
      <c r="EN1352">
        <v>112.5063</v>
      </c>
      <c r="EO1352">
        <v>109.3081</v>
      </c>
      <c r="EP1352">
        <v>107.78530000000001</v>
      </c>
      <c r="EQ1352">
        <v>106.9585</v>
      </c>
      <c r="ER1352">
        <v>87.87715</v>
      </c>
      <c r="ES1352">
        <v>65.880009999999999</v>
      </c>
      <c r="ET1352">
        <v>44.758589999999998</v>
      </c>
      <c r="EU1352">
        <v>44.368079999999999</v>
      </c>
      <c r="EV1352">
        <v>44.234929999999999</v>
      </c>
      <c r="EW1352">
        <v>45.607250000000001</v>
      </c>
      <c r="EX1352">
        <v>74.736819999999994</v>
      </c>
      <c r="EY1352">
        <v>73.892859999999999</v>
      </c>
      <c r="EZ1352">
        <v>72.707120000000003</v>
      </c>
      <c r="FA1352">
        <v>71.577219999999997</v>
      </c>
      <c r="FB1352">
        <v>70.372050000000002</v>
      </c>
      <c r="FC1352">
        <v>69.061329999999998</v>
      </c>
      <c r="FD1352">
        <v>68.059690000000003</v>
      </c>
      <c r="FE1352">
        <v>67.762500000000003</v>
      </c>
      <c r="FF1352">
        <v>70.272090000000006</v>
      </c>
      <c r="FG1352">
        <v>75.027000000000001</v>
      </c>
      <c r="FH1352">
        <v>79.105959999999996</v>
      </c>
      <c r="FI1352">
        <v>82.25179</v>
      </c>
      <c r="FJ1352">
        <v>84.921490000000006</v>
      </c>
      <c r="FK1352">
        <v>86.522419999999997</v>
      </c>
      <c r="FL1352">
        <v>87.828699999999998</v>
      </c>
      <c r="FM1352">
        <v>88.421670000000006</v>
      </c>
      <c r="FN1352">
        <v>88.705510000000004</v>
      </c>
      <c r="FO1352">
        <v>88.575559999999996</v>
      </c>
      <c r="FP1352">
        <v>87.874960000000002</v>
      </c>
      <c r="FQ1352">
        <v>86.032319999999999</v>
      </c>
      <c r="FR1352">
        <v>82.79974</v>
      </c>
      <c r="FS1352">
        <v>79.806089999999998</v>
      </c>
      <c r="FT1352">
        <v>78.128799999999998</v>
      </c>
      <c r="FU1352">
        <v>76.685590000000005</v>
      </c>
      <c r="FV1352">
        <v>1</v>
      </c>
    </row>
    <row r="1353" spans="1:178" x14ac:dyDescent="0.2">
      <c r="A1353" t="s">
        <v>216</v>
      </c>
      <c r="B1353" t="s">
        <v>231</v>
      </c>
      <c r="C1353" t="s">
        <v>245</v>
      </c>
      <c r="D1353" t="s">
        <v>10</v>
      </c>
      <c r="E1353" t="s">
        <v>239</v>
      </c>
      <c r="F1353" t="s">
        <v>230</v>
      </c>
      <c r="G1353">
        <v>59</v>
      </c>
      <c r="H1353" s="59"/>
      <c r="I1353">
        <v>7.76145</v>
      </c>
      <c r="J1353">
        <v>116.66970000000001</v>
      </c>
      <c r="K1353">
        <v>117.0407</v>
      </c>
      <c r="L1353">
        <v>117.1932</v>
      </c>
      <c r="M1353">
        <v>117.1057</v>
      </c>
      <c r="N1353">
        <v>117.36969999999999</v>
      </c>
      <c r="O1353">
        <v>118.5634</v>
      </c>
      <c r="P1353">
        <v>121.1185</v>
      </c>
      <c r="Q1353">
        <v>122.3235</v>
      </c>
      <c r="R1353">
        <v>123.18210000000001</v>
      </c>
      <c r="S1353">
        <v>124.9678</v>
      </c>
      <c r="T1353">
        <v>125.8503</v>
      </c>
      <c r="U1353">
        <v>125.87090000000001</v>
      </c>
      <c r="V1353">
        <v>123.0314</v>
      </c>
      <c r="W1353">
        <v>122.6575</v>
      </c>
      <c r="X1353">
        <v>120.5074</v>
      </c>
      <c r="Y1353">
        <v>117.386</v>
      </c>
      <c r="Z1353">
        <v>115.6895</v>
      </c>
      <c r="AA1353">
        <v>114.6807</v>
      </c>
      <c r="AB1353">
        <v>114.7312</v>
      </c>
      <c r="AC1353">
        <v>115.7885</v>
      </c>
      <c r="AD1353">
        <v>116.81950000000001</v>
      </c>
      <c r="AE1353">
        <v>116.8052</v>
      </c>
      <c r="AF1353">
        <v>116.6712</v>
      </c>
      <c r="AG1353">
        <v>117.1622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25.438379999999999</v>
      </c>
      <c r="AU1353">
        <v>102.0866</v>
      </c>
      <c r="AV1353">
        <v>100.87309999999999</v>
      </c>
      <c r="AW1353">
        <v>98.462429999999998</v>
      </c>
      <c r="AX1353">
        <v>97.139049999999997</v>
      </c>
      <c r="AY1353">
        <v>96.49194</v>
      </c>
      <c r="AZ1353">
        <v>81.173810000000003</v>
      </c>
      <c r="BA1353">
        <v>59.711509999999997</v>
      </c>
      <c r="BB1353">
        <v>39.2453</v>
      </c>
      <c r="BC1353">
        <v>38.759430000000002</v>
      </c>
      <c r="BD1353">
        <v>38.510300000000001</v>
      </c>
      <c r="BE1353">
        <v>39.676600000000001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28.601400000000002</v>
      </c>
      <c r="BS1353">
        <v>104.6512</v>
      </c>
      <c r="BT1353">
        <v>103.23950000000001</v>
      </c>
      <c r="BU1353">
        <v>100.6255</v>
      </c>
      <c r="BV1353">
        <v>99.257549999999995</v>
      </c>
      <c r="BW1353">
        <v>98.565010000000001</v>
      </c>
      <c r="BX1353">
        <v>82.312290000000004</v>
      </c>
      <c r="BY1353">
        <v>60.905500000000004</v>
      </c>
      <c r="BZ1353">
        <v>40.450409999999998</v>
      </c>
      <c r="CA1353">
        <v>39.996760000000002</v>
      </c>
      <c r="CB1353">
        <v>39.783470000000001</v>
      </c>
      <c r="CC1353">
        <v>40.997729999999997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30.792100000000001</v>
      </c>
      <c r="CQ1353">
        <v>106.42740000000001</v>
      </c>
      <c r="CR1353">
        <v>104.8785</v>
      </c>
      <c r="CS1353">
        <v>102.1236</v>
      </c>
      <c r="CT1353">
        <v>100.7248</v>
      </c>
      <c r="CU1353">
        <v>100.0008</v>
      </c>
      <c r="CV1353">
        <v>83.100790000000003</v>
      </c>
      <c r="CW1353">
        <v>61.732460000000003</v>
      </c>
      <c r="CX1353">
        <v>41.285060000000001</v>
      </c>
      <c r="CY1353">
        <v>40.853720000000003</v>
      </c>
      <c r="CZ1353">
        <v>40.665260000000004</v>
      </c>
      <c r="DA1353">
        <v>41.912750000000003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  <c r="DM1353">
        <v>0</v>
      </c>
      <c r="DN1353">
        <v>32.982799999999997</v>
      </c>
      <c r="DO1353">
        <v>108.2037</v>
      </c>
      <c r="DP1353">
        <v>106.51739999999999</v>
      </c>
      <c r="DQ1353">
        <v>103.6217</v>
      </c>
      <c r="DR1353">
        <v>102.1921</v>
      </c>
      <c r="DS1353">
        <v>101.4366</v>
      </c>
      <c r="DT1353">
        <v>83.889300000000006</v>
      </c>
      <c r="DU1353">
        <v>62.559429999999999</v>
      </c>
      <c r="DV1353">
        <v>42.119709999999998</v>
      </c>
      <c r="DW1353">
        <v>41.71069</v>
      </c>
      <c r="DX1353">
        <v>41.547049999999999</v>
      </c>
      <c r="DY1353">
        <v>42.827759999999998</v>
      </c>
      <c r="DZ1353">
        <v>0</v>
      </c>
      <c r="EA1353">
        <v>0</v>
      </c>
      <c r="EB1353">
        <v>0</v>
      </c>
      <c r="EC1353">
        <v>0</v>
      </c>
      <c r="ED1353">
        <v>0</v>
      </c>
      <c r="EE1353">
        <v>0</v>
      </c>
      <c r="EF1353">
        <v>0</v>
      </c>
      <c r="EG1353">
        <v>0</v>
      </c>
      <c r="EH1353">
        <v>0</v>
      </c>
      <c r="EI1353">
        <v>0</v>
      </c>
      <c r="EJ1353">
        <v>0</v>
      </c>
      <c r="EK1353">
        <v>0</v>
      </c>
      <c r="EL1353">
        <v>36.145829999999997</v>
      </c>
      <c r="EM1353">
        <v>110.7683</v>
      </c>
      <c r="EN1353">
        <v>108.88379999999999</v>
      </c>
      <c r="EO1353">
        <v>105.7848</v>
      </c>
      <c r="EP1353">
        <v>104.31059999999999</v>
      </c>
      <c r="EQ1353">
        <v>103.5097</v>
      </c>
      <c r="ER1353">
        <v>85.027780000000007</v>
      </c>
      <c r="ES1353">
        <v>63.753419999999998</v>
      </c>
      <c r="ET1353">
        <v>43.324820000000003</v>
      </c>
      <c r="EU1353">
        <v>42.948009999999996</v>
      </c>
      <c r="EV1353">
        <v>42.820219999999999</v>
      </c>
      <c r="EW1353">
        <v>44.148899999999998</v>
      </c>
      <c r="EX1353">
        <v>74.736819999999994</v>
      </c>
      <c r="EY1353">
        <v>73.892859999999999</v>
      </c>
      <c r="EZ1353">
        <v>72.707120000000003</v>
      </c>
      <c r="FA1353">
        <v>71.577219999999997</v>
      </c>
      <c r="FB1353">
        <v>70.372050000000002</v>
      </c>
      <c r="FC1353">
        <v>69.061329999999998</v>
      </c>
      <c r="FD1353">
        <v>68.059690000000003</v>
      </c>
      <c r="FE1353">
        <v>67.762510000000006</v>
      </c>
      <c r="FF1353">
        <v>70.272090000000006</v>
      </c>
      <c r="FG1353">
        <v>75.027000000000001</v>
      </c>
      <c r="FH1353">
        <v>79.105959999999996</v>
      </c>
      <c r="FI1353">
        <v>82.25179</v>
      </c>
      <c r="FJ1353">
        <v>84.921490000000006</v>
      </c>
      <c r="FK1353">
        <v>86.522419999999997</v>
      </c>
      <c r="FL1353">
        <v>87.828699999999998</v>
      </c>
      <c r="FM1353">
        <v>88.421670000000006</v>
      </c>
      <c r="FN1353">
        <v>88.705510000000004</v>
      </c>
      <c r="FO1353">
        <v>88.575559999999996</v>
      </c>
      <c r="FP1353">
        <v>87.874949999999998</v>
      </c>
      <c r="FQ1353">
        <v>86.032319999999999</v>
      </c>
      <c r="FR1353">
        <v>82.79974</v>
      </c>
      <c r="FS1353">
        <v>79.806089999999998</v>
      </c>
      <c r="FT1353">
        <v>78.128799999999998</v>
      </c>
      <c r="FU1353">
        <v>76.685590000000005</v>
      </c>
      <c r="FV1353">
        <v>1</v>
      </c>
    </row>
    <row r="1354" spans="1:178" x14ac:dyDescent="0.2">
      <c r="A1354" t="s">
        <v>216</v>
      </c>
      <c r="B1354" t="s">
        <v>231</v>
      </c>
      <c r="C1354" t="s">
        <v>245</v>
      </c>
      <c r="D1354" t="s">
        <v>33</v>
      </c>
      <c r="E1354">
        <v>2015</v>
      </c>
      <c r="F1354" t="s">
        <v>227</v>
      </c>
      <c r="G1354">
        <v>64</v>
      </c>
      <c r="H1354" s="59"/>
      <c r="I1354">
        <v>8.4192</v>
      </c>
      <c r="J1354">
        <v>101.6071</v>
      </c>
      <c r="K1354">
        <v>101.0865</v>
      </c>
      <c r="L1354">
        <v>99.279619999999994</v>
      </c>
      <c r="M1354">
        <v>97.891199999999998</v>
      </c>
      <c r="N1354">
        <v>97.977140000000006</v>
      </c>
      <c r="O1354">
        <v>101.49379999999999</v>
      </c>
      <c r="P1354">
        <v>104.8165</v>
      </c>
      <c r="Q1354">
        <v>104.0814</v>
      </c>
      <c r="R1354">
        <v>107.2109</v>
      </c>
      <c r="S1354">
        <v>106.3798</v>
      </c>
      <c r="T1354">
        <v>108.5728</v>
      </c>
      <c r="U1354">
        <v>109.9893</v>
      </c>
      <c r="V1354">
        <v>106.8463</v>
      </c>
      <c r="W1354">
        <v>105.90519999999999</v>
      </c>
      <c r="X1354">
        <v>106.48690000000001</v>
      </c>
      <c r="Y1354">
        <v>108.95650000000001</v>
      </c>
      <c r="Z1354">
        <v>108.3128</v>
      </c>
      <c r="AA1354">
        <v>107.9769</v>
      </c>
      <c r="AB1354">
        <v>105.9165</v>
      </c>
      <c r="AC1354">
        <v>104.2915</v>
      </c>
      <c r="AD1354">
        <v>102.574</v>
      </c>
      <c r="AE1354">
        <v>103.28230000000001</v>
      </c>
      <c r="AF1354">
        <v>103.29219999999999</v>
      </c>
      <c r="AG1354">
        <v>103.6352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25.259799999999998</v>
      </c>
      <c r="AX1354">
        <v>92.686840000000004</v>
      </c>
      <c r="AY1354">
        <v>92.408420000000007</v>
      </c>
      <c r="AZ1354">
        <v>89.661709999999999</v>
      </c>
      <c r="BA1354">
        <v>88.754630000000006</v>
      </c>
      <c r="BB1354">
        <v>87.425380000000004</v>
      </c>
      <c r="BC1354">
        <v>73.533079999999998</v>
      </c>
      <c r="BD1354">
        <v>53.129660000000001</v>
      </c>
      <c r="BE1354">
        <v>33.561250000000001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27.38785</v>
      </c>
      <c r="BV1354">
        <v>94.140410000000003</v>
      </c>
      <c r="BW1354">
        <v>93.883880000000005</v>
      </c>
      <c r="BX1354">
        <v>91.031239999999997</v>
      </c>
      <c r="BY1354">
        <v>90.11027</v>
      </c>
      <c r="BZ1354">
        <v>88.752830000000003</v>
      </c>
      <c r="CA1354">
        <v>74.323260000000005</v>
      </c>
      <c r="CB1354">
        <v>54.015540000000001</v>
      </c>
      <c r="CC1354">
        <v>34.308709999999998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28.861730000000001</v>
      </c>
      <c r="CT1354">
        <v>95.14716</v>
      </c>
      <c r="CU1354">
        <v>94.905779999999993</v>
      </c>
      <c r="CV1354">
        <v>91.979770000000002</v>
      </c>
      <c r="CW1354">
        <v>91.049180000000007</v>
      </c>
      <c r="CX1354">
        <v>89.672229999999999</v>
      </c>
      <c r="CY1354">
        <v>74.870530000000002</v>
      </c>
      <c r="CZ1354">
        <v>54.629100000000001</v>
      </c>
      <c r="DA1354">
        <v>34.8264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30.335609999999999</v>
      </c>
      <c r="DR1354">
        <v>96.153899999999993</v>
      </c>
      <c r="DS1354">
        <v>95.927689999999998</v>
      </c>
      <c r="DT1354">
        <v>92.928309999999996</v>
      </c>
      <c r="DU1354">
        <v>91.98809</v>
      </c>
      <c r="DV1354">
        <v>90.591620000000006</v>
      </c>
      <c r="DW1354">
        <v>75.4178</v>
      </c>
      <c r="DX1354">
        <v>55.242649999999998</v>
      </c>
      <c r="DY1354">
        <v>35.344090000000001</v>
      </c>
      <c r="DZ1354">
        <v>0</v>
      </c>
      <c r="EA1354">
        <v>0</v>
      </c>
      <c r="EB1354">
        <v>0</v>
      </c>
      <c r="EC1354">
        <v>0</v>
      </c>
      <c r="ED1354">
        <v>0</v>
      </c>
      <c r="EE1354">
        <v>0</v>
      </c>
      <c r="EF1354">
        <v>0</v>
      </c>
      <c r="EG1354">
        <v>0</v>
      </c>
      <c r="EH1354">
        <v>0</v>
      </c>
      <c r="EI1354">
        <v>0</v>
      </c>
      <c r="EJ1354">
        <v>0</v>
      </c>
      <c r="EK1354">
        <v>0</v>
      </c>
      <c r="EL1354">
        <v>0</v>
      </c>
      <c r="EM1354">
        <v>0</v>
      </c>
      <c r="EN1354">
        <v>0</v>
      </c>
      <c r="EO1354">
        <v>32.46367</v>
      </c>
      <c r="EP1354">
        <v>97.607479999999995</v>
      </c>
      <c r="EQ1354">
        <v>97.403149999999997</v>
      </c>
      <c r="ER1354">
        <v>94.297839999999994</v>
      </c>
      <c r="ES1354">
        <v>93.343729999999994</v>
      </c>
      <c r="ET1354">
        <v>91.919079999999994</v>
      </c>
      <c r="EU1354">
        <v>76.207980000000006</v>
      </c>
      <c r="EV1354">
        <v>56.128529999999998</v>
      </c>
      <c r="EW1354">
        <v>36.091549999999998</v>
      </c>
      <c r="EX1354">
        <v>39.457790000000003</v>
      </c>
      <c r="EY1354">
        <v>38.717410000000001</v>
      </c>
      <c r="EZ1354">
        <v>38.198360000000001</v>
      </c>
      <c r="FA1354">
        <v>37.951120000000003</v>
      </c>
      <c r="FB1354">
        <v>37.938020000000002</v>
      </c>
      <c r="FC1354">
        <v>37.63973</v>
      </c>
      <c r="FD1354">
        <v>37.214039999999997</v>
      </c>
      <c r="FE1354">
        <v>37.297110000000004</v>
      </c>
      <c r="FF1354">
        <v>37.764020000000002</v>
      </c>
      <c r="FG1354">
        <v>39.537109999999998</v>
      </c>
      <c r="FH1354">
        <v>42.045400000000001</v>
      </c>
      <c r="FI1354">
        <v>44.515700000000002</v>
      </c>
      <c r="FJ1354">
        <v>46.219619999999999</v>
      </c>
      <c r="FK1354">
        <v>47.225369999999998</v>
      </c>
      <c r="FL1354">
        <v>48.028329999999997</v>
      </c>
      <c r="FM1354">
        <v>48.03633</v>
      </c>
      <c r="FN1354">
        <v>47.77073</v>
      </c>
      <c r="FO1354">
        <v>46.952249999999999</v>
      </c>
      <c r="FP1354">
        <v>44.616669999999999</v>
      </c>
      <c r="FQ1354">
        <v>43.044939999999997</v>
      </c>
      <c r="FR1354">
        <v>41.90625</v>
      </c>
      <c r="FS1354">
        <v>40.643999999999998</v>
      </c>
      <c r="FT1354">
        <v>39.435519999999997</v>
      </c>
      <c r="FU1354">
        <v>38.372549999999997</v>
      </c>
      <c r="FV1354">
        <v>1</v>
      </c>
    </row>
    <row r="1355" spans="1:178" x14ac:dyDescent="0.2">
      <c r="A1355" t="s">
        <v>216</v>
      </c>
      <c r="B1355" t="s">
        <v>231</v>
      </c>
      <c r="C1355" t="s">
        <v>245</v>
      </c>
      <c r="D1355" t="s">
        <v>33</v>
      </c>
      <c r="E1355">
        <v>2016</v>
      </c>
      <c r="F1355" t="s">
        <v>227</v>
      </c>
      <c r="G1355">
        <v>62</v>
      </c>
      <c r="H1355" s="59"/>
      <c r="I1355">
        <v>8.1561000000000003</v>
      </c>
      <c r="J1355">
        <v>98.43186</v>
      </c>
      <c r="K1355">
        <v>97.927570000000003</v>
      </c>
      <c r="L1355">
        <v>96.177130000000005</v>
      </c>
      <c r="M1355">
        <v>94.83211</v>
      </c>
      <c r="N1355">
        <v>94.915350000000004</v>
      </c>
      <c r="O1355">
        <v>98.322159999999997</v>
      </c>
      <c r="P1355">
        <v>101.541</v>
      </c>
      <c r="Q1355">
        <v>100.8289</v>
      </c>
      <c r="R1355">
        <v>103.86060000000001</v>
      </c>
      <c r="S1355">
        <v>103.05549999999999</v>
      </c>
      <c r="T1355">
        <v>105.1799</v>
      </c>
      <c r="U1355">
        <v>106.5522</v>
      </c>
      <c r="V1355">
        <v>103.5073</v>
      </c>
      <c r="W1355">
        <v>102.59569999999999</v>
      </c>
      <c r="X1355">
        <v>103.1592</v>
      </c>
      <c r="Y1355">
        <v>105.55159999999999</v>
      </c>
      <c r="Z1355">
        <v>104.9281</v>
      </c>
      <c r="AA1355">
        <v>104.6026</v>
      </c>
      <c r="AB1355">
        <v>102.6066</v>
      </c>
      <c r="AC1355">
        <v>101.0324</v>
      </c>
      <c r="AD1355">
        <v>99.368530000000007</v>
      </c>
      <c r="AE1355">
        <v>100.0547</v>
      </c>
      <c r="AF1355">
        <v>100.0643</v>
      </c>
      <c r="AG1355">
        <v>100.39660000000001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24.4146</v>
      </c>
      <c r="AX1355">
        <v>89.752229999999997</v>
      </c>
      <c r="AY1355">
        <v>89.481939999999994</v>
      </c>
      <c r="AZ1355">
        <v>86.823859999999996</v>
      </c>
      <c r="BA1355">
        <v>85.945480000000003</v>
      </c>
      <c r="BB1355">
        <v>84.658500000000004</v>
      </c>
      <c r="BC1355">
        <v>71.214439999999996</v>
      </c>
      <c r="BD1355">
        <v>51.446120000000001</v>
      </c>
      <c r="BE1355">
        <v>32.492849999999997</v>
      </c>
      <c r="BF1355">
        <v>0</v>
      </c>
      <c r="BG1355">
        <v>0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26.509129999999999</v>
      </c>
      <c r="BV1355">
        <v>91.182910000000007</v>
      </c>
      <c r="BW1355">
        <v>90.934169999999995</v>
      </c>
      <c r="BX1355">
        <v>88.171809999999994</v>
      </c>
      <c r="BY1355">
        <v>87.279759999999996</v>
      </c>
      <c r="BZ1355">
        <v>85.965050000000005</v>
      </c>
      <c r="CA1355">
        <v>71.992170000000002</v>
      </c>
      <c r="CB1355">
        <v>52.318049999999999</v>
      </c>
      <c r="CC1355">
        <v>33.228540000000002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27.959800000000001</v>
      </c>
      <c r="CT1355">
        <v>92.173810000000003</v>
      </c>
      <c r="CU1355">
        <v>91.939980000000006</v>
      </c>
      <c r="CV1355">
        <v>89.105410000000006</v>
      </c>
      <c r="CW1355">
        <v>88.203890000000001</v>
      </c>
      <c r="CX1355">
        <v>86.869960000000006</v>
      </c>
      <c r="CY1355">
        <v>72.530820000000006</v>
      </c>
      <c r="CZ1355">
        <v>52.921939999999999</v>
      </c>
      <c r="DA1355">
        <v>33.738079999999997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29.41047</v>
      </c>
      <c r="DR1355">
        <v>93.164699999999996</v>
      </c>
      <c r="DS1355">
        <v>92.945790000000002</v>
      </c>
      <c r="DT1355">
        <v>90.039000000000001</v>
      </c>
      <c r="DU1355">
        <v>89.128010000000003</v>
      </c>
      <c r="DV1355">
        <v>87.774879999999996</v>
      </c>
      <c r="DW1355">
        <v>73.069469999999995</v>
      </c>
      <c r="DX1355">
        <v>53.525829999999999</v>
      </c>
      <c r="DY1355">
        <v>34.247610000000002</v>
      </c>
      <c r="DZ1355">
        <v>0</v>
      </c>
      <c r="EA1355">
        <v>0</v>
      </c>
      <c r="EB1355">
        <v>0</v>
      </c>
      <c r="EC1355">
        <v>0</v>
      </c>
      <c r="ED1355">
        <v>0</v>
      </c>
      <c r="EE1355">
        <v>0</v>
      </c>
      <c r="EF1355">
        <v>0</v>
      </c>
      <c r="EG1355">
        <v>0</v>
      </c>
      <c r="EH1355">
        <v>0</v>
      </c>
      <c r="EI1355">
        <v>0</v>
      </c>
      <c r="EJ1355">
        <v>0</v>
      </c>
      <c r="EK1355">
        <v>0</v>
      </c>
      <c r="EL1355">
        <v>0</v>
      </c>
      <c r="EM1355">
        <v>0</v>
      </c>
      <c r="EN1355">
        <v>0</v>
      </c>
      <c r="EO1355">
        <v>31.505009999999999</v>
      </c>
      <c r="EP1355">
        <v>94.595380000000006</v>
      </c>
      <c r="EQ1355">
        <v>94.398020000000002</v>
      </c>
      <c r="ER1355">
        <v>91.386960000000002</v>
      </c>
      <c r="ES1355">
        <v>90.462299999999999</v>
      </c>
      <c r="ET1355">
        <v>89.081429999999997</v>
      </c>
      <c r="EU1355">
        <v>73.847210000000004</v>
      </c>
      <c r="EV1355">
        <v>54.397759999999998</v>
      </c>
      <c r="EW1355">
        <v>34.9833</v>
      </c>
      <c r="EX1355">
        <v>39.457790000000003</v>
      </c>
      <c r="EY1355">
        <v>38.717410000000001</v>
      </c>
      <c r="EZ1355">
        <v>38.198360000000001</v>
      </c>
      <c r="FA1355">
        <v>37.951120000000003</v>
      </c>
      <c r="FB1355">
        <v>37.938020000000002</v>
      </c>
      <c r="FC1355">
        <v>37.63973</v>
      </c>
      <c r="FD1355">
        <v>37.214039999999997</v>
      </c>
      <c r="FE1355">
        <v>37.297110000000004</v>
      </c>
      <c r="FF1355">
        <v>37.764020000000002</v>
      </c>
      <c r="FG1355">
        <v>39.537109999999998</v>
      </c>
      <c r="FH1355">
        <v>42.045400000000001</v>
      </c>
      <c r="FI1355">
        <v>44.515700000000002</v>
      </c>
      <c r="FJ1355">
        <v>46.219619999999999</v>
      </c>
      <c r="FK1355">
        <v>47.225369999999998</v>
      </c>
      <c r="FL1355">
        <v>48.028320000000001</v>
      </c>
      <c r="FM1355">
        <v>48.03633</v>
      </c>
      <c r="FN1355">
        <v>47.77073</v>
      </c>
      <c r="FO1355">
        <v>46.952249999999999</v>
      </c>
      <c r="FP1355">
        <v>44.616660000000003</v>
      </c>
      <c r="FQ1355">
        <v>43.044939999999997</v>
      </c>
      <c r="FR1355">
        <v>41.90625</v>
      </c>
      <c r="FS1355">
        <v>40.643999999999998</v>
      </c>
      <c r="FT1355">
        <v>39.435519999999997</v>
      </c>
      <c r="FU1355">
        <v>38.372549999999997</v>
      </c>
      <c r="FV1355">
        <v>1</v>
      </c>
    </row>
    <row r="1356" spans="1:178" x14ac:dyDescent="0.2">
      <c r="A1356" t="s">
        <v>216</v>
      </c>
      <c r="B1356" t="s">
        <v>231</v>
      </c>
      <c r="C1356" t="s">
        <v>245</v>
      </c>
      <c r="D1356" t="s">
        <v>33</v>
      </c>
      <c r="E1356">
        <v>2017</v>
      </c>
      <c r="F1356" t="s">
        <v>227</v>
      </c>
      <c r="G1356">
        <v>61</v>
      </c>
      <c r="H1356" s="59"/>
      <c r="I1356">
        <v>8.0245499999999996</v>
      </c>
      <c r="J1356">
        <v>96.844250000000002</v>
      </c>
      <c r="K1356">
        <v>96.348079999999996</v>
      </c>
      <c r="L1356">
        <v>94.625889999999998</v>
      </c>
      <c r="M1356">
        <v>93.302549999999997</v>
      </c>
      <c r="N1356">
        <v>93.384460000000004</v>
      </c>
      <c r="O1356">
        <v>96.736320000000006</v>
      </c>
      <c r="P1356">
        <v>99.903220000000005</v>
      </c>
      <c r="Q1356">
        <v>99.202590000000001</v>
      </c>
      <c r="R1356">
        <v>102.1854</v>
      </c>
      <c r="S1356">
        <v>101.3933</v>
      </c>
      <c r="T1356">
        <v>103.4834</v>
      </c>
      <c r="U1356">
        <v>104.8336</v>
      </c>
      <c r="V1356">
        <v>101.8379</v>
      </c>
      <c r="W1356">
        <v>100.9409</v>
      </c>
      <c r="X1356">
        <v>101.4953</v>
      </c>
      <c r="Y1356">
        <v>103.8492</v>
      </c>
      <c r="Z1356">
        <v>103.23569999999999</v>
      </c>
      <c r="AA1356">
        <v>102.91549999999999</v>
      </c>
      <c r="AB1356">
        <v>100.9517</v>
      </c>
      <c r="AC1356">
        <v>99.402839999999998</v>
      </c>
      <c r="AD1356">
        <v>97.765820000000005</v>
      </c>
      <c r="AE1356">
        <v>98.440910000000002</v>
      </c>
      <c r="AF1356">
        <v>98.450389999999999</v>
      </c>
      <c r="AG1356">
        <v>98.777320000000003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23.992339999999999</v>
      </c>
      <c r="AX1356">
        <v>88.285160000000005</v>
      </c>
      <c r="AY1356">
        <v>88.018940000000001</v>
      </c>
      <c r="AZ1356">
        <v>85.405140000000003</v>
      </c>
      <c r="BA1356">
        <v>84.541129999999995</v>
      </c>
      <c r="BB1356">
        <v>83.275279999999995</v>
      </c>
      <c r="BC1356">
        <v>70.055239999999998</v>
      </c>
      <c r="BD1356">
        <v>50.604489999999998</v>
      </c>
      <c r="BE1356">
        <v>31.958770000000001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26.06992</v>
      </c>
      <c r="BV1356">
        <v>89.704269999999994</v>
      </c>
      <c r="BW1356">
        <v>89.459410000000005</v>
      </c>
      <c r="BX1356">
        <v>86.742189999999994</v>
      </c>
      <c r="BY1356">
        <v>85.864609999999999</v>
      </c>
      <c r="BZ1356">
        <v>84.571250000000006</v>
      </c>
      <c r="CA1356">
        <v>70.826679999999996</v>
      </c>
      <c r="CB1356">
        <v>51.469360000000002</v>
      </c>
      <c r="CC1356">
        <v>32.688499999999998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27.508839999999999</v>
      </c>
      <c r="CT1356">
        <v>90.687129999999996</v>
      </c>
      <c r="CU1356">
        <v>90.457080000000005</v>
      </c>
      <c r="CV1356">
        <v>87.668220000000005</v>
      </c>
      <c r="CW1356">
        <v>86.78125</v>
      </c>
      <c r="CX1356">
        <v>85.468829999999997</v>
      </c>
      <c r="CY1356">
        <v>71.360969999999995</v>
      </c>
      <c r="CZ1356">
        <v>52.068359999999998</v>
      </c>
      <c r="DA1356">
        <v>33.193910000000002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  <c r="DM1356">
        <v>0</v>
      </c>
      <c r="DN1356">
        <v>0</v>
      </c>
      <c r="DO1356">
        <v>0</v>
      </c>
      <c r="DP1356">
        <v>0</v>
      </c>
      <c r="DQ1356">
        <v>28.947759999999999</v>
      </c>
      <c r="DR1356">
        <v>91.67</v>
      </c>
      <c r="DS1356">
        <v>91.454740000000001</v>
      </c>
      <c r="DT1356">
        <v>88.594250000000002</v>
      </c>
      <c r="DU1356">
        <v>87.697890000000001</v>
      </c>
      <c r="DV1356">
        <v>86.366420000000005</v>
      </c>
      <c r="DW1356">
        <v>71.895259999999993</v>
      </c>
      <c r="DX1356">
        <v>52.667360000000002</v>
      </c>
      <c r="DY1356">
        <v>33.69932</v>
      </c>
      <c r="DZ1356">
        <v>0</v>
      </c>
      <c r="EA1356">
        <v>0</v>
      </c>
      <c r="EB1356">
        <v>0</v>
      </c>
      <c r="EC1356">
        <v>0</v>
      </c>
      <c r="ED1356">
        <v>0</v>
      </c>
      <c r="EE1356">
        <v>0</v>
      </c>
      <c r="EF1356">
        <v>0</v>
      </c>
      <c r="EG1356">
        <v>0</v>
      </c>
      <c r="EH1356">
        <v>0</v>
      </c>
      <c r="EI1356">
        <v>0</v>
      </c>
      <c r="EJ1356">
        <v>0</v>
      </c>
      <c r="EK1356">
        <v>0</v>
      </c>
      <c r="EL1356">
        <v>0</v>
      </c>
      <c r="EM1356">
        <v>0</v>
      </c>
      <c r="EN1356">
        <v>0</v>
      </c>
      <c r="EO1356">
        <v>31.02534</v>
      </c>
      <c r="EP1356">
        <v>93.089100000000002</v>
      </c>
      <c r="EQ1356">
        <v>92.895210000000006</v>
      </c>
      <c r="ER1356">
        <v>89.931299999999993</v>
      </c>
      <c r="ES1356">
        <v>89.021370000000005</v>
      </c>
      <c r="ET1356">
        <v>87.662390000000002</v>
      </c>
      <c r="EU1356">
        <v>72.666690000000003</v>
      </c>
      <c r="EV1356">
        <v>53.532229999999998</v>
      </c>
      <c r="EW1356">
        <v>34.429049999999997</v>
      </c>
      <c r="EX1356">
        <v>39.457790000000003</v>
      </c>
      <c r="EY1356">
        <v>38.717410000000001</v>
      </c>
      <c r="EZ1356">
        <v>38.198360000000001</v>
      </c>
      <c r="FA1356">
        <v>37.951120000000003</v>
      </c>
      <c r="FB1356">
        <v>37.938020000000002</v>
      </c>
      <c r="FC1356">
        <v>37.63973</v>
      </c>
      <c r="FD1356">
        <v>37.214039999999997</v>
      </c>
      <c r="FE1356">
        <v>37.297110000000004</v>
      </c>
      <c r="FF1356">
        <v>37.764020000000002</v>
      </c>
      <c r="FG1356">
        <v>39.537109999999998</v>
      </c>
      <c r="FH1356">
        <v>42.045389999999998</v>
      </c>
      <c r="FI1356">
        <v>44.515700000000002</v>
      </c>
      <c r="FJ1356">
        <v>46.219619999999999</v>
      </c>
      <c r="FK1356">
        <v>47.225369999999998</v>
      </c>
      <c r="FL1356">
        <v>48.028320000000001</v>
      </c>
      <c r="FM1356">
        <v>48.03633</v>
      </c>
      <c r="FN1356">
        <v>47.77073</v>
      </c>
      <c r="FO1356">
        <v>46.952249999999999</v>
      </c>
      <c r="FP1356">
        <v>44.616669999999999</v>
      </c>
      <c r="FQ1356">
        <v>43.044939999999997</v>
      </c>
      <c r="FR1356">
        <v>41.90625</v>
      </c>
      <c r="FS1356">
        <v>40.643999999999998</v>
      </c>
      <c r="FT1356">
        <v>39.435519999999997</v>
      </c>
      <c r="FU1356">
        <v>38.372549999999997</v>
      </c>
      <c r="FV1356">
        <v>1</v>
      </c>
    </row>
    <row r="1357" spans="1:178" x14ac:dyDescent="0.2">
      <c r="A1357" t="s">
        <v>216</v>
      </c>
      <c r="B1357" t="s">
        <v>231</v>
      </c>
      <c r="C1357" t="s">
        <v>245</v>
      </c>
      <c r="D1357" t="s">
        <v>33</v>
      </c>
      <c r="E1357" t="s">
        <v>239</v>
      </c>
      <c r="F1357" t="s">
        <v>227</v>
      </c>
      <c r="G1357">
        <v>59</v>
      </c>
      <c r="H1357" s="59"/>
      <c r="I1357">
        <v>7.76145</v>
      </c>
      <c r="J1357">
        <v>93.669030000000006</v>
      </c>
      <c r="K1357">
        <v>93.189130000000006</v>
      </c>
      <c r="L1357">
        <v>91.523399999999995</v>
      </c>
      <c r="M1357">
        <v>90.243449999999996</v>
      </c>
      <c r="N1357">
        <v>90.322680000000005</v>
      </c>
      <c r="O1357">
        <v>93.564639999999997</v>
      </c>
      <c r="P1357">
        <v>96.627700000000004</v>
      </c>
      <c r="Q1357">
        <v>95.950050000000005</v>
      </c>
      <c r="R1357">
        <v>98.835070000000002</v>
      </c>
      <c r="S1357">
        <v>98.068899999999999</v>
      </c>
      <c r="T1357">
        <v>100.09050000000001</v>
      </c>
      <c r="U1357">
        <v>101.3964</v>
      </c>
      <c r="V1357">
        <v>98.498919999999998</v>
      </c>
      <c r="W1357">
        <v>97.631389999999996</v>
      </c>
      <c r="X1357">
        <v>98.167599999999993</v>
      </c>
      <c r="Y1357">
        <v>100.4443</v>
      </c>
      <c r="Z1357">
        <v>99.850899999999996</v>
      </c>
      <c r="AA1357">
        <v>99.541210000000007</v>
      </c>
      <c r="AB1357">
        <v>97.641760000000005</v>
      </c>
      <c r="AC1357">
        <v>96.143730000000005</v>
      </c>
      <c r="AD1357">
        <v>94.560379999999995</v>
      </c>
      <c r="AE1357">
        <v>95.213340000000002</v>
      </c>
      <c r="AF1357">
        <v>95.222499999999997</v>
      </c>
      <c r="AG1357">
        <v>95.538719999999998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23.148540000000001</v>
      </c>
      <c r="AX1357">
        <v>85.351519999999994</v>
      </c>
      <c r="AY1357">
        <v>85.093440000000001</v>
      </c>
      <c r="AZ1357">
        <v>82.568179999999998</v>
      </c>
      <c r="BA1357">
        <v>81.732860000000002</v>
      </c>
      <c r="BB1357">
        <v>80.509280000000004</v>
      </c>
      <c r="BC1357">
        <v>67.737129999999993</v>
      </c>
      <c r="BD1357">
        <v>48.921529999999997</v>
      </c>
      <c r="BE1357">
        <v>30.89086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25.191770000000002</v>
      </c>
      <c r="BV1357">
        <v>86.747159999999994</v>
      </c>
      <c r="BW1357">
        <v>86.510099999999994</v>
      </c>
      <c r="BX1357">
        <v>83.883129999999994</v>
      </c>
      <c r="BY1357">
        <v>83.034469999999999</v>
      </c>
      <c r="BZ1357">
        <v>81.783829999999995</v>
      </c>
      <c r="CA1357">
        <v>68.495810000000006</v>
      </c>
      <c r="CB1357">
        <v>49.772089999999999</v>
      </c>
      <c r="CC1357">
        <v>31.608529999999998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26.606909999999999</v>
      </c>
      <c r="CT1357">
        <v>87.71378</v>
      </c>
      <c r="CU1357">
        <v>87.49127</v>
      </c>
      <c r="CV1357">
        <v>84.793850000000006</v>
      </c>
      <c r="CW1357">
        <v>83.935959999999994</v>
      </c>
      <c r="CX1357">
        <v>82.666579999999996</v>
      </c>
      <c r="CY1357">
        <v>69.021270000000001</v>
      </c>
      <c r="CZ1357">
        <v>50.361199999999997</v>
      </c>
      <c r="DA1357">
        <v>32.105589999999999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  <c r="DM1357">
        <v>0</v>
      </c>
      <c r="DN1357">
        <v>0</v>
      </c>
      <c r="DO1357">
        <v>0</v>
      </c>
      <c r="DP1357">
        <v>0</v>
      </c>
      <c r="DQ1357">
        <v>28.02205</v>
      </c>
      <c r="DR1357">
        <v>88.680400000000006</v>
      </c>
      <c r="DS1357">
        <v>88.472440000000006</v>
      </c>
      <c r="DT1357">
        <v>85.704580000000007</v>
      </c>
      <c r="DU1357">
        <v>84.837450000000004</v>
      </c>
      <c r="DV1357">
        <v>83.549329999999998</v>
      </c>
      <c r="DW1357">
        <v>69.546729999999997</v>
      </c>
      <c r="DX1357">
        <v>50.950299999999999</v>
      </c>
      <c r="DY1357">
        <v>32.602640000000001</v>
      </c>
      <c r="DZ1357">
        <v>0</v>
      </c>
      <c r="EA1357">
        <v>0</v>
      </c>
      <c r="EB1357">
        <v>0</v>
      </c>
      <c r="EC1357">
        <v>0</v>
      </c>
      <c r="ED1357">
        <v>0</v>
      </c>
      <c r="EE1357">
        <v>0</v>
      </c>
      <c r="EF1357">
        <v>0</v>
      </c>
      <c r="EG1357">
        <v>0</v>
      </c>
      <c r="EH1357">
        <v>0</v>
      </c>
      <c r="EI1357">
        <v>0</v>
      </c>
      <c r="EJ1357">
        <v>0</v>
      </c>
      <c r="EK1357">
        <v>0</v>
      </c>
      <c r="EL1357">
        <v>0</v>
      </c>
      <c r="EM1357">
        <v>0</v>
      </c>
      <c r="EN1357">
        <v>0</v>
      </c>
      <c r="EO1357">
        <v>30.065280000000001</v>
      </c>
      <c r="EP1357">
        <v>90.076040000000006</v>
      </c>
      <c r="EQ1357">
        <v>89.889110000000002</v>
      </c>
      <c r="ER1357">
        <v>87.01952</v>
      </c>
      <c r="ES1357">
        <v>86.139049999999997</v>
      </c>
      <c r="ET1357">
        <v>84.823880000000003</v>
      </c>
      <c r="EU1357">
        <v>70.305409999999995</v>
      </c>
      <c r="EV1357">
        <v>51.800870000000003</v>
      </c>
      <c r="EW1357">
        <v>33.320309999999999</v>
      </c>
      <c r="EX1357">
        <v>39.457790000000003</v>
      </c>
      <c r="EY1357">
        <v>38.717410000000001</v>
      </c>
      <c r="EZ1357">
        <v>38.198360000000001</v>
      </c>
      <c r="FA1357">
        <v>37.951120000000003</v>
      </c>
      <c r="FB1357">
        <v>37.938020000000002</v>
      </c>
      <c r="FC1357">
        <v>37.63973</v>
      </c>
      <c r="FD1357">
        <v>37.214039999999997</v>
      </c>
      <c r="FE1357">
        <v>37.297110000000004</v>
      </c>
      <c r="FF1357">
        <v>37.764020000000002</v>
      </c>
      <c r="FG1357">
        <v>39.537109999999998</v>
      </c>
      <c r="FH1357">
        <v>42.045389999999998</v>
      </c>
      <c r="FI1357">
        <v>44.515700000000002</v>
      </c>
      <c r="FJ1357">
        <v>46.219619999999999</v>
      </c>
      <c r="FK1357">
        <v>47.225369999999998</v>
      </c>
      <c r="FL1357">
        <v>48.028320000000001</v>
      </c>
      <c r="FM1357">
        <v>48.03633</v>
      </c>
      <c r="FN1357">
        <v>47.77073</v>
      </c>
      <c r="FO1357">
        <v>46.952249999999999</v>
      </c>
      <c r="FP1357">
        <v>44.616669999999999</v>
      </c>
      <c r="FQ1357">
        <v>43.044939999999997</v>
      </c>
      <c r="FR1357">
        <v>41.90625</v>
      </c>
      <c r="FS1357">
        <v>40.643999999999998</v>
      </c>
      <c r="FT1357">
        <v>39.435519999999997</v>
      </c>
      <c r="FU1357">
        <v>38.372549999999997</v>
      </c>
      <c r="FV1357">
        <v>1</v>
      </c>
    </row>
    <row r="1358" spans="1:178" x14ac:dyDescent="0.2">
      <c r="A1358" t="s">
        <v>216</v>
      </c>
      <c r="B1358" t="s">
        <v>231</v>
      </c>
      <c r="C1358" t="s">
        <v>245</v>
      </c>
      <c r="D1358" t="s">
        <v>34</v>
      </c>
      <c r="E1358">
        <v>2015</v>
      </c>
      <c r="F1358" t="s">
        <v>227</v>
      </c>
      <c r="G1358">
        <v>64</v>
      </c>
      <c r="H1358" s="59"/>
      <c r="I1358">
        <v>8.4192</v>
      </c>
      <c r="J1358">
        <v>105.5367</v>
      </c>
      <c r="K1358">
        <v>105.0414</v>
      </c>
      <c r="L1358">
        <v>103.96599999999999</v>
      </c>
      <c r="M1358">
        <v>102.86579999999999</v>
      </c>
      <c r="N1358">
        <v>102.8964</v>
      </c>
      <c r="O1358">
        <v>105.37439999999999</v>
      </c>
      <c r="P1358">
        <v>108.8419</v>
      </c>
      <c r="Q1358">
        <v>109.0009</v>
      </c>
      <c r="R1358">
        <v>111.13930000000001</v>
      </c>
      <c r="S1358">
        <v>110.37779999999999</v>
      </c>
      <c r="T1358">
        <v>111.43640000000001</v>
      </c>
      <c r="U1358">
        <v>110.9957</v>
      </c>
      <c r="V1358">
        <v>109.57389999999999</v>
      </c>
      <c r="W1358">
        <v>109.43040000000001</v>
      </c>
      <c r="X1358">
        <v>109.78830000000001</v>
      </c>
      <c r="Y1358">
        <v>110.3421</v>
      </c>
      <c r="Z1358">
        <v>109.7441</v>
      </c>
      <c r="AA1358">
        <v>110.736</v>
      </c>
      <c r="AB1358">
        <v>109.68940000000001</v>
      </c>
      <c r="AC1358">
        <v>109.08</v>
      </c>
      <c r="AD1358">
        <v>108.8985</v>
      </c>
      <c r="AE1358">
        <v>108.93429999999999</v>
      </c>
      <c r="AF1358">
        <v>108.795</v>
      </c>
      <c r="AG1358">
        <v>108.70869999999999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25.18703</v>
      </c>
      <c r="AX1358">
        <v>92.926090000000002</v>
      </c>
      <c r="AY1358">
        <v>94.150180000000006</v>
      </c>
      <c r="AZ1358">
        <v>92.597560000000001</v>
      </c>
      <c r="BA1358">
        <v>91.874160000000003</v>
      </c>
      <c r="BB1358">
        <v>91.996409999999997</v>
      </c>
      <c r="BC1358">
        <v>77.169690000000003</v>
      </c>
      <c r="BD1358">
        <v>54.991120000000002</v>
      </c>
      <c r="BE1358">
        <v>34.474829999999997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26.986519999999999</v>
      </c>
      <c r="BV1358">
        <v>94.555440000000004</v>
      </c>
      <c r="BW1358">
        <v>95.824470000000005</v>
      </c>
      <c r="BX1358">
        <v>94.229169999999996</v>
      </c>
      <c r="BY1358">
        <v>93.520939999999996</v>
      </c>
      <c r="BZ1358">
        <v>93.694760000000002</v>
      </c>
      <c r="CA1358">
        <v>78.093549999999993</v>
      </c>
      <c r="CB1358">
        <v>55.967799999999997</v>
      </c>
      <c r="CC1358">
        <v>35.138739999999999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28.23283</v>
      </c>
      <c r="CT1358">
        <v>95.683930000000004</v>
      </c>
      <c r="CU1358">
        <v>96.984080000000006</v>
      </c>
      <c r="CV1358">
        <v>95.359219999999993</v>
      </c>
      <c r="CW1358">
        <v>94.661490000000001</v>
      </c>
      <c r="CX1358">
        <v>94.871030000000005</v>
      </c>
      <c r="CY1358">
        <v>78.733410000000006</v>
      </c>
      <c r="CZ1358">
        <v>56.64425</v>
      </c>
      <c r="DA1358">
        <v>35.598559999999999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29.479150000000001</v>
      </c>
      <c r="DR1358">
        <v>96.812420000000003</v>
      </c>
      <c r="DS1358">
        <v>98.143680000000003</v>
      </c>
      <c r="DT1358">
        <v>96.489270000000005</v>
      </c>
      <c r="DU1358">
        <v>95.802049999999994</v>
      </c>
      <c r="DV1358">
        <v>96.047290000000004</v>
      </c>
      <c r="DW1358">
        <v>79.373260000000002</v>
      </c>
      <c r="DX1358">
        <v>57.320700000000002</v>
      </c>
      <c r="DY1358">
        <v>36.058390000000003</v>
      </c>
      <c r="DZ1358">
        <v>0</v>
      </c>
      <c r="EA1358">
        <v>0</v>
      </c>
      <c r="EB1358">
        <v>0</v>
      </c>
      <c r="EC1358">
        <v>0</v>
      </c>
      <c r="ED1358">
        <v>0</v>
      </c>
      <c r="EE1358">
        <v>0</v>
      </c>
      <c r="EF1358">
        <v>0</v>
      </c>
      <c r="EG1358">
        <v>0</v>
      </c>
      <c r="EH1358">
        <v>0</v>
      </c>
      <c r="EI1358">
        <v>0</v>
      </c>
      <c r="EJ1358">
        <v>0</v>
      </c>
      <c r="EK1358">
        <v>0</v>
      </c>
      <c r="EL1358">
        <v>0</v>
      </c>
      <c r="EM1358">
        <v>0</v>
      </c>
      <c r="EN1358">
        <v>0</v>
      </c>
      <c r="EO1358">
        <v>31.278639999999999</v>
      </c>
      <c r="EP1358">
        <v>98.441760000000002</v>
      </c>
      <c r="EQ1358">
        <v>99.817980000000006</v>
      </c>
      <c r="ER1358">
        <v>98.120890000000003</v>
      </c>
      <c r="ES1358">
        <v>97.448819999999998</v>
      </c>
      <c r="ET1358">
        <v>97.745639999999995</v>
      </c>
      <c r="EU1358">
        <v>80.297120000000007</v>
      </c>
      <c r="EV1358">
        <v>58.297379999999997</v>
      </c>
      <c r="EW1358">
        <v>36.722299999999997</v>
      </c>
      <c r="EX1358">
        <v>48.122540000000001</v>
      </c>
      <c r="EY1358">
        <v>47.55283</v>
      </c>
      <c r="EZ1358">
        <v>46.915529999999997</v>
      </c>
      <c r="FA1358">
        <v>46.69744</v>
      </c>
      <c r="FB1358">
        <v>45.712780000000002</v>
      </c>
      <c r="FC1358">
        <v>44.821779999999997</v>
      </c>
      <c r="FD1358">
        <v>44.467030000000001</v>
      </c>
      <c r="FE1358">
        <v>44.333779999999997</v>
      </c>
      <c r="FF1358">
        <v>44.976280000000003</v>
      </c>
      <c r="FG1358">
        <v>47.280529999999999</v>
      </c>
      <c r="FH1358">
        <v>49.872889999999998</v>
      </c>
      <c r="FI1358">
        <v>52.057090000000002</v>
      </c>
      <c r="FJ1358">
        <v>53.823219999999999</v>
      </c>
      <c r="FK1358">
        <v>54.944719999999997</v>
      </c>
      <c r="FL1358">
        <v>55.959960000000002</v>
      </c>
      <c r="FM1358">
        <v>56.590940000000003</v>
      </c>
      <c r="FN1358">
        <v>56.313099999999999</v>
      </c>
      <c r="FO1358">
        <v>55.080710000000003</v>
      </c>
      <c r="FP1358">
        <v>52.597349999999999</v>
      </c>
      <c r="FQ1358">
        <v>49.95879</v>
      </c>
      <c r="FR1358">
        <v>48.19529</v>
      </c>
      <c r="FS1358">
        <v>46.873840000000001</v>
      </c>
      <c r="FT1358">
        <v>45.402329999999999</v>
      </c>
      <c r="FU1358">
        <v>44.796320000000001</v>
      </c>
      <c r="FV1358">
        <v>1</v>
      </c>
    </row>
    <row r="1359" spans="1:178" x14ac:dyDescent="0.2">
      <c r="A1359" t="s">
        <v>216</v>
      </c>
      <c r="B1359" t="s">
        <v>231</v>
      </c>
      <c r="C1359" t="s">
        <v>245</v>
      </c>
      <c r="D1359" t="s">
        <v>34</v>
      </c>
      <c r="E1359">
        <v>2016</v>
      </c>
      <c r="F1359" t="s">
        <v>227</v>
      </c>
      <c r="G1359">
        <v>62</v>
      </c>
      <c r="H1359" s="59"/>
      <c r="I1359">
        <v>8.1561000000000003</v>
      </c>
      <c r="J1359">
        <v>102.23869999999999</v>
      </c>
      <c r="K1359">
        <v>101.75879999999999</v>
      </c>
      <c r="L1359">
        <v>100.7171</v>
      </c>
      <c r="M1359">
        <v>99.651250000000005</v>
      </c>
      <c r="N1359">
        <v>99.680840000000003</v>
      </c>
      <c r="O1359">
        <v>102.0814</v>
      </c>
      <c r="P1359">
        <v>105.4406</v>
      </c>
      <c r="Q1359">
        <v>105.5947</v>
      </c>
      <c r="R1359">
        <v>107.6662</v>
      </c>
      <c r="S1359">
        <v>106.9285</v>
      </c>
      <c r="T1359">
        <v>107.95399999999999</v>
      </c>
      <c r="U1359">
        <v>107.5271</v>
      </c>
      <c r="V1359">
        <v>106.1497</v>
      </c>
      <c r="W1359">
        <v>106.0107</v>
      </c>
      <c r="X1359">
        <v>106.3574</v>
      </c>
      <c r="Y1359">
        <v>106.8939</v>
      </c>
      <c r="Z1359">
        <v>106.3146</v>
      </c>
      <c r="AA1359">
        <v>107.27549999999999</v>
      </c>
      <c r="AB1359">
        <v>106.2616</v>
      </c>
      <c r="AC1359">
        <v>105.6712</v>
      </c>
      <c r="AD1359">
        <v>105.4954</v>
      </c>
      <c r="AE1359">
        <v>105.5301</v>
      </c>
      <c r="AF1359">
        <v>105.3952</v>
      </c>
      <c r="AG1359">
        <v>105.3116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24.352720000000001</v>
      </c>
      <c r="AX1359">
        <v>89.979399999999998</v>
      </c>
      <c r="AY1359">
        <v>91.164050000000003</v>
      </c>
      <c r="AZ1359">
        <v>89.661069999999995</v>
      </c>
      <c r="BA1359">
        <v>88.959890000000001</v>
      </c>
      <c r="BB1359">
        <v>89.076970000000003</v>
      </c>
      <c r="BC1359">
        <v>74.733900000000006</v>
      </c>
      <c r="BD1359">
        <v>53.247019999999999</v>
      </c>
      <c r="BE1359">
        <v>33.38008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26.12387</v>
      </c>
      <c r="BV1359">
        <v>91.583089999999999</v>
      </c>
      <c r="BW1359">
        <v>92.811980000000005</v>
      </c>
      <c r="BX1359">
        <v>91.266990000000007</v>
      </c>
      <c r="BY1359">
        <v>90.580730000000003</v>
      </c>
      <c r="BZ1359">
        <v>90.748559999999998</v>
      </c>
      <c r="CA1359">
        <v>75.643199999999993</v>
      </c>
      <c r="CB1359">
        <v>54.208320000000001</v>
      </c>
      <c r="CC1359">
        <v>34.033529999999999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27.350560000000002</v>
      </c>
      <c r="CT1359">
        <v>92.693799999999996</v>
      </c>
      <c r="CU1359">
        <v>93.953320000000005</v>
      </c>
      <c r="CV1359">
        <v>92.379249999999999</v>
      </c>
      <c r="CW1359">
        <v>91.703320000000005</v>
      </c>
      <c r="CX1359">
        <v>91.906300000000002</v>
      </c>
      <c r="CY1359">
        <v>76.272989999999993</v>
      </c>
      <c r="CZ1359">
        <v>54.874110000000002</v>
      </c>
      <c r="DA1359">
        <v>34.486109999999996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28.577249999999999</v>
      </c>
      <c r="DR1359">
        <v>93.804509999999993</v>
      </c>
      <c r="DS1359">
        <v>95.094669999999994</v>
      </c>
      <c r="DT1359">
        <v>93.491510000000005</v>
      </c>
      <c r="DU1359">
        <v>92.825909999999993</v>
      </c>
      <c r="DV1359">
        <v>93.064049999999995</v>
      </c>
      <c r="DW1359">
        <v>76.902770000000004</v>
      </c>
      <c r="DX1359">
        <v>55.539909999999999</v>
      </c>
      <c r="DY1359">
        <v>34.938690000000001</v>
      </c>
      <c r="DZ1359">
        <v>0</v>
      </c>
      <c r="EA1359">
        <v>0</v>
      </c>
      <c r="EB1359">
        <v>0</v>
      </c>
      <c r="EC1359">
        <v>0</v>
      </c>
      <c r="ED1359">
        <v>0</v>
      </c>
      <c r="EE1359">
        <v>0</v>
      </c>
      <c r="EF1359">
        <v>0</v>
      </c>
      <c r="EG1359">
        <v>0</v>
      </c>
      <c r="EH1359">
        <v>0</v>
      </c>
      <c r="EI1359">
        <v>0</v>
      </c>
      <c r="EJ1359">
        <v>0</v>
      </c>
      <c r="EK1359">
        <v>0</v>
      </c>
      <c r="EL1359">
        <v>0</v>
      </c>
      <c r="EM1359">
        <v>0</v>
      </c>
      <c r="EN1359">
        <v>0</v>
      </c>
      <c r="EO1359">
        <v>30.348389999999998</v>
      </c>
      <c r="EP1359">
        <v>95.408199999999994</v>
      </c>
      <c r="EQ1359">
        <v>96.742590000000007</v>
      </c>
      <c r="ER1359">
        <v>95.097430000000003</v>
      </c>
      <c r="ES1359">
        <v>94.446749999999994</v>
      </c>
      <c r="ET1359">
        <v>94.735640000000004</v>
      </c>
      <c r="EU1359">
        <v>77.812070000000006</v>
      </c>
      <c r="EV1359">
        <v>56.50121</v>
      </c>
      <c r="EW1359">
        <v>35.592140000000001</v>
      </c>
      <c r="EX1359">
        <v>48.122540000000001</v>
      </c>
      <c r="EY1359">
        <v>47.55283</v>
      </c>
      <c r="EZ1359">
        <v>46.915529999999997</v>
      </c>
      <c r="FA1359">
        <v>46.69744</v>
      </c>
      <c r="FB1359">
        <v>45.712780000000002</v>
      </c>
      <c r="FC1359">
        <v>44.821779999999997</v>
      </c>
      <c r="FD1359">
        <v>44.467030000000001</v>
      </c>
      <c r="FE1359">
        <v>44.333779999999997</v>
      </c>
      <c r="FF1359">
        <v>44.976280000000003</v>
      </c>
      <c r="FG1359">
        <v>47.280529999999999</v>
      </c>
      <c r="FH1359">
        <v>49.872900000000001</v>
      </c>
      <c r="FI1359">
        <v>52.057090000000002</v>
      </c>
      <c r="FJ1359">
        <v>53.823219999999999</v>
      </c>
      <c r="FK1359">
        <v>54.944719999999997</v>
      </c>
      <c r="FL1359">
        <v>55.959960000000002</v>
      </c>
      <c r="FM1359">
        <v>56.590940000000003</v>
      </c>
      <c r="FN1359">
        <v>56.313099999999999</v>
      </c>
      <c r="FO1359">
        <v>55.080710000000003</v>
      </c>
      <c r="FP1359">
        <v>52.597340000000003</v>
      </c>
      <c r="FQ1359">
        <v>49.95879</v>
      </c>
      <c r="FR1359">
        <v>48.195300000000003</v>
      </c>
      <c r="FS1359">
        <v>46.873840000000001</v>
      </c>
      <c r="FT1359">
        <v>45.402329999999999</v>
      </c>
      <c r="FU1359">
        <v>44.796320000000001</v>
      </c>
      <c r="FV1359">
        <v>1</v>
      </c>
    </row>
    <row r="1360" spans="1:178" x14ac:dyDescent="0.2">
      <c r="A1360" t="s">
        <v>216</v>
      </c>
      <c r="B1360" t="s">
        <v>231</v>
      </c>
      <c r="C1360" t="s">
        <v>245</v>
      </c>
      <c r="D1360" t="s">
        <v>34</v>
      </c>
      <c r="E1360">
        <v>2017</v>
      </c>
      <c r="F1360" t="s">
        <v>227</v>
      </c>
      <c r="G1360">
        <v>61</v>
      </c>
      <c r="H1360" s="59"/>
      <c r="I1360">
        <v>8.0245499999999996</v>
      </c>
      <c r="J1360">
        <v>100.58969999999999</v>
      </c>
      <c r="K1360">
        <v>100.1176</v>
      </c>
      <c r="L1360">
        <v>99.092640000000003</v>
      </c>
      <c r="M1360">
        <v>98.043970000000002</v>
      </c>
      <c r="N1360">
        <v>98.073080000000004</v>
      </c>
      <c r="O1360">
        <v>100.4349</v>
      </c>
      <c r="P1360">
        <v>103.74</v>
      </c>
      <c r="Q1360">
        <v>103.89149999999999</v>
      </c>
      <c r="R1360">
        <v>105.92959999999999</v>
      </c>
      <c r="S1360">
        <v>105.2038</v>
      </c>
      <c r="T1360">
        <v>106.2128</v>
      </c>
      <c r="U1360">
        <v>105.7927</v>
      </c>
      <c r="V1360">
        <v>104.43770000000001</v>
      </c>
      <c r="W1360">
        <v>104.3008</v>
      </c>
      <c r="X1360">
        <v>104.642</v>
      </c>
      <c r="Y1360">
        <v>105.1698</v>
      </c>
      <c r="Z1360">
        <v>104.59990000000001</v>
      </c>
      <c r="AA1360">
        <v>105.5453</v>
      </c>
      <c r="AB1360">
        <v>104.54770000000001</v>
      </c>
      <c r="AC1360">
        <v>103.9669</v>
      </c>
      <c r="AD1360">
        <v>103.79389999999999</v>
      </c>
      <c r="AE1360">
        <v>103.828</v>
      </c>
      <c r="AF1360">
        <v>103.6953</v>
      </c>
      <c r="AG1360">
        <v>103.613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23.935860000000002</v>
      </c>
      <c r="AX1360">
        <v>88.506320000000002</v>
      </c>
      <c r="AY1360">
        <v>89.671270000000007</v>
      </c>
      <c r="AZ1360">
        <v>88.193089999999998</v>
      </c>
      <c r="BA1360">
        <v>87.503010000000003</v>
      </c>
      <c r="BB1360">
        <v>87.617519999999999</v>
      </c>
      <c r="BC1360">
        <v>73.516159999999999</v>
      </c>
      <c r="BD1360">
        <v>52.375129999999999</v>
      </c>
      <c r="BE1360">
        <v>32.832810000000002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25.69266</v>
      </c>
      <c r="BV1360">
        <v>90.097030000000004</v>
      </c>
      <c r="BW1360">
        <v>91.305850000000007</v>
      </c>
      <c r="BX1360">
        <v>89.786010000000005</v>
      </c>
      <c r="BY1360">
        <v>89.110730000000004</v>
      </c>
      <c r="BZ1360">
        <v>89.275580000000005</v>
      </c>
      <c r="CA1360">
        <v>74.418099999999995</v>
      </c>
      <c r="CB1360">
        <v>53.32864</v>
      </c>
      <c r="CC1360">
        <v>33.480969999999999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26.909420000000001</v>
      </c>
      <c r="CT1360">
        <v>91.198750000000004</v>
      </c>
      <c r="CU1360">
        <v>92.437950000000001</v>
      </c>
      <c r="CV1360">
        <v>90.889259999999993</v>
      </c>
      <c r="CW1360">
        <v>90.224239999999995</v>
      </c>
      <c r="CX1360">
        <v>90.423950000000005</v>
      </c>
      <c r="CY1360">
        <v>75.042779999999993</v>
      </c>
      <c r="CZ1360">
        <v>53.989049999999999</v>
      </c>
      <c r="DA1360">
        <v>33.929879999999997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  <c r="DM1360">
        <v>0</v>
      </c>
      <c r="DN1360">
        <v>0</v>
      </c>
      <c r="DO1360">
        <v>0</v>
      </c>
      <c r="DP1360">
        <v>0</v>
      </c>
      <c r="DQ1360">
        <v>28.126180000000002</v>
      </c>
      <c r="DR1360">
        <v>92.300460000000001</v>
      </c>
      <c r="DS1360">
        <v>93.570049999999995</v>
      </c>
      <c r="DT1360">
        <v>91.992509999999996</v>
      </c>
      <c r="DU1360">
        <v>91.337739999999997</v>
      </c>
      <c r="DV1360">
        <v>91.572320000000005</v>
      </c>
      <c r="DW1360">
        <v>75.667460000000005</v>
      </c>
      <c r="DX1360">
        <v>54.649450000000002</v>
      </c>
      <c r="DY1360">
        <v>34.378799999999998</v>
      </c>
      <c r="DZ1360">
        <v>0</v>
      </c>
      <c r="EA1360">
        <v>0</v>
      </c>
      <c r="EB1360">
        <v>0</v>
      </c>
      <c r="EC1360">
        <v>0</v>
      </c>
      <c r="ED1360">
        <v>0</v>
      </c>
      <c r="EE1360">
        <v>0</v>
      </c>
      <c r="EF1360">
        <v>0</v>
      </c>
      <c r="EG1360">
        <v>0</v>
      </c>
      <c r="EH1360">
        <v>0</v>
      </c>
      <c r="EI1360">
        <v>0</v>
      </c>
      <c r="EJ1360">
        <v>0</v>
      </c>
      <c r="EK1360">
        <v>0</v>
      </c>
      <c r="EL1360">
        <v>0</v>
      </c>
      <c r="EM1360">
        <v>0</v>
      </c>
      <c r="EN1360">
        <v>0</v>
      </c>
      <c r="EO1360">
        <v>29.88298</v>
      </c>
      <c r="EP1360">
        <v>93.891170000000002</v>
      </c>
      <c r="EQ1360">
        <v>95.204629999999995</v>
      </c>
      <c r="ER1360">
        <v>93.585430000000002</v>
      </c>
      <c r="ES1360">
        <v>92.945459999999997</v>
      </c>
      <c r="ET1360">
        <v>93.230379999999997</v>
      </c>
      <c r="EU1360">
        <v>76.569400000000002</v>
      </c>
      <c r="EV1360">
        <v>55.602969999999999</v>
      </c>
      <c r="EW1360">
        <v>35.026960000000003</v>
      </c>
      <c r="EX1360">
        <v>48.122540000000001</v>
      </c>
      <c r="EY1360">
        <v>47.55283</v>
      </c>
      <c r="EZ1360">
        <v>46.915529999999997</v>
      </c>
      <c r="FA1360">
        <v>46.697429999999997</v>
      </c>
      <c r="FB1360">
        <v>45.712780000000002</v>
      </c>
      <c r="FC1360">
        <v>44.821779999999997</v>
      </c>
      <c r="FD1360">
        <v>44.467030000000001</v>
      </c>
      <c r="FE1360">
        <v>44.333779999999997</v>
      </c>
      <c r="FF1360">
        <v>44.976280000000003</v>
      </c>
      <c r="FG1360">
        <v>47.280529999999999</v>
      </c>
      <c r="FH1360">
        <v>49.872889999999998</v>
      </c>
      <c r="FI1360">
        <v>52.057090000000002</v>
      </c>
      <c r="FJ1360">
        <v>53.823219999999999</v>
      </c>
      <c r="FK1360">
        <v>54.944719999999997</v>
      </c>
      <c r="FL1360">
        <v>55.959960000000002</v>
      </c>
      <c r="FM1360">
        <v>56.590940000000003</v>
      </c>
      <c r="FN1360">
        <v>56.313099999999999</v>
      </c>
      <c r="FO1360">
        <v>55.080710000000003</v>
      </c>
      <c r="FP1360">
        <v>52.597340000000003</v>
      </c>
      <c r="FQ1360">
        <v>49.95879</v>
      </c>
      <c r="FR1360">
        <v>48.19529</v>
      </c>
      <c r="FS1360">
        <v>46.873840000000001</v>
      </c>
      <c r="FT1360">
        <v>45.402329999999999</v>
      </c>
      <c r="FU1360">
        <v>44.796320000000001</v>
      </c>
      <c r="FV1360">
        <v>1</v>
      </c>
    </row>
    <row r="1361" spans="1:178" x14ac:dyDescent="0.2">
      <c r="A1361" t="s">
        <v>216</v>
      </c>
      <c r="B1361" t="s">
        <v>231</v>
      </c>
      <c r="C1361" t="s">
        <v>245</v>
      </c>
      <c r="D1361" t="s">
        <v>34</v>
      </c>
      <c r="E1361" t="s">
        <v>239</v>
      </c>
      <c r="F1361" t="s">
        <v>227</v>
      </c>
      <c r="G1361">
        <v>59</v>
      </c>
      <c r="H1361" s="59"/>
      <c r="I1361">
        <v>7.76145</v>
      </c>
      <c r="J1361">
        <v>97.291679999999999</v>
      </c>
      <c r="K1361">
        <v>96.835030000000003</v>
      </c>
      <c r="L1361">
        <v>95.843699999999998</v>
      </c>
      <c r="M1361">
        <v>94.829409999999996</v>
      </c>
      <c r="N1361">
        <v>94.857569999999996</v>
      </c>
      <c r="O1361">
        <v>97.141980000000004</v>
      </c>
      <c r="P1361">
        <v>100.3386</v>
      </c>
      <c r="Q1361">
        <v>100.48520000000001</v>
      </c>
      <c r="R1361">
        <v>102.45650000000001</v>
      </c>
      <c r="S1361">
        <v>101.75449999999999</v>
      </c>
      <c r="T1361">
        <v>102.7304</v>
      </c>
      <c r="U1361">
        <v>102.3241</v>
      </c>
      <c r="V1361">
        <v>101.01349999999999</v>
      </c>
      <c r="W1361">
        <v>100.8811</v>
      </c>
      <c r="X1361">
        <v>101.2111</v>
      </c>
      <c r="Y1361">
        <v>101.7216</v>
      </c>
      <c r="Z1361">
        <v>101.1704</v>
      </c>
      <c r="AA1361">
        <v>102.0848</v>
      </c>
      <c r="AB1361">
        <v>101.1199</v>
      </c>
      <c r="AC1361">
        <v>100.5581</v>
      </c>
      <c r="AD1361">
        <v>100.3908</v>
      </c>
      <c r="AE1361">
        <v>100.4238</v>
      </c>
      <c r="AF1361">
        <v>100.2954</v>
      </c>
      <c r="AG1361">
        <v>100.2159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23.102740000000001</v>
      </c>
      <c r="AX1361">
        <v>85.560699999999997</v>
      </c>
      <c r="AY1361">
        <v>86.686250000000001</v>
      </c>
      <c r="AZ1361">
        <v>85.257689999999997</v>
      </c>
      <c r="BA1361">
        <v>84.589830000000006</v>
      </c>
      <c r="BB1361">
        <v>84.699190000000002</v>
      </c>
      <c r="BC1361">
        <v>71.080969999999994</v>
      </c>
      <c r="BD1361">
        <v>50.631680000000003</v>
      </c>
      <c r="BE1361">
        <v>31.738479999999999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24.830500000000001</v>
      </c>
      <c r="BV1361">
        <v>87.125110000000006</v>
      </c>
      <c r="BW1361">
        <v>88.293809999999993</v>
      </c>
      <c r="BX1361">
        <v>86.824269999999999</v>
      </c>
      <c r="BY1361">
        <v>86.170969999999997</v>
      </c>
      <c r="BZ1361">
        <v>86.329840000000004</v>
      </c>
      <c r="CA1361">
        <v>71.968000000000004</v>
      </c>
      <c r="CB1361">
        <v>51.569429999999997</v>
      </c>
      <c r="CC1361">
        <v>32.375929999999997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26.027149999999999</v>
      </c>
      <c r="CT1361">
        <v>88.208619999999996</v>
      </c>
      <c r="CU1361">
        <v>89.407200000000003</v>
      </c>
      <c r="CV1361">
        <v>87.909289999999999</v>
      </c>
      <c r="CW1361">
        <v>87.266069999999999</v>
      </c>
      <c r="CX1361">
        <v>87.459230000000005</v>
      </c>
      <c r="CY1361">
        <v>72.582359999999994</v>
      </c>
      <c r="CZ1361">
        <v>52.218919999999997</v>
      </c>
      <c r="DA1361">
        <v>32.817419999999998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  <c r="DM1361">
        <v>0</v>
      </c>
      <c r="DN1361">
        <v>0</v>
      </c>
      <c r="DO1361">
        <v>0</v>
      </c>
      <c r="DP1361">
        <v>0</v>
      </c>
      <c r="DQ1361">
        <v>27.223790000000001</v>
      </c>
      <c r="DR1361">
        <v>89.292119999999997</v>
      </c>
      <c r="DS1361">
        <v>90.520579999999995</v>
      </c>
      <c r="DT1361">
        <v>88.994299999999996</v>
      </c>
      <c r="DU1361">
        <v>88.361159999999998</v>
      </c>
      <c r="DV1361">
        <v>88.588620000000006</v>
      </c>
      <c r="DW1361">
        <v>73.196719999999999</v>
      </c>
      <c r="DX1361">
        <v>52.868400000000001</v>
      </c>
      <c r="DY1361">
        <v>33.258920000000003</v>
      </c>
      <c r="DZ1361">
        <v>0</v>
      </c>
      <c r="EA1361">
        <v>0</v>
      </c>
      <c r="EB1361">
        <v>0</v>
      </c>
      <c r="EC1361">
        <v>0</v>
      </c>
      <c r="ED1361">
        <v>0</v>
      </c>
      <c r="EE1361">
        <v>0</v>
      </c>
      <c r="EF1361">
        <v>0</v>
      </c>
      <c r="EG1361">
        <v>0</v>
      </c>
      <c r="EH1361">
        <v>0</v>
      </c>
      <c r="EI1361">
        <v>0</v>
      </c>
      <c r="EJ1361">
        <v>0</v>
      </c>
      <c r="EK1361">
        <v>0</v>
      </c>
      <c r="EL1361">
        <v>0</v>
      </c>
      <c r="EM1361">
        <v>0</v>
      </c>
      <c r="EN1361">
        <v>0</v>
      </c>
      <c r="EO1361">
        <v>28.951550000000001</v>
      </c>
      <c r="EP1361">
        <v>90.856539999999995</v>
      </c>
      <c r="EQ1361">
        <v>92.128140000000002</v>
      </c>
      <c r="ER1361">
        <v>90.560879999999997</v>
      </c>
      <c r="ES1361">
        <v>89.942310000000006</v>
      </c>
      <c r="ET1361">
        <v>90.219269999999995</v>
      </c>
      <c r="EU1361">
        <v>74.083749999999995</v>
      </c>
      <c r="EV1361">
        <v>53.806159999999998</v>
      </c>
      <c r="EW1361">
        <v>33.896369999999997</v>
      </c>
      <c r="EX1361">
        <v>48.122540000000001</v>
      </c>
      <c r="EY1361">
        <v>47.55283</v>
      </c>
      <c r="EZ1361">
        <v>46.915529999999997</v>
      </c>
      <c r="FA1361">
        <v>46.697429999999997</v>
      </c>
      <c r="FB1361">
        <v>45.712780000000002</v>
      </c>
      <c r="FC1361">
        <v>44.821779999999997</v>
      </c>
      <c r="FD1361">
        <v>44.467030000000001</v>
      </c>
      <c r="FE1361">
        <v>44.333779999999997</v>
      </c>
      <c r="FF1361">
        <v>44.976280000000003</v>
      </c>
      <c r="FG1361">
        <v>47.280529999999999</v>
      </c>
      <c r="FH1361">
        <v>49.872889999999998</v>
      </c>
      <c r="FI1361">
        <v>52.057090000000002</v>
      </c>
      <c r="FJ1361">
        <v>53.823219999999999</v>
      </c>
      <c r="FK1361">
        <v>54.94473</v>
      </c>
      <c r="FL1361">
        <v>55.959960000000002</v>
      </c>
      <c r="FM1361">
        <v>56.590940000000003</v>
      </c>
      <c r="FN1361">
        <v>56.313099999999999</v>
      </c>
      <c r="FO1361">
        <v>55.080710000000003</v>
      </c>
      <c r="FP1361">
        <v>52.597340000000003</v>
      </c>
      <c r="FQ1361">
        <v>49.95879</v>
      </c>
      <c r="FR1361">
        <v>48.19529</v>
      </c>
      <c r="FS1361">
        <v>46.873849999999997</v>
      </c>
      <c r="FT1361">
        <v>45.402329999999999</v>
      </c>
      <c r="FU1361">
        <v>44.796320000000001</v>
      </c>
      <c r="FV1361">
        <v>1</v>
      </c>
    </row>
    <row r="1362" spans="1:178" x14ac:dyDescent="0.2">
      <c r="A1362" t="s">
        <v>216</v>
      </c>
      <c r="B1362" t="s">
        <v>231</v>
      </c>
      <c r="C1362" t="s">
        <v>245</v>
      </c>
      <c r="D1362" t="s">
        <v>35</v>
      </c>
      <c r="E1362">
        <v>2015</v>
      </c>
      <c r="F1362" t="s">
        <v>227</v>
      </c>
      <c r="G1362">
        <v>64</v>
      </c>
      <c r="H1362" s="59"/>
      <c r="I1362">
        <v>8.4192</v>
      </c>
      <c r="J1362">
        <v>119.54600000000001</v>
      </c>
      <c r="K1362">
        <v>119.4525</v>
      </c>
      <c r="L1362">
        <v>119.04940000000001</v>
      </c>
      <c r="M1362">
        <v>118.32859999999999</v>
      </c>
      <c r="N1362">
        <v>118.06829999999999</v>
      </c>
      <c r="O1362">
        <v>120.0329</v>
      </c>
      <c r="P1362">
        <v>123.8518</v>
      </c>
      <c r="Q1362">
        <v>126.3946</v>
      </c>
      <c r="R1362">
        <v>129.28280000000001</v>
      </c>
      <c r="S1362">
        <v>127.0111</v>
      </c>
      <c r="T1362">
        <v>125.05710000000001</v>
      </c>
      <c r="U1362">
        <v>125.48269999999999</v>
      </c>
      <c r="V1362">
        <v>124.74630000000001</v>
      </c>
      <c r="W1362">
        <v>126.7531</v>
      </c>
      <c r="X1362">
        <v>126.15770000000001</v>
      </c>
      <c r="Y1362">
        <v>126.9002</v>
      </c>
      <c r="Z1362">
        <v>127.36109999999999</v>
      </c>
      <c r="AA1362">
        <v>126.2015</v>
      </c>
      <c r="AB1362">
        <v>124.0365</v>
      </c>
      <c r="AC1362">
        <v>121.67489999999999</v>
      </c>
      <c r="AD1362">
        <v>121.1156</v>
      </c>
      <c r="AE1362">
        <v>120.18989999999999</v>
      </c>
      <c r="AF1362">
        <v>121.4688</v>
      </c>
      <c r="AG1362">
        <v>120.82810000000001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27.854050000000001</v>
      </c>
      <c r="AX1362">
        <v>105.7938</v>
      </c>
      <c r="AY1362">
        <v>104.7812</v>
      </c>
      <c r="AZ1362">
        <v>102.70610000000001</v>
      </c>
      <c r="BA1362">
        <v>99.58502</v>
      </c>
      <c r="BB1362">
        <v>99.112219999999994</v>
      </c>
      <c r="BC1362">
        <v>85.938739999999996</v>
      </c>
      <c r="BD1362">
        <v>65.28004</v>
      </c>
      <c r="BE1362">
        <v>41.677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30.77937</v>
      </c>
      <c r="BV1362">
        <v>108.4846</v>
      </c>
      <c r="BW1362">
        <v>107.4726</v>
      </c>
      <c r="BX1362">
        <v>105.2979</v>
      </c>
      <c r="BY1362">
        <v>102.2709</v>
      </c>
      <c r="BZ1362">
        <v>101.92400000000001</v>
      </c>
      <c r="CA1362">
        <v>87.329700000000003</v>
      </c>
      <c r="CB1362">
        <v>66.566999999999993</v>
      </c>
      <c r="CC1362">
        <v>42.224240000000002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32.805439999999997</v>
      </c>
      <c r="CT1362">
        <v>110.34829999999999</v>
      </c>
      <c r="CU1362">
        <v>109.33669999999999</v>
      </c>
      <c r="CV1362">
        <v>107.0929</v>
      </c>
      <c r="CW1362">
        <v>104.13120000000001</v>
      </c>
      <c r="CX1362">
        <v>103.8715</v>
      </c>
      <c r="CY1362">
        <v>88.293080000000003</v>
      </c>
      <c r="CZ1362">
        <v>67.458349999999996</v>
      </c>
      <c r="DA1362">
        <v>42.603259999999999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  <c r="DM1362">
        <v>0</v>
      </c>
      <c r="DN1362">
        <v>0</v>
      </c>
      <c r="DO1362">
        <v>0</v>
      </c>
      <c r="DP1362">
        <v>0</v>
      </c>
      <c r="DQ1362">
        <v>34.831499999999998</v>
      </c>
      <c r="DR1362">
        <v>112.2119</v>
      </c>
      <c r="DS1362">
        <v>111.2008</v>
      </c>
      <c r="DT1362">
        <v>108.8879</v>
      </c>
      <c r="DU1362">
        <v>105.9915</v>
      </c>
      <c r="DV1362">
        <v>105.8189</v>
      </c>
      <c r="DW1362">
        <v>89.256460000000004</v>
      </c>
      <c r="DX1362">
        <v>68.349699999999999</v>
      </c>
      <c r="DY1362">
        <v>42.982280000000003</v>
      </c>
      <c r="DZ1362">
        <v>0</v>
      </c>
      <c r="EA1362">
        <v>0</v>
      </c>
      <c r="EB1362">
        <v>0</v>
      </c>
      <c r="EC1362">
        <v>0</v>
      </c>
      <c r="ED1362">
        <v>0</v>
      </c>
      <c r="EE1362">
        <v>0</v>
      </c>
      <c r="EF1362">
        <v>0</v>
      </c>
      <c r="EG1362">
        <v>0</v>
      </c>
      <c r="EH1362">
        <v>0</v>
      </c>
      <c r="EI1362">
        <v>0</v>
      </c>
      <c r="EJ1362">
        <v>0</v>
      </c>
      <c r="EK1362">
        <v>0</v>
      </c>
      <c r="EL1362">
        <v>0</v>
      </c>
      <c r="EM1362">
        <v>0</v>
      </c>
      <c r="EN1362">
        <v>0</v>
      </c>
      <c r="EO1362">
        <v>37.756819999999998</v>
      </c>
      <c r="EP1362">
        <v>114.9027</v>
      </c>
      <c r="EQ1362">
        <v>113.89230000000001</v>
      </c>
      <c r="ER1362">
        <v>111.47969999999999</v>
      </c>
      <c r="ES1362">
        <v>108.67740000000001</v>
      </c>
      <c r="ET1362">
        <v>108.6307</v>
      </c>
      <c r="EU1362">
        <v>90.647419999999997</v>
      </c>
      <c r="EV1362">
        <v>69.636669999999995</v>
      </c>
      <c r="EW1362">
        <v>43.529519999999998</v>
      </c>
      <c r="EX1362">
        <v>55.172890000000002</v>
      </c>
      <c r="EY1362">
        <v>53.94791</v>
      </c>
      <c r="EZ1362">
        <v>52.748669999999997</v>
      </c>
      <c r="FA1362">
        <v>52.261420000000001</v>
      </c>
      <c r="FB1362">
        <v>51.914279999999998</v>
      </c>
      <c r="FC1362">
        <v>51.317270000000001</v>
      </c>
      <c r="FD1362">
        <v>50.813369999999999</v>
      </c>
      <c r="FE1362">
        <v>50.544409999999999</v>
      </c>
      <c r="FF1362">
        <v>51.36806</v>
      </c>
      <c r="FG1362">
        <v>55.972180000000002</v>
      </c>
      <c r="FH1362">
        <v>61.113300000000002</v>
      </c>
      <c r="FI1362">
        <v>64.862369999999999</v>
      </c>
      <c r="FJ1362">
        <v>67.316149999999993</v>
      </c>
      <c r="FK1362">
        <v>68.566990000000004</v>
      </c>
      <c r="FL1362">
        <v>70.219560000000001</v>
      </c>
      <c r="FM1362">
        <v>71.460650000000001</v>
      </c>
      <c r="FN1362">
        <v>71.437759999999997</v>
      </c>
      <c r="FO1362">
        <v>70.51097</v>
      </c>
      <c r="FP1362">
        <v>69.076809999999995</v>
      </c>
      <c r="FQ1362">
        <v>66.444559999999996</v>
      </c>
      <c r="FR1362">
        <v>63.123460000000001</v>
      </c>
      <c r="FS1362">
        <v>60.620690000000003</v>
      </c>
      <c r="FT1362">
        <v>58.957549999999998</v>
      </c>
      <c r="FU1362">
        <v>57.68723</v>
      </c>
      <c r="FV1362">
        <v>1</v>
      </c>
    </row>
    <row r="1363" spans="1:178" x14ac:dyDescent="0.2">
      <c r="A1363" t="s">
        <v>216</v>
      </c>
      <c r="B1363" t="s">
        <v>231</v>
      </c>
      <c r="C1363" t="s">
        <v>245</v>
      </c>
      <c r="D1363" t="s">
        <v>35</v>
      </c>
      <c r="E1363">
        <v>2016</v>
      </c>
      <c r="F1363" t="s">
        <v>227</v>
      </c>
      <c r="G1363">
        <v>62</v>
      </c>
      <c r="H1363" s="59"/>
      <c r="I1363">
        <v>8.1561000000000003</v>
      </c>
      <c r="J1363">
        <v>115.81019999999999</v>
      </c>
      <c r="K1363">
        <v>115.7196</v>
      </c>
      <c r="L1363">
        <v>115.3291</v>
      </c>
      <c r="M1363">
        <v>114.63079999999999</v>
      </c>
      <c r="N1363">
        <v>114.37869999999999</v>
      </c>
      <c r="O1363">
        <v>116.2818</v>
      </c>
      <c r="P1363">
        <v>119.9815</v>
      </c>
      <c r="Q1363">
        <v>122.4448</v>
      </c>
      <c r="R1363">
        <v>125.2427</v>
      </c>
      <c r="S1363">
        <v>123.042</v>
      </c>
      <c r="T1363">
        <v>121.149</v>
      </c>
      <c r="U1363">
        <v>121.56140000000001</v>
      </c>
      <c r="V1363">
        <v>120.8479</v>
      </c>
      <c r="W1363">
        <v>122.7921</v>
      </c>
      <c r="X1363">
        <v>122.2153</v>
      </c>
      <c r="Y1363">
        <v>122.9346</v>
      </c>
      <c r="Z1363">
        <v>123.3811</v>
      </c>
      <c r="AA1363">
        <v>122.2577</v>
      </c>
      <c r="AB1363">
        <v>120.1604</v>
      </c>
      <c r="AC1363">
        <v>117.87260000000001</v>
      </c>
      <c r="AD1363">
        <v>117.3308</v>
      </c>
      <c r="AE1363">
        <v>116.434</v>
      </c>
      <c r="AF1363">
        <v>117.6729</v>
      </c>
      <c r="AG1363">
        <v>117.0522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26.906860000000002</v>
      </c>
      <c r="AX1363">
        <v>102.41719999999999</v>
      </c>
      <c r="AY1363">
        <v>101.4361</v>
      </c>
      <c r="AZ1363">
        <v>99.428539999999998</v>
      </c>
      <c r="BA1363">
        <v>96.402510000000007</v>
      </c>
      <c r="BB1363">
        <v>95.941190000000006</v>
      </c>
      <c r="BC1363">
        <v>83.216660000000005</v>
      </c>
      <c r="BD1363">
        <v>63.20626</v>
      </c>
      <c r="BE1363">
        <v>40.360239999999997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29.786110000000001</v>
      </c>
      <c r="BV1363">
        <v>105.0656</v>
      </c>
      <c r="BW1363">
        <v>104.0852</v>
      </c>
      <c r="BX1363">
        <v>101.9795</v>
      </c>
      <c r="BY1363">
        <v>99.046130000000005</v>
      </c>
      <c r="BZ1363">
        <v>98.708709999999996</v>
      </c>
      <c r="CA1363">
        <v>84.585719999999995</v>
      </c>
      <c r="CB1363">
        <v>64.47296</v>
      </c>
      <c r="CC1363">
        <v>40.898859999999999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31.780270000000002</v>
      </c>
      <c r="CT1363">
        <v>106.8999</v>
      </c>
      <c r="CU1363">
        <v>105.92</v>
      </c>
      <c r="CV1363">
        <v>103.7462</v>
      </c>
      <c r="CW1363">
        <v>100.8771</v>
      </c>
      <c r="CX1363">
        <v>100.6255</v>
      </c>
      <c r="CY1363">
        <v>85.533919999999995</v>
      </c>
      <c r="CZ1363">
        <v>65.350269999999995</v>
      </c>
      <c r="DA1363">
        <v>41.271909999999998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  <c r="DM1363">
        <v>0</v>
      </c>
      <c r="DN1363">
        <v>0</v>
      </c>
      <c r="DO1363">
        <v>0</v>
      </c>
      <c r="DP1363">
        <v>0</v>
      </c>
      <c r="DQ1363">
        <v>33.774430000000002</v>
      </c>
      <c r="DR1363">
        <v>108.7342</v>
      </c>
      <c r="DS1363">
        <v>107.7547</v>
      </c>
      <c r="DT1363">
        <v>105.51300000000001</v>
      </c>
      <c r="DU1363">
        <v>102.7081</v>
      </c>
      <c r="DV1363">
        <v>102.5423</v>
      </c>
      <c r="DW1363">
        <v>86.482119999999995</v>
      </c>
      <c r="DX1363">
        <v>66.227580000000003</v>
      </c>
      <c r="DY1363">
        <v>41.644959999999998</v>
      </c>
      <c r="DZ1363">
        <v>0</v>
      </c>
      <c r="EA1363">
        <v>0</v>
      </c>
      <c r="EB1363">
        <v>0</v>
      </c>
      <c r="EC1363">
        <v>0</v>
      </c>
      <c r="ED1363">
        <v>0</v>
      </c>
      <c r="EE1363">
        <v>0</v>
      </c>
      <c r="EF1363">
        <v>0</v>
      </c>
      <c r="EG1363">
        <v>0</v>
      </c>
      <c r="EH1363">
        <v>0</v>
      </c>
      <c r="EI1363">
        <v>0</v>
      </c>
      <c r="EJ1363">
        <v>0</v>
      </c>
      <c r="EK1363">
        <v>0</v>
      </c>
      <c r="EL1363">
        <v>0</v>
      </c>
      <c r="EM1363">
        <v>0</v>
      </c>
      <c r="EN1363">
        <v>0</v>
      </c>
      <c r="EO1363">
        <v>36.653680000000001</v>
      </c>
      <c r="EP1363">
        <v>111.3826</v>
      </c>
      <c r="EQ1363">
        <v>110.4038</v>
      </c>
      <c r="ER1363">
        <v>108.0639</v>
      </c>
      <c r="ES1363">
        <v>105.35169999999999</v>
      </c>
      <c r="ET1363">
        <v>105.3098</v>
      </c>
      <c r="EU1363">
        <v>87.851179999999999</v>
      </c>
      <c r="EV1363">
        <v>67.494280000000003</v>
      </c>
      <c r="EW1363">
        <v>42.183590000000002</v>
      </c>
      <c r="EX1363">
        <v>55.172890000000002</v>
      </c>
      <c r="EY1363">
        <v>53.94791</v>
      </c>
      <c r="EZ1363">
        <v>52.748669999999997</v>
      </c>
      <c r="FA1363">
        <v>52.261420000000001</v>
      </c>
      <c r="FB1363">
        <v>51.914279999999998</v>
      </c>
      <c r="FC1363">
        <v>51.317270000000001</v>
      </c>
      <c r="FD1363">
        <v>50.813369999999999</v>
      </c>
      <c r="FE1363">
        <v>50.544409999999999</v>
      </c>
      <c r="FF1363">
        <v>51.36806</v>
      </c>
      <c r="FG1363">
        <v>55.972180000000002</v>
      </c>
      <c r="FH1363">
        <v>61.113300000000002</v>
      </c>
      <c r="FI1363">
        <v>64.862369999999999</v>
      </c>
      <c r="FJ1363">
        <v>67.316149999999993</v>
      </c>
      <c r="FK1363">
        <v>68.566990000000004</v>
      </c>
      <c r="FL1363">
        <v>70.219570000000004</v>
      </c>
      <c r="FM1363">
        <v>71.460650000000001</v>
      </c>
      <c r="FN1363">
        <v>71.437759999999997</v>
      </c>
      <c r="FO1363">
        <v>70.51097</v>
      </c>
      <c r="FP1363">
        <v>69.076809999999995</v>
      </c>
      <c r="FQ1363">
        <v>66.444559999999996</v>
      </c>
      <c r="FR1363">
        <v>63.123460000000001</v>
      </c>
      <c r="FS1363">
        <v>60.620690000000003</v>
      </c>
      <c r="FT1363">
        <v>58.957549999999998</v>
      </c>
      <c r="FU1363">
        <v>57.68723</v>
      </c>
      <c r="FV1363">
        <v>1</v>
      </c>
    </row>
    <row r="1364" spans="1:178" x14ac:dyDescent="0.2">
      <c r="A1364" t="s">
        <v>216</v>
      </c>
      <c r="B1364" t="s">
        <v>231</v>
      </c>
      <c r="C1364" t="s">
        <v>245</v>
      </c>
      <c r="D1364" t="s">
        <v>35</v>
      </c>
      <c r="E1364">
        <v>2017</v>
      </c>
      <c r="F1364" t="s">
        <v>227</v>
      </c>
      <c r="G1364">
        <v>61</v>
      </c>
      <c r="H1364" s="59"/>
      <c r="I1364">
        <v>8.0245499999999996</v>
      </c>
      <c r="J1364">
        <v>113.9423</v>
      </c>
      <c r="K1364">
        <v>113.8532</v>
      </c>
      <c r="L1364">
        <v>113.46899999999999</v>
      </c>
      <c r="M1364">
        <v>112.78189999999999</v>
      </c>
      <c r="N1364">
        <v>112.5339</v>
      </c>
      <c r="O1364">
        <v>114.4063</v>
      </c>
      <c r="P1364">
        <v>118.0463</v>
      </c>
      <c r="Q1364">
        <v>120.4699</v>
      </c>
      <c r="R1364">
        <v>123.2227</v>
      </c>
      <c r="S1364">
        <v>121.0575</v>
      </c>
      <c r="T1364">
        <v>119.19499999999999</v>
      </c>
      <c r="U1364">
        <v>119.6007</v>
      </c>
      <c r="V1364">
        <v>118.89879999999999</v>
      </c>
      <c r="W1364">
        <v>120.8116</v>
      </c>
      <c r="X1364">
        <v>120.244</v>
      </c>
      <c r="Y1364">
        <v>120.95180000000001</v>
      </c>
      <c r="Z1364">
        <v>121.39109999999999</v>
      </c>
      <c r="AA1364">
        <v>120.28579999999999</v>
      </c>
      <c r="AB1364">
        <v>118.2223</v>
      </c>
      <c r="AC1364">
        <v>115.9714</v>
      </c>
      <c r="AD1364">
        <v>115.4383</v>
      </c>
      <c r="AE1364">
        <v>114.556</v>
      </c>
      <c r="AF1364">
        <v>115.7749</v>
      </c>
      <c r="AG1364">
        <v>115.1643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26.43374</v>
      </c>
      <c r="AX1364">
        <v>100.72929999999999</v>
      </c>
      <c r="AY1364">
        <v>99.764049999999997</v>
      </c>
      <c r="AZ1364">
        <v>97.790180000000007</v>
      </c>
      <c r="BA1364">
        <v>94.811700000000002</v>
      </c>
      <c r="BB1364">
        <v>94.356120000000004</v>
      </c>
      <c r="BC1364">
        <v>81.855850000000004</v>
      </c>
      <c r="BD1364">
        <v>62.169589999999999</v>
      </c>
      <c r="BE1364">
        <v>39.70194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29.289670000000001</v>
      </c>
      <c r="BV1364">
        <v>103.3563</v>
      </c>
      <c r="BW1364">
        <v>102.3917</v>
      </c>
      <c r="BX1364">
        <v>100.3205</v>
      </c>
      <c r="BY1364">
        <v>97.433909999999997</v>
      </c>
      <c r="BZ1364">
        <v>97.101230000000001</v>
      </c>
      <c r="CA1364">
        <v>83.213809999999995</v>
      </c>
      <c r="CB1364">
        <v>63.426029999999997</v>
      </c>
      <c r="CC1364">
        <v>40.23621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31.267679999999999</v>
      </c>
      <c r="CT1364">
        <v>105.17570000000001</v>
      </c>
      <c r="CU1364">
        <v>104.2116</v>
      </c>
      <c r="CV1364">
        <v>102.0729</v>
      </c>
      <c r="CW1364">
        <v>99.250050000000002</v>
      </c>
      <c r="CX1364">
        <v>99.002489999999995</v>
      </c>
      <c r="CY1364">
        <v>84.154340000000005</v>
      </c>
      <c r="CZ1364">
        <v>64.296229999999994</v>
      </c>
      <c r="DA1364">
        <v>40.60624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33.245690000000003</v>
      </c>
      <c r="DR1364">
        <v>106.99509999999999</v>
      </c>
      <c r="DS1364">
        <v>106.03149999999999</v>
      </c>
      <c r="DT1364">
        <v>103.8254</v>
      </c>
      <c r="DU1364">
        <v>101.06619999999999</v>
      </c>
      <c r="DV1364">
        <v>100.9037</v>
      </c>
      <c r="DW1364">
        <v>85.09487</v>
      </c>
      <c r="DX1364">
        <v>65.166439999999994</v>
      </c>
      <c r="DY1364">
        <v>40.976260000000003</v>
      </c>
      <c r="DZ1364">
        <v>0</v>
      </c>
      <c r="EA1364">
        <v>0</v>
      </c>
      <c r="EB1364">
        <v>0</v>
      </c>
      <c r="EC1364">
        <v>0</v>
      </c>
      <c r="ED1364">
        <v>0</v>
      </c>
      <c r="EE1364">
        <v>0</v>
      </c>
      <c r="EF1364">
        <v>0</v>
      </c>
      <c r="EG1364">
        <v>0</v>
      </c>
      <c r="EH1364">
        <v>0</v>
      </c>
      <c r="EI1364">
        <v>0</v>
      </c>
      <c r="EJ1364">
        <v>0</v>
      </c>
      <c r="EK1364">
        <v>0</v>
      </c>
      <c r="EL1364">
        <v>0</v>
      </c>
      <c r="EM1364">
        <v>0</v>
      </c>
      <c r="EN1364">
        <v>0</v>
      </c>
      <c r="EO1364">
        <v>36.10163</v>
      </c>
      <c r="EP1364">
        <v>109.6221</v>
      </c>
      <c r="EQ1364">
        <v>108.6591</v>
      </c>
      <c r="ER1364">
        <v>106.3557</v>
      </c>
      <c r="ES1364">
        <v>103.6884</v>
      </c>
      <c r="ET1364">
        <v>103.64879999999999</v>
      </c>
      <c r="EU1364">
        <v>86.452839999999995</v>
      </c>
      <c r="EV1364">
        <v>66.422880000000006</v>
      </c>
      <c r="EW1364">
        <v>41.510530000000003</v>
      </c>
      <c r="EX1364">
        <v>55.172890000000002</v>
      </c>
      <c r="EY1364">
        <v>53.94791</v>
      </c>
      <c r="EZ1364">
        <v>52.748669999999997</v>
      </c>
      <c r="FA1364">
        <v>52.261429999999997</v>
      </c>
      <c r="FB1364">
        <v>51.914279999999998</v>
      </c>
      <c r="FC1364">
        <v>51.317270000000001</v>
      </c>
      <c r="FD1364">
        <v>50.813369999999999</v>
      </c>
      <c r="FE1364">
        <v>50.544409999999999</v>
      </c>
      <c r="FF1364">
        <v>51.36806</v>
      </c>
      <c r="FG1364">
        <v>55.972180000000002</v>
      </c>
      <c r="FH1364">
        <v>61.113300000000002</v>
      </c>
      <c r="FI1364">
        <v>64.862369999999999</v>
      </c>
      <c r="FJ1364">
        <v>67.316149999999993</v>
      </c>
      <c r="FK1364">
        <v>68.566999999999993</v>
      </c>
      <c r="FL1364">
        <v>70.219560000000001</v>
      </c>
      <c r="FM1364">
        <v>71.460650000000001</v>
      </c>
      <c r="FN1364">
        <v>71.437749999999994</v>
      </c>
      <c r="FO1364">
        <v>70.51097</v>
      </c>
      <c r="FP1364">
        <v>69.076809999999995</v>
      </c>
      <c r="FQ1364">
        <v>66.444559999999996</v>
      </c>
      <c r="FR1364">
        <v>63.123460000000001</v>
      </c>
      <c r="FS1364">
        <v>60.620690000000003</v>
      </c>
      <c r="FT1364">
        <v>58.957549999999998</v>
      </c>
      <c r="FU1364">
        <v>57.68723</v>
      </c>
      <c r="FV1364">
        <v>1</v>
      </c>
    </row>
    <row r="1365" spans="1:178" x14ac:dyDescent="0.2">
      <c r="A1365" t="s">
        <v>216</v>
      </c>
      <c r="B1365" t="s">
        <v>231</v>
      </c>
      <c r="C1365" t="s">
        <v>245</v>
      </c>
      <c r="D1365" t="s">
        <v>35</v>
      </c>
      <c r="E1365" t="s">
        <v>239</v>
      </c>
      <c r="F1365" t="s">
        <v>227</v>
      </c>
      <c r="G1365">
        <v>59</v>
      </c>
      <c r="H1365" s="59"/>
      <c r="I1365">
        <v>7.76145</v>
      </c>
      <c r="J1365">
        <v>110.20650000000001</v>
      </c>
      <c r="K1365">
        <v>110.1203</v>
      </c>
      <c r="L1365">
        <v>109.7487</v>
      </c>
      <c r="M1365">
        <v>109.0842</v>
      </c>
      <c r="N1365">
        <v>108.8442</v>
      </c>
      <c r="O1365">
        <v>110.6553</v>
      </c>
      <c r="P1365">
        <v>114.1759</v>
      </c>
      <c r="Q1365">
        <v>116.52</v>
      </c>
      <c r="R1365">
        <v>119.18259999999999</v>
      </c>
      <c r="S1365">
        <v>117.08839999999999</v>
      </c>
      <c r="T1365">
        <v>115.28700000000001</v>
      </c>
      <c r="U1365">
        <v>115.6794</v>
      </c>
      <c r="V1365">
        <v>115.0005</v>
      </c>
      <c r="W1365">
        <v>116.8505</v>
      </c>
      <c r="X1365">
        <v>116.30159999999999</v>
      </c>
      <c r="Y1365">
        <v>116.9862</v>
      </c>
      <c r="Z1365">
        <v>117.411</v>
      </c>
      <c r="AA1365">
        <v>116.342</v>
      </c>
      <c r="AB1365">
        <v>114.3462</v>
      </c>
      <c r="AC1365">
        <v>112.1691</v>
      </c>
      <c r="AD1365">
        <v>111.65349999999999</v>
      </c>
      <c r="AE1365">
        <v>110.8001</v>
      </c>
      <c r="AF1365">
        <v>111.979</v>
      </c>
      <c r="AG1365">
        <v>111.3884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25.48847</v>
      </c>
      <c r="AX1365">
        <v>97.354410000000001</v>
      </c>
      <c r="AY1365">
        <v>96.420789999999997</v>
      </c>
      <c r="AZ1365">
        <v>94.514309999999995</v>
      </c>
      <c r="BA1365">
        <v>91.630960000000002</v>
      </c>
      <c r="BB1365">
        <v>91.186949999999996</v>
      </c>
      <c r="BC1365">
        <v>79.134690000000006</v>
      </c>
      <c r="BD1365">
        <v>60.096670000000003</v>
      </c>
      <c r="BE1365">
        <v>38.385539999999999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28.2972</v>
      </c>
      <c r="BV1365">
        <v>99.937970000000007</v>
      </c>
      <c r="BW1365">
        <v>99.004990000000006</v>
      </c>
      <c r="BX1365">
        <v>97.002769999999998</v>
      </c>
      <c r="BY1365">
        <v>94.209829999999997</v>
      </c>
      <c r="BZ1365">
        <v>93.886679999999998</v>
      </c>
      <c r="CA1365">
        <v>80.470209999999994</v>
      </c>
      <c r="CB1365">
        <v>61.332340000000002</v>
      </c>
      <c r="CC1365">
        <v>38.910969999999999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30.242509999999999</v>
      </c>
      <c r="CT1365">
        <v>101.7273</v>
      </c>
      <c r="CU1365">
        <v>100.7948</v>
      </c>
      <c r="CV1365">
        <v>98.726259999999996</v>
      </c>
      <c r="CW1365">
        <v>95.995949999999993</v>
      </c>
      <c r="CX1365">
        <v>95.756510000000006</v>
      </c>
      <c r="CY1365">
        <v>81.395189999999999</v>
      </c>
      <c r="CZ1365">
        <v>62.188160000000003</v>
      </c>
      <c r="DA1365">
        <v>39.274880000000003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  <c r="DM1365">
        <v>0</v>
      </c>
      <c r="DN1365">
        <v>0</v>
      </c>
      <c r="DO1365">
        <v>0</v>
      </c>
      <c r="DP1365">
        <v>0</v>
      </c>
      <c r="DQ1365">
        <v>32.187829999999998</v>
      </c>
      <c r="DR1365">
        <v>103.5167</v>
      </c>
      <c r="DS1365">
        <v>102.58459999999999</v>
      </c>
      <c r="DT1365">
        <v>100.4498</v>
      </c>
      <c r="DU1365">
        <v>97.782070000000004</v>
      </c>
      <c r="DV1365">
        <v>97.626339999999999</v>
      </c>
      <c r="DW1365">
        <v>82.320170000000005</v>
      </c>
      <c r="DX1365">
        <v>63.043990000000001</v>
      </c>
      <c r="DY1365">
        <v>39.638800000000003</v>
      </c>
      <c r="DZ1365">
        <v>0</v>
      </c>
      <c r="EA1365">
        <v>0</v>
      </c>
      <c r="EB1365">
        <v>0</v>
      </c>
      <c r="EC1365">
        <v>0</v>
      </c>
      <c r="ED1365">
        <v>0</v>
      </c>
      <c r="EE1365">
        <v>0</v>
      </c>
      <c r="EF1365">
        <v>0</v>
      </c>
      <c r="EG1365">
        <v>0</v>
      </c>
      <c r="EH1365">
        <v>0</v>
      </c>
      <c r="EI1365">
        <v>0</v>
      </c>
      <c r="EJ1365">
        <v>0</v>
      </c>
      <c r="EK1365">
        <v>0</v>
      </c>
      <c r="EL1365">
        <v>0</v>
      </c>
      <c r="EM1365">
        <v>0</v>
      </c>
      <c r="EN1365">
        <v>0</v>
      </c>
      <c r="EO1365">
        <v>34.996549999999999</v>
      </c>
      <c r="EP1365">
        <v>106.1002</v>
      </c>
      <c r="EQ1365">
        <v>105.1688</v>
      </c>
      <c r="ER1365">
        <v>102.93819999999999</v>
      </c>
      <c r="ES1365">
        <v>100.3609</v>
      </c>
      <c r="ET1365">
        <v>100.3261</v>
      </c>
      <c r="EU1365">
        <v>83.655690000000007</v>
      </c>
      <c r="EV1365">
        <v>64.279660000000007</v>
      </c>
      <c r="EW1365">
        <v>40.164230000000003</v>
      </c>
      <c r="EX1365">
        <v>55.172890000000002</v>
      </c>
      <c r="EY1365">
        <v>53.94791</v>
      </c>
      <c r="EZ1365">
        <v>52.748669999999997</v>
      </c>
      <c r="FA1365">
        <v>52.261420000000001</v>
      </c>
      <c r="FB1365">
        <v>51.914279999999998</v>
      </c>
      <c r="FC1365">
        <v>51.317270000000001</v>
      </c>
      <c r="FD1365">
        <v>50.813369999999999</v>
      </c>
      <c r="FE1365">
        <v>50.544409999999999</v>
      </c>
      <c r="FF1365">
        <v>51.36806</v>
      </c>
      <c r="FG1365">
        <v>55.972180000000002</v>
      </c>
      <c r="FH1365">
        <v>61.113300000000002</v>
      </c>
      <c r="FI1365">
        <v>64.862369999999999</v>
      </c>
      <c r="FJ1365">
        <v>67.316149999999993</v>
      </c>
      <c r="FK1365">
        <v>68.566990000000004</v>
      </c>
      <c r="FL1365">
        <v>70.219560000000001</v>
      </c>
      <c r="FM1365">
        <v>71.460650000000001</v>
      </c>
      <c r="FN1365">
        <v>71.437759999999997</v>
      </c>
      <c r="FO1365">
        <v>70.51097</v>
      </c>
      <c r="FP1365">
        <v>69.076809999999995</v>
      </c>
      <c r="FQ1365">
        <v>66.444559999999996</v>
      </c>
      <c r="FR1365">
        <v>63.123460000000001</v>
      </c>
      <c r="FS1365">
        <v>60.620699999999999</v>
      </c>
      <c r="FT1365">
        <v>58.957549999999998</v>
      </c>
      <c r="FU1365">
        <v>57.68723</v>
      </c>
      <c r="FV1365">
        <v>1</v>
      </c>
    </row>
    <row r="1366" spans="1:178" x14ac:dyDescent="0.2">
      <c r="A1366" t="s">
        <v>216</v>
      </c>
      <c r="B1366" t="s">
        <v>231</v>
      </c>
      <c r="C1366" t="s">
        <v>245</v>
      </c>
      <c r="D1366" t="s">
        <v>36</v>
      </c>
      <c r="E1366">
        <v>2015</v>
      </c>
      <c r="F1366" t="s">
        <v>227</v>
      </c>
      <c r="G1366">
        <v>64</v>
      </c>
      <c r="H1366" s="59"/>
      <c r="I1366">
        <v>8.4192</v>
      </c>
      <c r="J1366">
        <v>132.2518</v>
      </c>
      <c r="K1366">
        <v>135.95339999999999</v>
      </c>
      <c r="L1366">
        <v>134.45070000000001</v>
      </c>
      <c r="M1366">
        <v>134.67179999999999</v>
      </c>
      <c r="N1366">
        <v>132.04830000000001</v>
      </c>
      <c r="O1366">
        <v>137.15219999999999</v>
      </c>
      <c r="P1366">
        <v>139.82759999999999</v>
      </c>
      <c r="Q1366">
        <v>137.97880000000001</v>
      </c>
      <c r="R1366">
        <v>142.27549999999999</v>
      </c>
      <c r="S1366">
        <v>144.48859999999999</v>
      </c>
      <c r="T1366">
        <v>145.58789999999999</v>
      </c>
      <c r="U1366">
        <v>144.90780000000001</v>
      </c>
      <c r="V1366">
        <v>141.59559999999999</v>
      </c>
      <c r="W1366">
        <v>144.75200000000001</v>
      </c>
      <c r="X1366">
        <v>150.929</v>
      </c>
      <c r="Y1366">
        <v>150.7576</v>
      </c>
      <c r="Z1366">
        <v>146.9195</v>
      </c>
      <c r="AA1366">
        <v>139.68459999999999</v>
      </c>
      <c r="AB1366">
        <v>172.483</v>
      </c>
      <c r="AC1366">
        <v>136.7259</v>
      </c>
      <c r="AD1366">
        <v>131.1498</v>
      </c>
      <c r="AE1366">
        <v>129.48179999999999</v>
      </c>
      <c r="AF1366">
        <v>134.1525</v>
      </c>
      <c r="AG1366">
        <v>131.29689999999999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31.962510000000002</v>
      </c>
      <c r="AU1366">
        <v>121.23350000000001</v>
      </c>
      <c r="AV1366">
        <v>127.3882</v>
      </c>
      <c r="AW1366">
        <v>126.8329</v>
      </c>
      <c r="AX1366">
        <v>123.5348</v>
      </c>
      <c r="AY1366">
        <v>118.09099999999999</v>
      </c>
      <c r="AZ1366">
        <v>131.09559999999999</v>
      </c>
      <c r="BA1366">
        <v>75.425079999999994</v>
      </c>
      <c r="BB1366">
        <v>45.807980000000001</v>
      </c>
      <c r="BC1366">
        <v>46.796889999999998</v>
      </c>
      <c r="BD1366">
        <v>49.569479999999999</v>
      </c>
      <c r="BE1366">
        <v>47.353389999999997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35.512889999999999</v>
      </c>
      <c r="BS1366">
        <v>124.37949999999999</v>
      </c>
      <c r="BT1366">
        <v>130.49340000000001</v>
      </c>
      <c r="BU1366">
        <v>129.98750000000001</v>
      </c>
      <c r="BV1366">
        <v>126.50360000000001</v>
      </c>
      <c r="BW1366">
        <v>120.63849999999999</v>
      </c>
      <c r="BX1366">
        <v>133.39609999999999</v>
      </c>
      <c r="BY1366">
        <v>76.828720000000004</v>
      </c>
      <c r="BZ1366">
        <v>47.126510000000003</v>
      </c>
      <c r="CA1366">
        <v>48.11148</v>
      </c>
      <c r="CB1366">
        <v>51.024929999999998</v>
      </c>
      <c r="CC1366">
        <v>48.808700000000002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37.97186</v>
      </c>
      <c r="CQ1366">
        <v>126.55840000000001</v>
      </c>
      <c r="CR1366">
        <v>132.64400000000001</v>
      </c>
      <c r="CS1366">
        <v>132.17240000000001</v>
      </c>
      <c r="CT1366">
        <v>128.5598</v>
      </c>
      <c r="CU1366">
        <v>122.4029</v>
      </c>
      <c r="CV1366">
        <v>134.98949999999999</v>
      </c>
      <c r="CW1366">
        <v>77.800870000000003</v>
      </c>
      <c r="CX1366">
        <v>48.039720000000003</v>
      </c>
      <c r="CY1366">
        <v>49.021949999999997</v>
      </c>
      <c r="CZ1366">
        <v>52.032960000000003</v>
      </c>
      <c r="DA1366">
        <v>49.816630000000004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  <c r="DM1366">
        <v>0</v>
      </c>
      <c r="DN1366">
        <v>40.430840000000003</v>
      </c>
      <c r="DO1366">
        <v>128.7373</v>
      </c>
      <c r="DP1366">
        <v>134.7946</v>
      </c>
      <c r="DQ1366">
        <v>134.35730000000001</v>
      </c>
      <c r="DR1366">
        <v>130.61600000000001</v>
      </c>
      <c r="DS1366">
        <v>124.1673</v>
      </c>
      <c r="DT1366">
        <v>136.58279999999999</v>
      </c>
      <c r="DU1366">
        <v>78.773030000000006</v>
      </c>
      <c r="DV1366">
        <v>48.952930000000002</v>
      </c>
      <c r="DW1366">
        <v>49.932429999999997</v>
      </c>
      <c r="DX1366">
        <v>53.040999999999997</v>
      </c>
      <c r="DY1366">
        <v>50.824570000000001</v>
      </c>
      <c r="DZ1366">
        <v>0</v>
      </c>
      <c r="EA1366">
        <v>0</v>
      </c>
      <c r="EB1366">
        <v>0</v>
      </c>
      <c r="EC1366">
        <v>0</v>
      </c>
      <c r="ED1366">
        <v>0</v>
      </c>
      <c r="EE1366">
        <v>0</v>
      </c>
      <c r="EF1366">
        <v>0</v>
      </c>
      <c r="EG1366">
        <v>0</v>
      </c>
      <c r="EH1366">
        <v>0</v>
      </c>
      <c r="EI1366">
        <v>0</v>
      </c>
      <c r="EJ1366">
        <v>0</v>
      </c>
      <c r="EK1366">
        <v>0</v>
      </c>
      <c r="EL1366">
        <v>43.981209999999997</v>
      </c>
      <c r="EM1366">
        <v>131.88339999999999</v>
      </c>
      <c r="EN1366">
        <v>137.8997</v>
      </c>
      <c r="EO1366">
        <v>137.5119</v>
      </c>
      <c r="EP1366">
        <v>133.5848</v>
      </c>
      <c r="EQ1366">
        <v>126.7148</v>
      </c>
      <c r="ER1366">
        <v>138.88339999999999</v>
      </c>
      <c r="ES1366">
        <v>80.176670000000001</v>
      </c>
      <c r="ET1366">
        <v>50.271450000000002</v>
      </c>
      <c r="EU1366">
        <v>51.247010000000003</v>
      </c>
      <c r="EV1366">
        <v>54.49644</v>
      </c>
      <c r="EW1366">
        <v>52.279870000000003</v>
      </c>
      <c r="EX1366">
        <v>66.811980000000005</v>
      </c>
      <c r="EY1366">
        <v>65.519570000000002</v>
      </c>
      <c r="EZ1366">
        <v>63.528669999999998</v>
      </c>
      <c r="FA1366">
        <v>62.412730000000003</v>
      </c>
      <c r="FB1366">
        <v>60.828420000000001</v>
      </c>
      <c r="FC1366">
        <v>60.300170000000001</v>
      </c>
      <c r="FD1366">
        <v>60.354109999999999</v>
      </c>
      <c r="FE1366">
        <v>60.484050000000003</v>
      </c>
      <c r="FF1366">
        <v>63.995429999999999</v>
      </c>
      <c r="FG1366">
        <v>69.298739999999995</v>
      </c>
      <c r="FH1366">
        <v>74.497540000000001</v>
      </c>
      <c r="FI1366">
        <v>78.059330000000003</v>
      </c>
      <c r="FJ1366">
        <v>80.325969999999998</v>
      </c>
      <c r="FK1366">
        <v>82.133290000000002</v>
      </c>
      <c r="FL1366">
        <v>83.282049999999998</v>
      </c>
      <c r="FM1366">
        <v>84.105609999999999</v>
      </c>
      <c r="FN1366">
        <v>84.45796</v>
      </c>
      <c r="FO1366">
        <v>84.140879999999996</v>
      </c>
      <c r="FP1366">
        <v>79.788510000000002</v>
      </c>
      <c r="FQ1366">
        <v>78.950810000000004</v>
      </c>
      <c r="FR1366">
        <v>75.36412</v>
      </c>
      <c r="FS1366">
        <v>71.761309999999995</v>
      </c>
      <c r="FT1366">
        <v>69.93862</v>
      </c>
      <c r="FU1366">
        <v>68.57208</v>
      </c>
      <c r="FV1366">
        <v>1</v>
      </c>
    </row>
    <row r="1367" spans="1:178" x14ac:dyDescent="0.2">
      <c r="A1367" t="s">
        <v>216</v>
      </c>
      <c r="B1367" t="s">
        <v>231</v>
      </c>
      <c r="C1367" t="s">
        <v>245</v>
      </c>
      <c r="D1367" t="s">
        <v>36</v>
      </c>
      <c r="E1367">
        <v>2016</v>
      </c>
      <c r="F1367" t="s">
        <v>227</v>
      </c>
      <c r="G1367">
        <v>62</v>
      </c>
      <c r="H1367" s="59"/>
      <c r="I1367">
        <v>8.1561000000000003</v>
      </c>
      <c r="J1367">
        <v>128.1189</v>
      </c>
      <c r="K1367">
        <v>131.70490000000001</v>
      </c>
      <c r="L1367">
        <v>130.2491</v>
      </c>
      <c r="M1367">
        <v>130.4633</v>
      </c>
      <c r="N1367">
        <v>127.9218</v>
      </c>
      <c r="O1367">
        <v>132.86619999999999</v>
      </c>
      <c r="P1367">
        <v>135.4579</v>
      </c>
      <c r="Q1367">
        <v>133.667</v>
      </c>
      <c r="R1367">
        <v>137.82939999999999</v>
      </c>
      <c r="S1367">
        <v>139.9734</v>
      </c>
      <c r="T1367">
        <v>141.03829999999999</v>
      </c>
      <c r="U1367">
        <v>140.3794</v>
      </c>
      <c r="V1367">
        <v>137.17080000000001</v>
      </c>
      <c r="W1367">
        <v>140.2285</v>
      </c>
      <c r="X1367">
        <v>146.21250000000001</v>
      </c>
      <c r="Y1367">
        <v>146.04640000000001</v>
      </c>
      <c r="Z1367">
        <v>142.32830000000001</v>
      </c>
      <c r="AA1367">
        <v>135.31950000000001</v>
      </c>
      <c r="AB1367">
        <v>167.09289999999999</v>
      </c>
      <c r="AC1367">
        <v>132.45320000000001</v>
      </c>
      <c r="AD1367">
        <v>127.0514</v>
      </c>
      <c r="AE1367">
        <v>125.4355</v>
      </c>
      <c r="AF1367">
        <v>129.96019999999999</v>
      </c>
      <c r="AG1367">
        <v>127.1939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30.870529999999999</v>
      </c>
      <c r="AU1367">
        <v>117.36239999999999</v>
      </c>
      <c r="AV1367">
        <v>123.3259</v>
      </c>
      <c r="AW1367">
        <v>122.78660000000001</v>
      </c>
      <c r="AX1367">
        <v>119.5964</v>
      </c>
      <c r="AY1367">
        <v>114.3338</v>
      </c>
      <c r="AZ1367">
        <v>126.9385</v>
      </c>
      <c r="BA1367">
        <v>73.031220000000005</v>
      </c>
      <c r="BB1367">
        <v>44.341889999999999</v>
      </c>
      <c r="BC1367">
        <v>45.3</v>
      </c>
      <c r="BD1367">
        <v>47.982250000000001</v>
      </c>
      <c r="BE1367">
        <v>45.835419999999999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34.364989999999999</v>
      </c>
      <c r="BS1367">
        <v>120.4588</v>
      </c>
      <c r="BT1367">
        <v>126.38209999999999</v>
      </c>
      <c r="BU1367">
        <v>125.89149999999999</v>
      </c>
      <c r="BV1367">
        <v>122.5185</v>
      </c>
      <c r="BW1367">
        <v>116.8412</v>
      </c>
      <c r="BX1367">
        <v>129.2028</v>
      </c>
      <c r="BY1367">
        <v>74.412750000000003</v>
      </c>
      <c r="BZ1367">
        <v>45.639650000000003</v>
      </c>
      <c r="CA1367">
        <v>46.593879999999999</v>
      </c>
      <c r="CB1367">
        <v>49.414769999999997</v>
      </c>
      <c r="CC1367">
        <v>47.267800000000001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36.785240000000002</v>
      </c>
      <c r="CQ1367">
        <v>122.6035</v>
      </c>
      <c r="CR1367">
        <v>128.49879999999999</v>
      </c>
      <c r="CS1367">
        <v>128.042</v>
      </c>
      <c r="CT1367">
        <v>124.5423</v>
      </c>
      <c r="CU1367">
        <v>118.5778</v>
      </c>
      <c r="CV1367">
        <v>130.77109999999999</v>
      </c>
      <c r="CW1367">
        <v>75.369600000000005</v>
      </c>
      <c r="CX1367">
        <v>46.53848</v>
      </c>
      <c r="CY1367">
        <v>47.490020000000001</v>
      </c>
      <c r="CZ1367">
        <v>50.406930000000003</v>
      </c>
      <c r="DA1367">
        <v>48.259860000000003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  <c r="DM1367">
        <v>0</v>
      </c>
      <c r="DN1367">
        <v>39.205489999999998</v>
      </c>
      <c r="DO1367">
        <v>124.74809999999999</v>
      </c>
      <c r="DP1367">
        <v>130.6156</v>
      </c>
      <c r="DQ1367">
        <v>130.1925</v>
      </c>
      <c r="DR1367">
        <v>126.56610000000001</v>
      </c>
      <c r="DS1367">
        <v>120.31440000000001</v>
      </c>
      <c r="DT1367">
        <v>132.33930000000001</v>
      </c>
      <c r="DU1367">
        <v>76.326449999999994</v>
      </c>
      <c r="DV1367">
        <v>47.4373</v>
      </c>
      <c r="DW1367">
        <v>48.386150000000001</v>
      </c>
      <c r="DX1367">
        <v>51.399090000000001</v>
      </c>
      <c r="DY1367">
        <v>49.251919999999998</v>
      </c>
      <c r="DZ1367">
        <v>0</v>
      </c>
      <c r="EA1367">
        <v>0</v>
      </c>
      <c r="EB1367">
        <v>0</v>
      </c>
      <c r="EC1367">
        <v>0</v>
      </c>
      <c r="ED1367">
        <v>0</v>
      </c>
      <c r="EE1367">
        <v>0</v>
      </c>
      <c r="EF1367">
        <v>0</v>
      </c>
      <c r="EG1367">
        <v>0</v>
      </c>
      <c r="EH1367">
        <v>0</v>
      </c>
      <c r="EI1367">
        <v>0</v>
      </c>
      <c r="EJ1367">
        <v>0</v>
      </c>
      <c r="EK1367">
        <v>0</v>
      </c>
      <c r="EL1367">
        <v>42.699950000000001</v>
      </c>
      <c r="EM1367">
        <v>127.8445</v>
      </c>
      <c r="EN1367">
        <v>133.67179999999999</v>
      </c>
      <c r="EO1367">
        <v>133.29740000000001</v>
      </c>
      <c r="EP1367">
        <v>129.4881</v>
      </c>
      <c r="EQ1367">
        <v>122.8218</v>
      </c>
      <c r="ER1367">
        <v>134.6036</v>
      </c>
      <c r="ES1367">
        <v>77.707980000000006</v>
      </c>
      <c r="ET1367">
        <v>48.735059999999997</v>
      </c>
      <c r="EU1367">
        <v>49.680030000000002</v>
      </c>
      <c r="EV1367">
        <v>52.831620000000001</v>
      </c>
      <c r="EW1367">
        <v>50.6843</v>
      </c>
      <c r="EX1367">
        <v>66.811980000000005</v>
      </c>
      <c r="EY1367">
        <v>65.519570000000002</v>
      </c>
      <c r="EZ1367">
        <v>63.528660000000002</v>
      </c>
      <c r="FA1367">
        <v>62.412730000000003</v>
      </c>
      <c r="FB1367">
        <v>60.828420000000001</v>
      </c>
      <c r="FC1367">
        <v>60.300159999999998</v>
      </c>
      <c r="FD1367">
        <v>60.354109999999999</v>
      </c>
      <c r="FE1367">
        <v>60.484050000000003</v>
      </c>
      <c r="FF1367">
        <v>63.995429999999999</v>
      </c>
      <c r="FG1367">
        <v>69.298739999999995</v>
      </c>
      <c r="FH1367">
        <v>74.497540000000001</v>
      </c>
      <c r="FI1367">
        <v>78.059330000000003</v>
      </c>
      <c r="FJ1367">
        <v>80.325969999999998</v>
      </c>
      <c r="FK1367">
        <v>82.133290000000002</v>
      </c>
      <c r="FL1367">
        <v>83.282049999999998</v>
      </c>
      <c r="FM1367">
        <v>84.105609999999999</v>
      </c>
      <c r="FN1367">
        <v>84.45796</v>
      </c>
      <c r="FO1367">
        <v>84.140879999999996</v>
      </c>
      <c r="FP1367">
        <v>79.788510000000002</v>
      </c>
      <c r="FQ1367">
        <v>78.950810000000004</v>
      </c>
      <c r="FR1367">
        <v>75.36412</v>
      </c>
      <c r="FS1367">
        <v>71.761309999999995</v>
      </c>
      <c r="FT1367">
        <v>69.93862</v>
      </c>
      <c r="FU1367">
        <v>68.57208</v>
      </c>
      <c r="FV1367">
        <v>1</v>
      </c>
    </row>
    <row r="1368" spans="1:178" x14ac:dyDescent="0.2">
      <c r="A1368" t="s">
        <v>216</v>
      </c>
      <c r="B1368" t="s">
        <v>231</v>
      </c>
      <c r="C1368" t="s">
        <v>245</v>
      </c>
      <c r="D1368" t="s">
        <v>36</v>
      </c>
      <c r="E1368">
        <v>2017</v>
      </c>
      <c r="F1368" t="s">
        <v>227</v>
      </c>
      <c r="G1368">
        <v>61</v>
      </c>
      <c r="H1368" s="59"/>
      <c r="I1368">
        <v>8.0245499999999996</v>
      </c>
      <c r="J1368">
        <v>126.05249999999999</v>
      </c>
      <c r="K1368">
        <v>129.5806</v>
      </c>
      <c r="L1368">
        <v>128.14830000000001</v>
      </c>
      <c r="M1368">
        <v>128.35910000000001</v>
      </c>
      <c r="N1368">
        <v>125.85850000000001</v>
      </c>
      <c r="O1368">
        <v>130.72319999999999</v>
      </c>
      <c r="P1368">
        <v>133.2731</v>
      </c>
      <c r="Q1368">
        <v>131.5111</v>
      </c>
      <c r="R1368">
        <v>135.60640000000001</v>
      </c>
      <c r="S1368">
        <v>137.7157</v>
      </c>
      <c r="T1368">
        <v>138.76339999999999</v>
      </c>
      <c r="U1368">
        <v>138.11519999999999</v>
      </c>
      <c r="V1368">
        <v>134.95830000000001</v>
      </c>
      <c r="W1368">
        <v>137.96680000000001</v>
      </c>
      <c r="X1368">
        <v>143.85419999999999</v>
      </c>
      <c r="Y1368">
        <v>143.6909</v>
      </c>
      <c r="Z1368">
        <v>140.03270000000001</v>
      </c>
      <c r="AA1368">
        <v>133.1369</v>
      </c>
      <c r="AB1368">
        <v>164.39789999999999</v>
      </c>
      <c r="AC1368">
        <v>130.3168</v>
      </c>
      <c r="AD1368">
        <v>125.0022</v>
      </c>
      <c r="AE1368">
        <v>123.4123</v>
      </c>
      <c r="AF1368">
        <v>127.86409999999999</v>
      </c>
      <c r="AG1368">
        <v>125.14230000000001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30.325119999999998</v>
      </c>
      <c r="AU1368">
        <v>115.4273</v>
      </c>
      <c r="AV1368">
        <v>121.29519999999999</v>
      </c>
      <c r="AW1368">
        <v>120.76390000000001</v>
      </c>
      <c r="AX1368">
        <v>117.6277</v>
      </c>
      <c r="AY1368">
        <v>112.45569999999999</v>
      </c>
      <c r="AZ1368">
        <v>124.8603</v>
      </c>
      <c r="BA1368">
        <v>71.834509999999995</v>
      </c>
      <c r="BB1368">
        <v>43.609050000000003</v>
      </c>
      <c r="BC1368">
        <v>44.551769999999998</v>
      </c>
      <c r="BD1368">
        <v>47.188870000000001</v>
      </c>
      <c r="BE1368">
        <v>45.076659999999997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33.79128</v>
      </c>
      <c r="BS1368">
        <v>118.4987</v>
      </c>
      <c r="BT1368">
        <v>124.3267</v>
      </c>
      <c r="BU1368">
        <v>123.8437</v>
      </c>
      <c r="BV1368">
        <v>120.5261</v>
      </c>
      <c r="BW1368">
        <v>114.9427</v>
      </c>
      <c r="BX1368">
        <v>127.1063</v>
      </c>
      <c r="BY1368">
        <v>73.204859999999996</v>
      </c>
      <c r="BZ1368">
        <v>44.89631</v>
      </c>
      <c r="CA1368">
        <v>45.835169999999998</v>
      </c>
      <c r="CB1368">
        <v>48.609789999999997</v>
      </c>
      <c r="CC1368">
        <v>46.497450000000001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36.191929999999999</v>
      </c>
      <c r="CQ1368">
        <v>120.626</v>
      </c>
      <c r="CR1368">
        <v>126.4263</v>
      </c>
      <c r="CS1368">
        <v>125.9768</v>
      </c>
      <c r="CT1368">
        <v>122.5335</v>
      </c>
      <c r="CU1368">
        <v>116.6653</v>
      </c>
      <c r="CV1368">
        <v>128.6618</v>
      </c>
      <c r="CW1368">
        <v>74.153949999999995</v>
      </c>
      <c r="CX1368">
        <v>45.787860000000002</v>
      </c>
      <c r="CY1368">
        <v>46.724049999999998</v>
      </c>
      <c r="CZ1368">
        <v>49.593919999999997</v>
      </c>
      <c r="DA1368">
        <v>47.481479999999998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  <c r="DM1368">
        <v>0</v>
      </c>
      <c r="DN1368">
        <v>38.592590000000001</v>
      </c>
      <c r="DO1368">
        <v>122.75320000000001</v>
      </c>
      <c r="DP1368">
        <v>128.52590000000001</v>
      </c>
      <c r="DQ1368">
        <v>128.10990000000001</v>
      </c>
      <c r="DR1368">
        <v>124.541</v>
      </c>
      <c r="DS1368">
        <v>118.3878</v>
      </c>
      <c r="DT1368">
        <v>130.2174</v>
      </c>
      <c r="DU1368">
        <v>75.103049999999996</v>
      </c>
      <c r="DV1368">
        <v>46.679409999999997</v>
      </c>
      <c r="DW1368">
        <v>47.612929999999999</v>
      </c>
      <c r="DX1368">
        <v>50.578040000000001</v>
      </c>
      <c r="DY1368">
        <v>48.465499999999999</v>
      </c>
      <c r="DZ1368">
        <v>0</v>
      </c>
      <c r="EA1368">
        <v>0</v>
      </c>
      <c r="EB1368">
        <v>0</v>
      </c>
      <c r="EC1368">
        <v>0</v>
      </c>
      <c r="ED1368">
        <v>0</v>
      </c>
      <c r="EE1368">
        <v>0</v>
      </c>
      <c r="EF1368">
        <v>0</v>
      </c>
      <c r="EG1368">
        <v>0</v>
      </c>
      <c r="EH1368">
        <v>0</v>
      </c>
      <c r="EI1368">
        <v>0</v>
      </c>
      <c r="EJ1368">
        <v>0</v>
      </c>
      <c r="EK1368">
        <v>0</v>
      </c>
      <c r="EL1368">
        <v>42.058750000000003</v>
      </c>
      <c r="EM1368">
        <v>125.8246</v>
      </c>
      <c r="EN1368">
        <v>131.5573</v>
      </c>
      <c r="EO1368">
        <v>131.18969999999999</v>
      </c>
      <c r="EP1368">
        <v>127.4393</v>
      </c>
      <c r="EQ1368">
        <v>120.8749</v>
      </c>
      <c r="ER1368">
        <v>132.46340000000001</v>
      </c>
      <c r="ES1368">
        <v>76.473399999999998</v>
      </c>
      <c r="ET1368">
        <v>47.966659999999997</v>
      </c>
      <c r="EU1368">
        <v>48.896329999999999</v>
      </c>
      <c r="EV1368">
        <v>51.99897</v>
      </c>
      <c r="EW1368">
        <v>49.886290000000002</v>
      </c>
      <c r="EX1368">
        <v>66.811980000000005</v>
      </c>
      <c r="EY1368">
        <v>65.519570000000002</v>
      </c>
      <c r="EZ1368">
        <v>63.528660000000002</v>
      </c>
      <c r="FA1368">
        <v>62.412730000000003</v>
      </c>
      <c r="FB1368">
        <v>60.828420000000001</v>
      </c>
      <c r="FC1368">
        <v>60.300159999999998</v>
      </c>
      <c r="FD1368">
        <v>60.354109999999999</v>
      </c>
      <c r="FE1368">
        <v>60.484050000000003</v>
      </c>
      <c r="FF1368">
        <v>63.995429999999999</v>
      </c>
      <c r="FG1368">
        <v>69.298739999999995</v>
      </c>
      <c r="FH1368">
        <v>74.497540000000001</v>
      </c>
      <c r="FI1368">
        <v>78.059330000000003</v>
      </c>
      <c r="FJ1368">
        <v>80.325969999999998</v>
      </c>
      <c r="FK1368">
        <v>82.133290000000002</v>
      </c>
      <c r="FL1368">
        <v>83.282049999999998</v>
      </c>
      <c r="FM1368">
        <v>84.105609999999999</v>
      </c>
      <c r="FN1368">
        <v>84.45796</v>
      </c>
      <c r="FO1368">
        <v>84.140879999999996</v>
      </c>
      <c r="FP1368">
        <v>79.788510000000002</v>
      </c>
      <c r="FQ1368">
        <v>78.950810000000004</v>
      </c>
      <c r="FR1368">
        <v>75.36412</v>
      </c>
      <c r="FS1368">
        <v>71.761309999999995</v>
      </c>
      <c r="FT1368">
        <v>69.93862</v>
      </c>
      <c r="FU1368">
        <v>68.57208</v>
      </c>
      <c r="FV1368">
        <v>1</v>
      </c>
    </row>
    <row r="1369" spans="1:178" x14ac:dyDescent="0.2">
      <c r="A1369" t="s">
        <v>216</v>
      </c>
      <c r="B1369" t="s">
        <v>231</v>
      </c>
      <c r="C1369" t="s">
        <v>245</v>
      </c>
      <c r="D1369" t="s">
        <v>36</v>
      </c>
      <c r="E1369" t="s">
        <v>239</v>
      </c>
      <c r="F1369" t="s">
        <v>227</v>
      </c>
      <c r="G1369">
        <v>59</v>
      </c>
      <c r="H1369" s="59"/>
      <c r="I1369">
        <v>7.76145</v>
      </c>
      <c r="J1369">
        <v>121.9196</v>
      </c>
      <c r="K1369">
        <v>125.3321</v>
      </c>
      <c r="L1369">
        <v>123.94670000000001</v>
      </c>
      <c r="M1369">
        <v>124.1506</v>
      </c>
      <c r="N1369">
        <v>121.732</v>
      </c>
      <c r="O1369">
        <v>126.4372</v>
      </c>
      <c r="P1369">
        <v>128.90350000000001</v>
      </c>
      <c r="Q1369">
        <v>127.1992</v>
      </c>
      <c r="R1369">
        <v>131.16030000000001</v>
      </c>
      <c r="S1369">
        <v>133.20050000000001</v>
      </c>
      <c r="T1369">
        <v>134.21379999999999</v>
      </c>
      <c r="U1369">
        <v>133.58690000000001</v>
      </c>
      <c r="V1369">
        <v>130.5335</v>
      </c>
      <c r="W1369">
        <v>133.44329999999999</v>
      </c>
      <c r="X1369">
        <v>139.1377</v>
      </c>
      <c r="Y1369">
        <v>138.97970000000001</v>
      </c>
      <c r="Z1369">
        <v>135.44149999999999</v>
      </c>
      <c r="AA1369">
        <v>128.77180000000001</v>
      </c>
      <c r="AB1369">
        <v>159.0078</v>
      </c>
      <c r="AC1369">
        <v>126.0442</v>
      </c>
      <c r="AD1369">
        <v>120.9038</v>
      </c>
      <c r="AE1369">
        <v>119.366</v>
      </c>
      <c r="AF1369">
        <v>123.6718</v>
      </c>
      <c r="AG1369">
        <v>121.0393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29.235469999999999</v>
      </c>
      <c r="AU1369">
        <v>111.5583</v>
      </c>
      <c r="AV1369">
        <v>117.2349</v>
      </c>
      <c r="AW1369">
        <v>116.7197</v>
      </c>
      <c r="AX1369">
        <v>113.6913</v>
      </c>
      <c r="AY1369">
        <v>108.7002</v>
      </c>
      <c r="AZ1369">
        <v>120.7047</v>
      </c>
      <c r="BA1369">
        <v>69.441580000000002</v>
      </c>
      <c r="BB1369">
        <v>42.143830000000001</v>
      </c>
      <c r="BC1369">
        <v>43.05574</v>
      </c>
      <c r="BD1369">
        <v>45.602600000000002</v>
      </c>
      <c r="BE1369">
        <v>43.559649999999998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32.64434</v>
      </c>
      <c r="BS1369">
        <v>114.5789</v>
      </c>
      <c r="BT1369">
        <v>120.2163</v>
      </c>
      <c r="BU1369">
        <v>119.7486</v>
      </c>
      <c r="BV1369">
        <v>116.54179999999999</v>
      </c>
      <c r="BW1369">
        <v>111.1461</v>
      </c>
      <c r="BX1369">
        <v>122.9136</v>
      </c>
      <c r="BY1369">
        <v>70.789270000000002</v>
      </c>
      <c r="BZ1369">
        <v>43.409799999999997</v>
      </c>
      <c r="CA1369">
        <v>44.317920000000001</v>
      </c>
      <c r="CB1369">
        <v>47.000030000000002</v>
      </c>
      <c r="CC1369">
        <v>44.956940000000003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35.005310000000001</v>
      </c>
      <c r="CQ1369">
        <v>116.67100000000001</v>
      </c>
      <c r="CR1369">
        <v>122.2812</v>
      </c>
      <c r="CS1369">
        <v>121.8464</v>
      </c>
      <c r="CT1369">
        <v>118.51600000000001</v>
      </c>
      <c r="CU1369">
        <v>112.8402</v>
      </c>
      <c r="CV1369">
        <v>124.4434</v>
      </c>
      <c r="CW1369">
        <v>71.722679999999997</v>
      </c>
      <c r="CX1369">
        <v>44.286610000000003</v>
      </c>
      <c r="CY1369">
        <v>45.19211</v>
      </c>
      <c r="CZ1369">
        <v>47.967889999999997</v>
      </c>
      <c r="DA1369">
        <v>45.924709999999997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  <c r="DM1369">
        <v>0</v>
      </c>
      <c r="DN1369">
        <v>37.366280000000003</v>
      </c>
      <c r="DO1369">
        <v>118.76309999999999</v>
      </c>
      <c r="DP1369">
        <v>124.346</v>
      </c>
      <c r="DQ1369">
        <v>123.9442</v>
      </c>
      <c r="DR1369">
        <v>120.4903</v>
      </c>
      <c r="DS1369">
        <v>114.5342</v>
      </c>
      <c r="DT1369">
        <v>125.97329999999999</v>
      </c>
      <c r="DU1369">
        <v>72.656090000000006</v>
      </c>
      <c r="DV1369">
        <v>45.163429999999998</v>
      </c>
      <c r="DW1369">
        <v>46.066299999999998</v>
      </c>
      <c r="DX1369">
        <v>48.935749999999999</v>
      </c>
      <c r="DY1369">
        <v>46.892470000000003</v>
      </c>
      <c r="DZ1369">
        <v>0</v>
      </c>
      <c r="EA1369">
        <v>0</v>
      </c>
      <c r="EB1369">
        <v>0</v>
      </c>
      <c r="EC1369">
        <v>0</v>
      </c>
      <c r="ED1369">
        <v>0</v>
      </c>
      <c r="EE1369">
        <v>0</v>
      </c>
      <c r="EF1369">
        <v>0</v>
      </c>
      <c r="EG1369">
        <v>0</v>
      </c>
      <c r="EH1369">
        <v>0</v>
      </c>
      <c r="EI1369">
        <v>0</v>
      </c>
      <c r="EJ1369">
        <v>0</v>
      </c>
      <c r="EK1369">
        <v>0</v>
      </c>
      <c r="EL1369">
        <v>40.775149999999996</v>
      </c>
      <c r="EM1369">
        <v>121.7837</v>
      </c>
      <c r="EN1369">
        <v>127.3274</v>
      </c>
      <c r="EO1369">
        <v>126.9731</v>
      </c>
      <c r="EP1369">
        <v>123.3408</v>
      </c>
      <c r="EQ1369">
        <v>116.9802</v>
      </c>
      <c r="ER1369">
        <v>128.18209999999999</v>
      </c>
      <c r="ES1369">
        <v>74.003780000000006</v>
      </c>
      <c r="ET1369">
        <v>46.429400000000001</v>
      </c>
      <c r="EU1369">
        <v>47.328490000000002</v>
      </c>
      <c r="EV1369">
        <v>50.333179999999999</v>
      </c>
      <c r="EW1369">
        <v>48.289760000000001</v>
      </c>
      <c r="EX1369">
        <v>66.811980000000005</v>
      </c>
      <c r="EY1369">
        <v>65.519570000000002</v>
      </c>
      <c r="EZ1369">
        <v>63.528660000000002</v>
      </c>
      <c r="FA1369">
        <v>62.412730000000003</v>
      </c>
      <c r="FB1369">
        <v>60.828420000000001</v>
      </c>
      <c r="FC1369">
        <v>60.300159999999998</v>
      </c>
      <c r="FD1369">
        <v>60.354109999999999</v>
      </c>
      <c r="FE1369">
        <v>60.484050000000003</v>
      </c>
      <c r="FF1369">
        <v>63.995429999999999</v>
      </c>
      <c r="FG1369">
        <v>69.298739999999995</v>
      </c>
      <c r="FH1369">
        <v>74.497540000000001</v>
      </c>
      <c r="FI1369">
        <v>78.059330000000003</v>
      </c>
      <c r="FJ1369">
        <v>80.325969999999998</v>
      </c>
      <c r="FK1369">
        <v>82.133290000000002</v>
      </c>
      <c r="FL1369">
        <v>83.282049999999998</v>
      </c>
      <c r="FM1369">
        <v>84.105609999999999</v>
      </c>
      <c r="FN1369">
        <v>84.45796</v>
      </c>
      <c r="FO1369">
        <v>84.140879999999996</v>
      </c>
      <c r="FP1369">
        <v>79.788510000000002</v>
      </c>
      <c r="FQ1369">
        <v>78.950810000000004</v>
      </c>
      <c r="FR1369">
        <v>75.36412</v>
      </c>
      <c r="FS1369">
        <v>71.761319999999998</v>
      </c>
      <c r="FT1369">
        <v>69.93862</v>
      </c>
      <c r="FU1369">
        <v>68.57208</v>
      </c>
      <c r="FV1369">
        <v>1</v>
      </c>
    </row>
    <row r="1370" spans="1:178" x14ac:dyDescent="0.2">
      <c r="A1370" t="s">
        <v>216</v>
      </c>
      <c r="B1370" t="s">
        <v>231</v>
      </c>
      <c r="C1370" t="s">
        <v>245</v>
      </c>
      <c r="D1370" t="s">
        <v>37</v>
      </c>
      <c r="E1370">
        <v>2015</v>
      </c>
      <c r="F1370" t="s">
        <v>227</v>
      </c>
      <c r="G1370">
        <v>64</v>
      </c>
      <c r="H1370" s="59"/>
      <c r="I1370">
        <v>8.4192</v>
      </c>
      <c r="J1370">
        <v>112.9012</v>
      </c>
      <c r="K1370">
        <v>111.9997</v>
      </c>
      <c r="L1370">
        <v>112.0523</v>
      </c>
      <c r="M1370">
        <v>111.9063</v>
      </c>
      <c r="N1370">
        <v>111.6063</v>
      </c>
      <c r="O1370">
        <v>111.8248</v>
      </c>
      <c r="P1370">
        <v>114.67619999999999</v>
      </c>
      <c r="Q1370">
        <v>118.247</v>
      </c>
      <c r="R1370">
        <v>119.32340000000001</v>
      </c>
      <c r="S1370">
        <v>121.4075</v>
      </c>
      <c r="T1370">
        <v>122.29900000000001</v>
      </c>
      <c r="U1370">
        <v>119.97410000000001</v>
      </c>
      <c r="V1370">
        <v>119.3866</v>
      </c>
      <c r="W1370">
        <v>120.6939</v>
      </c>
      <c r="X1370">
        <v>119.0031</v>
      </c>
      <c r="Y1370">
        <v>115.94110000000001</v>
      </c>
      <c r="Z1370">
        <v>114.89449999999999</v>
      </c>
      <c r="AA1370">
        <v>113.5801</v>
      </c>
      <c r="AB1370">
        <v>110.7413</v>
      </c>
      <c r="AC1370">
        <v>110.94329999999999</v>
      </c>
      <c r="AD1370">
        <v>111.87260000000001</v>
      </c>
      <c r="AE1370">
        <v>112.65560000000001</v>
      </c>
      <c r="AF1370">
        <v>113.3797</v>
      </c>
      <c r="AG1370">
        <v>113.56140000000001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25.222020000000001</v>
      </c>
      <c r="AU1370">
        <v>99.874179999999996</v>
      </c>
      <c r="AV1370">
        <v>99.034689999999998</v>
      </c>
      <c r="AW1370">
        <v>96.345010000000002</v>
      </c>
      <c r="AX1370">
        <v>95.37415</v>
      </c>
      <c r="AY1370">
        <v>94.577290000000005</v>
      </c>
      <c r="AZ1370">
        <v>75.120959999999997</v>
      </c>
      <c r="BA1370">
        <v>53.088749999999997</v>
      </c>
      <c r="BB1370">
        <v>31.798950000000001</v>
      </c>
      <c r="BC1370">
        <v>32.63402</v>
      </c>
      <c r="BD1370">
        <v>32.449849999999998</v>
      </c>
      <c r="BE1370">
        <v>31.72165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27.854769999999998</v>
      </c>
      <c r="BS1370">
        <v>102.2079</v>
      </c>
      <c r="BT1370">
        <v>101.0915</v>
      </c>
      <c r="BU1370">
        <v>98.223320000000001</v>
      </c>
      <c r="BV1370">
        <v>97.24288</v>
      </c>
      <c r="BW1370">
        <v>96.344359999999995</v>
      </c>
      <c r="BX1370">
        <v>75.968279999999993</v>
      </c>
      <c r="BY1370">
        <v>53.951180000000001</v>
      </c>
      <c r="BZ1370">
        <v>32.685229999999997</v>
      </c>
      <c r="CA1370">
        <v>33.570500000000003</v>
      </c>
      <c r="CB1370">
        <v>33.50996</v>
      </c>
      <c r="CC1370">
        <v>32.845390000000002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29.67821</v>
      </c>
      <c r="CQ1370">
        <v>103.82429999999999</v>
      </c>
      <c r="CR1370">
        <v>102.51600000000001</v>
      </c>
      <c r="CS1370">
        <v>99.524230000000003</v>
      </c>
      <c r="CT1370">
        <v>98.537170000000003</v>
      </c>
      <c r="CU1370">
        <v>97.568219999999997</v>
      </c>
      <c r="CV1370">
        <v>76.555120000000002</v>
      </c>
      <c r="CW1370">
        <v>54.548490000000001</v>
      </c>
      <c r="CX1370">
        <v>33.29907</v>
      </c>
      <c r="CY1370">
        <v>34.219099999999997</v>
      </c>
      <c r="CZ1370">
        <v>34.24418</v>
      </c>
      <c r="DA1370">
        <v>33.623699999999999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  <c r="DM1370">
        <v>0</v>
      </c>
      <c r="DN1370">
        <v>31.501650000000001</v>
      </c>
      <c r="DO1370">
        <v>105.4406</v>
      </c>
      <c r="DP1370">
        <v>103.9405</v>
      </c>
      <c r="DQ1370">
        <v>100.82510000000001</v>
      </c>
      <c r="DR1370">
        <v>99.831460000000007</v>
      </c>
      <c r="DS1370">
        <v>98.792079999999999</v>
      </c>
      <c r="DT1370">
        <v>77.141970000000001</v>
      </c>
      <c r="DU1370">
        <v>55.145800000000001</v>
      </c>
      <c r="DV1370">
        <v>33.912909999999997</v>
      </c>
      <c r="DW1370">
        <v>34.867710000000002</v>
      </c>
      <c r="DX1370">
        <v>34.978409999999997</v>
      </c>
      <c r="DY1370">
        <v>34.402000000000001</v>
      </c>
      <c r="DZ1370">
        <v>0</v>
      </c>
      <c r="EA1370">
        <v>0</v>
      </c>
      <c r="EB1370">
        <v>0</v>
      </c>
      <c r="EC1370">
        <v>0</v>
      </c>
      <c r="ED1370">
        <v>0</v>
      </c>
      <c r="EE1370">
        <v>0</v>
      </c>
      <c r="EF1370">
        <v>0</v>
      </c>
      <c r="EG1370">
        <v>0</v>
      </c>
      <c r="EH1370">
        <v>0</v>
      </c>
      <c r="EI1370">
        <v>0</v>
      </c>
      <c r="EJ1370">
        <v>0</v>
      </c>
      <c r="EK1370">
        <v>0</v>
      </c>
      <c r="EL1370">
        <v>34.134399999999999</v>
      </c>
      <c r="EM1370">
        <v>107.7744</v>
      </c>
      <c r="EN1370">
        <v>105.99720000000001</v>
      </c>
      <c r="EO1370">
        <v>102.70350000000001</v>
      </c>
      <c r="EP1370">
        <v>101.7002</v>
      </c>
      <c r="EQ1370">
        <v>100.5592</v>
      </c>
      <c r="ER1370">
        <v>77.989279999999994</v>
      </c>
      <c r="ES1370">
        <v>56.008229999999998</v>
      </c>
      <c r="ET1370">
        <v>34.799190000000003</v>
      </c>
      <c r="EU1370">
        <v>35.804189999999998</v>
      </c>
      <c r="EV1370">
        <v>36.038519999999998</v>
      </c>
      <c r="EW1370">
        <v>35.525750000000002</v>
      </c>
      <c r="EX1370">
        <v>74.002300000000005</v>
      </c>
      <c r="EY1370">
        <v>72.345339999999993</v>
      </c>
      <c r="EZ1370">
        <v>71.134600000000006</v>
      </c>
      <c r="FA1370">
        <v>70.021749999999997</v>
      </c>
      <c r="FB1370">
        <v>68.642399999999995</v>
      </c>
      <c r="FC1370">
        <v>67.121759999999995</v>
      </c>
      <c r="FD1370">
        <v>66.088030000000003</v>
      </c>
      <c r="FE1370">
        <v>66.201639999999998</v>
      </c>
      <c r="FF1370">
        <v>68.944630000000004</v>
      </c>
      <c r="FG1370">
        <v>73.763750000000002</v>
      </c>
      <c r="FH1370">
        <v>78.195210000000003</v>
      </c>
      <c r="FI1370">
        <v>80.880809999999997</v>
      </c>
      <c r="FJ1370">
        <v>84.113619999999997</v>
      </c>
      <c r="FK1370">
        <v>86.385589999999993</v>
      </c>
      <c r="FL1370">
        <v>87.337310000000002</v>
      </c>
      <c r="FM1370">
        <v>87.862350000000006</v>
      </c>
      <c r="FN1370">
        <v>87.289510000000007</v>
      </c>
      <c r="FO1370">
        <v>86.513140000000007</v>
      </c>
      <c r="FP1370">
        <v>85.046970000000002</v>
      </c>
      <c r="FQ1370">
        <v>83.209389999999999</v>
      </c>
      <c r="FR1370">
        <v>79.811120000000003</v>
      </c>
      <c r="FS1370">
        <v>76.803380000000004</v>
      </c>
      <c r="FT1370">
        <v>75.295339999999996</v>
      </c>
      <c r="FU1370">
        <v>72.852239999999995</v>
      </c>
      <c r="FV1370">
        <v>1</v>
      </c>
    </row>
    <row r="1371" spans="1:178" x14ac:dyDescent="0.2">
      <c r="A1371" t="s">
        <v>216</v>
      </c>
      <c r="B1371" t="s">
        <v>231</v>
      </c>
      <c r="C1371" t="s">
        <v>245</v>
      </c>
      <c r="D1371" t="s">
        <v>37</v>
      </c>
      <c r="E1371">
        <v>2016</v>
      </c>
      <c r="F1371" t="s">
        <v>227</v>
      </c>
      <c r="G1371">
        <v>62</v>
      </c>
      <c r="H1371" s="59"/>
      <c r="I1371">
        <v>8.1561000000000003</v>
      </c>
      <c r="J1371">
        <v>109.37309999999999</v>
      </c>
      <c r="K1371">
        <v>108.4997</v>
      </c>
      <c r="L1371">
        <v>108.55070000000001</v>
      </c>
      <c r="M1371">
        <v>108.4092</v>
      </c>
      <c r="N1371">
        <v>108.1186</v>
      </c>
      <c r="O1371">
        <v>108.33029999999999</v>
      </c>
      <c r="P1371">
        <v>111.0926</v>
      </c>
      <c r="Q1371">
        <v>114.5518</v>
      </c>
      <c r="R1371">
        <v>115.5945</v>
      </c>
      <c r="S1371">
        <v>117.6135</v>
      </c>
      <c r="T1371">
        <v>118.47709999999999</v>
      </c>
      <c r="U1371">
        <v>116.22499999999999</v>
      </c>
      <c r="V1371">
        <v>115.6557</v>
      </c>
      <c r="W1371">
        <v>116.9222</v>
      </c>
      <c r="X1371">
        <v>115.2843</v>
      </c>
      <c r="Y1371">
        <v>112.318</v>
      </c>
      <c r="Z1371">
        <v>111.304</v>
      </c>
      <c r="AA1371">
        <v>110.0308</v>
      </c>
      <c r="AB1371">
        <v>107.28060000000001</v>
      </c>
      <c r="AC1371">
        <v>107.47629999999999</v>
      </c>
      <c r="AD1371">
        <v>108.3766</v>
      </c>
      <c r="AE1371">
        <v>109.13509999999999</v>
      </c>
      <c r="AF1371">
        <v>109.8365</v>
      </c>
      <c r="AG1371">
        <v>110.01260000000001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24.36476</v>
      </c>
      <c r="AU1371">
        <v>96.691879999999998</v>
      </c>
      <c r="AV1371">
        <v>95.885890000000003</v>
      </c>
      <c r="AW1371">
        <v>93.284949999999995</v>
      </c>
      <c r="AX1371">
        <v>92.344669999999994</v>
      </c>
      <c r="AY1371">
        <v>91.575389999999999</v>
      </c>
      <c r="AZ1371">
        <v>72.75121</v>
      </c>
      <c r="BA1371">
        <v>51.4071</v>
      </c>
      <c r="BB1371">
        <v>30.781980000000001</v>
      </c>
      <c r="BC1371">
        <v>31.589639999999999</v>
      </c>
      <c r="BD1371">
        <v>31.407969999999999</v>
      </c>
      <c r="BE1371">
        <v>30.700859999999999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26.956050000000001</v>
      </c>
      <c r="BS1371">
        <v>98.988870000000006</v>
      </c>
      <c r="BT1371">
        <v>97.910259999999994</v>
      </c>
      <c r="BU1371">
        <v>95.133669999999995</v>
      </c>
      <c r="BV1371">
        <v>94.183980000000005</v>
      </c>
      <c r="BW1371">
        <v>93.314620000000005</v>
      </c>
      <c r="BX1371">
        <v>73.585170000000005</v>
      </c>
      <c r="BY1371">
        <v>52.255940000000002</v>
      </c>
      <c r="BZ1371">
        <v>31.654309999999999</v>
      </c>
      <c r="CA1371">
        <v>32.511369999999999</v>
      </c>
      <c r="CB1371">
        <v>32.451390000000004</v>
      </c>
      <c r="CC1371">
        <v>31.806909999999998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28.75076</v>
      </c>
      <c r="CQ1371">
        <v>100.57980000000001</v>
      </c>
      <c r="CR1371">
        <v>99.312340000000006</v>
      </c>
      <c r="CS1371">
        <v>96.414100000000005</v>
      </c>
      <c r="CT1371">
        <v>95.457880000000003</v>
      </c>
      <c r="CU1371">
        <v>94.519210000000001</v>
      </c>
      <c r="CV1371">
        <v>74.162769999999995</v>
      </c>
      <c r="CW1371">
        <v>52.843850000000003</v>
      </c>
      <c r="CX1371">
        <v>32.258479999999999</v>
      </c>
      <c r="CY1371">
        <v>33.149760000000001</v>
      </c>
      <c r="CZ1371">
        <v>33.174050000000001</v>
      </c>
      <c r="DA1371">
        <v>32.572960000000002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  <c r="DM1371">
        <v>0</v>
      </c>
      <c r="DN1371">
        <v>30.545480000000001</v>
      </c>
      <c r="DO1371">
        <v>102.17059999999999</v>
      </c>
      <c r="DP1371">
        <v>100.7144</v>
      </c>
      <c r="DQ1371">
        <v>97.69453</v>
      </c>
      <c r="DR1371">
        <v>96.731780000000001</v>
      </c>
      <c r="DS1371">
        <v>95.723799999999997</v>
      </c>
      <c r="DT1371">
        <v>74.740380000000002</v>
      </c>
      <c r="DU1371">
        <v>53.431759999999997</v>
      </c>
      <c r="DV1371">
        <v>32.862639999999999</v>
      </c>
      <c r="DW1371">
        <v>33.788150000000002</v>
      </c>
      <c r="DX1371">
        <v>33.896709999999999</v>
      </c>
      <c r="DY1371">
        <v>33.339010000000002</v>
      </c>
      <c r="DZ1371">
        <v>0</v>
      </c>
      <c r="EA1371">
        <v>0</v>
      </c>
      <c r="EB1371">
        <v>0</v>
      </c>
      <c r="EC1371">
        <v>0</v>
      </c>
      <c r="ED1371">
        <v>0</v>
      </c>
      <c r="EE1371">
        <v>0</v>
      </c>
      <c r="EF1371">
        <v>0</v>
      </c>
      <c r="EG1371">
        <v>0</v>
      </c>
      <c r="EH1371">
        <v>0</v>
      </c>
      <c r="EI1371">
        <v>0</v>
      </c>
      <c r="EJ1371">
        <v>0</v>
      </c>
      <c r="EK1371">
        <v>0</v>
      </c>
      <c r="EL1371">
        <v>33.136780000000002</v>
      </c>
      <c r="EM1371">
        <v>104.4676</v>
      </c>
      <c r="EN1371">
        <v>102.7388</v>
      </c>
      <c r="EO1371">
        <v>99.54325</v>
      </c>
      <c r="EP1371">
        <v>98.571089999999998</v>
      </c>
      <c r="EQ1371">
        <v>97.463040000000007</v>
      </c>
      <c r="ER1371">
        <v>75.574340000000007</v>
      </c>
      <c r="ES1371">
        <v>54.2806</v>
      </c>
      <c r="ET1371">
        <v>33.734969999999997</v>
      </c>
      <c r="EU1371">
        <v>34.709879999999998</v>
      </c>
      <c r="EV1371">
        <v>34.94012</v>
      </c>
      <c r="EW1371">
        <v>34.445059999999998</v>
      </c>
      <c r="EX1371">
        <v>74.002300000000005</v>
      </c>
      <c r="EY1371">
        <v>72.345339999999993</v>
      </c>
      <c r="EZ1371">
        <v>71.134600000000006</v>
      </c>
      <c r="FA1371">
        <v>70.021749999999997</v>
      </c>
      <c r="FB1371">
        <v>68.642399999999995</v>
      </c>
      <c r="FC1371">
        <v>67.121759999999995</v>
      </c>
      <c r="FD1371">
        <v>66.088030000000003</v>
      </c>
      <c r="FE1371">
        <v>66.201639999999998</v>
      </c>
      <c r="FF1371">
        <v>68.944630000000004</v>
      </c>
      <c r="FG1371">
        <v>73.763750000000002</v>
      </c>
      <c r="FH1371">
        <v>78.195210000000003</v>
      </c>
      <c r="FI1371">
        <v>80.880809999999997</v>
      </c>
      <c r="FJ1371">
        <v>84.113619999999997</v>
      </c>
      <c r="FK1371">
        <v>86.385589999999993</v>
      </c>
      <c r="FL1371">
        <v>87.337310000000002</v>
      </c>
      <c r="FM1371">
        <v>87.862350000000006</v>
      </c>
      <c r="FN1371">
        <v>87.289510000000007</v>
      </c>
      <c r="FO1371">
        <v>86.513140000000007</v>
      </c>
      <c r="FP1371">
        <v>85.046980000000005</v>
      </c>
      <c r="FQ1371">
        <v>83.209389999999999</v>
      </c>
      <c r="FR1371">
        <v>79.811109999999999</v>
      </c>
      <c r="FS1371">
        <v>76.803380000000004</v>
      </c>
      <c r="FT1371">
        <v>75.295339999999996</v>
      </c>
      <c r="FU1371">
        <v>72.852239999999995</v>
      </c>
      <c r="FV1371">
        <v>1</v>
      </c>
    </row>
    <row r="1372" spans="1:178" x14ac:dyDescent="0.2">
      <c r="A1372" t="s">
        <v>216</v>
      </c>
      <c r="B1372" t="s">
        <v>231</v>
      </c>
      <c r="C1372" t="s">
        <v>245</v>
      </c>
      <c r="D1372" t="s">
        <v>37</v>
      </c>
      <c r="E1372">
        <v>2017</v>
      </c>
      <c r="F1372" t="s">
        <v>227</v>
      </c>
      <c r="G1372">
        <v>61</v>
      </c>
      <c r="H1372" s="59"/>
      <c r="I1372">
        <v>8.0245499999999996</v>
      </c>
      <c r="J1372">
        <v>107.60899999999999</v>
      </c>
      <c r="K1372">
        <v>106.7497</v>
      </c>
      <c r="L1372">
        <v>106.7998</v>
      </c>
      <c r="M1372">
        <v>106.66070000000001</v>
      </c>
      <c r="N1372">
        <v>106.37479999999999</v>
      </c>
      <c r="O1372">
        <v>106.583</v>
      </c>
      <c r="P1372">
        <v>109.3008</v>
      </c>
      <c r="Q1372">
        <v>112.7042</v>
      </c>
      <c r="R1372">
        <v>113.73009999999999</v>
      </c>
      <c r="S1372">
        <v>115.7166</v>
      </c>
      <c r="T1372">
        <v>116.56619999999999</v>
      </c>
      <c r="U1372">
        <v>114.35039999999999</v>
      </c>
      <c r="V1372">
        <v>113.7903</v>
      </c>
      <c r="W1372">
        <v>115.0363</v>
      </c>
      <c r="X1372">
        <v>113.42489999999999</v>
      </c>
      <c r="Y1372">
        <v>110.5064</v>
      </c>
      <c r="Z1372">
        <v>109.50879999999999</v>
      </c>
      <c r="AA1372">
        <v>108.2561</v>
      </c>
      <c r="AB1372">
        <v>105.55029999999999</v>
      </c>
      <c r="AC1372">
        <v>105.7428</v>
      </c>
      <c r="AD1372">
        <v>106.62860000000001</v>
      </c>
      <c r="AE1372">
        <v>107.3749</v>
      </c>
      <c r="AF1372">
        <v>108.065</v>
      </c>
      <c r="AG1372">
        <v>108.23820000000001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23.93655</v>
      </c>
      <c r="AU1372">
        <v>95.101110000000006</v>
      </c>
      <c r="AV1372">
        <v>94.311819999999997</v>
      </c>
      <c r="AW1372">
        <v>91.755219999999994</v>
      </c>
      <c r="AX1372">
        <v>90.83023</v>
      </c>
      <c r="AY1372">
        <v>90.074730000000002</v>
      </c>
      <c r="AZ1372">
        <v>71.566460000000006</v>
      </c>
      <c r="BA1372">
        <v>50.566409999999998</v>
      </c>
      <c r="BB1372">
        <v>30.27364</v>
      </c>
      <c r="BC1372">
        <v>31.067589999999999</v>
      </c>
      <c r="BD1372">
        <v>30.88721</v>
      </c>
      <c r="BE1372">
        <v>30.190650000000002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26.50686</v>
      </c>
      <c r="BS1372">
        <v>97.379499999999993</v>
      </c>
      <c r="BT1372">
        <v>96.319800000000001</v>
      </c>
      <c r="BU1372">
        <v>93.588970000000003</v>
      </c>
      <c r="BV1372">
        <v>92.654650000000004</v>
      </c>
      <c r="BW1372">
        <v>91.799880000000002</v>
      </c>
      <c r="BX1372">
        <v>72.39367</v>
      </c>
      <c r="BY1372">
        <v>51.408380000000001</v>
      </c>
      <c r="BZ1372">
        <v>31.1389</v>
      </c>
      <c r="CA1372">
        <v>31.981860000000001</v>
      </c>
      <c r="CB1372">
        <v>31.922170000000001</v>
      </c>
      <c r="CC1372">
        <v>31.287739999999999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28.287040000000001</v>
      </c>
      <c r="CQ1372">
        <v>98.957499999999996</v>
      </c>
      <c r="CR1372">
        <v>97.710530000000006</v>
      </c>
      <c r="CS1372">
        <v>94.859030000000004</v>
      </c>
      <c r="CT1372">
        <v>93.918239999999997</v>
      </c>
      <c r="CU1372">
        <v>92.994709999999998</v>
      </c>
      <c r="CV1372">
        <v>72.9666</v>
      </c>
      <c r="CW1372">
        <v>51.991529999999997</v>
      </c>
      <c r="CX1372">
        <v>31.73818</v>
      </c>
      <c r="CY1372">
        <v>32.615079999999999</v>
      </c>
      <c r="CZ1372">
        <v>32.638979999999997</v>
      </c>
      <c r="DA1372">
        <v>32.04759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  <c r="DM1372">
        <v>0</v>
      </c>
      <c r="DN1372">
        <v>30.067229999999999</v>
      </c>
      <c r="DO1372">
        <v>100.5355</v>
      </c>
      <c r="DP1372">
        <v>99.101249999999993</v>
      </c>
      <c r="DQ1372">
        <v>96.129090000000005</v>
      </c>
      <c r="DR1372">
        <v>95.181820000000002</v>
      </c>
      <c r="DS1372">
        <v>94.189539999999994</v>
      </c>
      <c r="DT1372">
        <v>73.539529999999999</v>
      </c>
      <c r="DU1372">
        <v>52.574669999999998</v>
      </c>
      <c r="DV1372">
        <v>32.33746</v>
      </c>
      <c r="DW1372">
        <v>33.2483</v>
      </c>
      <c r="DX1372">
        <v>33.355800000000002</v>
      </c>
      <c r="DY1372">
        <v>32.807429999999997</v>
      </c>
      <c r="DZ1372">
        <v>0</v>
      </c>
      <c r="EA1372">
        <v>0</v>
      </c>
      <c r="EB1372">
        <v>0</v>
      </c>
      <c r="EC1372">
        <v>0</v>
      </c>
      <c r="ED1372">
        <v>0</v>
      </c>
      <c r="EE1372">
        <v>0</v>
      </c>
      <c r="EF1372">
        <v>0</v>
      </c>
      <c r="EG1372">
        <v>0</v>
      </c>
      <c r="EH1372">
        <v>0</v>
      </c>
      <c r="EI1372">
        <v>0</v>
      </c>
      <c r="EJ1372">
        <v>0</v>
      </c>
      <c r="EK1372">
        <v>0</v>
      </c>
      <c r="EL1372">
        <v>32.637540000000001</v>
      </c>
      <c r="EM1372">
        <v>102.8139</v>
      </c>
      <c r="EN1372">
        <v>101.1092</v>
      </c>
      <c r="EO1372">
        <v>97.96284</v>
      </c>
      <c r="EP1372">
        <v>97.006240000000005</v>
      </c>
      <c r="EQ1372">
        <v>95.914699999999996</v>
      </c>
      <c r="ER1372">
        <v>74.366739999999993</v>
      </c>
      <c r="ES1372">
        <v>53.416649999999997</v>
      </c>
      <c r="ET1372">
        <v>33.202719999999999</v>
      </c>
      <c r="EU1372">
        <v>34.162570000000002</v>
      </c>
      <c r="EV1372">
        <v>34.39076</v>
      </c>
      <c r="EW1372">
        <v>33.904530000000001</v>
      </c>
      <c r="EX1372">
        <v>74.002300000000005</v>
      </c>
      <c r="EY1372">
        <v>72.345339999999993</v>
      </c>
      <c r="EZ1372">
        <v>71.134600000000006</v>
      </c>
      <c r="FA1372">
        <v>70.021749999999997</v>
      </c>
      <c r="FB1372">
        <v>68.642399999999995</v>
      </c>
      <c r="FC1372">
        <v>67.121759999999995</v>
      </c>
      <c r="FD1372">
        <v>66.088030000000003</v>
      </c>
      <c r="FE1372">
        <v>66.201639999999998</v>
      </c>
      <c r="FF1372">
        <v>68.944630000000004</v>
      </c>
      <c r="FG1372">
        <v>73.763750000000002</v>
      </c>
      <c r="FH1372">
        <v>78.195210000000003</v>
      </c>
      <c r="FI1372">
        <v>80.880809999999997</v>
      </c>
      <c r="FJ1372">
        <v>84.113619999999997</v>
      </c>
      <c r="FK1372">
        <v>86.385599999999997</v>
      </c>
      <c r="FL1372">
        <v>87.337310000000002</v>
      </c>
      <c r="FM1372">
        <v>87.862350000000006</v>
      </c>
      <c r="FN1372">
        <v>87.289510000000007</v>
      </c>
      <c r="FO1372">
        <v>86.513140000000007</v>
      </c>
      <c r="FP1372">
        <v>85.046970000000002</v>
      </c>
      <c r="FQ1372">
        <v>83.209389999999999</v>
      </c>
      <c r="FR1372">
        <v>79.811120000000003</v>
      </c>
      <c r="FS1372">
        <v>76.803380000000004</v>
      </c>
      <c r="FT1372">
        <v>75.295339999999996</v>
      </c>
      <c r="FU1372">
        <v>72.852239999999995</v>
      </c>
      <c r="FV1372">
        <v>1</v>
      </c>
    </row>
    <row r="1373" spans="1:178" x14ac:dyDescent="0.2">
      <c r="A1373" t="s">
        <v>216</v>
      </c>
      <c r="B1373" t="s">
        <v>231</v>
      </c>
      <c r="C1373" t="s">
        <v>245</v>
      </c>
      <c r="D1373" t="s">
        <v>37</v>
      </c>
      <c r="E1373" t="s">
        <v>239</v>
      </c>
      <c r="F1373" t="s">
        <v>227</v>
      </c>
      <c r="G1373">
        <v>59</v>
      </c>
      <c r="H1373" s="59"/>
      <c r="I1373">
        <v>7.76145</v>
      </c>
      <c r="J1373">
        <v>104.0808</v>
      </c>
      <c r="K1373">
        <v>103.2497</v>
      </c>
      <c r="L1373">
        <v>103.29819999999999</v>
      </c>
      <c r="M1373">
        <v>103.1636</v>
      </c>
      <c r="N1373">
        <v>102.8871</v>
      </c>
      <c r="O1373">
        <v>103.0885</v>
      </c>
      <c r="P1373">
        <v>105.7171</v>
      </c>
      <c r="Q1373">
        <v>109.009</v>
      </c>
      <c r="R1373">
        <v>110.0012</v>
      </c>
      <c r="S1373">
        <v>111.9226</v>
      </c>
      <c r="T1373">
        <v>112.7444</v>
      </c>
      <c r="U1373">
        <v>110.60120000000001</v>
      </c>
      <c r="V1373">
        <v>110.0595</v>
      </c>
      <c r="W1373">
        <v>111.2647</v>
      </c>
      <c r="X1373">
        <v>109.706</v>
      </c>
      <c r="Y1373">
        <v>106.8832</v>
      </c>
      <c r="Z1373">
        <v>105.91840000000001</v>
      </c>
      <c r="AA1373">
        <v>104.7067</v>
      </c>
      <c r="AB1373">
        <v>102.0896</v>
      </c>
      <c r="AC1373">
        <v>102.27589999999999</v>
      </c>
      <c r="AD1373">
        <v>103.13249999999999</v>
      </c>
      <c r="AE1373">
        <v>103.8544</v>
      </c>
      <c r="AF1373">
        <v>104.5219</v>
      </c>
      <c r="AG1373">
        <v>104.68940000000001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23.081019999999999</v>
      </c>
      <c r="AU1373">
        <v>91.920339999999996</v>
      </c>
      <c r="AV1373">
        <v>91.164379999999994</v>
      </c>
      <c r="AW1373">
        <v>88.696399999999997</v>
      </c>
      <c r="AX1373">
        <v>87.801990000000004</v>
      </c>
      <c r="AY1373">
        <v>87.073980000000006</v>
      </c>
      <c r="AZ1373">
        <v>69.19726</v>
      </c>
      <c r="BA1373">
        <v>48.885330000000003</v>
      </c>
      <c r="BB1373">
        <v>29.257249999999999</v>
      </c>
      <c r="BC1373">
        <v>30.02383</v>
      </c>
      <c r="BD1373">
        <v>29.846039999999999</v>
      </c>
      <c r="BE1373">
        <v>29.1706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25.608840000000001</v>
      </c>
      <c r="BS1373">
        <v>94.161069999999995</v>
      </c>
      <c r="BT1373">
        <v>93.139179999999996</v>
      </c>
      <c r="BU1373">
        <v>90.499840000000006</v>
      </c>
      <c r="BV1373">
        <v>89.596249999999998</v>
      </c>
      <c r="BW1373">
        <v>88.770610000000005</v>
      </c>
      <c r="BX1373">
        <v>70.010800000000003</v>
      </c>
      <c r="BY1373">
        <v>49.713380000000001</v>
      </c>
      <c r="BZ1373">
        <v>30.10821</v>
      </c>
      <c r="CA1373">
        <v>30.922979999999999</v>
      </c>
      <c r="CB1373">
        <v>30.863890000000001</v>
      </c>
      <c r="CC1373">
        <v>30.249569999999999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27.3596</v>
      </c>
      <c r="CQ1373">
        <v>95.712990000000005</v>
      </c>
      <c r="CR1373">
        <v>94.506900000000002</v>
      </c>
      <c r="CS1373">
        <v>91.748900000000006</v>
      </c>
      <c r="CT1373">
        <v>90.838949999999997</v>
      </c>
      <c r="CU1373">
        <v>89.945700000000002</v>
      </c>
      <c r="CV1373">
        <v>70.574259999999995</v>
      </c>
      <c r="CW1373">
        <v>50.28689</v>
      </c>
      <c r="CX1373">
        <v>30.697579999999999</v>
      </c>
      <c r="CY1373">
        <v>31.545739999999999</v>
      </c>
      <c r="CZ1373">
        <v>31.568860000000001</v>
      </c>
      <c r="DA1373">
        <v>30.996849999999998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29.11036</v>
      </c>
      <c r="DO1373">
        <v>97.26491</v>
      </c>
      <c r="DP1373">
        <v>95.874629999999996</v>
      </c>
      <c r="DQ1373">
        <v>92.997960000000006</v>
      </c>
      <c r="DR1373">
        <v>92.081649999999996</v>
      </c>
      <c r="DS1373">
        <v>91.12079</v>
      </c>
      <c r="DT1373">
        <v>71.137709999999998</v>
      </c>
      <c r="DU1373">
        <v>50.860390000000002</v>
      </c>
      <c r="DV1373">
        <v>31.286950000000001</v>
      </c>
      <c r="DW1373">
        <v>32.168489999999998</v>
      </c>
      <c r="DX1373">
        <v>32.273820000000001</v>
      </c>
      <c r="DY1373">
        <v>31.744129999999998</v>
      </c>
      <c r="DZ1373">
        <v>0</v>
      </c>
      <c r="EA1373">
        <v>0</v>
      </c>
      <c r="EB1373">
        <v>0</v>
      </c>
      <c r="EC1373">
        <v>0</v>
      </c>
      <c r="ED1373">
        <v>0</v>
      </c>
      <c r="EE1373">
        <v>0</v>
      </c>
      <c r="EF1373">
        <v>0</v>
      </c>
      <c r="EG1373">
        <v>0</v>
      </c>
      <c r="EH1373">
        <v>0</v>
      </c>
      <c r="EI1373">
        <v>0</v>
      </c>
      <c r="EJ1373">
        <v>0</v>
      </c>
      <c r="EK1373">
        <v>0</v>
      </c>
      <c r="EL1373">
        <v>31.638179999999998</v>
      </c>
      <c r="EM1373">
        <v>99.50564</v>
      </c>
      <c r="EN1373">
        <v>97.849429999999998</v>
      </c>
      <c r="EO1373">
        <v>94.801410000000004</v>
      </c>
      <c r="EP1373">
        <v>93.875910000000005</v>
      </c>
      <c r="EQ1373">
        <v>92.817419999999998</v>
      </c>
      <c r="ER1373">
        <v>71.951260000000005</v>
      </c>
      <c r="ES1373">
        <v>51.688450000000003</v>
      </c>
      <c r="ET1373">
        <v>32.137909999999998</v>
      </c>
      <c r="EU1373">
        <v>33.067639999999997</v>
      </c>
      <c r="EV1373">
        <v>33.291679999999999</v>
      </c>
      <c r="EW1373">
        <v>32.823090000000001</v>
      </c>
      <c r="EX1373">
        <v>74.002300000000005</v>
      </c>
      <c r="EY1373">
        <v>72.345339999999993</v>
      </c>
      <c r="EZ1373">
        <v>71.134600000000006</v>
      </c>
      <c r="FA1373">
        <v>70.021749999999997</v>
      </c>
      <c r="FB1373">
        <v>68.642399999999995</v>
      </c>
      <c r="FC1373">
        <v>67.121759999999995</v>
      </c>
      <c r="FD1373">
        <v>66.088030000000003</v>
      </c>
      <c r="FE1373">
        <v>66.201639999999998</v>
      </c>
      <c r="FF1373">
        <v>68.944630000000004</v>
      </c>
      <c r="FG1373">
        <v>73.763750000000002</v>
      </c>
      <c r="FH1373">
        <v>78.195210000000003</v>
      </c>
      <c r="FI1373">
        <v>80.880809999999997</v>
      </c>
      <c r="FJ1373">
        <v>84.113619999999997</v>
      </c>
      <c r="FK1373">
        <v>86.385589999999993</v>
      </c>
      <c r="FL1373">
        <v>87.337310000000002</v>
      </c>
      <c r="FM1373">
        <v>87.862350000000006</v>
      </c>
      <c r="FN1373">
        <v>87.289510000000007</v>
      </c>
      <c r="FO1373">
        <v>86.513140000000007</v>
      </c>
      <c r="FP1373">
        <v>85.046970000000002</v>
      </c>
      <c r="FQ1373">
        <v>83.209389999999999</v>
      </c>
      <c r="FR1373">
        <v>79.811109999999999</v>
      </c>
      <c r="FS1373">
        <v>76.803380000000004</v>
      </c>
      <c r="FT1373">
        <v>75.295339999999996</v>
      </c>
      <c r="FU1373">
        <v>72.852239999999995</v>
      </c>
      <c r="FV1373">
        <v>1</v>
      </c>
    </row>
    <row r="1374" spans="1:178" x14ac:dyDescent="0.2">
      <c r="A1374" t="s">
        <v>216</v>
      </c>
      <c r="B1374" t="s">
        <v>231</v>
      </c>
      <c r="C1374" t="s">
        <v>245</v>
      </c>
      <c r="D1374" t="s">
        <v>38</v>
      </c>
      <c r="E1374">
        <v>2015</v>
      </c>
      <c r="F1374" t="s">
        <v>227</v>
      </c>
      <c r="G1374">
        <v>64</v>
      </c>
      <c r="H1374" s="59"/>
      <c r="I1374">
        <v>8.4192</v>
      </c>
      <c r="J1374">
        <v>121.8998</v>
      </c>
      <c r="K1374">
        <v>122.22750000000001</v>
      </c>
      <c r="L1374">
        <v>122.9122</v>
      </c>
      <c r="M1374">
        <v>122.6931</v>
      </c>
      <c r="N1374">
        <v>122.29559999999999</v>
      </c>
      <c r="O1374">
        <v>123.5977</v>
      </c>
      <c r="P1374">
        <v>126.3759</v>
      </c>
      <c r="Q1374">
        <v>127.9141</v>
      </c>
      <c r="R1374">
        <v>129.03399999999999</v>
      </c>
      <c r="S1374">
        <v>131.3246</v>
      </c>
      <c r="T1374">
        <v>132.29089999999999</v>
      </c>
      <c r="U1374">
        <v>132.21700000000001</v>
      </c>
      <c r="V1374">
        <v>129.2098</v>
      </c>
      <c r="W1374">
        <v>128.67009999999999</v>
      </c>
      <c r="X1374">
        <v>126.21250000000001</v>
      </c>
      <c r="Y1374">
        <v>122.9614</v>
      </c>
      <c r="Z1374">
        <v>121.1194</v>
      </c>
      <c r="AA1374">
        <v>120.06910000000001</v>
      </c>
      <c r="AB1374">
        <v>120.1981</v>
      </c>
      <c r="AC1374">
        <v>121.3526</v>
      </c>
      <c r="AD1374">
        <v>122.58410000000001</v>
      </c>
      <c r="AE1374">
        <v>122.35939999999999</v>
      </c>
      <c r="AF1374">
        <v>122.1698</v>
      </c>
      <c r="AG1374">
        <v>122.818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24.991289999999999</v>
      </c>
      <c r="AU1374">
        <v>104.9738</v>
      </c>
      <c r="AV1374">
        <v>103.5686</v>
      </c>
      <c r="AW1374">
        <v>101.0754</v>
      </c>
      <c r="AX1374">
        <v>99.663300000000007</v>
      </c>
      <c r="AY1374">
        <v>99.033540000000002</v>
      </c>
      <c r="AZ1374">
        <v>82.265969999999996</v>
      </c>
      <c r="BA1374">
        <v>60.24577</v>
      </c>
      <c r="BB1374">
        <v>37.890059999999998</v>
      </c>
      <c r="BC1374">
        <v>37.220779999999998</v>
      </c>
      <c r="BD1374">
        <v>36.959820000000001</v>
      </c>
      <c r="BE1374">
        <v>38.242199999999997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28.178789999999999</v>
      </c>
      <c r="BS1374">
        <v>107.4181</v>
      </c>
      <c r="BT1374">
        <v>105.7856</v>
      </c>
      <c r="BU1374">
        <v>103.08629999999999</v>
      </c>
      <c r="BV1374">
        <v>101.6378</v>
      </c>
      <c r="BW1374">
        <v>100.9559</v>
      </c>
      <c r="BX1374">
        <v>83.284450000000007</v>
      </c>
      <c r="BY1374">
        <v>61.28651</v>
      </c>
      <c r="BZ1374">
        <v>38.988819999999997</v>
      </c>
      <c r="CA1374">
        <v>38.353659999999998</v>
      </c>
      <c r="CB1374">
        <v>38.133119999999998</v>
      </c>
      <c r="CC1374">
        <v>39.466160000000002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30.38645</v>
      </c>
      <c r="CQ1374">
        <v>109.111</v>
      </c>
      <c r="CR1374">
        <v>107.321</v>
      </c>
      <c r="CS1374">
        <v>104.4791</v>
      </c>
      <c r="CT1374">
        <v>103.00539999999999</v>
      </c>
      <c r="CU1374">
        <v>102.28740000000001</v>
      </c>
      <c r="CV1374">
        <v>83.989850000000004</v>
      </c>
      <c r="CW1374">
        <v>62.00732</v>
      </c>
      <c r="CX1374">
        <v>39.74982</v>
      </c>
      <c r="CY1374">
        <v>39.138289999999998</v>
      </c>
      <c r="CZ1374">
        <v>38.945740000000001</v>
      </c>
      <c r="DA1374">
        <v>40.313870000000001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  <c r="DM1374">
        <v>0</v>
      </c>
      <c r="DN1374">
        <v>32.594099999999997</v>
      </c>
      <c r="DO1374">
        <v>110.8039</v>
      </c>
      <c r="DP1374">
        <v>108.8565</v>
      </c>
      <c r="DQ1374">
        <v>105.8719</v>
      </c>
      <c r="DR1374">
        <v>104.3729</v>
      </c>
      <c r="DS1374">
        <v>103.61879999999999</v>
      </c>
      <c r="DT1374">
        <v>84.695250000000001</v>
      </c>
      <c r="DU1374">
        <v>62.72813</v>
      </c>
      <c r="DV1374">
        <v>40.510820000000002</v>
      </c>
      <c r="DW1374">
        <v>39.922919999999998</v>
      </c>
      <c r="DX1374">
        <v>39.758360000000003</v>
      </c>
      <c r="DY1374">
        <v>41.161580000000001</v>
      </c>
      <c r="DZ1374">
        <v>0</v>
      </c>
      <c r="EA1374">
        <v>0</v>
      </c>
      <c r="EB1374">
        <v>0</v>
      </c>
      <c r="EC1374">
        <v>0</v>
      </c>
      <c r="ED1374">
        <v>0</v>
      </c>
      <c r="EE1374">
        <v>0</v>
      </c>
      <c r="EF1374">
        <v>0</v>
      </c>
      <c r="EG1374">
        <v>0</v>
      </c>
      <c r="EH1374">
        <v>0</v>
      </c>
      <c r="EI1374">
        <v>0</v>
      </c>
      <c r="EJ1374">
        <v>0</v>
      </c>
      <c r="EK1374">
        <v>0</v>
      </c>
      <c r="EL1374">
        <v>35.781599999999997</v>
      </c>
      <c r="EM1374">
        <v>113.2482</v>
      </c>
      <c r="EN1374">
        <v>111.0735</v>
      </c>
      <c r="EO1374">
        <v>107.8828</v>
      </c>
      <c r="EP1374">
        <v>106.34739999999999</v>
      </c>
      <c r="EQ1374">
        <v>105.5412</v>
      </c>
      <c r="ER1374">
        <v>85.713740000000001</v>
      </c>
      <c r="ES1374">
        <v>63.76887</v>
      </c>
      <c r="ET1374">
        <v>41.609580000000001</v>
      </c>
      <c r="EU1374">
        <v>41.055799999999998</v>
      </c>
      <c r="EV1374">
        <v>40.931660000000001</v>
      </c>
      <c r="EW1374">
        <v>42.385539999999999</v>
      </c>
      <c r="EX1374">
        <v>74.438190000000006</v>
      </c>
      <c r="EY1374">
        <v>73.146420000000006</v>
      </c>
      <c r="EZ1374">
        <v>72.409480000000002</v>
      </c>
      <c r="FA1374">
        <v>71.203729999999993</v>
      </c>
      <c r="FB1374">
        <v>70.014300000000006</v>
      </c>
      <c r="FC1374">
        <v>68.333460000000002</v>
      </c>
      <c r="FD1374">
        <v>67.327529999999996</v>
      </c>
      <c r="FE1374">
        <v>67.608829999999998</v>
      </c>
      <c r="FF1374">
        <v>71.106960000000001</v>
      </c>
      <c r="FG1374">
        <v>76.66713</v>
      </c>
      <c r="FH1374">
        <v>80.494900000000001</v>
      </c>
      <c r="FI1374">
        <v>82.939920000000001</v>
      </c>
      <c r="FJ1374">
        <v>84.65428</v>
      </c>
      <c r="FK1374">
        <v>86.364270000000005</v>
      </c>
      <c r="FL1374">
        <v>87.892120000000006</v>
      </c>
      <c r="FM1374">
        <v>88.761470000000003</v>
      </c>
      <c r="FN1374">
        <v>89.204880000000003</v>
      </c>
      <c r="FO1374">
        <v>88.868790000000004</v>
      </c>
      <c r="FP1374">
        <v>87.548079999999999</v>
      </c>
      <c r="FQ1374">
        <v>85.618669999999995</v>
      </c>
      <c r="FR1374">
        <v>83.170820000000006</v>
      </c>
      <c r="FS1374">
        <v>80.059920000000005</v>
      </c>
      <c r="FT1374">
        <v>78.298349999999999</v>
      </c>
      <c r="FU1374">
        <v>77.048270000000002</v>
      </c>
      <c r="FV1374">
        <v>1</v>
      </c>
    </row>
    <row r="1375" spans="1:178" x14ac:dyDescent="0.2">
      <c r="A1375" t="s">
        <v>216</v>
      </c>
      <c r="B1375" t="s">
        <v>231</v>
      </c>
      <c r="C1375" t="s">
        <v>245</v>
      </c>
      <c r="D1375" t="s">
        <v>38</v>
      </c>
      <c r="E1375">
        <v>2016</v>
      </c>
      <c r="F1375" t="s">
        <v>227</v>
      </c>
      <c r="G1375">
        <v>62</v>
      </c>
      <c r="H1375" s="59"/>
      <c r="I1375">
        <v>8.1561000000000003</v>
      </c>
      <c r="J1375">
        <v>118.09050000000001</v>
      </c>
      <c r="K1375">
        <v>118.4079</v>
      </c>
      <c r="L1375">
        <v>119.0712</v>
      </c>
      <c r="M1375">
        <v>118.85890000000001</v>
      </c>
      <c r="N1375">
        <v>118.4739</v>
      </c>
      <c r="O1375">
        <v>119.7353</v>
      </c>
      <c r="P1375">
        <v>122.42659999999999</v>
      </c>
      <c r="Q1375">
        <v>123.91679999999999</v>
      </c>
      <c r="R1375">
        <v>125.0017</v>
      </c>
      <c r="S1375">
        <v>127.22069999999999</v>
      </c>
      <c r="T1375">
        <v>128.1568</v>
      </c>
      <c r="U1375">
        <v>128.08519999999999</v>
      </c>
      <c r="V1375">
        <v>125.172</v>
      </c>
      <c r="W1375">
        <v>124.64919999999999</v>
      </c>
      <c r="X1375">
        <v>122.2683</v>
      </c>
      <c r="Y1375">
        <v>119.1189</v>
      </c>
      <c r="Z1375">
        <v>117.3344</v>
      </c>
      <c r="AA1375">
        <v>116.31699999999999</v>
      </c>
      <c r="AB1375">
        <v>116.4419</v>
      </c>
      <c r="AC1375">
        <v>117.5603</v>
      </c>
      <c r="AD1375">
        <v>118.7533</v>
      </c>
      <c r="AE1375">
        <v>118.5356</v>
      </c>
      <c r="AF1375">
        <v>118.352</v>
      </c>
      <c r="AG1375">
        <v>118.9799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24.12668</v>
      </c>
      <c r="AU1375">
        <v>101.6292</v>
      </c>
      <c r="AV1375">
        <v>100.2739</v>
      </c>
      <c r="AW1375">
        <v>97.863990000000001</v>
      </c>
      <c r="AX1375">
        <v>96.497020000000006</v>
      </c>
      <c r="AY1375">
        <v>95.888300000000001</v>
      </c>
      <c r="AZ1375">
        <v>79.668430000000001</v>
      </c>
      <c r="BA1375">
        <v>58.335790000000003</v>
      </c>
      <c r="BB1375">
        <v>36.677169999999997</v>
      </c>
      <c r="BC1375">
        <v>36.027900000000002</v>
      </c>
      <c r="BD1375">
        <v>35.774039999999999</v>
      </c>
      <c r="BE1375">
        <v>37.015009999999997</v>
      </c>
      <c r="BF1375">
        <v>0</v>
      </c>
      <c r="BG1375">
        <v>0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27.26399</v>
      </c>
      <c r="BS1375">
        <v>104.035</v>
      </c>
      <c r="BT1375">
        <v>102.456</v>
      </c>
      <c r="BU1375">
        <v>99.843270000000004</v>
      </c>
      <c r="BV1375">
        <v>98.440439999999995</v>
      </c>
      <c r="BW1375">
        <v>97.780420000000007</v>
      </c>
      <c r="BX1375">
        <v>80.670879999999997</v>
      </c>
      <c r="BY1375">
        <v>59.360129999999998</v>
      </c>
      <c r="BZ1375">
        <v>37.758629999999997</v>
      </c>
      <c r="CA1375">
        <v>37.142940000000003</v>
      </c>
      <c r="CB1375">
        <v>36.92886</v>
      </c>
      <c r="CC1375">
        <v>38.219700000000003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29.436869999999999</v>
      </c>
      <c r="CQ1375">
        <v>105.7013</v>
      </c>
      <c r="CR1375">
        <v>103.96729999999999</v>
      </c>
      <c r="CS1375">
        <v>101.2141</v>
      </c>
      <c r="CT1375">
        <v>99.786439999999999</v>
      </c>
      <c r="CU1375">
        <v>99.090900000000005</v>
      </c>
      <c r="CV1375">
        <v>81.365170000000006</v>
      </c>
      <c r="CW1375">
        <v>60.069589999999998</v>
      </c>
      <c r="CX1375">
        <v>38.507640000000002</v>
      </c>
      <c r="CY1375">
        <v>37.915219999999998</v>
      </c>
      <c r="CZ1375">
        <v>37.72869</v>
      </c>
      <c r="DA1375">
        <v>39.05406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  <c r="DM1375">
        <v>0</v>
      </c>
      <c r="DN1375">
        <v>31.609760000000001</v>
      </c>
      <c r="DO1375">
        <v>107.36750000000001</v>
      </c>
      <c r="DP1375">
        <v>105.4785</v>
      </c>
      <c r="DQ1375">
        <v>102.58499999999999</v>
      </c>
      <c r="DR1375">
        <v>101.1324</v>
      </c>
      <c r="DS1375">
        <v>100.4014</v>
      </c>
      <c r="DT1375">
        <v>82.059460000000001</v>
      </c>
      <c r="DU1375">
        <v>60.779049999999998</v>
      </c>
      <c r="DV1375">
        <v>39.25665</v>
      </c>
      <c r="DW1375">
        <v>38.687489999999997</v>
      </c>
      <c r="DX1375">
        <v>38.528509999999997</v>
      </c>
      <c r="DY1375">
        <v>39.888420000000004</v>
      </c>
      <c r="DZ1375">
        <v>0</v>
      </c>
      <c r="EA1375">
        <v>0</v>
      </c>
      <c r="EB1375">
        <v>0</v>
      </c>
      <c r="EC1375">
        <v>0</v>
      </c>
      <c r="ED1375">
        <v>0</v>
      </c>
      <c r="EE1375">
        <v>0</v>
      </c>
      <c r="EF1375">
        <v>0</v>
      </c>
      <c r="EG1375">
        <v>0</v>
      </c>
      <c r="EH1375">
        <v>0</v>
      </c>
      <c r="EI1375">
        <v>0</v>
      </c>
      <c r="EJ1375">
        <v>0</v>
      </c>
      <c r="EK1375">
        <v>0</v>
      </c>
      <c r="EL1375">
        <v>34.747059999999998</v>
      </c>
      <c r="EM1375">
        <v>109.7734</v>
      </c>
      <c r="EN1375">
        <v>107.6606</v>
      </c>
      <c r="EO1375">
        <v>104.5642</v>
      </c>
      <c r="EP1375">
        <v>103.0759</v>
      </c>
      <c r="EQ1375">
        <v>102.29349999999999</v>
      </c>
      <c r="ER1375">
        <v>83.061899999999994</v>
      </c>
      <c r="ES1375">
        <v>61.80339</v>
      </c>
      <c r="ET1375">
        <v>40.33811</v>
      </c>
      <c r="EU1375">
        <v>39.802529999999997</v>
      </c>
      <c r="EV1375">
        <v>39.683329999999998</v>
      </c>
      <c r="EW1375">
        <v>41.0931</v>
      </c>
      <c r="EX1375">
        <v>74.438190000000006</v>
      </c>
      <c r="EY1375">
        <v>73.146420000000006</v>
      </c>
      <c r="EZ1375">
        <v>72.409480000000002</v>
      </c>
      <c r="FA1375">
        <v>71.203720000000004</v>
      </c>
      <c r="FB1375">
        <v>70.014290000000003</v>
      </c>
      <c r="FC1375">
        <v>68.333460000000002</v>
      </c>
      <c r="FD1375">
        <v>67.327529999999996</v>
      </c>
      <c r="FE1375">
        <v>67.608829999999998</v>
      </c>
      <c r="FF1375">
        <v>71.106960000000001</v>
      </c>
      <c r="FG1375">
        <v>76.66713</v>
      </c>
      <c r="FH1375">
        <v>80.494900000000001</v>
      </c>
      <c r="FI1375">
        <v>82.939920000000001</v>
      </c>
      <c r="FJ1375">
        <v>84.65428</v>
      </c>
      <c r="FK1375">
        <v>86.364270000000005</v>
      </c>
      <c r="FL1375">
        <v>87.892120000000006</v>
      </c>
      <c r="FM1375">
        <v>88.761470000000003</v>
      </c>
      <c r="FN1375">
        <v>89.204880000000003</v>
      </c>
      <c r="FO1375">
        <v>88.868780000000001</v>
      </c>
      <c r="FP1375">
        <v>87.548079999999999</v>
      </c>
      <c r="FQ1375">
        <v>85.618669999999995</v>
      </c>
      <c r="FR1375">
        <v>83.170820000000006</v>
      </c>
      <c r="FS1375">
        <v>80.059920000000005</v>
      </c>
      <c r="FT1375">
        <v>78.298349999999999</v>
      </c>
      <c r="FU1375">
        <v>77.048270000000002</v>
      </c>
      <c r="FV1375">
        <v>1</v>
      </c>
    </row>
    <row r="1376" spans="1:178" x14ac:dyDescent="0.2">
      <c r="A1376" t="s">
        <v>216</v>
      </c>
      <c r="B1376" t="s">
        <v>231</v>
      </c>
      <c r="C1376" t="s">
        <v>245</v>
      </c>
      <c r="D1376" t="s">
        <v>38</v>
      </c>
      <c r="E1376">
        <v>2017</v>
      </c>
      <c r="F1376" t="s">
        <v>227</v>
      </c>
      <c r="G1376">
        <v>61</v>
      </c>
      <c r="H1376" s="59"/>
      <c r="I1376">
        <v>8.0245499999999996</v>
      </c>
      <c r="J1376">
        <v>116.1858</v>
      </c>
      <c r="K1376">
        <v>116.49809999999999</v>
      </c>
      <c r="L1376">
        <v>117.1507</v>
      </c>
      <c r="M1376">
        <v>116.9418</v>
      </c>
      <c r="N1376">
        <v>116.563</v>
      </c>
      <c r="O1376">
        <v>117.80410000000001</v>
      </c>
      <c r="P1376">
        <v>120.452</v>
      </c>
      <c r="Q1376">
        <v>121.9182</v>
      </c>
      <c r="R1376">
        <v>122.9855</v>
      </c>
      <c r="S1376">
        <v>125.1687</v>
      </c>
      <c r="T1376">
        <v>126.0898</v>
      </c>
      <c r="U1376">
        <v>126.0193</v>
      </c>
      <c r="V1376">
        <v>123.15309999999999</v>
      </c>
      <c r="W1376">
        <v>122.6387</v>
      </c>
      <c r="X1376">
        <v>120.2963</v>
      </c>
      <c r="Y1376">
        <v>117.19759999999999</v>
      </c>
      <c r="Z1376">
        <v>115.4419</v>
      </c>
      <c r="AA1376">
        <v>114.4409</v>
      </c>
      <c r="AB1376">
        <v>114.5638</v>
      </c>
      <c r="AC1376">
        <v>115.66419999999999</v>
      </c>
      <c r="AD1376">
        <v>116.8379</v>
      </c>
      <c r="AE1376">
        <v>116.6238</v>
      </c>
      <c r="AF1376">
        <v>116.4431</v>
      </c>
      <c r="AG1376">
        <v>117.0609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23.694890000000001</v>
      </c>
      <c r="AU1376">
        <v>99.957310000000007</v>
      </c>
      <c r="AV1376">
        <v>98.626949999999994</v>
      </c>
      <c r="AW1376">
        <v>96.258629999999997</v>
      </c>
      <c r="AX1376">
        <v>94.914190000000005</v>
      </c>
      <c r="AY1376">
        <v>94.315989999999999</v>
      </c>
      <c r="AZ1376">
        <v>78.369829999999993</v>
      </c>
      <c r="BA1376">
        <v>57.380960000000002</v>
      </c>
      <c r="BB1376">
        <v>36.070900000000002</v>
      </c>
      <c r="BC1376">
        <v>35.431649999999998</v>
      </c>
      <c r="BD1376">
        <v>35.181339999999999</v>
      </c>
      <c r="BE1376">
        <v>36.401620000000001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26.806789999999999</v>
      </c>
      <c r="BS1376">
        <v>102.3437</v>
      </c>
      <c r="BT1376">
        <v>100.79130000000001</v>
      </c>
      <c r="BU1376">
        <v>98.221890000000002</v>
      </c>
      <c r="BV1376">
        <v>96.84187</v>
      </c>
      <c r="BW1376">
        <v>96.192790000000002</v>
      </c>
      <c r="BX1376">
        <v>79.364159999999998</v>
      </c>
      <c r="BY1376">
        <v>58.397010000000002</v>
      </c>
      <c r="BZ1376">
        <v>37.143599999999999</v>
      </c>
      <c r="CA1376">
        <v>36.537660000000002</v>
      </c>
      <c r="CB1376">
        <v>36.326810000000002</v>
      </c>
      <c r="CC1376">
        <v>37.596550000000001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28.96208</v>
      </c>
      <c r="CQ1376">
        <v>103.99639999999999</v>
      </c>
      <c r="CR1376">
        <v>102.29040000000001</v>
      </c>
      <c r="CS1376">
        <v>99.581630000000004</v>
      </c>
      <c r="CT1376">
        <v>98.17698</v>
      </c>
      <c r="CU1376">
        <v>97.492660000000001</v>
      </c>
      <c r="CV1376">
        <v>80.05283</v>
      </c>
      <c r="CW1376">
        <v>59.100729999999999</v>
      </c>
      <c r="CX1376">
        <v>37.88655</v>
      </c>
      <c r="CY1376">
        <v>37.30368</v>
      </c>
      <c r="CZ1376">
        <v>37.120159999999998</v>
      </c>
      <c r="DA1376">
        <v>38.424149999999997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  <c r="DM1376">
        <v>0</v>
      </c>
      <c r="DN1376">
        <v>31.117370000000001</v>
      </c>
      <c r="DO1376">
        <v>105.64919999999999</v>
      </c>
      <c r="DP1376">
        <v>103.7894</v>
      </c>
      <c r="DQ1376">
        <v>100.9414</v>
      </c>
      <c r="DR1376">
        <v>99.512079999999997</v>
      </c>
      <c r="DS1376">
        <v>98.792529999999999</v>
      </c>
      <c r="DT1376">
        <v>80.741489999999999</v>
      </c>
      <c r="DU1376">
        <v>59.80444</v>
      </c>
      <c r="DV1376">
        <v>38.629489999999997</v>
      </c>
      <c r="DW1376">
        <v>38.069710000000001</v>
      </c>
      <c r="DX1376">
        <v>37.913510000000002</v>
      </c>
      <c r="DY1376">
        <v>39.251750000000001</v>
      </c>
      <c r="DZ1376">
        <v>0</v>
      </c>
      <c r="EA1376">
        <v>0</v>
      </c>
      <c r="EB1376">
        <v>0</v>
      </c>
      <c r="EC1376">
        <v>0</v>
      </c>
      <c r="ED1376">
        <v>0</v>
      </c>
      <c r="EE1376">
        <v>0</v>
      </c>
      <c r="EF1376">
        <v>0</v>
      </c>
      <c r="EG1376">
        <v>0</v>
      </c>
      <c r="EH1376">
        <v>0</v>
      </c>
      <c r="EI1376">
        <v>0</v>
      </c>
      <c r="EJ1376">
        <v>0</v>
      </c>
      <c r="EK1376">
        <v>0</v>
      </c>
      <c r="EL1376">
        <v>34.22927</v>
      </c>
      <c r="EM1376">
        <v>108.0355</v>
      </c>
      <c r="EN1376">
        <v>105.9538</v>
      </c>
      <c r="EO1376">
        <v>102.9046</v>
      </c>
      <c r="EP1376">
        <v>101.43980000000001</v>
      </c>
      <c r="EQ1376">
        <v>100.66930000000001</v>
      </c>
      <c r="ER1376">
        <v>81.735820000000004</v>
      </c>
      <c r="ES1376">
        <v>60.820489999999999</v>
      </c>
      <c r="ET1376">
        <v>39.702190000000002</v>
      </c>
      <c r="EU1376">
        <v>39.175719999999998</v>
      </c>
      <c r="EV1376">
        <v>39.058979999999998</v>
      </c>
      <c r="EW1376">
        <v>40.446680000000001</v>
      </c>
      <c r="EX1376">
        <v>74.438190000000006</v>
      </c>
      <c r="EY1376">
        <v>73.146420000000006</v>
      </c>
      <c r="EZ1376">
        <v>72.409480000000002</v>
      </c>
      <c r="FA1376">
        <v>71.203720000000004</v>
      </c>
      <c r="FB1376">
        <v>70.014300000000006</v>
      </c>
      <c r="FC1376">
        <v>68.333460000000002</v>
      </c>
      <c r="FD1376">
        <v>67.327529999999996</v>
      </c>
      <c r="FE1376">
        <v>67.608829999999998</v>
      </c>
      <c r="FF1376">
        <v>71.106960000000001</v>
      </c>
      <c r="FG1376">
        <v>76.66713</v>
      </c>
      <c r="FH1376">
        <v>80.494900000000001</v>
      </c>
      <c r="FI1376">
        <v>82.939920000000001</v>
      </c>
      <c r="FJ1376">
        <v>84.65428</v>
      </c>
      <c r="FK1376">
        <v>86.364270000000005</v>
      </c>
      <c r="FL1376">
        <v>87.892120000000006</v>
      </c>
      <c r="FM1376">
        <v>88.761470000000003</v>
      </c>
      <c r="FN1376">
        <v>89.204880000000003</v>
      </c>
      <c r="FO1376">
        <v>88.868790000000004</v>
      </c>
      <c r="FP1376">
        <v>87.548079999999999</v>
      </c>
      <c r="FQ1376">
        <v>85.618669999999995</v>
      </c>
      <c r="FR1376">
        <v>83.170820000000006</v>
      </c>
      <c r="FS1376">
        <v>80.059920000000005</v>
      </c>
      <c r="FT1376">
        <v>78.298349999999999</v>
      </c>
      <c r="FU1376">
        <v>77.048270000000002</v>
      </c>
      <c r="FV1376">
        <v>1</v>
      </c>
    </row>
    <row r="1377" spans="1:178" x14ac:dyDescent="0.2">
      <c r="A1377" t="s">
        <v>216</v>
      </c>
      <c r="B1377" t="s">
        <v>231</v>
      </c>
      <c r="C1377" t="s">
        <v>245</v>
      </c>
      <c r="D1377" t="s">
        <v>38</v>
      </c>
      <c r="E1377" t="s">
        <v>239</v>
      </c>
      <c r="F1377" t="s">
        <v>227</v>
      </c>
      <c r="G1377">
        <v>59</v>
      </c>
      <c r="H1377" s="59"/>
      <c r="I1377">
        <v>7.76145</v>
      </c>
      <c r="J1377">
        <v>112.3764</v>
      </c>
      <c r="K1377">
        <v>112.6785</v>
      </c>
      <c r="L1377">
        <v>113.30970000000001</v>
      </c>
      <c r="M1377">
        <v>113.10769999999999</v>
      </c>
      <c r="N1377">
        <v>112.7413</v>
      </c>
      <c r="O1377">
        <v>113.9417</v>
      </c>
      <c r="P1377">
        <v>116.50279999999999</v>
      </c>
      <c r="Q1377">
        <v>117.9208</v>
      </c>
      <c r="R1377">
        <v>118.9532</v>
      </c>
      <c r="S1377">
        <v>121.06480000000001</v>
      </c>
      <c r="T1377">
        <v>121.95569999999999</v>
      </c>
      <c r="U1377">
        <v>121.88760000000001</v>
      </c>
      <c r="V1377">
        <v>119.1153</v>
      </c>
      <c r="W1377">
        <v>118.6178</v>
      </c>
      <c r="X1377">
        <v>116.35209999999999</v>
      </c>
      <c r="Y1377">
        <v>113.355</v>
      </c>
      <c r="Z1377">
        <v>111.65689999999999</v>
      </c>
      <c r="AA1377">
        <v>110.6887</v>
      </c>
      <c r="AB1377">
        <v>110.80759999999999</v>
      </c>
      <c r="AC1377">
        <v>111.8719</v>
      </c>
      <c r="AD1377">
        <v>113.0072</v>
      </c>
      <c r="AE1377">
        <v>112.8</v>
      </c>
      <c r="AF1377">
        <v>112.6253</v>
      </c>
      <c r="AG1377">
        <v>113.2229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22.832380000000001</v>
      </c>
      <c r="AU1377">
        <v>96.614360000000005</v>
      </c>
      <c r="AV1377">
        <v>95.33372</v>
      </c>
      <c r="AW1377">
        <v>93.048590000000004</v>
      </c>
      <c r="AX1377">
        <v>91.749210000000005</v>
      </c>
      <c r="AY1377">
        <v>91.172020000000003</v>
      </c>
      <c r="AZ1377">
        <v>75.772959999999998</v>
      </c>
      <c r="BA1377">
        <v>55.47166</v>
      </c>
      <c r="BB1377">
        <v>34.858730000000001</v>
      </c>
      <c r="BC1377">
        <v>34.239519999999999</v>
      </c>
      <c r="BD1377">
        <v>33.996339999999996</v>
      </c>
      <c r="BE1377">
        <v>35.175249999999998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25.89284</v>
      </c>
      <c r="BS1377">
        <v>98.961250000000007</v>
      </c>
      <c r="BT1377">
        <v>97.462329999999994</v>
      </c>
      <c r="BU1377">
        <v>94.979389999999995</v>
      </c>
      <c r="BV1377">
        <v>93.645030000000006</v>
      </c>
      <c r="BW1377">
        <v>93.017790000000005</v>
      </c>
      <c r="BX1377">
        <v>76.750860000000003</v>
      </c>
      <c r="BY1377">
        <v>56.47092</v>
      </c>
      <c r="BZ1377">
        <v>35.913699999999999</v>
      </c>
      <c r="CA1377">
        <v>35.327260000000003</v>
      </c>
      <c r="CB1377">
        <v>35.122869999999999</v>
      </c>
      <c r="CC1377">
        <v>36.35042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28.012509999999999</v>
      </c>
      <c r="CQ1377">
        <v>100.58669999999999</v>
      </c>
      <c r="CR1377">
        <v>98.936589999999995</v>
      </c>
      <c r="CS1377">
        <v>96.316659999999999</v>
      </c>
      <c r="CT1377">
        <v>94.958060000000003</v>
      </c>
      <c r="CU1377">
        <v>94.296170000000004</v>
      </c>
      <c r="CV1377">
        <v>77.428150000000002</v>
      </c>
      <c r="CW1377">
        <v>57.162999999999997</v>
      </c>
      <c r="CX1377">
        <v>36.644370000000002</v>
      </c>
      <c r="CY1377">
        <v>36.08061</v>
      </c>
      <c r="CZ1377">
        <v>35.903100000000002</v>
      </c>
      <c r="DA1377">
        <v>37.164340000000003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  <c r="DM1377">
        <v>0</v>
      </c>
      <c r="DN1377">
        <v>30.132169999999999</v>
      </c>
      <c r="DO1377">
        <v>102.2122</v>
      </c>
      <c r="DP1377">
        <v>100.4109</v>
      </c>
      <c r="DQ1377">
        <v>97.653919999999999</v>
      </c>
      <c r="DR1377">
        <v>96.271100000000004</v>
      </c>
      <c r="DS1377">
        <v>95.574550000000002</v>
      </c>
      <c r="DT1377">
        <v>78.105429999999998</v>
      </c>
      <c r="DU1377">
        <v>57.855080000000001</v>
      </c>
      <c r="DV1377">
        <v>37.375030000000002</v>
      </c>
      <c r="DW1377">
        <v>36.833970000000001</v>
      </c>
      <c r="DX1377">
        <v>36.683329999999998</v>
      </c>
      <c r="DY1377">
        <v>37.978270000000002</v>
      </c>
      <c r="DZ1377">
        <v>0</v>
      </c>
      <c r="EA1377">
        <v>0</v>
      </c>
      <c r="EB1377">
        <v>0</v>
      </c>
      <c r="EC1377">
        <v>0</v>
      </c>
      <c r="ED1377">
        <v>0</v>
      </c>
      <c r="EE1377">
        <v>0</v>
      </c>
      <c r="EF1377">
        <v>0</v>
      </c>
      <c r="EG1377">
        <v>0</v>
      </c>
      <c r="EH1377">
        <v>0</v>
      </c>
      <c r="EI1377">
        <v>0</v>
      </c>
      <c r="EJ1377">
        <v>0</v>
      </c>
      <c r="EK1377">
        <v>0</v>
      </c>
      <c r="EL1377">
        <v>33.192630000000001</v>
      </c>
      <c r="EM1377">
        <v>104.559</v>
      </c>
      <c r="EN1377">
        <v>102.5395</v>
      </c>
      <c r="EO1377">
        <v>99.584720000000004</v>
      </c>
      <c r="EP1377">
        <v>98.166910000000001</v>
      </c>
      <c r="EQ1377">
        <v>97.420330000000007</v>
      </c>
      <c r="ER1377">
        <v>79.083330000000004</v>
      </c>
      <c r="ES1377">
        <v>58.854340000000001</v>
      </c>
      <c r="ET1377">
        <v>38.43</v>
      </c>
      <c r="EU1377">
        <v>37.921700000000001</v>
      </c>
      <c r="EV1377">
        <v>37.809869999999997</v>
      </c>
      <c r="EW1377">
        <v>39.153440000000003</v>
      </c>
      <c r="EX1377">
        <v>74.438190000000006</v>
      </c>
      <c r="EY1377">
        <v>73.146420000000006</v>
      </c>
      <c r="EZ1377">
        <v>72.409480000000002</v>
      </c>
      <c r="FA1377">
        <v>71.203720000000004</v>
      </c>
      <c r="FB1377">
        <v>70.014300000000006</v>
      </c>
      <c r="FC1377">
        <v>68.333460000000002</v>
      </c>
      <c r="FD1377">
        <v>67.327529999999996</v>
      </c>
      <c r="FE1377">
        <v>67.608829999999998</v>
      </c>
      <c r="FF1377">
        <v>71.106960000000001</v>
      </c>
      <c r="FG1377">
        <v>76.66713</v>
      </c>
      <c r="FH1377">
        <v>80.494900000000001</v>
      </c>
      <c r="FI1377">
        <v>82.939920000000001</v>
      </c>
      <c r="FJ1377">
        <v>84.65428</v>
      </c>
      <c r="FK1377">
        <v>86.364270000000005</v>
      </c>
      <c r="FL1377">
        <v>87.892120000000006</v>
      </c>
      <c r="FM1377">
        <v>88.761470000000003</v>
      </c>
      <c r="FN1377">
        <v>89.204880000000003</v>
      </c>
      <c r="FO1377">
        <v>88.868790000000004</v>
      </c>
      <c r="FP1377">
        <v>87.548079999999999</v>
      </c>
      <c r="FQ1377">
        <v>85.618669999999995</v>
      </c>
      <c r="FR1377">
        <v>83.170820000000006</v>
      </c>
      <c r="FS1377">
        <v>80.059920000000005</v>
      </c>
      <c r="FT1377">
        <v>78.298349999999999</v>
      </c>
      <c r="FU1377">
        <v>77.048270000000002</v>
      </c>
      <c r="FV1377">
        <v>1</v>
      </c>
    </row>
    <row r="1378" spans="1:178" x14ac:dyDescent="0.2">
      <c r="A1378" t="s">
        <v>216</v>
      </c>
      <c r="B1378" t="s">
        <v>231</v>
      </c>
      <c r="C1378" t="s">
        <v>245</v>
      </c>
      <c r="D1378" t="s">
        <v>39</v>
      </c>
      <c r="E1378">
        <v>2015</v>
      </c>
      <c r="F1378" t="s">
        <v>227</v>
      </c>
      <c r="G1378">
        <v>64</v>
      </c>
      <c r="H1378" s="59"/>
      <c r="I1378">
        <v>8.4192</v>
      </c>
      <c r="J1378">
        <v>122.4926</v>
      </c>
      <c r="K1378">
        <v>122.2559</v>
      </c>
      <c r="L1378">
        <v>122.803</v>
      </c>
      <c r="M1378">
        <v>122.9601</v>
      </c>
      <c r="N1378">
        <v>123.1454</v>
      </c>
      <c r="O1378">
        <v>125.1001</v>
      </c>
      <c r="P1378">
        <v>128.07130000000001</v>
      </c>
      <c r="Q1378">
        <v>129.72839999999999</v>
      </c>
      <c r="R1378">
        <v>130.65260000000001</v>
      </c>
      <c r="S1378">
        <v>133.12620000000001</v>
      </c>
      <c r="T1378">
        <v>134.0855</v>
      </c>
      <c r="U1378">
        <v>133.80160000000001</v>
      </c>
      <c r="V1378">
        <v>130.7321</v>
      </c>
      <c r="W1378">
        <v>130.45060000000001</v>
      </c>
      <c r="X1378">
        <v>127.45099999999999</v>
      </c>
      <c r="Y1378">
        <v>123.5095</v>
      </c>
      <c r="Z1378">
        <v>121.8032</v>
      </c>
      <c r="AA1378">
        <v>120.643</v>
      </c>
      <c r="AB1378">
        <v>120.789</v>
      </c>
      <c r="AC1378">
        <v>121.8764</v>
      </c>
      <c r="AD1378">
        <v>122.7747</v>
      </c>
      <c r="AE1378">
        <v>122.7457</v>
      </c>
      <c r="AF1378">
        <v>122.6927</v>
      </c>
      <c r="AG1378">
        <v>123.12439999999999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26.329529999999998</v>
      </c>
      <c r="AU1378">
        <v>107.6373</v>
      </c>
      <c r="AV1378">
        <v>105.849</v>
      </c>
      <c r="AW1378">
        <v>102.7706</v>
      </c>
      <c r="AX1378">
        <v>101.3297</v>
      </c>
      <c r="AY1378">
        <v>100.65430000000001</v>
      </c>
      <c r="AZ1378">
        <v>83.332440000000005</v>
      </c>
      <c r="BA1378">
        <v>60.366399999999999</v>
      </c>
      <c r="BB1378">
        <v>38.449150000000003</v>
      </c>
      <c r="BC1378">
        <v>37.745289999999997</v>
      </c>
      <c r="BD1378">
        <v>37.169580000000003</v>
      </c>
      <c r="BE1378">
        <v>38.073540000000001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29.562429999999999</v>
      </c>
      <c r="BS1378">
        <v>110.1542</v>
      </c>
      <c r="BT1378">
        <v>108.1152</v>
      </c>
      <c r="BU1378">
        <v>104.7881</v>
      </c>
      <c r="BV1378">
        <v>103.3233</v>
      </c>
      <c r="BW1378">
        <v>102.58669999999999</v>
      </c>
      <c r="BX1378">
        <v>84.375389999999996</v>
      </c>
      <c r="BY1378">
        <v>61.430590000000002</v>
      </c>
      <c r="BZ1378">
        <v>39.571759999999998</v>
      </c>
      <c r="CA1378">
        <v>38.907870000000003</v>
      </c>
      <c r="CB1378">
        <v>38.384160000000001</v>
      </c>
      <c r="CC1378">
        <v>39.34084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31.80152</v>
      </c>
      <c r="CQ1378">
        <v>111.8974</v>
      </c>
      <c r="CR1378">
        <v>109.6848</v>
      </c>
      <c r="CS1378">
        <v>106.1854</v>
      </c>
      <c r="CT1378">
        <v>104.7041</v>
      </c>
      <c r="CU1378">
        <v>103.9251</v>
      </c>
      <c r="CV1378">
        <v>85.097719999999995</v>
      </c>
      <c r="CW1378">
        <v>62.167639999999999</v>
      </c>
      <c r="CX1378">
        <v>40.349269999999997</v>
      </c>
      <c r="CY1378">
        <v>39.713079999999998</v>
      </c>
      <c r="CZ1378">
        <v>39.225369999999998</v>
      </c>
      <c r="DA1378">
        <v>40.218559999999997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  <c r="DM1378">
        <v>0</v>
      </c>
      <c r="DN1378">
        <v>34.040619999999997</v>
      </c>
      <c r="DO1378">
        <v>113.6407</v>
      </c>
      <c r="DP1378">
        <v>111.2544</v>
      </c>
      <c r="DQ1378">
        <v>107.5827</v>
      </c>
      <c r="DR1378">
        <v>106.0849</v>
      </c>
      <c r="DS1378">
        <v>105.2634</v>
      </c>
      <c r="DT1378">
        <v>85.820059999999998</v>
      </c>
      <c r="DU1378">
        <v>62.904690000000002</v>
      </c>
      <c r="DV1378">
        <v>41.126779999999997</v>
      </c>
      <c r="DW1378">
        <v>40.518279999999997</v>
      </c>
      <c r="DX1378">
        <v>40.066580000000002</v>
      </c>
      <c r="DY1378">
        <v>41.09628</v>
      </c>
      <c r="DZ1378">
        <v>0</v>
      </c>
      <c r="EA1378">
        <v>0</v>
      </c>
      <c r="EB1378">
        <v>0</v>
      </c>
      <c r="EC1378">
        <v>0</v>
      </c>
      <c r="ED1378">
        <v>0</v>
      </c>
      <c r="EE1378">
        <v>0</v>
      </c>
      <c r="EF1378">
        <v>0</v>
      </c>
      <c r="EG1378">
        <v>0</v>
      </c>
      <c r="EH1378">
        <v>0</v>
      </c>
      <c r="EI1378">
        <v>0</v>
      </c>
      <c r="EJ1378">
        <v>0</v>
      </c>
      <c r="EK1378">
        <v>0</v>
      </c>
      <c r="EL1378">
        <v>37.273510000000002</v>
      </c>
      <c r="EM1378">
        <v>116.1576</v>
      </c>
      <c r="EN1378">
        <v>113.5206</v>
      </c>
      <c r="EO1378">
        <v>109.6002</v>
      </c>
      <c r="EP1378">
        <v>108.07850000000001</v>
      </c>
      <c r="EQ1378">
        <v>107.19580000000001</v>
      </c>
      <c r="ER1378">
        <v>86.863010000000003</v>
      </c>
      <c r="ES1378">
        <v>63.968870000000003</v>
      </c>
      <c r="ET1378">
        <v>42.249389999999998</v>
      </c>
      <c r="EU1378">
        <v>41.680869999999999</v>
      </c>
      <c r="EV1378">
        <v>41.28116</v>
      </c>
      <c r="EW1378">
        <v>42.363570000000003</v>
      </c>
      <c r="EX1378">
        <v>78.351380000000006</v>
      </c>
      <c r="EY1378">
        <v>77.918300000000002</v>
      </c>
      <c r="EZ1378">
        <v>77.129390000000001</v>
      </c>
      <c r="FA1378">
        <v>76.249780000000001</v>
      </c>
      <c r="FB1378">
        <v>74.808490000000006</v>
      </c>
      <c r="FC1378">
        <v>73.53407</v>
      </c>
      <c r="FD1378">
        <v>72.026889999999995</v>
      </c>
      <c r="FE1378">
        <v>71.591459999999998</v>
      </c>
      <c r="FF1378">
        <v>74.109930000000006</v>
      </c>
      <c r="FG1378">
        <v>78.979669999999999</v>
      </c>
      <c r="FH1378">
        <v>83.204260000000005</v>
      </c>
      <c r="FI1378">
        <v>86.198710000000005</v>
      </c>
      <c r="FJ1378">
        <v>88.048469999999995</v>
      </c>
      <c r="FK1378">
        <v>89.509540000000001</v>
      </c>
      <c r="FL1378">
        <v>90.832340000000002</v>
      </c>
      <c r="FM1378">
        <v>90.812259999999995</v>
      </c>
      <c r="FN1378">
        <v>91.16431</v>
      </c>
      <c r="FO1378">
        <v>91.014210000000006</v>
      </c>
      <c r="FP1378">
        <v>90.20026</v>
      </c>
      <c r="FQ1378">
        <v>88.246129999999994</v>
      </c>
      <c r="FR1378">
        <v>85.559520000000006</v>
      </c>
      <c r="FS1378">
        <v>83.268540000000002</v>
      </c>
      <c r="FT1378">
        <v>81.622380000000007</v>
      </c>
      <c r="FU1378">
        <v>80.450599999999994</v>
      </c>
      <c r="FV1378">
        <v>1</v>
      </c>
    </row>
    <row r="1379" spans="1:178" x14ac:dyDescent="0.2">
      <c r="A1379" t="s">
        <v>216</v>
      </c>
      <c r="B1379" t="s">
        <v>231</v>
      </c>
      <c r="C1379" t="s">
        <v>245</v>
      </c>
      <c r="D1379" t="s">
        <v>39</v>
      </c>
      <c r="E1379">
        <v>2016</v>
      </c>
      <c r="F1379" t="s">
        <v>227</v>
      </c>
      <c r="G1379">
        <v>62</v>
      </c>
      <c r="H1379" s="59"/>
      <c r="I1379">
        <v>8.1561000000000003</v>
      </c>
      <c r="J1379">
        <v>118.6647</v>
      </c>
      <c r="K1379">
        <v>118.4354</v>
      </c>
      <c r="L1379">
        <v>118.9654</v>
      </c>
      <c r="M1379">
        <v>119.1176</v>
      </c>
      <c r="N1379">
        <v>119.2971</v>
      </c>
      <c r="O1379">
        <v>121.19070000000001</v>
      </c>
      <c r="P1379">
        <v>124.069</v>
      </c>
      <c r="Q1379">
        <v>125.67440000000001</v>
      </c>
      <c r="R1379">
        <v>126.5697</v>
      </c>
      <c r="S1379">
        <v>128.96600000000001</v>
      </c>
      <c r="T1379">
        <v>129.8954</v>
      </c>
      <c r="U1379">
        <v>129.62029999999999</v>
      </c>
      <c r="V1379">
        <v>126.6468</v>
      </c>
      <c r="W1379">
        <v>126.374</v>
      </c>
      <c r="X1379">
        <v>123.46810000000001</v>
      </c>
      <c r="Y1379">
        <v>119.6498</v>
      </c>
      <c r="Z1379">
        <v>117.99679999999999</v>
      </c>
      <c r="AA1379">
        <v>116.8729</v>
      </c>
      <c r="AB1379">
        <v>117.01430000000001</v>
      </c>
      <c r="AC1379">
        <v>118.06780000000001</v>
      </c>
      <c r="AD1379">
        <v>118.938</v>
      </c>
      <c r="AE1379">
        <v>118.90989999999999</v>
      </c>
      <c r="AF1379">
        <v>118.8586</v>
      </c>
      <c r="AG1379">
        <v>119.27679999999999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25.42192</v>
      </c>
      <c r="AU1379">
        <v>104.2076</v>
      </c>
      <c r="AV1379">
        <v>102.48180000000001</v>
      </c>
      <c r="AW1379">
        <v>99.506100000000004</v>
      </c>
      <c r="AX1379">
        <v>98.110799999999998</v>
      </c>
      <c r="AY1379">
        <v>97.458200000000005</v>
      </c>
      <c r="AZ1379">
        <v>80.700940000000003</v>
      </c>
      <c r="BA1379">
        <v>58.452030000000001</v>
      </c>
      <c r="BB1379">
        <v>37.218159999999997</v>
      </c>
      <c r="BC1379">
        <v>36.535240000000002</v>
      </c>
      <c r="BD1379">
        <v>35.97616</v>
      </c>
      <c r="BE1379">
        <v>36.850499999999997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28.603899999999999</v>
      </c>
      <c r="BS1379">
        <v>106.6849</v>
      </c>
      <c r="BT1379">
        <v>104.7123</v>
      </c>
      <c r="BU1379">
        <v>101.4918</v>
      </c>
      <c r="BV1379">
        <v>100.07299999999999</v>
      </c>
      <c r="BW1379">
        <v>99.360129999999998</v>
      </c>
      <c r="BX1379">
        <v>81.727459999999994</v>
      </c>
      <c r="BY1379">
        <v>59.499450000000003</v>
      </c>
      <c r="BZ1379">
        <v>38.323090000000001</v>
      </c>
      <c r="CA1379">
        <v>37.679519999999997</v>
      </c>
      <c r="CB1379">
        <v>37.171610000000001</v>
      </c>
      <c r="CC1379">
        <v>38.097830000000002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30.807729999999999</v>
      </c>
      <c r="CQ1379">
        <v>108.4007</v>
      </c>
      <c r="CR1379">
        <v>106.25709999999999</v>
      </c>
      <c r="CS1379">
        <v>102.86709999999999</v>
      </c>
      <c r="CT1379">
        <v>101.43210000000001</v>
      </c>
      <c r="CU1379">
        <v>100.67740000000001</v>
      </c>
      <c r="CV1379">
        <v>82.438419999999994</v>
      </c>
      <c r="CW1379">
        <v>60.224899999999998</v>
      </c>
      <c r="CX1379">
        <v>39.088349999999998</v>
      </c>
      <c r="CY1379">
        <v>38.47204</v>
      </c>
      <c r="CZ1379">
        <v>37.999569999999999</v>
      </c>
      <c r="DA1379">
        <v>38.961730000000003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  <c r="DM1379">
        <v>0</v>
      </c>
      <c r="DN1379">
        <v>33.01155</v>
      </c>
      <c r="DO1379">
        <v>110.1164</v>
      </c>
      <c r="DP1379">
        <v>107.80200000000001</v>
      </c>
      <c r="DQ1379">
        <v>104.2424</v>
      </c>
      <c r="DR1379">
        <v>102.7911</v>
      </c>
      <c r="DS1379">
        <v>101.99469999999999</v>
      </c>
      <c r="DT1379">
        <v>83.149379999999994</v>
      </c>
      <c r="DU1379">
        <v>60.950339999999997</v>
      </c>
      <c r="DV1379">
        <v>39.853619999999999</v>
      </c>
      <c r="DW1379">
        <v>39.264560000000003</v>
      </c>
      <c r="DX1379">
        <v>38.827539999999999</v>
      </c>
      <c r="DY1379">
        <v>39.825629999999997</v>
      </c>
      <c r="DZ1379">
        <v>0</v>
      </c>
      <c r="EA1379">
        <v>0</v>
      </c>
      <c r="EB1379">
        <v>0</v>
      </c>
      <c r="EC1379">
        <v>0</v>
      </c>
      <c r="ED1379">
        <v>0</v>
      </c>
      <c r="EE1379">
        <v>0</v>
      </c>
      <c r="EF1379">
        <v>0</v>
      </c>
      <c r="EG1379">
        <v>0</v>
      </c>
      <c r="EH1379">
        <v>0</v>
      </c>
      <c r="EI1379">
        <v>0</v>
      </c>
      <c r="EJ1379">
        <v>0</v>
      </c>
      <c r="EK1379">
        <v>0</v>
      </c>
      <c r="EL1379">
        <v>36.193530000000003</v>
      </c>
      <c r="EM1379">
        <v>112.5937</v>
      </c>
      <c r="EN1379">
        <v>110.0325</v>
      </c>
      <c r="EO1379">
        <v>106.2281</v>
      </c>
      <c r="EP1379">
        <v>104.7533</v>
      </c>
      <c r="EQ1379">
        <v>103.89660000000001</v>
      </c>
      <c r="ER1379">
        <v>84.175899999999999</v>
      </c>
      <c r="ES1379">
        <v>61.997770000000003</v>
      </c>
      <c r="ET1379">
        <v>40.958550000000002</v>
      </c>
      <c r="EU1379">
        <v>40.408839999999998</v>
      </c>
      <c r="EV1379">
        <v>40.02299</v>
      </c>
      <c r="EW1379">
        <v>41.072960000000002</v>
      </c>
      <c r="EX1379">
        <v>78.351380000000006</v>
      </c>
      <c r="EY1379">
        <v>77.918300000000002</v>
      </c>
      <c r="EZ1379">
        <v>77.129390000000001</v>
      </c>
      <c r="FA1379">
        <v>76.249780000000001</v>
      </c>
      <c r="FB1379">
        <v>74.808490000000006</v>
      </c>
      <c r="FC1379">
        <v>73.53407</v>
      </c>
      <c r="FD1379">
        <v>72.026889999999995</v>
      </c>
      <c r="FE1379">
        <v>71.591459999999998</v>
      </c>
      <c r="FF1379">
        <v>74.109930000000006</v>
      </c>
      <c r="FG1379">
        <v>78.979669999999999</v>
      </c>
      <c r="FH1379">
        <v>83.204260000000005</v>
      </c>
      <c r="FI1379">
        <v>86.198710000000005</v>
      </c>
      <c r="FJ1379">
        <v>88.048469999999995</v>
      </c>
      <c r="FK1379">
        <v>89.509540000000001</v>
      </c>
      <c r="FL1379">
        <v>90.832340000000002</v>
      </c>
      <c r="FM1379">
        <v>90.812259999999995</v>
      </c>
      <c r="FN1379">
        <v>91.16431</v>
      </c>
      <c r="FO1379">
        <v>91.014210000000006</v>
      </c>
      <c r="FP1379">
        <v>90.20026</v>
      </c>
      <c r="FQ1379">
        <v>88.246129999999994</v>
      </c>
      <c r="FR1379">
        <v>85.559520000000006</v>
      </c>
      <c r="FS1379">
        <v>83.268540000000002</v>
      </c>
      <c r="FT1379">
        <v>81.622380000000007</v>
      </c>
      <c r="FU1379">
        <v>80.450590000000005</v>
      </c>
      <c r="FV1379">
        <v>1</v>
      </c>
    </row>
    <row r="1380" spans="1:178" x14ac:dyDescent="0.2">
      <c r="A1380" t="s">
        <v>216</v>
      </c>
      <c r="B1380" t="s">
        <v>231</v>
      </c>
      <c r="C1380" t="s">
        <v>245</v>
      </c>
      <c r="D1380" t="s">
        <v>39</v>
      </c>
      <c r="E1380">
        <v>2017</v>
      </c>
      <c r="F1380" t="s">
        <v>227</v>
      </c>
      <c r="G1380">
        <v>61</v>
      </c>
      <c r="H1380" s="59"/>
      <c r="I1380">
        <v>8.0245499999999996</v>
      </c>
      <c r="J1380">
        <v>116.7508</v>
      </c>
      <c r="K1380">
        <v>116.52509999999999</v>
      </c>
      <c r="L1380">
        <v>117.0466</v>
      </c>
      <c r="M1380">
        <v>117.1964</v>
      </c>
      <c r="N1380">
        <v>117.3729</v>
      </c>
      <c r="O1380">
        <v>119.23609999999999</v>
      </c>
      <c r="P1380">
        <v>122.06789999999999</v>
      </c>
      <c r="Q1380">
        <v>123.6474</v>
      </c>
      <c r="R1380">
        <v>124.5283</v>
      </c>
      <c r="S1380">
        <v>126.88590000000001</v>
      </c>
      <c r="T1380">
        <v>127.80029999999999</v>
      </c>
      <c r="U1380">
        <v>127.52970000000001</v>
      </c>
      <c r="V1380">
        <v>124.6041</v>
      </c>
      <c r="W1380">
        <v>124.3357</v>
      </c>
      <c r="X1380">
        <v>121.47669999999999</v>
      </c>
      <c r="Y1380">
        <v>117.7199</v>
      </c>
      <c r="Z1380">
        <v>116.0937</v>
      </c>
      <c r="AA1380">
        <v>114.98779999999999</v>
      </c>
      <c r="AB1380">
        <v>115.127</v>
      </c>
      <c r="AC1380">
        <v>116.1634</v>
      </c>
      <c r="AD1380">
        <v>117.0196</v>
      </c>
      <c r="AE1380">
        <v>116.992</v>
      </c>
      <c r="AF1380">
        <v>116.9415</v>
      </c>
      <c r="AG1380">
        <v>117.35290000000001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24.968630000000001</v>
      </c>
      <c r="AU1380">
        <v>102.4931</v>
      </c>
      <c r="AV1380">
        <v>100.7985</v>
      </c>
      <c r="AW1380">
        <v>97.874160000000003</v>
      </c>
      <c r="AX1380">
        <v>96.501689999999996</v>
      </c>
      <c r="AY1380">
        <v>95.860429999999994</v>
      </c>
      <c r="AZ1380">
        <v>79.385360000000006</v>
      </c>
      <c r="BA1380">
        <v>57.495019999999997</v>
      </c>
      <c r="BB1380">
        <v>36.602849999999997</v>
      </c>
      <c r="BC1380">
        <v>35.930399999999999</v>
      </c>
      <c r="BD1380">
        <v>35.379649999999998</v>
      </c>
      <c r="BE1380">
        <v>36.239179999999998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28.124839999999999</v>
      </c>
      <c r="BS1380">
        <v>104.9504</v>
      </c>
      <c r="BT1380">
        <v>103.011</v>
      </c>
      <c r="BU1380">
        <v>99.843789999999998</v>
      </c>
      <c r="BV1380">
        <v>98.448040000000006</v>
      </c>
      <c r="BW1380">
        <v>97.746960000000001</v>
      </c>
      <c r="BX1380">
        <v>80.403559999999999</v>
      </c>
      <c r="BY1380">
        <v>58.53396</v>
      </c>
      <c r="BZ1380">
        <v>37.698830000000001</v>
      </c>
      <c r="CA1380">
        <v>37.065420000000003</v>
      </c>
      <c r="CB1380">
        <v>36.56541</v>
      </c>
      <c r="CC1380">
        <v>37.476410000000001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30.310829999999999</v>
      </c>
      <c r="CQ1380">
        <v>106.6523</v>
      </c>
      <c r="CR1380">
        <v>104.5433</v>
      </c>
      <c r="CS1380">
        <v>101.2079</v>
      </c>
      <c r="CT1380">
        <v>99.79607</v>
      </c>
      <c r="CU1380">
        <v>99.053569999999993</v>
      </c>
      <c r="CV1380">
        <v>81.108770000000007</v>
      </c>
      <c r="CW1380">
        <v>59.253529999999998</v>
      </c>
      <c r="CX1380">
        <v>38.457900000000002</v>
      </c>
      <c r="CY1380">
        <v>37.851520000000001</v>
      </c>
      <c r="CZ1380">
        <v>37.386679999999998</v>
      </c>
      <c r="DA1380">
        <v>38.333309999999997</v>
      </c>
      <c r="DB1380">
        <v>0</v>
      </c>
      <c r="DC1380">
        <v>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  <c r="DM1380">
        <v>0</v>
      </c>
      <c r="DN1380">
        <v>32.496810000000004</v>
      </c>
      <c r="DO1380">
        <v>108.3541</v>
      </c>
      <c r="DP1380">
        <v>106.0757</v>
      </c>
      <c r="DQ1380">
        <v>102.57210000000001</v>
      </c>
      <c r="DR1380">
        <v>101.14409999999999</v>
      </c>
      <c r="DS1380">
        <v>100.36020000000001</v>
      </c>
      <c r="DT1380">
        <v>81.813980000000001</v>
      </c>
      <c r="DU1380">
        <v>59.973100000000002</v>
      </c>
      <c r="DV1380">
        <v>39.216970000000003</v>
      </c>
      <c r="DW1380">
        <v>38.637630000000001</v>
      </c>
      <c r="DX1380">
        <v>38.207940000000001</v>
      </c>
      <c r="DY1380">
        <v>39.190219999999997</v>
      </c>
      <c r="DZ1380">
        <v>0</v>
      </c>
      <c r="EA1380">
        <v>0</v>
      </c>
      <c r="EB1380">
        <v>0</v>
      </c>
      <c r="EC1380">
        <v>0</v>
      </c>
      <c r="ED1380">
        <v>0</v>
      </c>
      <c r="EE1380">
        <v>0</v>
      </c>
      <c r="EF1380">
        <v>0</v>
      </c>
      <c r="EG1380">
        <v>0</v>
      </c>
      <c r="EH1380">
        <v>0</v>
      </c>
      <c r="EI1380">
        <v>0</v>
      </c>
      <c r="EJ1380">
        <v>0</v>
      </c>
      <c r="EK1380">
        <v>0</v>
      </c>
      <c r="EL1380">
        <v>35.653030000000001</v>
      </c>
      <c r="EM1380">
        <v>110.81140000000001</v>
      </c>
      <c r="EN1380">
        <v>108.2881</v>
      </c>
      <c r="EO1380">
        <v>104.54170000000001</v>
      </c>
      <c r="EP1380">
        <v>103.09050000000001</v>
      </c>
      <c r="EQ1380">
        <v>102.2467</v>
      </c>
      <c r="ER1380">
        <v>82.832179999999994</v>
      </c>
      <c r="ES1380">
        <v>61.012039999999999</v>
      </c>
      <c r="ET1380">
        <v>40.312950000000001</v>
      </c>
      <c r="EU1380">
        <v>39.772640000000003</v>
      </c>
      <c r="EV1380">
        <v>39.393709999999999</v>
      </c>
      <c r="EW1380">
        <v>40.427439999999997</v>
      </c>
      <c r="EX1380">
        <v>78.351380000000006</v>
      </c>
      <c r="EY1380">
        <v>77.918300000000002</v>
      </c>
      <c r="EZ1380">
        <v>77.129390000000001</v>
      </c>
      <c r="FA1380">
        <v>76.249780000000001</v>
      </c>
      <c r="FB1380">
        <v>74.808490000000006</v>
      </c>
      <c r="FC1380">
        <v>73.53407</v>
      </c>
      <c r="FD1380">
        <v>72.026889999999995</v>
      </c>
      <c r="FE1380">
        <v>71.591459999999998</v>
      </c>
      <c r="FF1380">
        <v>74.109930000000006</v>
      </c>
      <c r="FG1380">
        <v>78.979669999999999</v>
      </c>
      <c r="FH1380">
        <v>83.204260000000005</v>
      </c>
      <c r="FI1380">
        <v>86.198710000000005</v>
      </c>
      <c r="FJ1380">
        <v>88.048469999999995</v>
      </c>
      <c r="FK1380">
        <v>89.509540000000001</v>
      </c>
      <c r="FL1380">
        <v>90.832340000000002</v>
      </c>
      <c r="FM1380">
        <v>90.812259999999995</v>
      </c>
      <c r="FN1380">
        <v>91.16431</v>
      </c>
      <c r="FO1380">
        <v>91.014219999999995</v>
      </c>
      <c r="FP1380">
        <v>90.20026</v>
      </c>
      <c r="FQ1380">
        <v>88.246129999999994</v>
      </c>
      <c r="FR1380">
        <v>85.559510000000003</v>
      </c>
      <c r="FS1380">
        <v>83.268540000000002</v>
      </c>
      <c r="FT1380">
        <v>81.622389999999996</v>
      </c>
      <c r="FU1380">
        <v>80.450599999999994</v>
      </c>
      <c r="FV1380">
        <v>1</v>
      </c>
    </row>
    <row r="1381" spans="1:178" x14ac:dyDescent="0.2">
      <c r="A1381" t="s">
        <v>216</v>
      </c>
      <c r="B1381" t="s">
        <v>231</v>
      </c>
      <c r="C1381" t="s">
        <v>245</v>
      </c>
      <c r="D1381" t="s">
        <v>39</v>
      </c>
      <c r="E1381" t="s">
        <v>239</v>
      </c>
      <c r="F1381" t="s">
        <v>227</v>
      </c>
      <c r="G1381">
        <v>59</v>
      </c>
      <c r="H1381" s="59"/>
      <c r="I1381">
        <v>7.76145</v>
      </c>
      <c r="J1381">
        <v>112.9229</v>
      </c>
      <c r="K1381">
        <v>112.7046</v>
      </c>
      <c r="L1381">
        <v>113.20910000000001</v>
      </c>
      <c r="M1381">
        <v>113.3539</v>
      </c>
      <c r="N1381">
        <v>113.5247</v>
      </c>
      <c r="O1381">
        <v>115.3267</v>
      </c>
      <c r="P1381">
        <v>118.06570000000001</v>
      </c>
      <c r="Q1381">
        <v>119.5934</v>
      </c>
      <c r="R1381">
        <v>120.44540000000001</v>
      </c>
      <c r="S1381">
        <v>122.7257</v>
      </c>
      <c r="T1381">
        <v>123.6101</v>
      </c>
      <c r="U1381">
        <v>123.3484</v>
      </c>
      <c r="V1381">
        <v>120.5187</v>
      </c>
      <c r="W1381">
        <v>120.2591</v>
      </c>
      <c r="X1381">
        <v>117.4939</v>
      </c>
      <c r="Y1381">
        <v>113.8603</v>
      </c>
      <c r="Z1381">
        <v>112.2873</v>
      </c>
      <c r="AA1381">
        <v>111.21769999999999</v>
      </c>
      <c r="AB1381">
        <v>111.3523</v>
      </c>
      <c r="AC1381">
        <v>112.3548</v>
      </c>
      <c r="AD1381">
        <v>113.1829</v>
      </c>
      <c r="AE1381">
        <v>113.1562</v>
      </c>
      <c r="AF1381">
        <v>113.1073</v>
      </c>
      <c r="AG1381">
        <v>113.50530000000001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24.063140000000001</v>
      </c>
      <c r="AU1381">
        <v>99.065100000000001</v>
      </c>
      <c r="AV1381">
        <v>97.432770000000005</v>
      </c>
      <c r="AW1381">
        <v>94.610979999999998</v>
      </c>
      <c r="AX1381">
        <v>93.284149999999997</v>
      </c>
      <c r="AY1381">
        <v>92.665559999999999</v>
      </c>
      <c r="AZ1381">
        <v>76.754540000000006</v>
      </c>
      <c r="BA1381">
        <v>55.58135</v>
      </c>
      <c r="BB1381">
        <v>35.372599999999998</v>
      </c>
      <c r="BC1381">
        <v>34.721130000000002</v>
      </c>
      <c r="BD1381">
        <v>34.18703</v>
      </c>
      <c r="BE1381">
        <v>35.016959999999997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27.167179999999998</v>
      </c>
      <c r="BS1381">
        <v>101.4817</v>
      </c>
      <c r="BT1381">
        <v>99.608649999999997</v>
      </c>
      <c r="BU1381">
        <v>96.548050000000003</v>
      </c>
      <c r="BV1381">
        <v>95.198319999999995</v>
      </c>
      <c r="BW1381">
        <v>94.520899999999997</v>
      </c>
      <c r="BX1381">
        <v>77.75591</v>
      </c>
      <c r="BY1381">
        <v>56.603119999999997</v>
      </c>
      <c r="BZ1381">
        <v>36.45046</v>
      </c>
      <c r="CA1381">
        <v>35.837380000000003</v>
      </c>
      <c r="CB1381">
        <v>35.353200000000001</v>
      </c>
      <c r="CC1381">
        <v>36.233739999999997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29.317029999999999</v>
      </c>
      <c r="CQ1381">
        <v>103.1555</v>
      </c>
      <c r="CR1381">
        <v>101.1157</v>
      </c>
      <c r="CS1381">
        <v>97.889660000000006</v>
      </c>
      <c r="CT1381">
        <v>96.524069999999995</v>
      </c>
      <c r="CU1381">
        <v>95.805909999999997</v>
      </c>
      <c r="CV1381">
        <v>78.449460000000002</v>
      </c>
      <c r="CW1381">
        <v>57.310789999999997</v>
      </c>
      <c r="CX1381">
        <v>37.196980000000003</v>
      </c>
      <c r="CY1381">
        <v>36.610489999999999</v>
      </c>
      <c r="CZ1381">
        <v>36.160879999999999</v>
      </c>
      <c r="DA1381">
        <v>37.076479999999997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  <c r="DM1381">
        <v>0</v>
      </c>
      <c r="DN1381">
        <v>31.46688</v>
      </c>
      <c r="DO1381">
        <v>104.8292</v>
      </c>
      <c r="DP1381">
        <v>102.62269999999999</v>
      </c>
      <c r="DQ1381">
        <v>99.231260000000006</v>
      </c>
      <c r="DR1381">
        <v>97.849819999999994</v>
      </c>
      <c r="DS1381">
        <v>97.090909999999994</v>
      </c>
      <c r="DT1381">
        <v>79.143010000000004</v>
      </c>
      <c r="DU1381">
        <v>58.018470000000001</v>
      </c>
      <c r="DV1381">
        <v>37.943510000000003</v>
      </c>
      <c r="DW1381">
        <v>37.383609999999997</v>
      </c>
      <c r="DX1381">
        <v>36.96857</v>
      </c>
      <c r="DY1381">
        <v>37.919220000000003</v>
      </c>
      <c r="DZ1381">
        <v>0</v>
      </c>
      <c r="EA1381">
        <v>0</v>
      </c>
      <c r="EB1381">
        <v>0</v>
      </c>
      <c r="EC1381">
        <v>0</v>
      </c>
      <c r="ED1381">
        <v>0</v>
      </c>
      <c r="EE1381">
        <v>0</v>
      </c>
      <c r="EF1381">
        <v>0</v>
      </c>
      <c r="EG1381">
        <v>0</v>
      </c>
      <c r="EH1381">
        <v>0</v>
      </c>
      <c r="EI1381">
        <v>0</v>
      </c>
      <c r="EJ1381">
        <v>0</v>
      </c>
      <c r="EK1381">
        <v>0</v>
      </c>
      <c r="EL1381">
        <v>34.570920000000001</v>
      </c>
      <c r="EM1381">
        <v>107.2458</v>
      </c>
      <c r="EN1381">
        <v>104.79859999999999</v>
      </c>
      <c r="EO1381">
        <v>101.1683</v>
      </c>
      <c r="EP1381">
        <v>99.763990000000007</v>
      </c>
      <c r="EQ1381">
        <v>98.946259999999995</v>
      </c>
      <c r="ER1381">
        <v>80.144390000000001</v>
      </c>
      <c r="ES1381">
        <v>59.040230000000001</v>
      </c>
      <c r="ET1381">
        <v>39.021369999999997</v>
      </c>
      <c r="EU1381">
        <v>38.499859999999998</v>
      </c>
      <c r="EV1381">
        <v>38.134740000000001</v>
      </c>
      <c r="EW1381">
        <v>39.136000000000003</v>
      </c>
      <c r="EX1381">
        <v>78.351380000000006</v>
      </c>
      <c r="EY1381">
        <v>77.918300000000002</v>
      </c>
      <c r="EZ1381">
        <v>77.129390000000001</v>
      </c>
      <c r="FA1381">
        <v>76.249780000000001</v>
      </c>
      <c r="FB1381">
        <v>74.808490000000006</v>
      </c>
      <c r="FC1381">
        <v>73.53407</v>
      </c>
      <c r="FD1381">
        <v>72.026889999999995</v>
      </c>
      <c r="FE1381">
        <v>71.591459999999998</v>
      </c>
      <c r="FF1381">
        <v>74.109930000000006</v>
      </c>
      <c r="FG1381">
        <v>78.979669999999999</v>
      </c>
      <c r="FH1381">
        <v>83.204260000000005</v>
      </c>
      <c r="FI1381">
        <v>86.198710000000005</v>
      </c>
      <c r="FJ1381">
        <v>88.048469999999995</v>
      </c>
      <c r="FK1381">
        <v>89.509540000000001</v>
      </c>
      <c r="FL1381">
        <v>90.832350000000005</v>
      </c>
      <c r="FM1381">
        <v>90.812259999999995</v>
      </c>
      <c r="FN1381">
        <v>91.16431</v>
      </c>
      <c r="FO1381">
        <v>91.014210000000006</v>
      </c>
      <c r="FP1381">
        <v>90.20026</v>
      </c>
      <c r="FQ1381">
        <v>88.246129999999994</v>
      </c>
      <c r="FR1381">
        <v>85.559520000000006</v>
      </c>
      <c r="FS1381">
        <v>83.268540000000002</v>
      </c>
      <c r="FT1381">
        <v>81.622380000000007</v>
      </c>
      <c r="FU1381">
        <v>80.450599999999994</v>
      </c>
      <c r="FV1381">
        <v>1</v>
      </c>
    </row>
    <row r="1382" spans="1:178" x14ac:dyDescent="0.2">
      <c r="A1382" t="s">
        <v>216</v>
      </c>
      <c r="B1382" t="s">
        <v>231</v>
      </c>
      <c r="C1382" t="s">
        <v>245</v>
      </c>
      <c r="D1382" t="s">
        <v>40</v>
      </c>
      <c r="E1382">
        <v>2015</v>
      </c>
      <c r="F1382" t="s">
        <v>227</v>
      </c>
      <c r="G1382">
        <v>64</v>
      </c>
      <c r="H1382" s="59"/>
      <c r="I1382">
        <v>8.4192</v>
      </c>
      <c r="J1382">
        <v>125.354</v>
      </c>
      <c r="K1382">
        <v>125.2944</v>
      </c>
      <c r="L1382">
        <v>125.7225</v>
      </c>
      <c r="M1382">
        <v>125.92610000000001</v>
      </c>
      <c r="N1382">
        <v>126.2362</v>
      </c>
      <c r="O1382">
        <v>127.9487</v>
      </c>
      <c r="P1382">
        <v>130.51609999999999</v>
      </c>
      <c r="Q1382">
        <v>132.38079999999999</v>
      </c>
      <c r="R1382">
        <v>133.3886</v>
      </c>
      <c r="S1382">
        <v>135.8656</v>
      </c>
      <c r="T1382">
        <v>136.6883</v>
      </c>
      <c r="U1382">
        <v>136.47800000000001</v>
      </c>
      <c r="V1382">
        <v>133.30199999999999</v>
      </c>
      <c r="W1382">
        <v>132.9521</v>
      </c>
      <c r="X1382">
        <v>130.25219999999999</v>
      </c>
      <c r="Y1382">
        <v>126.87869999999999</v>
      </c>
      <c r="Z1382">
        <v>125.0428</v>
      </c>
      <c r="AA1382">
        <v>124.06950000000001</v>
      </c>
      <c r="AB1382">
        <v>123.961</v>
      </c>
      <c r="AC1382">
        <v>124.7744</v>
      </c>
      <c r="AD1382">
        <v>126.1425</v>
      </c>
      <c r="AE1382">
        <v>125.6461</v>
      </c>
      <c r="AF1382">
        <v>125.55070000000001</v>
      </c>
      <c r="AG1382">
        <v>125.7897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27.777329999999999</v>
      </c>
      <c r="AU1382">
        <v>111.08450000000001</v>
      </c>
      <c r="AV1382">
        <v>109.4701</v>
      </c>
      <c r="AW1382">
        <v>106.7929</v>
      </c>
      <c r="AX1382">
        <v>105.52800000000001</v>
      </c>
      <c r="AY1382">
        <v>104.9627</v>
      </c>
      <c r="AZ1382">
        <v>87.593249999999998</v>
      </c>
      <c r="BA1382">
        <v>63.834310000000002</v>
      </c>
      <c r="BB1382">
        <v>42.19088</v>
      </c>
      <c r="BC1382">
        <v>41.39123</v>
      </c>
      <c r="BD1382">
        <v>40.847969999999997</v>
      </c>
      <c r="BE1382">
        <v>41.714289999999998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31.074470000000002</v>
      </c>
      <c r="BS1382">
        <v>113.7144</v>
      </c>
      <c r="BT1382">
        <v>111.87130000000001</v>
      </c>
      <c r="BU1382">
        <v>108.9671</v>
      </c>
      <c r="BV1382">
        <v>107.6369</v>
      </c>
      <c r="BW1382">
        <v>107.02549999999999</v>
      </c>
      <c r="BX1382">
        <v>88.745519999999999</v>
      </c>
      <c r="BY1382">
        <v>65.046139999999994</v>
      </c>
      <c r="BZ1382">
        <v>43.418950000000002</v>
      </c>
      <c r="CA1382">
        <v>42.645359999999997</v>
      </c>
      <c r="CB1382">
        <v>42.14405</v>
      </c>
      <c r="CC1382">
        <v>43.059699999999999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33.358049999999999</v>
      </c>
      <c r="CQ1382">
        <v>115.5359</v>
      </c>
      <c r="CR1382">
        <v>113.53440000000001</v>
      </c>
      <c r="CS1382">
        <v>110.473</v>
      </c>
      <c r="CT1382">
        <v>109.0975</v>
      </c>
      <c r="CU1382">
        <v>108.4542</v>
      </c>
      <c r="CV1382">
        <v>89.543580000000006</v>
      </c>
      <c r="CW1382">
        <v>65.885450000000006</v>
      </c>
      <c r="CX1382">
        <v>44.26952</v>
      </c>
      <c r="CY1382">
        <v>43.51397</v>
      </c>
      <c r="CZ1382">
        <v>43.041710000000002</v>
      </c>
      <c r="DA1382">
        <v>43.991529999999997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  <c r="DM1382">
        <v>0</v>
      </c>
      <c r="DN1382">
        <v>35.641640000000002</v>
      </c>
      <c r="DO1382">
        <v>117.3574</v>
      </c>
      <c r="DP1382">
        <v>115.1974</v>
      </c>
      <c r="DQ1382">
        <v>111.9789</v>
      </c>
      <c r="DR1382">
        <v>110.5582</v>
      </c>
      <c r="DS1382">
        <v>109.88290000000001</v>
      </c>
      <c r="DT1382">
        <v>90.341639999999998</v>
      </c>
      <c r="DU1382">
        <v>66.724760000000003</v>
      </c>
      <c r="DV1382">
        <v>45.120080000000002</v>
      </c>
      <c r="DW1382">
        <v>44.382579999999997</v>
      </c>
      <c r="DX1382">
        <v>43.93938</v>
      </c>
      <c r="DY1382">
        <v>44.923360000000002</v>
      </c>
      <c r="DZ1382">
        <v>0</v>
      </c>
      <c r="EA1382">
        <v>0</v>
      </c>
      <c r="EB1382">
        <v>0</v>
      </c>
      <c r="EC1382">
        <v>0</v>
      </c>
      <c r="ED1382">
        <v>0</v>
      </c>
      <c r="EE1382">
        <v>0</v>
      </c>
      <c r="EF1382">
        <v>0</v>
      </c>
      <c r="EG1382">
        <v>0</v>
      </c>
      <c r="EH1382">
        <v>0</v>
      </c>
      <c r="EI1382">
        <v>0</v>
      </c>
      <c r="EJ1382">
        <v>0</v>
      </c>
      <c r="EK1382">
        <v>0</v>
      </c>
      <c r="EL1382">
        <v>38.938769999999998</v>
      </c>
      <c r="EM1382">
        <v>119.9873</v>
      </c>
      <c r="EN1382">
        <v>117.5986</v>
      </c>
      <c r="EO1382">
        <v>114.1532</v>
      </c>
      <c r="EP1382">
        <v>112.6671</v>
      </c>
      <c r="EQ1382">
        <v>111.94580000000001</v>
      </c>
      <c r="ER1382">
        <v>91.49391</v>
      </c>
      <c r="ES1382">
        <v>67.936589999999995</v>
      </c>
      <c r="ET1382">
        <v>46.34816</v>
      </c>
      <c r="EU1382">
        <v>45.636710000000001</v>
      </c>
      <c r="EV1382">
        <v>45.23545</v>
      </c>
      <c r="EW1382">
        <v>46.268770000000004</v>
      </c>
      <c r="EX1382">
        <v>76.908079999999998</v>
      </c>
      <c r="EY1382">
        <v>76.295689999999993</v>
      </c>
      <c r="EZ1382">
        <v>75.017200000000003</v>
      </c>
      <c r="FA1382">
        <v>74.256720000000001</v>
      </c>
      <c r="FB1382">
        <v>72.96951</v>
      </c>
      <c r="FC1382">
        <v>71.946789999999993</v>
      </c>
      <c r="FD1382">
        <v>71.182699999999997</v>
      </c>
      <c r="FE1382">
        <v>70.880139999999997</v>
      </c>
      <c r="FF1382">
        <v>73.419439999999994</v>
      </c>
      <c r="FG1382">
        <v>78.678619999999995</v>
      </c>
      <c r="FH1382">
        <v>82.740880000000004</v>
      </c>
      <c r="FI1382">
        <v>86.373900000000006</v>
      </c>
      <c r="FJ1382">
        <v>88.549769999999995</v>
      </c>
      <c r="FK1382">
        <v>90.289240000000007</v>
      </c>
      <c r="FL1382">
        <v>91.955190000000002</v>
      </c>
      <c r="FM1382">
        <v>93.003559999999993</v>
      </c>
      <c r="FN1382">
        <v>93.045720000000003</v>
      </c>
      <c r="FO1382">
        <v>92.302869999999999</v>
      </c>
      <c r="FP1382">
        <v>91.548389999999998</v>
      </c>
      <c r="FQ1382">
        <v>89.803690000000003</v>
      </c>
      <c r="FR1382">
        <v>86.622960000000006</v>
      </c>
      <c r="FS1382">
        <v>84.334220000000002</v>
      </c>
      <c r="FT1382">
        <v>82.96808</v>
      </c>
      <c r="FU1382">
        <v>81.750360000000001</v>
      </c>
      <c r="FV1382">
        <v>1</v>
      </c>
    </row>
    <row r="1383" spans="1:178" x14ac:dyDescent="0.2">
      <c r="A1383" t="s">
        <v>216</v>
      </c>
      <c r="B1383" t="s">
        <v>231</v>
      </c>
      <c r="C1383" t="s">
        <v>245</v>
      </c>
      <c r="D1383" t="s">
        <v>40</v>
      </c>
      <c r="E1383">
        <v>2016</v>
      </c>
      <c r="F1383" t="s">
        <v>227</v>
      </c>
      <c r="G1383">
        <v>62</v>
      </c>
      <c r="H1383" s="59"/>
      <c r="I1383">
        <v>8.1561000000000003</v>
      </c>
      <c r="J1383">
        <v>121.4367</v>
      </c>
      <c r="K1383">
        <v>121.3789</v>
      </c>
      <c r="L1383">
        <v>121.7937</v>
      </c>
      <c r="M1383">
        <v>121.9909</v>
      </c>
      <c r="N1383">
        <v>122.29130000000001</v>
      </c>
      <c r="O1383">
        <v>123.9503</v>
      </c>
      <c r="P1383">
        <v>126.4375</v>
      </c>
      <c r="Q1383">
        <v>128.2439</v>
      </c>
      <c r="R1383">
        <v>129.22020000000001</v>
      </c>
      <c r="S1383">
        <v>131.6198</v>
      </c>
      <c r="T1383">
        <v>132.41679999999999</v>
      </c>
      <c r="U1383">
        <v>132.21299999999999</v>
      </c>
      <c r="V1383">
        <v>129.13630000000001</v>
      </c>
      <c r="W1383">
        <v>128.79730000000001</v>
      </c>
      <c r="X1383">
        <v>126.1818</v>
      </c>
      <c r="Y1383">
        <v>122.91379999999999</v>
      </c>
      <c r="Z1383">
        <v>121.1352</v>
      </c>
      <c r="AA1383">
        <v>120.1923</v>
      </c>
      <c r="AB1383">
        <v>120.0872</v>
      </c>
      <c r="AC1383">
        <v>120.87520000000001</v>
      </c>
      <c r="AD1383">
        <v>122.20050000000001</v>
      </c>
      <c r="AE1383">
        <v>121.7197</v>
      </c>
      <c r="AF1383">
        <v>121.6272</v>
      </c>
      <c r="AG1383">
        <v>121.8587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26.822780000000002</v>
      </c>
      <c r="AU1383">
        <v>107.5441</v>
      </c>
      <c r="AV1383">
        <v>105.98609999999999</v>
      </c>
      <c r="AW1383">
        <v>103.3986</v>
      </c>
      <c r="AX1383">
        <v>102.17489999999999</v>
      </c>
      <c r="AY1383">
        <v>101.6285</v>
      </c>
      <c r="AZ1383">
        <v>84.825729999999993</v>
      </c>
      <c r="BA1383">
        <v>61.807690000000001</v>
      </c>
      <c r="BB1383">
        <v>40.84019</v>
      </c>
      <c r="BC1383">
        <v>40.06485</v>
      </c>
      <c r="BD1383">
        <v>39.537469999999999</v>
      </c>
      <c r="BE1383">
        <v>40.375419999999998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30.067990000000002</v>
      </c>
      <c r="BS1383">
        <v>110.1326</v>
      </c>
      <c r="BT1383">
        <v>108.34950000000001</v>
      </c>
      <c r="BU1383">
        <v>105.5386</v>
      </c>
      <c r="BV1383">
        <v>104.25060000000001</v>
      </c>
      <c r="BW1383">
        <v>103.6588</v>
      </c>
      <c r="BX1383">
        <v>85.959850000000003</v>
      </c>
      <c r="BY1383">
        <v>63.000439999999998</v>
      </c>
      <c r="BZ1383">
        <v>42.048929999999999</v>
      </c>
      <c r="CA1383">
        <v>41.299230000000001</v>
      </c>
      <c r="CB1383">
        <v>40.813130000000001</v>
      </c>
      <c r="CC1383">
        <v>41.699640000000002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32.31561</v>
      </c>
      <c r="CQ1383">
        <v>111.9254</v>
      </c>
      <c r="CR1383">
        <v>109.9864</v>
      </c>
      <c r="CS1383">
        <v>107.02079999999999</v>
      </c>
      <c r="CT1383">
        <v>105.68819999999999</v>
      </c>
      <c r="CU1383">
        <v>105.065</v>
      </c>
      <c r="CV1383">
        <v>86.745350000000002</v>
      </c>
      <c r="CW1383">
        <v>63.826529999999998</v>
      </c>
      <c r="CX1383">
        <v>42.886090000000003</v>
      </c>
      <c r="CY1383">
        <v>42.154159999999997</v>
      </c>
      <c r="CZ1383">
        <v>41.696660000000001</v>
      </c>
      <c r="DA1383">
        <v>42.616790000000002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  <c r="DM1383">
        <v>0</v>
      </c>
      <c r="DN1383">
        <v>34.563229999999997</v>
      </c>
      <c r="DO1383">
        <v>113.7182</v>
      </c>
      <c r="DP1383">
        <v>111.6233</v>
      </c>
      <c r="DQ1383">
        <v>108.5029</v>
      </c>
      <c r="DR1383">
        <v>107.1259</v>
      </c>
      <c r="DS1383">
        <v>106.4713</v>
      </c>
      <c r="DT1383">
        <v>87.530839999999998</v>
      </c>
      <c r="DU1383">
        <v>64.652630000000002</v>
      </c>
      <c r="DV1383">
        <v>43.723260000000003</v>
      </c>
      <c r="DW1383">
        <v>43.00909</v>
      </c>
      <c r="DX1383">
        <v>42.580179999999999</v>
      </c>
      <c r="DY1383">
        <v>43.533949999999997</v>
      </c>
      <c r="DZ1383">
        <v>0</v>
      </c>
      <c r="EA1383">
        <v>0</v>
      </c>
      <c r="EB1383">
        <v>0</v>
      </c>
      <c r="EC1383">
        <v>0</v>
      </c>
      <c r="ED1383">
        <v>0</v>
      </c>
      <c r="EE1383">
        <v>0</v>
      </c>
      <c r="EF1383">
        <v>0</v>
      </c>
      <c r="EG1383">
        <v>0</v>
      </c>
      <c r="EH1383">
        <v>0</v>
      </c>
      <c r="EI1383">
        <v>0</v>
      </c>
      <c r="EJ1383">
        <v>0</v>
      </c>
      <c r="EK1383">
        <v>0</v>
      </c>
      <c r="EL1383">
        <v>37.808439999999997</v>
      </c>
      <c r="EM1383">
        <v>116.30670000000001</v>
      </c>
      <c r="EN1383">
        <v>113.9867</v>
      </c>
      <c r="EO1383">
        <v>110.643</v>
      </c>
      <c r="EP1383">
        <v>109.2016</v>
      </c>
      <c r="EQ1383">
        <v>108.5016</v>
      </c>
      <c r="ER1383">
        <v>88.664959999999994</v>
      </c>
      <c r="ES1383">
        <v>65.845370000000003</v>
      </c>
      <c r="ET1383">
        <v>44.932000000000002</v>
      </c>
      <c r="EU1383">
        <v>44.243470000000002</v>
      </c>
      <c r="EV1383">
        <v>43.855849999999997</v>
      </c>
      <c r="EW1383">
        <v>44.858170000000001</v>
      </c>
      <c r="EX1383">
        <v>76.908079999999998</v>
      </c>
      <c r="EY1383">
        <v>76.295689999999993</v>
      </c>
      <c r="EZ1383">
        <v>75.017200000000003</v>
      </c>
      <c r="FA1383">
        <v>74.256720000000001</v>
      </c>
      <c r="FB1383">
        <v>72.96951</v>
      </c>
      <c r="FC1383">
        <v>71.946789999999993</v>
      </c>
      <c r="FD1383">
        <v>71.182699999999997</v>
      </c>
      <c r="FE1383">
        <v>70.880139999999997</v>
      </c>
      <c r="FF1383">
        <v>73.419439999999994</v>
      </c>
      <c r="FG1383">
        <v>78.678619999999995</v>
      </c>
      <c r="FH1383">
        <v>82.740880000000004</v>
      </c>
      <c r="FI1383">
        <v>86.373900000000006</v>
      </c>
      <c r="FJ1383">
        <v>88.549769999999995</v>
      </c>
      <c r="FK1383">
        <v>90.289240000000007</v>
      </c>
      <c r="FL1383">
        <v>91.955190000000002</v>
      </c>
      <c r="FM1383">
        <v>93.003559999999993</v>
      </c>
      <c r="FN1383">
        <v>93.045720000000003</v>
      </c>
      <c r="FO1383">
        <v>92.302869999999999</v>
      </c>
      <c r="FP1383">
        <v>91.548389999999998</v>
      </c>
      <c r="FQ1383">
        <v>89.803690000000003</v>
      </c>
      <c r="FR1383">
        <v>86.622960000000006</v>
      </c>
      <c r="FS1383">
        <v>84.334220000000002</v>
      </c>
      <c r="FT1383">
        <v>82.96808</v>
      </c>
      <c r="FU1383">
        <v>81.750360000000001</v>
      </c>
      <c r="FV1383">
        <v>1</v>
      </c>
    </row>
    <row r="1384" spans="1:178" x14ac:dyDescent="0.2">
      <c r="A1384" t="s">
        <v>216</v>
      </c>
      <c r="B1384" t="s">
        <v>231</v>
      </c>
      <c r="C1384" t="s">
        <v>245</v>
      </c>
      <c r="D1384" t="s">
        <v>40</v>
      </c>
      <c r="E1384">
        <v>2017</v>
      </c>
      <c r="F1384" t="s">
        <v>227</v>
      </c>
      <c r="G1384">
        <v>61</v>
      </c>
      <c r="H1384" s="59"/>
      <c r="I1384">
        <v>8.0245499999999996</v>
      </c>
      <c r="J1384">
        <v>119.47799999999999</v>
      </c>
      <c r="K1384">
        <v>119.4212</v>
      </c>
      <c r="L1384">
        <v>119.8293</v>
      </c>
      <c r="M1384">
        <v>120.02330000000001</v>
      </c>
      <c r="N1384">
        <v>120.3189</v>
      </c>
      <c r="O1384">
        <v>121.9511</v>
      </c>
      <c r="P1384">
        <v>124.3982</v>
      </c>
      <c r="Q1384">
        <v>126.1755</v>
      </c>
      <c r="R1384">
        <v>127.136</v>
      </c>
      <c r="S1384">
        <v>129.49690000000001</v>
      </c>
      <c r="T1384">
        <v>130.28110000000001</v>
      </c>
      <c r="U1384">
        <v>130.0806</v>
      </c>
      <c r="V1384">
        <v>127.0535</v>
      </c>
      <c r="W1384">
        <v>126.7199</v>
      </c>
      <c r="X1384">
        <v>124.14660000000001</v>
      </c>
      <c r="Y1384">
        <v>120.93129999999999</v>
      </c>
      <c r="Z1384">
        <v>119.1814</v>
      </c>
      <c r="AA1384">
        <v>118.25369999999999</v>
      </c>
      <c r="AB1384">
        <v>118.1503</v>
      </c>
      <c r="AC1384">
        <v>118.9256</v>
      </c>
      <c r="AD1384">
        <v>120.2296</v>
      </c>
      <c r="AE1384">
        <v>119.7564</v>
      </c>
      <c r="AF1384">
        <v>119.66549999999999</v>
      </c>
      <c r="AG1384">
        <v>119.8933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26.346039999999999</v>
      </c>
      <c r="AU1384">
        <v>105.7744</v>
      </c>
      <c r="AV1384">
        <v>104.24460000000001</v>
      </c>
      <c r="AW1384">
        <v>101.7017</v>
      </c>
      <c r="AX1384">
        <v>100.4987</v>
      </c>
      <c r="AY1384">
        <v>99.96172</v>
      </c>
      <c r="AZ1384">
        <v>83.442149999999998</v>
      </c>
      <c r="BA1384">
        <v>60.794580000000003</v>
      </c>
      <c r="BB1384">
        <v>40.165039999999998</v>
      </c>
      <c r="BC1384">
        <v>39.401859999999999</v>
      </c>
      <c r="BD1384">
        <v>38.882420000000003</v>
      </c>
      <c r="BE1384">
        <v>39.706200000000003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29.564969999999999</v>
      </c>
      <c r="BS1384">
        <v>108.3419</v>
      </c>
      <c r="BT1384">
        <v>106.58880000000001</v>
      </c>
      <c r="BU1384">
        <v>103.8244</v>
      </c>
      <c r="BV1384">
        <v>102.55759999999999</v>
      </c>
      <c r="BW1384">
        <v>101.9756</v>
      </c>
      <c r="BX1384">
        <v>84.567099999999996</v>
      </c>
      <c r="BY1384">
        <v>61.977670000000003</v>
      </c>
      <c r="BZ1384">
        <v>41.363990000000001</v>
      </c>
      <c r="CA1384">
        <v>40.626249999999999</v>
      </c>
      <c r="CB1384">
        <v>40.147759999999998</v>
      </c>
      <c r="CC1384">
        <v>41.0197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31.79439</v>
      </c>
      <c r="CQ1384">
        <v>110.1202</v>
      </c>
      <c r="CR1384">
        <v>108.2124</v>
      </c>
      <c r="CS1384">
        <v>105.2946</v>
      </c>
      <c r="CT1384">
        <v>103.9836</v>
      </c>
      <c r="CU1384">
        <v>103.3704</v>
      </c>
      <c r="CV1384">
        <v>85.346230000000006</v>
      </c>
      <c r="CW1384">
        <v>62.797069999999998</v>
      </c>
      <c r="CX1384">
        <v>42.194380000000002</v>
      </c>
      <c r="CY1384">
        <v>41.474249999999998</v>
      </c>
      <c r="CZ1384">
        <v>41.02413</v>
      </c>
      <c r="DA1384">
        <v>41.929430000000004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  <c r="DM1384">
        <v>0</v>
      </c>
      <c r="DN1384">
        <v>34.023820000000001</v>
      </c>
      <c r="DO1384">
        <v>111.8984</v>
      </c>
      <c r="DP1384">
        <v>109.8361</v>
      </c>
      <c r="DQ1384">
        <v>106.76479999999999</v>
      </c>
      <c r="DR1384">
        <v>105.4096</v>
      </c>
      <c r="DS1384">
        <v>104.7653</v>
      </c>
      <c r="DT1384">
        <v>86.125360000000001</v>
      </c>
      <c r="DU1384">
        <v>63.616480000000003</v>
      </c>
      <c r="DV1384">
        <v>43.024769999999997</v>
      </c>
      <c r="DW1384">
        <v>42.32226</v>
      </c>
      <c r="DX1384">
        <v>41.900500000000001</v>
      </c>
      <c r="DY1384">
        <v>42.839149999999997</v>
      </c>
      <c r="DZ1384">
        <v>0</v>
      </c>
      <c r="EA1384">
        <v>0</v>
      </c>
      <c r="EB1384">
        <v>0</v>
      </c>
      <c r="EC1384">
        <v>0</v>
      </c>
      <c r="ED1384">
        <v>0</v>
      </c>
      <c r="EE1384">
        <v>0</v>
      </c>
      <c r="EF1384">
        <v>0</v>
      </c>
      <c r="EG1384">
        <v>0</v>
      </c>
      <c r="EH1384">
        <v>0</v>
      </c>
      <c r="EI1384">
        <v>0</v>
      </c>
      <c r="EJ1384">
        <v>0</v>
      </c>
      <c r="EK1384">
        <v>0</v>
      </c>
      <c r="EL1384">
        <v>37.242739999999998</v>
      </c>
      <c r="EM1384">
        <v>114.46599999999999</v>
      </c>
      <c r="EN1384">
        <v>112.1803</v>
      </c>
      <c r="EO1384">
        <v>108.8875</v>
      </c>
      <c r="EP1384">
        <v>107.46850000000001</v>
      </c>
      <c r="EQ1384">
        <v>106.7792</v>
      </c>
      <c r="ER1384">
        <v>87.250309999999999</v>
      </c>
      <c r="ES1384">
        <v>64.799570000000003</v>
      </c>
      <c r="ET1384">
        <v>44.22372</v>
      </c>
      <c r="EU1384">
        <v>43.54665</v>
      </c>
      <c r="EV1384">
        <v>43.165840000000003</v>
      </c>
      <c r="EW1384">
        <v>44.152650000000001</v>
      </c>
      <c r="EX1384">
        <v>76.908079999999998</v>
      </c>
      <c r="EY1384">
        <v>76.295689999999993</v>
      </c>
      <c r="EZ1384">
        <v>75.017200000000003</v>
      </c>
      <c r="FA1384">
        <v>74.256709999999998</v>
      </c>
      <c r="FB1384">
        <v>72.96951</v>
      </c>
      <c r="FC1384">
        <v>71.946789999999993</v>
      </c>
      <c r="FD1384">
        <v>71.182699999999997</v>
      </c>
      <c r="FE1384">
        <v>70.880139999999997</v>
      </c>
      <c r="FF1384">
        <v>73.419439999999994</v>
      </c>
      <c r="FG1384">
        <v>78.678619999999995</v>
      </c>
      <c r="FH1384">
        <v>82.740880000000004</v>
      </c>
      <c r="FI1384">
        <v>86.373900000000006</v>
      </c>
      <c r="FJ1384">
        <v>88.549769999999995</v>
      </c>
      <c r="FK1384">
        <v>90.289240000000007</v>
      </c>
      <c r="FL1384">
        <v>91.955190000000002</v>
      </c>
      <c r="FM1384">
        <v>93.003559999999993</v>
      </c>
      <c r="FN1384">
        <v>93.045720000000003</v>
      </c>
      <c r="FO1384">
        <v>92.302869999999999</v>
      </c>
      <c r="FP1384">
        <v>91.548389999999998</v>
      </c>
      <c r="FQ1384">
        <v>89.803690000000003</v>
      </c>
      <c r="FR1384">
        <v>86.622960000000006</v>
      </c>
      <c r="FS1384">
        <v>84.334220000000002</v>
      </c>
      <c r="FT1384">
        <v>82.96808</v>
      </c>
      <c r="FU1384">
        <v>81.750360000000001</v>
      </c>
      <c r="FV1384">
        <v>1</v>
      </c>
    </row>
    <row r="1385" spans="1:178" x14ac:dyDescent="0.2">
      <c r="A1385" t="s">
        <v>216</v>
      </c>
      <c r="B1385" t="s">
        <v>231</v>
      </c>
      <c r="C1385" t="s">
        <v>245</v>
      </c>
      <c r="D1385" t="s">
        <v>40</v>
      </c>
      <c r="E1385" t="s">
        <v>239</v>
      </c>
      <c r="F1385" t="s">
        <v>227</v>
      </c>
      <c r="G1385">
        <v>59</v>
      </c>
      <c r="H1385" s="59"/>
      <c r="I1385">
        <v>7.76145</v>
      </c>
      <c r="J1385">
        <v>115.5607</v>
      </c>
      <c r="K1385">
        <v>115.50579999999999</v>
      </c>
      <c r="L1385">
        <v>115.90049999999999</v>
      </c>
      <c r="M1385">
        <v>116.0881</v>
      </c>
      <c r="N1385">
        <v>116.374</v>
      </c>
      <c r="O1385">
        <v>117.95269999999999</v>
      </c>
      <c r="P1385">
        <v>120.31959999999999</v>
      </c>
      <c r="Q1385">
        <v>122.0386</v>
      </c>
      <c r="R1385">
        <v>122.9676</v>
      </c>
      <c r="S1385">
        <v>125.25109999999999</v>
      </c>
      <c r="T1385">
        <v>126.00960000000001</v>
      </c>
      <c r="U1385">
        <v>125.8156</v>
      </c>
      <c r="V1385">
        <v>122.8878</v>
      </c>
      <c r="W1385">
        <v>122.5652</v>
      </c>
      <c r="X1385">
        <v>120.0762</v>
      </c>
      <c r="Y1385">
        <v>116.9663</v>
      </c>
      <c r="Z1385">
        <v>115.2739</v>
      </c>
      <c r="AA1385">
        <v>114.37649999999999</v>
      </c>
      <c r="AB1385">
        <v>114.2765</v>
      </c>
      <c r="AC1385">
        <v>115.0264</v>
      </c>
      <c r="AD1385">
        <v>116.2876</v>
      </c>
      <c r="AE1385">
        <v>115.83</v>
      </c>
      <c r="AF1385">
        <v>115.742</v>
      </c>
      <c r="AG1385">
        <v>115.9624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25.393660000000001</v>
      </c>
      <c r="AU1385">
        <v>102.23569999999999</v>
      </c>
      <c r="AV1385">
        <v>100.76220000000001</v>
      </c>
      <c r="AW1385">
        <v>98.308850000000007</v>
      </c>
      <c r="AX1385">
        <v>97.146969999999996</v>
      </c>
      <c r="AY1385">
        <v>96.628879999999995</v>
      </c>
      <c r="AZ1385">
        <v>80.675389999999993</v>
      </c>
      <c r="BA1385">
        <v>58.76876</v>
      </c>
      <c r="BB1385">
        <v>38.815170000000002</v>
      </c>
      <c r="BC1385">
        <v>38.076309999999999</v>
      </c>
      <c r="BD1385">
        <v>37.572769999999998</v>
      </c>
      <c r="BE1385">
        <v>38.368220000000001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28.559380000000001</v>
      </c>
      <c r="BS1385">
        <v>104.7608</v>
      </c>
      <c r="BT1385">
        <v>103.0677</v>
      </c>
      <c r="BU1385">
        <v>100.3965</v>
      </c>
      <c r="BV1385">
        <v>99.171869999999998</v>
      </c>
      <c r="BW1385">
        <v>98.609489999999994</v>
      </c>
      <c r="BX1385">
        <v>81.781739999999999</v>
      </c>
      <c r="BY1385">
        <v>59.932290000000002</v>
      </c>
      <c r="BZ1385">
        <v>39.994300000000003</v>
      </c>
      <c r="CA1385">
        <v>39.280450000000002</v>
      </c>
      <c r="CB1385">
        <v>38.817189999999997</v>
      </c>
      <c r="CC1385">
        <v>39.659999999999997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30.751950000000001</v>
      </c>
      <c r="CQ1385">
        <v>106.5097</v>
      </c>
      <c r="CR1385">
        <v>104.6645</v>
      </c>
      <c r="CS1385">
        <v>101.84229999999999</v>
      </c>
      <c r="CT1385">
        <v>100.57429999999999</v>
      </c>
      <c r="CU1385">
        <v>99.981250000000003</v>
      </c>
      <c r="CV1385">
        <v>82.547989999999999</v>
      </c>
      <c r="CW1385">
        <v>60.738149999999997</v>
      </c>
      <c r="CX1385">
        <v>40.810960000000001</v>
      </c>
      <c r="CY1385">
        <v>40.114440000000002</v>
      </c>
      <c r="CZ1385">
        <v>39.679079999999999</v>
      </c>
      <c r="DA1385">
        <v>40.554690000000001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  <c r="DM1385">
        <v>0</v>
      </c>
      <c r="DN1385">
        <v>32.944519999999997</v>
      </c>
      <c r="DO1385">
        <v>108.2585</v>
      </c>
      <c r="DP1385">
        <v>106.26130000000001</v>
      </c>
      <c r="DQ1385">
        <v>103.2882</v>
      </c>
      <c r="DR1385">
        <v>101.97669999999999</v>
      </c>
      <c r="DS1385">
        <v>101.35299999999999</v>
      </c>
      <c r="DT1385">
        <v>83.314239999999998</v>
      </c>
      <c r="DU1385">
        <v>61.54401</v>
      </c>
      <c r="DV1385">
        <v>41.62762</v>
      </c>
      <c r="DW1385">
        <v>40.948430000000002</v>
      </c>
      <c r="DX1385">
        <v>40.540959999999998</v>
      </c>
      <c r="DY1385">
        <v>41.449379999999998</v>
      </c>
      <c r="DZ1385">
        <v>0</v>
      </c>
      <c r="EA1385">
        <v>0</v>
      </c>
      <c r="EB1385">
        <v>0</v>
      </c>
      <c r="EC1385">
        <v>0</v>
      </c>
      <c r="ED1385">
        <v>0</v>
      </c>
      <c r="EE1385">
        <v>0</v>
      </c>
      <c r="EF1385">
        <v>0</v>
      </c>
      <c r="EG1385">
        <v>0</v>
      </c>
      <c r="EH1385">
        <v>0</v>
      </c>
      <c r="EI1385">
        <v>0</v>
      </c>
      <c r="EJ1385">
        <v>0</v>
      </c>
      <c r="EK1385">
        <v>0</v>
      </c>
      <c r="EL1385">
        <v>36.110239999999997</v>
      </c>
      <c r="EM1385">
        <v>110.78360000000001</v>
      </c>
      <c r="EN1385">
        <v>108.5668</v>
      </c>
      <c r="EO1385">
        <v>105.3758</v>
      </c>
      <c r="EP1385">
        <v>104.0016</v>
      </c>
      <c r="EQ1385">
        <v>103.3336</v>
      </c>
      <c r="ER1385">
        <v>84.420590000000004</v>
      </c>
      <c r="ES1385">
        <v>62.707540000000002</v>
      </c>
      <c r="ET1385">
        <v>42.806750000000001</v>
      </c>
      <c r="EU1385">
        <v>42.15258</v>
      </c>
      <c r="EV1385">
        <v>41.78539</v>
      </c>
      <c r="EW1385">
        <v>42.741169999999997</v>
      </c>
      <c r="EX1385">
        <v>76.908079999999998</v>
      </c>
      <c r="EY1385">
        <v>76.295689999999993</v>
      </c>
      <c r="EZ1385">
        <v>75.017200000000003</v>
      </c>
      <c r="FA1385">
        <v>74.256720000000001</v>
      </c>
      <c r="FB1385">
        <v>72.96951</v>
      </c>
      <c r="FC1385">
        <v>71.946789999999993</v>
      </c>
      <c r="FD1385">
        <v>71.182699999999997</v>
      </c>
      <c r="FE1385">
        <v>70.880139999999997</v>
      </c>
      <c r="FF1385">
        <v>73.419439999999994</v>
      </c>
      <c r="FG1385">
        <v>78.678619999999995</v>
      </c>
      <c r="FH1385">
        <v>82.740880000000004</v>
      </c>
      <c r="FI1385">
        <v>86.373900000000006</v>
      </c>
      <c r="FJ1385">
        <v>88.549769999999995</v>
      </c>
      <c r="FK1385">
        <v>90.289240000000007</v>
      </c>
      <c r="FL1385">
        <v>91.955190000000002</v>
      </c>
      <c r="FM1385">
        <v>93.003559999999993</v>
      </c>
      <c r="FN1385">
        <v>93.045720000000003</v>
      </c>
      <c r="FO1385">
        <v>92.302869999999999</v>
      </c>
      <c r="FP1385">
        <v>91.548389999999998</v>
      </c>
      <c r="FQ1385">
        <v>89.803690000000003</v>
      </c>
      <c r="FR1385">
        <v>86.622960000000006</v>
      </c>
      <c r="FS1385">
        <v>84.334220000000002</v>
      </c>
      <c r="FT1385">
        <v>82.96808</v>
      </c>
      <c r="FU1385">
        <v>81.750360000000001</v>
      </c>
      <c r="FV1385">
        <v>1</v>
      </c>
    </row>
    <row r="1386" spans="1:178" x14ac:dyDescent="0.2">
      <c r="A1386" t="s">
        <v>216</v>
      </c>
      <c r="B1386" t="s">
        <v>231</v>
      </c>
      <c r="C1386" t="s">
        <v>245</v>
      </c>
      <c r="D1386" t="s">
        <v>41</v>
      </c>
      <c r="E1386">
        <v>2015</v>
      </c>
      <c r="F1386" t="s">
        <v>227</v>
      </c>
      <c r="G1386">
        <v>64</v>
      </c>
      <c r="H1386" s="59"/>
      <c r="I1386">
        <v>8.4192</v>
      </c>
      <c r="J1386">
        <v>117.4992</v>
      </c>
      <c r="K1386">
        <v>117.7572</v>
      </c>
      <c r="L1386">
        <v>118.2017</v>
      </c>
      <c r="M1386">
        <v>118.1369</v>
      </c>
      <c r="N1386">
        <v>118.90730000000001</v>
      </c>
      <c r="O1386">
        <v>120.306</v>
      </c>
      <c r="P1386">
        <v>122.81780000000001</v>
      </c>
      <c r="Q1386">
        <v>123.6084</v>
      </c>
      <c r="R1386">
        <v>124.2518</v>
      </c>
      <c r="S1386">
        <v>126.1837</v>
      </c>
      <c r="T1386">
        <v>127.29600000000001</v>
      </c>
      <c r="U1386">
        <v>127.12130000000001</v>
      </c>
      <c r="V1386">
        <v>123.95610000000001</v>
      </c>
      <c r="W1386">
        <v>123.4332</v>
      </c>
      <c r="X1386">
        <v>121.28400000000001</v>
      </c>
      <c r="Y1386">
        <v>118.13639999999999</v>
      </c>
      <c r="Z1386">
        <v>116.5232</v>
      </c>
      <c r="AA1386">
        <v>115.4781</v>
      </c>
      <c r="AB1386">
        <v>115.6751</v>
      </c>
      <c r="AC1386">
        <v>116.7226</v>
      </c>
      <c r="AD1386">
        <v>117.82299999999999</v>
      </c>
      <c r="AE1386">
        <v>117.62090000000001</v>
      </c>
      <c r="AF1386">
        <v>117.7037</v>
      </c>
      <c r="AG1386">
        <v>118.3633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27.189969999999999</v>
      </c>
      <c r="AU1386">
        <v>104.07470000000001</v>
      </c>
      <c r="AV1386">
        <v>102.7868</v>
      </c>
      <c r="AW1386">
        <v>100.1371</v>
      </c>
      <c r="AX1386">
        <v>98.925349999999995</v>
      </c>
      <c r="AY1386">
        <v>98.328800000000001</v>
      </c>
      <c r="AZ1386">
        <v>81.503039999999999</v>
      </c>
      <c r="BA1386">
        <v>58.320549999999997</v>
      </c>
      <c r="BB1386">
        <v>38.305</v>
      </c>
      <c r="BC1386">
        <v>37.859189999999998</v>
      </c>
      <c r="BD1386">
        <v>37.83079</v>
      </c>
      <c r="BE1386">
        <v>38.886119999999998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29.878869999999999</v>
      </c>
      <c r="BS1386">
        <v>106.28619999999999</v>
      </c>
      <c r="BT1386">
        <v>104.80710000000001</v>
      </c>
      <c r="BU1386">
        <v>101.9571</v>
      </c>
      <c r="BV1386">
        <v>100.711</v>
      </c>
      <c r="BW1386">
        <v>100.0705</v>
      </c>
      <c r="BX1386">
        <v>82.513279999999995</v>
      </c>
      <c r="BY1386">
        <v>59.409640000000003</v>
      </c>
      <c r="BZ1386">
        <v>39.40155</v>
      </c>
      <c r="CA1386">
        <v>38.977490000000003</v>
      </c>
      <c r="CB1386">
        <v>38.977719999999998</v>
      </c>
      <c r="CC1386">
        <v>40.091230000000003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31.74119</v>
      </c>
      <c r="CQ1386">
        <v>107.81789999999999</v>
      </c>
      <c r="CR1386">
        <v>106.2063</v>
      </c>
      <c r="CS1386">
        <v>103.21769999999999</v>
      </c>
      <c r="CT1386">
        <v>101.9477</v>
      </c>
      <c r="CU1386">
        <v>101.27679999999999</v>
      </c>
      <c r="CV1386">
        <v>83.212969999999999</v>
      </c>
      <c r="CW1386">
        <v>60.163939999999997</v>
      </c>
      <c r="CX1386">
        <v>40.161009999999997</v>
      </c>
      <c r="CY1386">
        <v>39.752029999999998</v>
      </c>
      <c r="CZ1386">
        <v>39.772080000000003</v>
      </c>
      <c r="DA1386">
        <v>40.925899999999999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33.603520000000003</v>
      </c>
      <c r="DO1386">
        <v>109.34950000000001</v>
      </c>
      <c r="DP1386">
        <v>107.60550000000001</v>
      </c>
      <c r="DQ1386">
        <v>104.4782</v>
      </c>
      <c r="DR1386">
        <v>103.1844</v>
      </c>
      <c r="DS1386">
        <v>102.48309999999999</v>
      </c>
      <c r="DT1386">
        <v>83.912670000000006</v>
      </c>
      <c r="DU1386">
        <v>60.91825</v>
      </c>
      <c r="DV1386">
        <v>40.920479999999998</v>
      </c>
      <c r="DW1386">
        <v>40.526560000000003</v>
      </c>
      <c r="DX1386">
        <v>40.566429999999997</v>
      </c>
      <c r="DY1386">
        <v>41.760559999999998</v>
      </c>
      <c r="DZ1386">
        <v>0</v>
      </c>
      <c r="EA1386">
        <v>0</v>
      </c>
      <c r="EB1386">
        <v>0</v>
      </c>
      <c r="EC1386">
        <v>0</v>
      </c>
      <c r="ED1386">
        <v>0</v>
      </c>
      <c r="EE1386">
        <v>0</v>
      </c>
      <c r="EF1386">
        <v>0</v>
      </c>
      <c r="EG1386">
        <v>0</v>
      </c>
      <c r="EH1386">
        <v>0</v>
      </c>
      <c r="EI1386">
        <v>0</v>
      </c>
      <c r="EJ1386">
        <v>0</v>
      </c>
      <c r="EK1386">
        <v>0</v>
      </c>
      <c r="EL1386">
        <v>36.29242</v>
      </c>
      <c r="EM1386">
        <v>111.56100000000001</v>
      </c>
      <c r="EN1386">
        <v>109.6258</v>
      </c>
      <c r="EO1386">
        <v>106.29819999999999</v>
      </c>
      <c r="EP1386">
        <v>104.97</v>
      </c>
      <c r="EQ1386">
        <v>104.2248</v>
      </c>
      <c r="ER1386">
        <v>84.922910000000002</v>
      </c>
      <c r="ES1386">
        <v>62.007339999999999</v>
      </c>
      <c r="ET1386">
        <v>42.017020000000002</v>
      </c>
      <c r="EU1386">
        <v>41.644860000000001</v>
      </c>
      <c r="EV1386">
        <v>41.713360000000002</v>
      </c>
      <c r="EW1386">
        <v>42.965679999999999</v>
      </c>
      <c r="EX1386">
        <v>74.843190000000007</v>
      </c>
      <c r="EY1386">
        <v>74.211389999999994</v>
      </c>
      <c r="EZ1386">
        <v>73.202259999999995</v>
      </c>
      <c r="FA1386">
        <v>72.220650000000006</v>
      </c>
      <c r="FB1386">
        <v>71.273740000000004</v>
      </c>
      <c r="FC1386">
        <v>70.347800000000007</v>
      </c>
      <c r="FD1386">
        <v>69.883049999999997</v>
      </c>
      <c r="FE1386">
        <v>69.495949999999993</v>
      </c>
      <c r="FF1386">
        <v>71.87688</v>
      </c>
      <c r="FG1386">
        <v>76.369230000000002</v>
      </c>
      <c r="FH1386">
        <v>80.857060000000004</v>
      </c>
      <c r="FI1386">
        <v>84.534959999999998</v>
      </c>
      <c r="FJ1386">
        <v>87.434219999999996</v>
      </c>
      <c r="FK1386">
        <v>89.465149999999994</v>
      </c>
      <c r="FL1386">
        <v>90.562640000000002</v>
      </c>
      <c r="FM1386">
        <v>90.356499999999997</v>
      </c>
      <c r="FN1386">
        <v>89.990369999999999</v>
      </c>
      <c r="FO1386">
        <v>89.542400000000001</v>
      </c>
      <c r="FP1386">
        <v>88.126140000000007</v>
      </c>
      <c r="FQ1386">
        <v>85.282269999999997</v>
      </c>
      <c r="FR1386">
        <v>81.421449999999993</v>
      </c>
      <c r="FS1386">
        <v>78.964259999999996</v>
      </c>
      <c r="FT1386">
        <v>77.272779999999997</v>
      </c>
      <c r="FU1386">
        <v>75.942700000000002</v>
      </c>
      <c r="FV1386">
        <v>1</v>
      </c>
    </row>
    <row r="1387" spans="1:178" x14ac:dyDescent="0.2">
      <c r="A1387" t="s">
        <v>216</v>
      </c>
      <c r="B1387" t="s">
        <v>231</v>
      </c>
      <c r="C1387" t="s">
        <v>245</v>
      </c>
      <c r="D1387" t="s">
        <v>41</v>
      </c>
      <c r="E1387">
        <v>2016</v>
      </c>
      <c r="F1387" t="s">
        <v>227</v>
      </c>
      <c r="G1387">
        <v>62</v>
      </c>
      <c r="H1387" s="59"/>
      <c r="I1387">
        <v>8.1561000000000003</v>
      </c>
      <c r="J1387">
        <v>113.8274</v>
      </c>
      <c r="K1387">
        <v>114.07729999999999</v>
      </c>
      <c r="L1387">
        <v>114.50790000000001</v>
      </c>
      <c r="M1387">
        <v>114.4451</v>
      </c>
      <c r="N1387">
        <v>115.1915</v>
      </c>
      <c r="O1387">
        <v>116.54649999999999</v>
      </c>
      <c r="P1387">
        <v>118.97969999999999</v>
      </c>
      <c r="Q1387">
        <v>119.7457</v>
      </c>
      <c r="R1387">
        <v>120.3689</v>
      </c>
      <c r="S1387">
        <v>122.2405</v>
      </c>
      <c r="T1387">
        <v>123.318</v>
      </c>
      <c r="U1387">
        <v>123.14870000000001</v>
      </c>
      <c r="V1387">
        <v>120.0825</v>
      </c>
      <c r="W1387">
        <v>119.57599999999999</v>
      </c>
      <c r="X1387">
        <v>117.4939</v>
      </c>
      <c r="Y1387">
        <v>114.44459999999999</v>
      </c>
      <c r="Z1387">
        <v>112.8819</v>
      </c>
      <c r="AA1387">
        <v>111.8694</v>
      </c>
      <c r="AB1387">
        <v>112.06019999999999</v>
      </c>
      <c r="AC1387">
        <v>113.075</v>
      </c>
      <c r="AD1387">
        <v>114.14100000000001</v>
      </c>
      <c r="AE1387">
        <v>113.9453</v>
      </c>
      <c r="AF1387">
        <v>114.02549999999999</v>
      </c>
      <c r="AG1387">
        <v>114.6645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26.269729999999999</v>
      </c>
      <c r="AU1387">
        <v>100.76439999999999</v>
      </c>
      <c r="AV1387">
        <v>99.521749999999997</v>
      </c>
      <c r="AW1387">
        <v>96.960080000000005</v>
      </c>
      <c r="AX1387">
        <v>95.787090000000006</v>
      </c>
      <c r="AY1387">
        <v>95.210319999999996</v>
      </c>
      <c r="AZ1387">
        <v>78.929559999999995</v>
      </c>
      <c r="BA1387">
        <v>56.469459999999998</v>
      </c>
      <c r="BB1387">
        <v>37.0792</v>
      </c>
      <c r="BC1387">
        <v>36.646749999999997</v>
      </c>
      <c r="BD1387">
        <v>36.618490000000001</v>
      </c>
      <c r="BE1387">
        <v>37.639310000000002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28.91628</v>
      </c>
      <c r="BS1387">
        <v>102.941</v>
      </c>
      <c r="BT1387">
        <v>101.5102</v>
      </c>
      <c r="BU1387">
        <v>98.751419999999996</v>
      </c>
      <c r="BV1387">
        <v>97.544589999999999</v>
      </c>
      <c r="BW1387">
        <v>96.924589999999995</v>
      </c>
      <c r="BX1387">
        <v>79.923900000000003</v>
      </c>
      <c r="BY1387">
        <v>57.541400000000003</v>
      </c>
      <c r="BZ1387">
        <v>38.158470000000001</v>
      </c>
      <c r="CA1387">
        <v>37.747439999999997</v>
      </c>
      <c r="CB1387">
        <v>37.747349999999997</v>
      </c>
      <c r="CC1387">
        <v>38.82544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30.749279999999999</v>
      </c>
      <c r="CQ1387">
        <v>104.4486</v>
      </c>
      <c r="CR1387">
        <v>102.8874</v>
      </c>
      <c r="CS1387">
        <v>99.992099999999994</v>
      </c>
      <c r="CT1387">
        <v>98.761830000000003</v>
      </c>
      <c r="CU1387">
        <v>98.111890000000002</v>
      </c>
      <c r="CV1387">
        <v>80.612570000000005</v>
      </c>
      <c r="CW1387">
        <v>58.283819999999999</v>
      </c>
      <c r="CX1387">
        <v>38.90598</v>
      </c>
      <c r="CY1387">
        <v>38.509770000000003</v>
      </c>
      <c r="CZ1387">
        <v>38.529200000000003</v>
      </c>
      <c r="DA1387">
        <v>39.64696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  <c r="DM1387">
        <v>0</v>
      </c>
      <c r="DN1387">
        <v>32.582270000000001</v>
      </c>
      <c r="DO1387">
        <v>105.95610000000001</v>
      </c>
      <c r="DP1387">
        <v>104.2646</v>
      </c>
      <c r="DQ1387">
        <v>101.2328</v>
      </c>
      <c r="DR1387">
        <v>99.979069999999993</v>
      </c>
      <c r="DS1387">
        <v>99.299180000000007</v>
      </c>
      <c r="DT1387">
        <v>81.301249999999996</v>
      </c>
      <c r="DU1387">
        <v>59.026249999999997</v>
      </c>
      <c r="DV1387">
        <v>39.653480000000002</v>
      </c>
      <c r="DW1387">
        <v>39.272109999999998</v>
      </c>
      <c r="DX1387">
        <v>39.311050000000002</v>
      </c>
      <c r="DY1387">
        <v>40.46848</v>
      </c>
      <c r="DZ1387">
        <v>0</v>
      </c>
      <c r="EA1387">
        <v>0</v>
      </c>
      <c r="EB1387">
        <v>0</v>
      </c>
      <c r="EC1387">
        <v>0</v>
      </c>
      <c r="ED1387">
        <v>0</v>
      </c>
      <c r="EE1387">
        <v>0</v>
      </c>
      <c r="EF1387">
        <v>0</v>
      </c>
      <c r="EG1387">
        <v>0</v>
      </c>
      <c r="EH1387">
        <v>0</v>
      </c>
      <c r="EI1387">
        <v>0</v>
      </c>
      <c r="EJ1387">
        <v>0</v>
      </c>
      <c r="EK1387">
        <v>0</v>
      </c>
      <c r="EL1387">
        <v>35.228819999999999</v>
      </c>
      <c r="EM1387">
        <v>108.1328</v>
      </c>
      <c r="EN1387">
        <v>106.253</v>
      </c>
      <c r="EO1387">
        <v>103.0241</v>
      </c>
      <c r="EP1387">
        <v>101.7366</v>
      </c>
      <c r="EQ1387">
        <v>101.01349999999999</v>
      </c>
      <c r="ER1387">
        <v>82.295590000000004</v>
      </c>
      <c r="ES1387">
        <v>60.098190000000002</v>
      </c>
      <c r="ET1387">
        <v>40.732759999999999</v>
      </c>
      <c r="EU1387">
        <v>40.372799999999998</v>
      </c>
      <c r="EV1387">
        <v>40.439909999999998</v>
      </c>
      <c r="EW1387">
        <v>41.654620000000001</v>
      </c>
      <c r="EX1387">
        <v>74.843190000000007</v>
      </c>
      <c r="EY1387">
        <v>74.211389999999994</v>
      </c>
      <c r="EZ1387">
        <v>73.202259999999995</v>
      </c>
      <c r="FA1387">
        <v>72.220650000000006</v>
      </c>
      <c r="FB1387">
        <v>71.273740000000004</v>
      </c>
      <c r="FC1387">
        <v>70.347800000000007</v>
      </c>
      <c r="FD1387">
        <v>69.883049999999997</v>
      </c>
      <c r="FE1387">
        <v>69.495949999999993</v>
      </c>
      <c r="FF1387">
        <v>71.87688</v>
      </c>
      <c r="FG1387">
        <v>76.369230000000002</v>
      </c>
      <c r="FH1387">
        <v>80.857060000000004</v>
      </c>
      <c r="FI1387">
        <v>84.534959999999998</v>
      </c>
      <c r="FJ1387">
        <v>87.434219999999996</v>
      </c>
      <c r="FK1387">
        <v>89.465149999999994</v>
      </c>
      <c r="FL1387">
        <v>90.562640000000002</v>
      </c>
      <c r="FM1387">
        <v>90.356499999999997</v>
      </c>
      <c r="FN1387">
        <v>89.990369999999999</v>
      </c>
      <c r="FO1387">
        <v>89.542400000000001</v>
      </c>
      <c r="FP1387">
        <v>88.126140000000007</v>
      </c>
      <c r="FQ1387">
        <v>85.282269999999997</v>
      </c>
      <c r="FR1387">
        <v>81.421459999999996</v>
      </c>
      <c r="FS1387">
        <v>78.964259999999996</v>
      </c>
      <c r="FT1387">
        <v>77.272779999999997</v>
      </c>
      <c r="FU1387">
        <v>75.942700000000002</v>
      </c>
      <c r="FV1387">
        <v>1</v>
      </c>
    </row>
    <row r="1388" spans="1:178" x14ac:dyDescent="0.2">
      <c r="A1388" t="s">
        <v>216</v>
      </c>
      <c r="B1388" t="s">
        <v>231</v>
      </c>
      <c r="C1388" t="s">
        <v>245</v>
      </c>
      <c r="D1388" t="s">
        <v>41</v>
      </c>
      <c r="E1388">
        <v>2017</v>
      </c>
      <c r="F1388" t="s">
        <v>227</v>
      </c>
      <c r="G1388">
        <v>61</v>
      </c>
      <c r="H1388" s="59"/>
      <c r="I1388">
        <v>8.0245499999999996</v>
      </c>
      <c r="J1388">
        <v>111.9914</v>
      </c>
      <c r="K1388">
        <v>112.2373</v>
      </c>
      <c r="L1388">
        <v>112.661</v>
      </c>
      <c r="M1388">
        <v>112.5992</v>
      </c>
      <c r="N1388">
        <v>113.3335</v>
      </c>
      <c r="O1388">
        <v>114.66670000000001</v>
      </c>
      <c r="P1388">
        <v>117.0607</v>
      </c>
      <c r="Q1388">
        <v>117.8143</v>
      </c>
      <c r="R1388">
        <v>118.42749999999999</v>
      </c>
      <c r="S1388">
        <v>120.2688</v>
      </c>
      <c r="T1388">
        <v>121.32899999999999</v>
      </c>
      <c r="U1388">
        <v>121.16249999999999</v>
      </c>
      <c r="V1388">
        <v>118.14570000000001</v>
      </c>
      <c r="W1388">
        <v>117.6473</v>
      </c>
      <c r="X1388">
        <v>115.5988</v>
      </c>
      <c r="Y1388">
        <v>112.59869999999999</v>
      </c>
      <c r="Z1388">
        <v>111.0612</v>
      </c>
      <c r="AA1388">
        <v>110.065</v>
      </c>
      <c r="AB1388">
        <v>110.25279999999999</v>
      </c>
      <c r="AC1388">
        <v>111.2513</v>
      </c>
      <c r="AD1388">
        <v>112.3</v>
      </c>
      <c r="AE1388">
        <v>112.1074</v>
      </c>
      <c r="AF1388">
        <v>112.18640000000001</v>
      </c>
      <c r="AG1388">
        <v>112.8151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25.81005</v>
      </c>
      <c r="AU1388">
        <v>99.109539999999996</v>
      </c>
      <c r="AV1388">
        <v>97.889529999999993</v>
      </c>
      <c r="AW1388">
        <v>95.371859999999998</v>
      </c>
      <c r="AX1388">
        <v>94.218239999999994</v>
      </c>
      <c r="AY1388">
        <v>93.65137</v>
      </c>
      <c r="AZ1388">
        <v>77.642989999999998</v>
      </c>
      <c r="BA1388">
        <v>55.544080000000001</v>
      </c>
      <c r="BB1388">
        <v>36.466470000000001</v>
      </c>
      <c r="BC1388">
        <v>36.040709999999997</v>
      </c>
      <c r="BD1388">
        <v>36.012520000000002</v>
      </c>
      <c r="BE1388">
        <v>37.016089999999998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28.435169999999999</v>
      </c>
      <c r="BS1388">
        <v>101.26860000000001</v>
      </c>
      <c r="BT1388">
        <v>99.861869999999996</v>
      </c>
      <c r="BU1388">
        <v>97.148700000000005</v>
      </c>
      <c r="BV1388">
        <v>95.961519999999993</v>
      </c>
      <c r="BW1388">
        <v>95.351749999999996</v>
      </c>
      <c r="BX1388">
        <v>78.629270000000005</v>
      </c>
      <c r="BY1388">
        <v>56.607349999999997</v>
      </c>
      <c r="BZ1388">
        <v>37.537010000000002</v>
      </c>
      <c r="CA1388">
        <v>37.132489999999997</v>
      </c>
      <c r="CB1388">
        <v>37.132240000000003</v>
      </c>
      <c r="CC1388">
        <v>38.192630000000001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30.253319999999999</v>
      </c>
      <c r="CQ1388">
        <v>102.76390000000001</v>
      </c>
      <c r="CR1388">
        <v>101.22790000000001</v>
      </c>
      <c r="CS1388">
        <v>98.379329999999996</v>
      </c>
      <c r="CT1388">
        <v>97.168899999999994</v>
      </c>
      <c r="CU1388">
        <v>96.529430000000005</v>
      </c>
      <c r="CV1388">
        <v>79.312370000000001</v>
      </c>
      <c r="CW1388">
        <v>57.343760000000003</v>
      </c>
      <c r="CX1388">
        <v>38.278460000000003</v>
      </c>
      <c r="CY1388">
        <v>37.888649999999998</v>
      </c>
      <c r="CZ1388">
        <v>37.907760000000003</v>
      </c>
      <c r="DA1388">
        <v>39.007489999999997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  <c r="DM1388">
        <v>0</v>
      </c>
      <c r="DN1388">
        <v>32.071480000000001</v>
      </c>
      <c r="DO1388">
        <v>104.25920000000001</v>
      </c>
      <c r="DP1388">
        <v>102.5939</v>
      </c>
      <c r="DQ1388">
        <v>99.609949999999998</v>
      </c>
      <c r="DR1388">
        <v>98.376279999999994</v>
      </c>
      <c r="DS1388">
        <v>97.707120000000003</v>
      </c>
      <c r="DT1388">
        <v>79.995469999999997</v>
      </c>
      <c r="DU1388">
        <v>58.080170000000003</v>
      </c>
      <c r="DV1388">
        <v>39.019910000000003</v>
      </c>
      <c r="DW1388">
        <v>38.64481</v>
      </c>
      <c r="DX1388">
        <v>38.683280000000003</v>
      </c>
      <c r="DY1388">
        <v>39.822360000000003</v>
      </c>
      <c r="DZ1388">
        <v>0</v>
      </c>
      <c r="EA1388">
        <v>0</v>
      </c>
      <c r="EB1388">
        <v>0</v>
      </c>
      <c r="EC1388">
        <v>0</v>
      </c>
      <c r="ED1388">
        <v>0</v>
      </c>
      <c r="EE1388">
        <v>0</v>
      </c>
      <c r="EF1388">
        <v>0</v>
      </c>
      <c r="EG1388">
        <v>0</v>
      </c>
      <c r="EH1388">
        <v>0</v>
      </c>
      <c r="EI1388">
        <v>0</v>
      </c>
      <c r="EJ1388">
        <v>0</v>
      </c>
      <c r="EK1388">
        <v>0</v>
      </c>
      <c r="EL1388">
        <v>34.696599999999997</v>
      </c>
      <c r="EM1388">
        <v>106.4183</v>
      </c>
      <c r="EN1388">
        <v>104.5663</v>
      </c>
      <c r="EO1388">
        <v>101.38679999999999</v>
      </c>
      <c r="EP1388">
        <v>100.11960000000001</v>
      </c>
      <c r="EQ1388">
        <v>99.407499999999999</v>
      </c>
      <c r="ER1388">
        <v>80.981750000000005</v>
      </c>
      <c r="ES1388">
        <v>59.143430000000002</v>
      </c>
      <c r="ET1388">
        <v>40.090449999999997</v>
      </c>
      <c r="EU1388">
        <v>39.73659</v>
      </c>
      <c r="EV1388">
        <v>39.802999999999997</v>
      </c>
      <c r="EW1388">
        <v>40.998890000000003</v>
      </c>
      <c r="EX1388">
        <v>74.843190000000007</v>
      </c>
      <c r="EY1388">
        <v>74.211389999999994</v>
      </c>
      <c r="EZ1388">
        <v>73.202259999999995</v>
      </c>
      <c r="FA1388">
        <v>72.220650000000006</v>
      </c>
      <c r="FB1388">
        <v>71.273740000000004</v>
      </c>
      <c r="FC1388">
        <v>70.347800000000007</v>
      </c>
      <c r="FD1388">
        <v>69.883049999999997</v>
      </c>
      <c r="FE1388">
        <v>69.495949999999993</v>
      </c>
      <c r="FF1388">
        <v>71.87688</v>
      </c>
      <c r="FG1388">
        <v>76.369230000000002</v>
      </c>
      <c r="FH1388">
        <v>80.857060000000004</v>
      </c>
      <c r="FI1388">
        <v>84.534959999999998</v>
      </c>
      <c r="FJ1388">
        <v>87.434219999999996</v>
      </c>
      <c r="FK1388">
        <v>89.465149999999994</v>
      </c>
      <c r="FL1388">
        <v>90.562640000000002</v>
      </c>
      <c r="FM1388">
        <v>90.356499999999997</v>
      </c>
      <c r="FN1388">
        <v>89.990369999999999</v>
      </c>
      <c r="FO1388">
        <v>89.542400000000001</v>
      </c>
      <c r="FP1388">
        <v>88.126140000000007</v>
      </c>
      <c r="FQ1388">
        <v>85.282269999999997</v>
      </c>
      <c r="FR1388">
        <v>81.421449999999993</v>
      </c>
      <c r="FS1388">
        <v>78.964259999999996</v>
      </c>
      <c r="FT1388">
        <v>77.272779999999997</v>
      </c>
      <c r="FU1388">
        <v>75.942700000000002</v>
      </c>
      <c r="FV1388">
        <v>1</v>
      </c>
    </row>
    <row r="1389" spans="1:178" x14ac:dyDescent="0.2">
      <c r="A1389" t="s">
        <v>216</v>
      </c>
      <c r="B1389" t="s">
        <v>231</v>
      </c>
      <c r="C1389" t="s">
        <v>245</v>
      </c>
      <c r="D1389" t="s">
        <v>41</v>
      </c>
      <c r="E1389" t="s">
        <v>239</v>
      </c>
      <c r="F1389" t="s">
        <v>227</v>
      </c>
      <c r="G1389">
        <v>59</v>
      </c>
      <c r="H1389" s="59"/>
      <c r="I1389">
        <v>7.76145</v>
      </c>
      <c r="J1389">
        <v>108.31959999999999</v>
      </c>
      <c r="K1389">
        <v>108.5574</v>
      </c>
      <c r="L1389">
        <v>108.96720000000001</v>
      </c>
      <c r="M1389">
        <v>108.9074</v>
      </c>
      <c r="N1389">
        <v>109.6177</v>
      </c>
      <c r="O1389">
        <v>110.9071</v>
      </c>
      <c r="P1389">
        <v>113.2226</v>
      </c>
      <c r="Q1389">
        <v>113.9515</v>
      </c>
      <c r="R1389">
        <v>114.5446</v>
      </c>
      <c r="S1389">
        <v>116.32559999999999</v>
      </c>
      <c r="T1389">
        <v>117.351</v>
      </c>
      <c r="U1389">
        <v>117.18989999999999</v>
      </c>
      <c r="V1389">
        <v>114.27209999999999</v>
      </c>
      <c r="W1389">
        <v>113.79</v>
      </c>
      <c r="X1389">
        <v>111.8087</v>
      </c>
      <c r="Y1389">
        <v>108.907</v>
      </c>
      <c r="Z1389">
        <v>107.4198</v>
      </c>
      <c r="AA1389">
        <v>106.4563</v>
      </c>
      <c r="AB1389">
        <v>106.63800000000001</v>
      </c>
      <c r="AC1389">
        <v>107.6037</v>
      </c>
      <c r="AD1389">
        <v>108.6181</v>
      </c>
      <c r="AE1389">
        <v>108.4318</v>
      </c>
      <c r="AF1389">
        <v>108.5081</v>
      </c>
      <c r="AG1389">
        <v>109.11620000000001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24.891580000000001</v>
      </c>
      <c r="AU1389">
        <v>95.800640000000001</v>
      </c>
      <c r="AV1389">
        <v>94.625770000000003</v>
      </c>
      <c r="AW1389">
        <v>92.196010000000001</v>
      </c>
      <c r="AX1389">
        <v>91.081149999999994</v>
      </c>
      <c r="AY1389">
        <v>90.534040000000005</v>
      </c>
      <c r="AZ1389">
        <v>75.070179999999993</v>
      </c>
      <c r="BA1389">
        <v>53.693710000000003</v>
      </c>
      <c r="BB1389">
        <v>35.241390000000003</v>
      </c>
      <c r="BC1389">
        <v>34.829009999999997</v>
      </c>
      <c r="BD1389">
        <v>34.80097</v>
      </c>
      <c r="BE1389">
        <v>35.77008</v>
      </c>
      <c r="BF1389">
        <v>0</v>
      </c>
      <c r="BG1389">
        <v>0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27.473310000000001</v>
      </c>
      <c r="BS1389">
        <v>97.92398</v>
      </c>
      <c r="BT1389">
        <v>96.565510000000003</v>
      </c>
      <c r="BU1389">
        <v>93.943479999999994</v>
      </c>
      <c r="BV1389">
        <v>92.795609999999996</v>
      </c>
      <c r="BW1389">
        <v>92.206320000000005</v>
      </c>
      <c r="BX1389">
        <v>76.040149999999997</v>
      </c>
      <c r="BY1389">
        <v>54.739400000000003</v>
      </c>
      <c r="BZ1389">
        <v>36.294240000000002</v>
      </c>
      <c r="CA1389">
        <v>35.902740000000001</v>
      </c>
      <c r="CB1389">
        <v>35.902189999999997</v>
      </c>
      <c r="CC1389">
        <v>36.927160000000001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29.261410000000001</v>
      </c>
      <c r="CQ1389">
        <v>99.394599999999997</v>
      </c>
      <c r="CR1389">
        <v>97.908959999999993</v>
      </c>
      <c r="CS1389">
        <v>95.153769999999994</v>
      </c>
      <c r="CT1389">
        <v>93.983029999999999</v>
      </c>
      <c r="CU1389">
        <v>93.364540000000005</v>
      </c>
      <c r="CV1389">
        <v>76.711960000000005</v>
      </c>
      <c r="CW1389">
        <v>55.463630000000002</v>
      </c>
      <c r="CX1389">
        <v>37.023429999999998</v>
      </c>
      <c r="CY1389">
        <v>36.6464</v>
      </c>
      <c r="CZ1389">
        <v>36.664879999999997</v>
      </c>
      <c r="DA1389">
        <v>37.728560000000002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  <c r="DM1389">
        <v>0</v>
      </c>
      <c r="DN1389">
        <v>31.049510000000001</v>
      </c>
      <c r="DO1389">
        <v>100.8652</v>
      </c>
      <c r="DP1389">
        <v>99.252409999999998</v>
      </c>
      <c r="DQ1389">
        <v>96.364059999999995</v>
      </c>
      <c r="DR1389">
        <v>95.170460000000006</v>
      </c>
      <c r="DS1389">
        <v>94.522760000000005</v>
      </c>
      <c r="DT1389">
        <v>77.383769999999998</v>
      </c>
      <c r="DU1389">
        <v>56.187869999999997</v>
      </c>
      <c r="DV1389">
        <v>37.75262</v>
      </c>
      <c r="DW1389">
        <v>37.390059999999998</v>
      </c>
      <c r="DX1389">
        <v>37.427579999999999</v>
      </c>
      <c r="DY1389">
        <v>38.529949999999999</v>
      </c>
      <c r="DZ1389">
        <v>0</v>
      </c>
      <c r="EA1389">
        <v>0</v>
      </c>
      <c r="EB1389">
        <v>0</v>
      </c>
      <c r="EC1389">
        <v>0</v>
      </c>
      <c r="ED1389">
        <v>0</v>
      </c>
      <c r="EE1389">
        <v>0</v>
      </c>
      <c r="EF1389">
        <v>0</v>
      </c>
      <c r="EG1389">
        <v>0</v>
      </c>
      <c r="EH1389">
        <v>0</v>
      </c>
      <c r="EI1389">
        <v>0</v>
      </c>
      <c r="EJ1389">
        <v>0</v>
      </c>
      <c r="EK1389">
        <v>0</v>
      </c>
      <c r="EL1389">
        <v>33.631239999999998</v>
      </c>
      <c r="EM1389">
        <v>102.98860000000001</v>
      </c>
      <c r="EN1389">
        <v>101.1921</v>
      </c>
      <c r="EO1389">
        <v>98.111530000000002</v>
      </c>
      <c r="EP1389">
        <v>96.884919999999994</v>
      </c>
      <c r="EQ1389">
        <v>96.195040000000006</v>
      </c>
      <c r="ER1389">
        <v>78.353740000000002</v>
      </c>
      <c r="ES1389">
        <v>57.233559999999997</v>
      </c>
      <c r="ET1389">
        <v>38.80547</v>
      </c>
      <c r="EU1389">
        <v>38.463790000000003</v>
      </c>
      <c r="EV1389">
        <v>38.528790000000001</v>
      </c>
      <c r="EW1389">
        <v>39.687040000000003</v>
      </c>
      <c r="EX1389">
        <v>74.843190000000007</v>
      </c>
      <c r="EY1389">
        <v>74.211389999999994</v>
      </c>
      <c r="EZ1389">
        <v>73.202259999999995</v>
      </c>
      <c r="FA1389">
        <v>72.220650000000006</v>
      </c>
      <c r="FB1389">
        <v>71.273740000000004</v>
      </c>
      <c r="FC1389">
        <v>70.347800000000007</v>
      </c>
      <c r="FD1389">
        <v>69.883049999999997</v>
      </c>
      <c r="FE1389">
        <v>69.495949999999993</v>
      </c>
      <c r="FF1389">
        <v>71.87688</v>
      </c>
      <c r="FG1389">
        <v>76.369230000000002</v>
      </c>
      <c r="FH1389">
        <v>80.857060000000004</v>
      </c>
      <c r="FI1389">
        <v>84.534959999999998</v>
      </c>
      <c r="FJ1389">
        <v>87.434219999999996</v>
      </c>
      <c r="FK1389">
        <v>89.465159999999997</v>
      </c>
      <c r="FL1389">
        <v>90.562640000000002</v>
      </c>
      <c r="FM1389">
        <v>90.356499999999997</v>
      </c>
      <c r="FN1389">
        <v>89.990369999999999</v>
      </c>
      <c r="FO1389">
        <v>89.542400000000001</v>
      </c>
      <c r="FP1389">
        <v>88.126140000000007</v>
      </c>
      <c r="FQ1389">
        <v>85.282269999999997</v>
      </c>
      <c r="FR1389">
        <v>81.421459999999996</v>
      </c>
      <c r="FS1389">
        <v>78.964259999999996</v>
      </c>
      <c r="FT1389">
        <v>77.272779999999997</v>
      </c>
      <c r="FU1389">
        <v>75.942700000000002</v>
      </c>
      <c r="FV1389">
        <v>1</v>
      </c>
    </row>
    <row r="1390" spans="1:178" x14ac:dyDescent="0.2">
      <c r="A1390" t="s">
        <v>216</v>
      </c>
      <c r="B1390" t="s">
        <v>231</v>
      </c>
      <c r="C1390" t="s">
        <v>245</v>
      </c>
      <c r="D1390" t="s">
        <v>42</v>
      </c>
      <c r="E1390">
        <v>2015</v>
      </c>
      <c r="F1390" t="s">
        <v>227</v>
      </c>
      <c r="G1390">
        <v>64</v>
      </c>
      <c r="H1390" s="59"/>
      <c r="I1390">
        <v>8.4192</v>
      </c>
      <c r="J1390">
        <v>117.4987</v>
      </c>
      <c r="K1390">
        <v>116.63460000000001</v>
      </c>
      <c r="L1390">
        <v>116.4109</v>
      </c>
      <c r="M1390">
        <v>116.583</v>
      </c>
      <c r="N1390">
        <v>117.20440000000001</v>
      </c>
      <c r="O1390">
        <v>117.6259</v>
      </c>
      <c r="P1390">
        <v>120.5856</v>
      </c>
      <c r="Q1390">
        <v>123.0762</v>
      </c>
      <c r="R1390">
        <v>123.65989999999999</v>
      </c>
      <c r="S1390">
        <v>124.7154</v>
      </c>
      <c r="T1390">
        <v>125.6314</v>
      </c>
      <c r="U1390">
        <v>123.7222</v>
      </c>
      <c r="V1390">
        <v>123.0339</v>
      </c>
      <c r="W1390">
        <v>124.24290000000001</v>
      </c>
      <c r="X1390">
        <v>122.79649999999999</v>
      </c>
      <c r="Y1390">
        <v>119.9186</v>
      </c>
      <c r="Z1390">
        <v>118.8687</v>
      </c>
      <c r="AA1390">
        <v>117.84059999999999</v>
      </c>
      <c r="AB1390">
        <v>115.1319</v>
      </c>
      <c r="AC1390">
        <v>115.3711</v>
      </c>
      <c r="AD1390">
        <v>116.0218</v>
      </c>
      <c r="AE1390">
        <v>116.64749999999999</v>
      </c>
      <c r="AF1390">
        <v>117.4032</v>
      </c>
      <c r="AG1390">
        <v>118.07980000000001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27.286750000000001</v>
      </c>
      <c r="AU1390">
        <v>103.53019999999999</v>
      </c>
      <c r="AV1390">
        <v>102.9872</v>
      </c>
      <c r="AW1390">
        <v>100.3678</v>
      </c>
      <c r="AX1390">
        <v>99.575969999999998</v>
      </c>
      <c r="AY1390">
        <v>99.122600000000006</v>
      </c>
      <c r="AZ1390">
        <v>79.911929999999998</v>
      </c>
      <c r="BA1390">
        <v>57.694809999999997</v>
      </c>
      <c r="BB1390">
        <v>35.487549999999999</v>
      </c>
      <c r="BC1390">
        <v>36.292180000000002</v>
      </c>
      <c r="BD1390">
        <v>36.453449999999997</v>
      </c>
      <c r="BE1390">
        <v>35.972070000000002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30.230399999999999</v>
      </c>
      <c r="BS1390">
        <v>106.04640000000001</v>
      </c>
      <c r="BT1390">
        <v>105.24550000000001</v>
      </c>
      <c r="BU1390">
        <v>102.45829999999999</v>
      </c>
      <c r="BV1390">
        <v>101.6557</v>
      </c>
      <c r="BW1390">
        <v>101.08329999999999</v>
      </c>
      <c r="BX1390">
        <v>80.918109999999999</v>
      </c>
      <c r="BY1390">
        <v>58.739019999999996</v>
      </c>
      <c r="BZ1390">
        <v>36.545679999999997</v>
      </c>
      <c r="CA1390">
        <v>37.384990000000002</v>
      </c>
      <c r="CB1390">
        <v>37.637619999999998</v>
      </c>
      <c r="CC1390">
        <v>37.224460000000001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32.269170000000003</v>
      </c>
      <c r="CQ1390">
        <v>107.78919999999999</v>
      </c>
      <c r="CR1390">
        <v>106.8096</v>
      </c>
      <c r="CS1390">
        <v>103.9061</v>
      </c>
      <c r="CT1390">
        <v>103.09610000000001</v>
      </c>
      <c r="CU1390">
        <v>102.4413</v>
      </c>
      <c r="CV1390">
        <v>81.614980000000003</v>
      </c>
      <c r="CW1390">
        <v>59.462249999999997</v>
      </c>
      <c r="CX1390">
        <v>37.27854</v>
      </c>
      <c r="CY1390">
        <v>38.14188</v>
      </c>
      <c r="CZ1390">
        <v>38.45776</v>
      </c>
      <c r="DA1390">
        <v>38.091859999999997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  <c r="DM1390">
        <v>0</v>
      </c>
      <c r="DN1390">
        <v>34.307929999999999</v>
      </c>
      <c r="DO1390">
        <v>109.532</v>
      </c>
      <c r="DP1390">
        <v>108.3737</v>
      </c>
      <c r="DQ1390">
        <v>105.354</v>
      </c>
      <c r="DR1390">
        <v>104.5365</v>
      </c>
      <c r="DS1390">
        <v>103.7993</v>
      </c>
      <c r="DT1390">
        <v>82.311859999999996</v>
      </c>
      <c r="DU1390">
        <v>60.185470000000002</v>
      </c>
      <c r="DV1390">
        <v>38.011400000000002</v>
      </c>
      <c r="DW1390">
        <v>38.898769999999999</v>
      </c>
      <c r="DX1390">
        <v>39.277900000000002</v>
      </c>
      <c r="DY1390">
        <v>38.95926</v>
      </c>
      <c r="DZ1390">
        <v>0</v>
      </c>
      <c r="EA1390">
        <v>0</v>
      </c>
      <c r="EB1390">
        <v>0</v>
      </c>
      <c r="EC1390">
        <v>0</v>
      </c>
      <c r="ED1390">
        <v>0</v>
      </c>
      <c r="EE1390">
        <v>0</v>
      </c>
      <c r="EF1390">
        <v>0</v>
      </c>
      <c r="EG1390">
        <v>0</v>
      </c>
      <c r="EH1390">
        <v>0</v>
      </c>
      <c r="EI1390">
        <v>0</v>
      </c>
      <c r="EJ1390">
        <v>0</v>
      </c>
      <c r="EK1390">
        <v>0</v>
      </c>
      <c r="EL1390">
        <v>37.251579999999997</v>
      </c>
      <c r="EM1390">
        <v>112.04819999999999</v>
      </c>
      <c r="EN1390">
        <v>110.63200000000001</v>
      </c>
      <c r="EO1390">
        <v>107.4444</v>
      </c>
      <c r="EP1390">
        <v>106.61620000000001</v>
      </c>
      <c r="EQ1390">
        <v>105.76009999999999</v>
      </c>
      <c r="ER1390">
        <v>83.318029999999993</v>
      </c>
      <c r="ES1390">
        <v>61.229689999999998</v>
      </c>
      <c r="ET1390">
        <v>39.06953</v>
      </c>
      <c r="EU1390">
        <v>39.991579999999999</v>
      </c>
      <c r="EV1390">
        <v>40.462069999999997</v>
      </c>
      <c r="EW1390">
        <v>40.211640000000003</v>
      </c>
      <c r="EX1390">
        <v>69.656199999999998</v>
      </c>
      <c r="EY1390">
        <v>68.706900000000005</v>
      </c>
      <c r="EZ1390">
        <v>67.369979999999998</v>
      </c>
      <c r="FA1390">
        <v>66.409520000000001</v>
      </c>
      <c r="FB1390">
        <v>66.03698</v>
      </c>
      <c r="FC1390">
        <v>65.238309999999998</v>
      </c>
      <c r="FD1390">
        <v>65.127390000000005</v>
      </c>
      <c r="FE1390">
        <v>64.949439999999996</v>
      </c>
      <c r="FF1390">
        <v>65.423000000000002</v>
      </c>
      <c r="FG1390">
        <v>70.197680000000005</v>
      </c>
      <c r="FH1390">
        <v>75.695549999999997</v>
      </c>
      <c r="FI1390">
        <v>80.010180000000005</v>
      </c>
      <c r="FJ1390">
        <v>82.948260000000005</v>
      </c>
      <c r="FK1390">
        <v>85.018370000000004</v>
      </c>
      <c r="FL1390">
        <v>85.980260000000001</v>
      </c>
      <c r="FM1390">
        <v>86.523219999999995</v>
      </c>
      <c r="FN1390">
        <v>86.863039999999998</v>
      </c>
      <c r="FO1390">
        <v>86.407250000000005</v>
      </c>
      <c r="FP1390">
        <v>84.189539999999994</v>
      </c>
      <c r="FQ1390">
        <v>80.735410000000002</v>
      </c>
      <c r="FR1390">
        <v>77.299000000000007</v>
      </c>
      <c r="FS1390">
        <v>75.26003</v>
      </c>
      <c r="FT1390">
        <v>73.543170000000003</v>
      </c>
      <c r="FU1390">
        <v>71.983649999999997</v>
      </c>
      <c r="FV1390">
        <v>1</v>
      </c>
    </row>
    <row r="1391" spans="1:178" x14ac:dyDescent="0.2">
      <c r="A1391" t="s">
        <v>216</v>
      </c>
      <c r="B1391" t="s">
        <v>231</v>
      </c>
      <c r="C1391" t="s">
        <v>245</v>
      </c>
      <c r="D1391" t="s">
        <v>42</v>
      </c>
      <c r="E1391">
        <v>2016</v>
      </c>
      <c r="F1391" t="s">
        <v>227</v>
      </c>
      <c r="G1391">
        <v>62</v>
      </c>
      <c r="H1391" s="59"/>
      <c r="I1391">
        <v>8.1561000000000003</v>
      </c>
      <c r="J1391">
        <v>113.82680000000001</v>
      </c>
      <c r="K1391">
        <v>112.9898</v>
      </c>
      <c r="L1391">
        <v>112.7731</v>
      </c>
      <c r="M1391">
        <v>112.93980000000001</v>
      </c>
      <c r="N1391">
        <v>113.54179999999999</v>
      </c>
      <c r="O1391">
        <v>113.95010000000001</v>
      </c>
      <c r="P1391">
        <v>116.8173</v>
      </c>
      <c r="Q1391">
        <v>119.23009999999999</v>
      </c>
      <c r="R1391">
        <v>119.79559999999999</v>
      </c>
      <c r="S1391">
        <v>120.818</v>
      </c>
      <c r="T1391">
        <v>121.7054</v>
      </c>
      <c r="U1391">
        <v>119.85590000000001</v>
      </c>
      <c r="V1391">
        <v>119.1891</v>
      </c>
      <c r="W1391">
        <v>120.3603</v>
      </c>
      <c r="X1391">
        <v>118.95910000000001</v>
      </c>
      <c r="Y1391">
        <v>116.1711</v>
      </c>
      <c r="Z1391">
        <v>115.1541</v>
      </c>
      <c r="AA1391">
        <v>114.1581</v>
      </c>
      <c r="AB1391">
        <v>111.53400000000001</v>
      </c>
      <c r="AC1391">
        <v>111.7657</v>
      </c>
      <c r="AD1391">
        <v>112.3961</v>
      </c>
      <c r="AE1391">
        <v>113.00230000000001</v>
      </c>
      <c r="AF1391">
        <v>113.73439999999999</v>
      </c>
      <c r="AG1391">
        <v>114.38979999999999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26.356809999999999</v>
      </c>
      <c r="AU1391">
        <v>100.22880000000001</v>
      </c>
      <c r="AV1391">
        <v>99.709630000000004</v>
      </c>
      <c r="AW1391">
        <v>97.176460000000006</v>
      </c>
      <c r="AX1391">
        <v>96.409649999999999</v>
      </c>
      <c r="AY1391">
        <v>95.973569999999995</v>
      </c>
      <c r="AZ1391">
        <v>77.388279999999995</v>
      </c>
      <c r="BA1391">
        <v>55.864449999999998</v>
      </c>
      <c r="BB1391">
        <v>34.3508</v>
      </c>
      <c r="BC1391">
        <v>35.129370000000002</v>
      </c>
      <c r="BD1391">
        <v>35.283209999999997</v>
      </c>
      <c r="BE1391">
        <v>34.815089999999998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29.254100000000001</v>
      </c>
      <c r="BS1391">
        <v>102.7055</v>
      </c>
      <c r="BT1391">
        <v>101.9324</v>
      </c>
      <c r="BU1391">
        <v>99.234009999999998</v>
      </c>
      <c r="BV1391">
        <v>98.456630000000004</v>
      </c>
      <c r="BW1391">
        <v>97.90343</v>
      </c>
      <c r="BX1391">
        <v>78.378619999999998</v>
      </c>
      <c r="BY1391">
        <v>56.892220000000002</v>
      </c>
      <c r="BZ1391">
        <v>35.392270000000003</v>
      </c>
      <c r="CA1391">
        <v>36.204979999999999</v>
      </c>
      <c r="CB1391">
        <v>36.448720000000002</v>
      </c>
      <c r="CC1391">
        <v>36.047750000000001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31.260750000000002</v>
      </c>
      <c r="CQ1391">
        <v>104.4208</v>
      </c>
      <c r="CR1391">
        <v>103.4718</v>
      </c>
      <c r="CS1391">
        <v>100.6591</v>
      </c>
      <c r="CT1391">
        <v>99.874350000000007</v>
      </c>
      <c r="CU1391">
        <v>99.240039999999993</v>
      </c>
      <c r="CV1391">
        <v>79.064509999999999</v>
      </c>
      <c r="CW1391">
        <v>57.604050000000001</v>
      </c>
      <c r="CX1391">
        <v>36.113579999999999</v>
      </c>
      <c r="CY1391">
        <v>36.949950000000001</v>
      </c>
      <c r="CZ1391">
        <v>37.255949999999999</v>
      </c>
      <c r="DA1391">
        <v>36.901490000000003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  <c r="DM1391">
        <v>0</v>
      </c>
      <c r="DN1391">
        <v>33.267409999999998</v>
      </c>
      <c r="DO1391">
        <v>106.1361</v>
      </c>
      <c r="DP1391">
        <v>105.01130000000001</v>
      </c>
      <c r="DQ1391">
        <v>102.08410000000001</v>
      </c>
      <c r="DR1391">
        <v>101.2921</v>
      </c>
      <c r="DS1391">
        <v>100.5766</v>
      </c>
      <c r="DT1391">
        <v>79.750410000000002</v>
      </c>
      <c r="DU1391">
        <v>58.315890000000003</v>
      </c>
      <c r="DV1391">
        <v>36.834899999999998</v>
      </c>
      <c r="DW1391">
        <v>37.69491</v>
      </c>
      <c r="DX1391">
        <v>38.063189999999999</v>
      </c>
      <c r="DY1391">
        <v>37.755220000000001</v>
      </c>
      <c r="DZ1391">
        <v>0</v>
      </c>
      <c r="EA1391">
        <v>0</v>
      </c>
      <c r="EB1391">
        <v>0</v>
      </c>
      <c r="EC1391">
        <v>0</v>
      </c>
      <c r="ED1391">
        <v>0</v>
      </c>
      <c r="EE1391">
        <v>0</v>
      </c>
      <c r="EF1391">
        <v>0</v>
      </c>
      <c r="EG1391">
        <v>0</v>
      </c>
      <c r="EH1391">
        <v>0</v>
      </c>
      <c r="EI1391">
        <v>0</v>
      </c>
      <c r="EJ1391">
        <v>0</v>
      </c>
      <c r="EK1391">
        <v>0</v>
      </c>
      <c r="EL1391">
        <v>36.164700000000003</v>
      </c>
      <c r="EM1391">
        <v>108.61279999999999</v>
      </c>
      <c r="EN1391">
        <v>107.23399999999999</v>
      </c>
      <c r="EO1391">
        <v>104.1417</v>
      </c>
      <c r="EP1391">
        <v>103.3391</v>
      </c>
      <c r="EQ1391">
        <v>102.5065</v>
      </c>
      <c r="ER1391">
        <v>80.740750000000006</v>
      </c>
      <c r="ES1391">
        <v>59.34366</v>
      </c>
      <c r="ET1391">
        <v>37.876370000000001</v>
      </c>
      <c r="EU1391">
        <v>38.770519999999998</v>
      </c>
      <c r="EV1391">
        <v>39.22869</v>
      </c>
      <c r="EW1391">
        <v>38.987879999999997</v>
      </c>
      <c r="EX1391">
        <v>69.656199999999998</v>
      </c>
      <c r="EY1391">
        <v>68.706900000000005</v>
      </c>
      <c r="EZ1391">
        <v>67.369979999999998</v>
      </c>
      <c r="FA1391">
        <v>66.409520000000001</v>
      </c>
      <c r="FB1391">
        <v>66.03698</v>
      </c>
      <c r="FC1391">
        <v>65.238309999999998</v>
      </c>
      <c r="FD1391">
        <v>65.127390000000005</v>
      </c>
      <c r="FE1391">
        <v>64.949439999999996</v>
      </c>
      <c r="FF1391">
        <v>65.423000000000002</v>
      </c>
      <c r="FG1391">
        <v>70.197680000000005</v>
      </c>
      <c r="FH1391">
        <v>75.69556</v>
      </c>
      <c r="FI1391">
        <v>80.010180000000005</v>
      </c>
      <c r="FJ1391">
        <v>82.948260000000005</v>
      </c>
      <c r="FK1391">
        <v>85.018370000000004</v>
      </c>
      <c r="FL1391">
        <v>85.980260000000001</v>
      </c>
      <c r="FM1391">
        <v>86.523229999999998</v>
      </c>
      <c r="FN1391">
        <v>86.863039999999998</v>
      </c>
      <c r="FO1391">
        <v>86.407259999999994</v>
      </c>
      <c r="FP1391">
        <v>84.189539999999994</v>
      </c>
      <c r="FQ1391">
        <v>80.735410000000002</v>
      </c>
      <c r="FR1391">
        <v>77.299009999999996</v>
      </c>
      <c r="FS1391">
        <v>75.26003</v>
      </c>
      <c r="FT1391">
        <v>73.543180000000007</v>
      </c>
      <c r="FU1391">
        <v>71.983649999999997</v>
      </c>
      <c r="FV1391">
        <v>1</v>
      </c>
    </row>
    <row r="1392" spans="1:178" x14ac:dyDescent="0.2">
      <c r="A1392" t="s">
        <v>216</v>
      </c>
      <c r="B1392" t="s">
        <v>231</v>
      </c>
      <c r="C1392" t="s">
        <v>245</v>
      </c>
      <c r="D1392" t="s">
        <v>42</v>
      </c>
      <c r="E1392">
        <v>2017</v>
      </c>
      <c r="F1392" t="s">
        <v>227</v>
      </c>
      <c r="G1392">
        <v>61</v>
      </c>
      <c r="H1392" s="59"/>
      <c r="I1392">
        <v>8.0245499999999996</v>
      </c>
      <c r="J1392">
        <v>111.9909</v>
      </c>
      <c r="K1392">
        <v>111.1674</v>
      </c>
      <c r="L1392">
        <v>110.9542</v>
      </c>
      <c r="M1392">
        <v>111.1182</v>
      </c>
      <c r="N1392">
        <v>111.7105</v>
      </c>
      <c r="O1392">
        <v>112.1122</v>
      </c>
      <c r="P1392">
        <v>114.9332</v>
      </c>
      <c r="Q1392">
        <v>117.307</v>
      </c>
      <c r="R1392">
        <v>117.8634</v>
      </c>
      <c r="S1392">
        <v>118.8693</v>
      </c>
      <c r="T1392">
        <v>119.7424</v>
      </c>
      <c r="U1392">
        <v>117.92270000000001</v>
      </c>
      <c r="V1392">
        <v>117.2667</v>
      </c>
      <c r="W1392">
        <v>118.419</v>
      </c>
      <c r="X1392">
        <v>117.04040000000001</v>
      </c>
      <c r="Y1392">
        <v>114.2974</v>
      </c>
      <c r="Z1392">
        <v>113.2968</v>
      </c>
      <c r="AA1392">
        <v>112.3169</v>
      </c>
      <c r="AB1392">
        <v>109.735</v>
      </c>
      <c r="AC1392">
        <v>109.9631</v>
      </c>
      <c r="AD1392">
        <v>110.58329999999999</v>
      </c>
      <c r="AE1392">
        <v>111.1797</v>
      </c>
      <c r="AF1392">
        <v>111.8999</v>
      </c>
      <c r="AG1392">
        <v>112.5448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25.892309999999998</v>
      </c>
      <c r="AU1392">
        <v>98.578569999999999</v>
      </c>
      <c r="AV1392">
        <v>98.071179999999998</v>
      </c>
      <c r="AW1392">
        <v>95.581119999999999</v>
      </c>
      <c r="AX1392">
        <v>94.826840000000004</v>
      </c>
      <c r="AY1392">
        <v>94.399379999999994</v>
      </c>
      <c r="AZ1392">
        <v>76.126630000000006</v>
      </c>
      <c r="BA1392">
        <v>54.94943</v>
      </c>
      <c r="BB1392">
        <v>33.782589999999999</v>
      </c>
      <c r="BC1392">
        <v>34.54815</v>
      </c>
      <c r="BD1392">
        <v>34.698279999999997</v>
      </c>
      <c r="BE1392">
        <v>34.236789999999999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28.76614</v>
      </c>
      <c r="BS1392">
        <v>101.0352</v>
      </c>
      <c r="BT1392">
        <v>100.27589999999999</v>
      </c>
      <c r="BU1392">
        <v>97.622010000000003</v>
      </c>
      <c r="BV1392">
        <v>96.857230000000001</v>
      </c>
      <c r="BW1392">
        <v>96.313599999999994</v>
      </c>
      <c r="BX1392">
        <v>77.108940000000004</v>
      </c>
      <c r="BY1392">
        <v>55.968879999999999</v>
      </c>
      <c r="BZ1392">
        <v>34.815629999999999</v>
      </c>
      <c r="CA1392">
        <v>35.615049999999997</v>
      </c>
      <c r="CB1392">
        <v>35.85436</v>
      </c>
      <c r="CC1392">
        <v>35.459479999999999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30.756550000000001</v>
      </c>
      <c r="CQ1392">
        <v>102.7366</v>
      </c>
      <c r="CR1392">
        <v>101.80289999999999</v>
      </c>
      <c r="CS1392">
        <v>99.035520000000005</v>
      </c>
      <c r="CT1392">
        <v>98.263469999999998</v>
      </c>
      <c r="CU1392">
        <v>97.639390000000006</v>
      </c>
      <c r="CV1392">
        <v>77.789280000000005</v>
      </c>
      <c r="CW1392">
        <v>56.674950000000003</v>
      </c>
      <c r="CX1392">
        <v>35.531109999999998</v>
      </c>
      <c r="CY1392">
        <v>36.35398</v>
      </c>
      <c r="CZ1392">
        <v>36.655050000000003</v>
      </c>
      <c r="DA1392">
        <v>36.3063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>
        <v>0</v>
      </c>
      <c r="DN1392">
        <v>32.746960000000001</v>
      </c>
      <c r="DO1392">
        <v>104.438</v>
      </c>
      <c r="DP1392">
        <v>103.32989999999999</v>
      </c>
      <c r="DQ1392">
        <v>100.449</v>
      </c>
      <c r="DR1392">
        <v>99.669719999999998</v>
      </c>
      <c r="DS1392">
        <v>98.965180000000004</v>
      </c>
      <c r="DT1392">
        <v>78.469629999999995</v>
      </c>
      <c r="DU1392">
        <v>57.381019999999999</v>
      </c>
      <c r="DV1392">
        <v>36.246580000000002</v>
      </c>
      <c r="DW1392">
        <v>37.092910000000003</v>
      </c>
      <c r="DX1392">
        <v>37.455750000000002</v>
      </c>
      <c r="DY1392">
        <v>37.153129999999997</v>
      </c>
      <c r="DZ1392">
        <v>0</v>
      </c>
      <c r="EA1392">
        <v>0</v>
      </c>
      <c r="EB1392">
        <v>0</v>
      </c>
      <c r="EC1392">
        <v>0</v>
      </c>
      <c r="ED1392">
        <v>0</v>
      </c>
      <c r="EE1392">
        <v>0</v>
      </c>
      <c r="EF1392">
        <v>0</v>
      </c>
      <c r="EG1392">
        <v>0</v>
      </c>
      <c r="EH1392">
        <v>0</v>
      </c>
      <c r="EI1392">
        <v>0</v>
      </c>
      <c r="EJ1392">
        <v>0</v>
      </c>
      <c r="EK1392">
        <v>0</v>
      </c>
      <c r="EL1392">
        <v>35.620780000000003</v>
      </c>
      <c r="EM1392">
        <v>106.8946</v>
      </c>
      <c r="EN1392">
        <v>105.5346</v>
      </c>
      <c r="EO1392">
        <v>102.48990000000001</v>
      </c>
      <c r="EP1392">
        <v>101.70010000000001</v>
      </c>
      <c r="EQ1392">
        <v>100.8794</v>
      </c>
      <c r="ER1392">
        <v>79.451939999999993</v>
      </c>
      <c r="ES1392">
        <v>58.400469999999999</v>
      </c>
      <c r="ET1392">
        <v>37.279620000000001</v>
      </c>
      <c r="EU1392">
        <v>38.15981</v>
      </c>
      <c r="EV1392">
        <v>38.611820000000002</v>
      </c>
      <c r="EW1392">
        <v>38.375810000000001</v>
      </c>
      <c r="EX1392">
        <v>69.656199999999998</v>
      </c>
      <c r="EY1392">
        <v>68.706900000000005</v>
      </c>
      <c r="EZ1392">
        <v>67.369979999999998</v>
      </c>
      <c r="FA1392">
        <v>66.409520000000001</v>
      </c>
      <c r="FB1392">
        <v>66.03698</v>
      </c>
      <c r="FC1392">
        <v>65.238309999999998</v>
      </c>
      <c r="FD1392">
        <v>65.127390000000005</v>
      </c>
      <c r="FE1392">
        <v>64.949439999999996</v>
      </c>
      <c r="FF1392">
        <v>65.423000000000002</v>
      </c>
      <c r="FG1392">
        <v>70.197680000000005</v>
      </c>
      <c r="FH1392">
        <v>75.695549999999997</v>
      </c>
      <c r="FI1392">
        <v>80.010180000000005</v>
      </c>
      <c r="FJ1392">
        <v>82.948260000000005</v>
      </c>
      <c r="FK1392">
        <v>85.018370000000004</v>
      </c>
      <c r="FL1392">
        <v>85.980260000000001</v>
      </c>
      <c r="FM1392">
        <v>86.523229999999998</v>
      </c>
      <c r="FN1392">
        <v>86.863039999999998</v>
      </c>
      <c r="FO1392">
        <v>86.407250000000005</v>
      </c>
      <c r="FP1392">
        <v>84.189539999999994</v>
      </c>
      <c r="FQ1392">
        <v>80.735410000000002</v>
      </c>
      <c r="FR1392">
        <v>77.299009999999996</v>
      </c>
      <c r="FS1392">
        <v>75.26003</v>
      </c>
      <c r="FT1392">
        <v>73.543180000000007</v>
      </c>
      <c r="FU1392">
        <v>71.983649999999997</v>
      </c>
      <c r="FV1392">
        <v>1</v>
      </c>
    </row>
    <row r="1393" spans="1:178" x14ac:dyDescent="0.2">
      <c r="A1393" t="s">
        <v>216</v>
      </c>
      <c r="B1393" t="s">
        <v>231</v>
      </c>
      <c r="C1393" t="s">
        <v>245</v>
      </c>
      <c r="D1393" t="s">
        <v>42</v>
      </c>
      <c r="E1393" t="s">
        <v>239</v>
      </c>
      <c r="F1393" t="s">
        <v>227</v>
      </c>
      <c r="G1393">
        <v>59</v>
      </c>
      <c r="H1393" s="59"/>
      <c r="I1393">
        <v>7.76145</v>
      </c>
      <c r="J1393">
        <v>108.31910000000001</v>
      </c>
      <c r="K1393">
        <v>107.52249999999999</v>
      </c>
      <c r="L1393">
        <v>107.3163</v>
      </c>
      <c r="M1393">
        <v>107.47499999999999</v>
      </c>
      <c r="N1393">
        <v>108.0478</v>
      </c>
      <c r="O1393">
        <v>108.43640000000001</v>
      </c>
      <c r="P1393">
        <v>111.1649</v>
      </c>
      <c r="Q1393">
        <v>113.4609</v>
      </c>
      <c r="R1393">
        <v>113.999</v>
      </c>
      <c r="S1393">
        <v>114.97199999999999</v>
      </c>
      <c r="T1393">
        <v>115.8164</v>
      </c>
      <c r="U1393">
        <v>114.0564</v>
      </c>
      <c r="V1393">
        <v>113.42189999999999</v>
      </c>
      <c r="W1393">
        <v>114.5365</v>
      </c>
      <c r="X1393">
        <v>113.203</v>
      </c>
      <c r="Y1393">
        <v>110.54989999999999</v>
      </c>
      <c r="Z1393">
        <v>109.5821</v>
      </c>
      <c r="AA1393">
        <v>108.6343</v>
      </c>
      <c r="AB1393">
        <v>106.13720000000001</v>
      </c>
      <c r="AC1393">
        <v>106.35769999999999</v>
      </c>
      <c r="AD1393">
        <v>106.9576</v>
      </c>
      <c r="AE1393">
        <v>107.53449999999999</v>
      </c>
      <c r="AF1393">
        <v>108.2311</v>
      </c>
      <c r="AG1393">
        <v>108.8548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24.964310000000001</v>
      </c>
      <c r="AU1393">
        <v>95.278890000000004</v>
      </c>
      <c r="AV1393">
        <v>94.795069999999996</v>
      </c>
      <c r="AW1393">
        <v>92.391149999999996</v>
      </c>
      <c r="AX1393">
        <v>91.661900000000003</v>
      </c>
      <c r="AY1393">
        <v>91.251649999999998</v>
      </c>
      <c r="AZ1393">
        <v>73.603650000000002</v>
      </c>
      <c r="BA1393">
        <v>53.119759999999999</v>
      </c>
      <c r="BB1393">
        <v>32.646540000000002</v>
      </c>
      <c r="BC1393">
        <v>33.386069999999997</v>
      </c>
      <c r="BD1393">
        <v>33.528820000000003</v>
      </c>
      <c r="BE1393">
        <v>33.080640000000002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27.79063</v>
      </c>
      <c r="BS1393">
        <v>97.694879999999998</v>
      </c>
      <c r="BT1393">
        <v>96.963359999999994</v>
      </c>
      <c r="BU1393">
        <v>94.398309999999995</v>
      </c>
      <c r="BV1393">
        <v>93.658720000000002</v>
      </c>
      <c r="BW1393">
        <v>93.134230000000002</v>
      </c>
      <c r="BX1393">
        <v>74.569720000000004</v>
      </c>
      <c r="BY1393">
        <v>54.12236</v>
      </c>
      <c r="BZ1393">
        <v>33.662500000000001</v>
      </c>
      <c r="CA1393">
        <v>34.43533</v>
      </c>
      <c r="CB1393">
        <v>34.665790000000001</v>
      </c>
      <c r="CC1393">
        <v>34.283099999999997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29.748139999999999</v>
      </c>
      <c r="CQ1393">
        <v>99.368179999999995</v>
      </c>
      <c r="CR1393">
        <v>98.465100000000007</v>
      </c>
      <c r="CS1393">
        <v>95.788449999999997</v>
      </c>
      <c r="CT1393">
        <v>95.041730000000001</v>
      </c>
      <c r="CU1393">
        <v>94.438100000000006</v>
      </c>
      <c r="CV1393">
        <v>75.238820000000004</v>
      </c>
      <c r="CW1393">
        <v>54.816760000000002</v>
      </c>
      <c r="CX1393">
        <v>34.366149999999998</v>
      </c>
      <c r="CY1393">
        <v>35.162050000000001</v>
      </c>
      <c r="CZ1393">
        <v>35.453249999999997</v>
      </c>
      <c r="DA1393">
        <v>35.115929999999999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  <c r="DM1393">
        <v>0</v>
      </c>
      <c r="DN1393">
        <v>31.705639999999999</v>
      </c>
      <c r="DO1393">
        <v>101.0415</v>
      </c>
      <c r="DP1393">
        <v>99.966849999999994</v>
      </c>
      <c r="DQ1393">
        <v>97.178600000000003</v>
      </c>
      <c r="DR1393">
        <v>96.424729999999997</v>
      </c>
      <c r="DS1393">
        <v>95.741969999999995</v>
      </c>
      <c r="DT1393">
        <v>75.907910000000001</v>
      </c>
      <c r="DU1393">
        <v>55.511159999999997</v>
      </c>
      <c r="DV1393">
        <v>35.069809999999997</v>
      </c>
      <c r="DW1393">
        <v>35.888770000000001</v>
      </c>
      <c r="DX1393">
        <v>36.240699999999997</v>
      </c>
      <c r="DY1393">
        <v>35.94876</v>
      </c>
      <c r="DZ1393">
        <v>0</v>
      </c>
      <c r="EA1393">
        <v>0</v>
      </c>
      <c r="EB1393">
        <v>0</v>
      </c>
      <c r="EC1393">
        <v>0</v>
      </c>
      <c r="ED1393">
        <v>0</v>
      </c>
      <c r="EE1393">
        <v>0</v>
      </c>
      <c r="EF1393">
        <v>0</v>
      </c>
      <c r="EG1393">
        <v>0</v>
      </c>
      <c r="EH1393">
        <v>0</v>
      </c>
      <c r="EI1393">
        <v>0</v>
      </c>
      <c r="EJ1393">
        <v>0</v>
      </c>
      <c r="EK1393">
        <v>0</v>
      </c>
      <c r="EL1393">
        <v>34.531970000000001</v>
      </c>
      <c r="EM1393">
        <v>103.4575</v>
      </c>
      <c r="EN1393">
        <v>102.13509999999999</v>
      </c>
      <c r="EO1393">
        <v>99.185749999999999</v>
      </c>
      <c r="EP1393">
        <v>98.421549999999996</v>
      </c>
      <c r="EQ1393">
        <v>97.624560000000002</v>
      </c>
      <c r="ER1393">
        <v>76.873990000000006</v>
      </c>
      <c r="ES1393">
        <v>56.513759999999998</v>
      </c>
      <c r="ET1393">
        <v>36.085769999999997</v>
      </c>
      <c r="EU1393">
        <v>36.938029999999998</v>
      </c>
      <c r="EV1393">
        <v>37.377670000000002</v>
      </c>
      <c r="EW1393">
        <v>37.151229999999998</v>
      </c>
      <c r="EX1393">
        <v>69.656199999999998</v>
      </c>
      <c r="EY1393">
        <v>68.706900000000005</v>
      </c>
      <c r="EZ1393">
        <v>67.369979999999998</v>
      </c>
      <c r="FA1393">
        <v>66.409520000000001</v>
      </c>
      <c r="FB1393">
        <v>66.03698</v>
      </c>
      <c r="FC1393">
        <v>65.238309999999998</v>
      </c>
      <c r="FD1393">
        <v>65.127390000000005</v>
      </c>
      <c r="FE1393">
        <v>64.949439999999996</v>
      </c>
      <c r="FF1393">
        <v>65.423000000000002</v>
      </c>
      <c r="FG1393">
        <v>70.197680000000005</v>
      </c>
      <c r="FH1393">
        <v>75.695549999999997</v>
      </c>
      <c r="FI1393">
        <v>80.010180000000005</v>
      </c>
      <c r="FJ1393">
        <v>82.948260000000005</v>
      </c>
      <c r="FK1393">
        <v>85.018370000000004</v>
      </c>
      <c r="FL1393">
        <v>85.980260000000001</v>
      </c>
      <c r="FM1393">
        <v>86.523229999999998</v>
      </c>
      <c r="FN1393">
        <v>86.863039999999998</v>
      </c>
      <c r="FO1393">
        <v>86.407240000000002</v>
      </c>
      <c r="FP1393">
        <v>84.189530000000005</v>
      </c>
      <c r="FQ1393">
        <v>80.735410000000002</v>
      </c>
      <c r="FR1393">
        <v>77.299009999999996</v>
      </c>
      <c r="FS1393">
        <v>75.26003</v>
      </c>
      <c r="FT1393">
        <v>73.543180000000007</v>
      </c>
      <c r="FU1393">
        <v>71.983649999999997</v>
      </c>
      <c r="FV1393">
        <v>1</v>
      </c>
    </row>
    <row r="1394" spans="1:178" x14ac:dyDescent="0.2">
      <c r="A1394" t="s">
        <v>216</v>
      </c>
      <c r="B1394" t="s">
        <v>231</v>
      </c>
      <c r="C1394" t="s">
        <v>245</v>
      </c>
      <c r="D1394" t="s">
        <v>43</v>
      </c>
      <c r="E1394">
        <v>2015</v>
      </c>
      <c r="F1394" t="s">
        <v>227</v>
      </c>
      <c r="G1394">
        <v>63</v>
      </c>
      <c r="H1394" s="59"/>
      <c r="I1394">
        <v>8.2876499999999993</v>
      </c>
      <c r="J1394">
        <v>115.7582</v>
      </c>
      <c r="K1394">
        <v>114.9871</v>
      </c>
      <c r="L1394">
        <v>115.2216</v>
      </c>
      <c r="M1394">
        <v>115.6354</v>
      </c>
      <c r="N1394">
        <v>115.8775</v>
      </c>
      <c r="O1394">
        <v>118.0762</v>
      </c>
      <c r="P1394">
        <v>121.4451</v>
      </c>
      <c r="Q1394">
        <v>122.9706</v>
      </c>
      <c r="R1394">
        <v>125.2497</v>
      </c>
      <c r="S1394">
        <v>124.08929999999999</v>
      </c>
      <c r="T1394">
        <v>124.3189</v>
      </c>
      <c r="U1394">
        <v>123.1027</v>
      </c>
      <c r="V1394">
        <v>122.5536</v>
      </c>
      <c r="W1394">
        <v>124.2319</v>
      </c>
      <c r="X1394">
        <v>126.90479999999999</v>
      </c>
      <c r="Y1394">
        <v>127.6576</v>
      </c>
      <c r="Z1394">
        <v>126.1814</v>
      </c>
      <c r="AA1394">
        <v>122.30889999999999</v>
      </c>
      <c r="AB1394">
        <v>125.4813</v>
      </c>
      <c r="AC1394">
        <v>119.24930000000001</v>
      </c>
      <c r="AD1394">
        <v>118.3867</v>
      </c>
      <c r="AE1394">
        <v>118.0792</v>
      </c>
      <c r="AF1394">
        <v>118.2238</v>
      </c>
      <c r="AG1394">
        <v>116.3361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29.796769999999999</v>
      </c>
      <c r="AX1394">
        <v>108.1674</v>
      </c>
      <c r="AY1394">
        <v>104.9164</v>
      </c>
      <c r="AZ1394">
        <v>108.0561</v>
      </c>
      <c r="BA1394">
        <v>101.47410000000001</v>
      </c>
      <c r="BB1394">
        <v>100.92310000000001</v>
      </c>
      <c r="BC1394">
        <v>86.159869999999998</v>
      </c>
      <c r="BD1394">
        <v>63.71416</v>
      </c>
      <c r="BE1394">
        <v>41.648240000000001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32.25761</v>
      </c>
      <c r="BV1394">
        <v>110.17659999999999</v>
      </c>
      <c r="BW1394">
        <v>106.8121</v>
      </c>
      <c r="BX1394">
        <v>110.0333</v>
      </c>
      <c r="BY1394">
        <v>103.3335</v>
      </c>
      <c r="BZ1394">
        <v>102.8241</v>
      </c>
      <c r="CA1394">
        <v>87.290040000000005</v>
      </c>
      <c r="CB1394">
        <v>64.888180000000006</v>
      </c>
      <c r="CC1394">
        <v>42.306950000000001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33.961970000000001</v>
      </c>
      <c r="CT1394">
        <v>111.5682</v>
      </c>
      <c r="CU1394">
        <v>108.125</v>
      </c>
      <c r="CV1394">
        <v>111.4027</v>
      </c>
      <c r="CW1394">
        <v>104.62130000000001</v>
      </c>
      <c r="CX1394">
        <v>104.1407</v>
      </c>
      <c r="CY1394">
        <v>88.072789999999998</v>
      </c>
      <c r="CZ1394">
        <v>65.70129</v>
      </c>
      <c r="DA1394">
        <v>42.763159999999999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35.666339999999998</v>
      </c>
      <c r="DR1394">
        <v>112.9598</v>
      </c>
      <c r="DS1394">
        <v>109.438</v>
      </c>
      <c r="DT1394">
        <v>112.7722</v>
      </c>
      <c r="DU1394">
        <v>105.90900000000001</v>
      </c>
      <c r="DV1394">
        <v>105.4573</v>
      </c>
      <c r="DW1394">
        <v>88.855549999999994</v>
      </c>
      <c r="DX1394">
        <v>66.514409999999998</v>
      </c>
      <c r="DY1394">
        <v>43.219380000000001</v>
      </c>
      <c r="DZ1394">
        <v>0</v>
      </c>
      <c r="EA1394">
        <v>0</v>
      </c>
      <c r="EB1394">
        <v>0</v>
      </c>
      <c r="EC1394">
        <v>0</v>
      </c>
      <c r="ED1394">
        <v>0</v>
      </c>
      <c r="EE1394">
        <v>0</v>
      </c>
      <c r="EF1394">
        <v>0</v>
      </c>
      <c r="EG1394">
        <v>0</v>
      </c>
      <c r="EH1394">
        <v>0</v>
      </c>
      <c r="EI1394">
        <v>0</v>
      </c>
      <c r="EJ1394">
        <v>0</v>
      </c>
      <c r="EK1394">
        <v>0</v>
      </c>
      <c r="EL1394">
        <v>0</v>
      </c>
      <c r="EM1394">
        <v>0</v>
      </c>
      <c r="EN1394">
        <v>0</v>
      </c>
      <c r="EO1394">
        <v>38.12717</v>
      </c>
      <c r="EP1394">
        <v>114.96899999999999</v>
      </c>
      <c r="EQ1394">
        <v>111.3336</v>
      </c>
      <c r="ER1394">
        <v>114.74939999999999</v>
      </c>
      <c r="ES1394">
        <v>107.7684</v>
      </c>
      <c r="ET1394">
        <v>107.3583</v>
      </c>
      <c r="EU1394">
        <v>89.985709999999997</v>
      </c>
      <c r="EV1394">
        <v>67.688429999999997</v>
      </c>
      <c r="EW1394">
        <v>43.878079999999997</v>
      </c>
      <c r="EX1394">
        <v>62.063920000000003</v>
      </c>
      <c r="EY1394">
        <v>60.949820000000003</v>
      </c>
      <c r="EZ1394">
        <v>60.437519999999999</v>
      </c>
      <c r="FA1394">
        <v>59.543770000000002</v>
      </c>
      <c r="FB1394">
        <v>59.006169999999997</v>
      </c>
      <c r="FC1394">
        <v>58.33417</v>
      </c>
      <c r="FD1394">
        <v>57.949680000000001</v>
      </c>
      <c r="FE1394">
        <v>57.854640000000003</v>
      </c>
      <c r="FF1394">
        <v>60.163620000000002</v>
      </c>
      <c r="FG1394">
        <v>64.740729999999999</v>
      </c>
      <c r="FH1394">
        <v>69.557749999999999</v>
      </c>
      <c r="FI1394">
        <v>73.954189999999997</v>
      </c>
      <c r="FJ1394">
        <v>77.038409999999999</v>
      </c>
      <c r="FK1394">
        <v>78.366169999999997</v>
      </c>
      <c r="FL1394">
        <v>78.795770000000005</v>
      </c>
      <c r="FM1394">
        <v>78.670330000000007</v>
      </c>
      <c r="FN1394">
        <v>77.81147</v>
      </c>
      <c r="FO1394">
        <v>75.259860000000003</v>
      </c>
      <c r="FP1394">
        <v>71.447580000000002</v>
      </c>
      <c r="FQ1394">
        <v>68.699770000000001</v>
      </c>
      <c r="FR1394">
        <v>66.422499999999999</v>
      </c>
      <c r="FS1394">
        <v>64.721080000000001</v>
      </c>
      <c r="FT1394">
        <v>63.320459999999997</v>
      </c>
      <c r="FU1394">
        <v>62.43233</v>
      </c>
      <c r="FV1394">
        <v>1</v>
      </c>
    </row>
    <row r="1395" spans="1:178" x14ac:dyDescent="0.2">
      <c r="A1395" t="s">
        <v>216</v>
      </c>
      <c r="B1395" t="s">
        <v>231</v>
      </c>
      <c r="C1395" t="s">
        <v>245</v>
      </c>
      <c r="D1395" t="s">
        <v>43</v>
      </c>
      <c r="E1395">
        <v>2016</v>
      </c>
      <c r="F1395" t="s">
        <v>227</v>
      </c>
      <c r="G1395">
        <v>62</v>
      </c>
      <c r="H1395" s="59"/>
      <c r="I1395">
        <v>8.1561000000000003</v>
      </c>
      <c r="J1395">
        <v>113.9207</v>
      </c>
      <c r="K1395">
        <v>113.1619</v>
      </c>
      <c r="L1395">
        <v>113.3927</v>
      </c>
      <c r="M1395">
        <v>113.8</v>
      </c>
      <c r="N1395">
        <v>114.0382</v>
      </c>
      <c r="O1395">
        <v>116.202</v>
      </c>
      <c r="P1395">
        <v>119.51739999999999</v>
      </c>
      <c r="Q1395">
        <v>121.0187</v>
      </c>
      <c r="R1395">
        <v>123.2616</v>
      </c>
      <c r="S1395">
        <v>122.11960000000001</v>
      </c>
      <c r="T1395">
        <v>122.3456</v>
      </c>
      <c r="U1395">
        <v>121.14870000000001</v>
      </c>
      <c r="V1395">
        <v>120.6083</v>
      </c>
      <c r="W1395">
        <v>122.26</v>
      </c>
      <c r="X1395">
        <v>124.8904</v>
      </c>
      <c r="Y1395">
        <v>125.6313</v>
      </c>
      <c r="Z1395">
        <v>124.1786</v>
      </c>
      <c r="AA1395">
        <v>120.36750000000001</v>
      </c>
      <c r="AB1395">
        <v>123.4896</v>
      </c>
      <c r="AC1395">
        <v>117.3565</v>
      </c>
      <c r="AD1395">
        <v>116.50749999999999</v>
      </c>
      <c r="AE1395">
        <v>116.20489999999999</v>
      </c>
      <c r="AF1395">
        <v>116.3472</v>
      </c>
      <c r="AG1395">
        <v>114.4894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29.290890000000001</v>
      </c>
      <c r="AX1395">
        <v>106.42359999999999</v>
      </c>
      <c r="AY1395">
        <v>103.2257</v>
      </c>
      <c r="AZ1395">
        <v>106.31440000000001</v>
      </c>
      <c r="BA1395">
        <v>99.838560000000001</v>
      </c>
      <c r="BB1395">
        <v>99.295749999999998</v>
      </c>
      <c r="BC1395">
        <v>84.777140000000003</v>
      </c>
      <c r="BD1395">
        <v>62.687109999999997</v>
      </c>
      <c r="BE1395">
        <v>40.978349999999999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31.732109999999999</v>
      </c>
      <c r="BV1395">
        <v>108.41679999999999</v>
      </c>
      <c r="BW1395">
        <v>105.1063</v>
      </c>
      <c r="BX1395">
        <v>108.27589999999999</v>
      </c>
      <c r="BY1395">
        <v>101.6831</v>
      </c>
      <c r="BZ1395">
        <v>101.1816</v>
      </c>
      <c r="CA1395">
        <v>85.898300000000006</v>
      </c>
      <c r="CB1395">
        <v>63.851779999999998</v>
      </c>
      <c r="CC1395">
        <v>41.631799999999998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33.422890000000002</v>
      </c>
      <c r="CT1395">
        <v>109.79730000000001</v>
      </c>
      <c r="CU1395">
        <v>106.4088</v>
      </c>
      <c r="CV1395">
        <v>109.6344</v>
      </c>
      <c r="CW1395">
        <v>102.9606</v>
      </c>
      <c r="CX1395">
        <v>102.4877</v>
      </c>
      <c r="CY1395">
        <v>86.674809999999994</v>
      </c>
      <c r="CZ1395">
        <v>64.658420000000007</v>
      </c>
      <c r="DA1395">
        <v>42.084380000000003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  <c r="DM1395">
        <v>0</v>
      </c>
      <c r="DN1395">
        <v>0</v>
      </c>
      <c r="DO1395">
        <v>0</v>
      </c>
      <c r="DP1395">
        <v>0</v>
      </c>
      <c r="DQ1395">
        <v>35.113680000000002</v>
      </c>
      <c r="DR1395">
        <v>111.1778</v>
      </c>
      <c r="DS1395">
        <v>107.71120000000001</v>
      </c>
      <c r="DT1395">
        <v>110.99299999999999</v>
      </c>
      <c r="DU1395">
        <v>104.2381</v>
      </c>
      <c r="DV1395">
        <v>103.7938</v>
      </c>
      <c r="DW1395">
        <v>87.451319999999996</v>
      </c>
      <c r="DX1395">
        <v>65.465059999999994</v>
      </c>
      <c r="DY1395">
        <v>42.536960000000001</v>
      </c>
      <c r="DZ1395">
        <v>0</v>
      </c>
      <c r="EA1395">
        <v>0</v>
      </c>
      <c r="EB1395">
        <v>0</v>
      </c>
      <c r="EC1395">
        <v>0</v>
      </c>
      <c r="ED1395">
        <v>0</v>
      </c>
      <c r="EE1395">
        <v>0</v>
      </c>
      <c r="EF1395">
        <v>0</v>
      </c>
      <c r="EG1395">
        <v>0</v>
      </c>
      <c r="EH1395">
        <v>0</v>
      </c>
      <c r="EI1395">
        <v>0</v>
      </c>
      <c r="EJ1395">
        <v>0</v>
      </c>
      <c r="EK1395">
        <v>0</v>
      </c>
      <c r="EL1395">
        <v>0</v>
      </c>
      <c r="EM1395">
        <v>0</v>
      </c>
      <c r="EN1395">
        <v>0</v>
      </c>
      <c r="EO1395">
        <v>37.554900000000004</v>
      </c>
      <c r="EP1395">
        <v>113.17100000000001</v>
      </c>
      <c r="EQ1395">
        <v>109.59180000000001</v>
      </c>
      <c r="ER1395">
        <v>112.95440000000001</v>
      </c>
      <c r="ES1395">
        <v>106.0826</v>
      </c>
      <c r="ET1395">
        <v>105.67959999999999</v>
      </c>
      <c r="EU1395">
        <v>88.572490000000002</v>
      </c>
      <c r="EV1395">
        <v>66.629720000000006</v>
      </c>
      <c r="EW1395">
        <v>43.19041</v>
      </c>
      <c r="EX1395">
        <v>62.063920000000003</v>
      </c>
      <c r="EY1395">
        <v>60.949820000000003</v>
      </c>
      <c r="EZ1395">
        <v>60.437519999999999</v>
      </c>
      <c r="FA1395">
        <v>59.543770000000002</v>
      </c>
      <c r="FB1395">
        <v>59.006169999999997</v>
      </c>
      <c r="FC1395">
        <v>58.33417</v>
      </c>
      <c r="FD1395">
        <v>57.949680000000001</v>
      </c>
      <c r="FE1395">
        <v>57.854640000000003</v>
      </c>
      <c r="FF1395">
        <v>60.163620000000002</v>
      </c>
      <c r="FG1395">
        <v>64.740729999999999</v>
      </c>
      <c r="FH1395">
        <v>69.557749999999999</v>
      </c>
      <c r="FI1395">
        <v>73.954189999999997</v>
      </c>
      <c r="FJ1395">
        <v>77.038409999999999</v>
      </c>
      <c r="FK1395">
        <v>78.366169999999997</v>
      </c>
      <c r="FL1395">
        <v>78.795770000000005</v>
      </c>
      <c r="FM1395">
        <v>78.670330000000007</v>
      </c>
      <c r="FN1395">
        <v>77.81147</v>
      </c>
      <c r="FO1395">
        <v>75.259860000000003</v>
      </c>
      <c r="FP1395">
        <v>71.447580000000002</v>
      </c>
      <c r="FQ1395">
        <v>68.699770000000001</v>
      </c>
      <c r="FR1395">
        <v>66.422499999999999</v>
      </c>
      <c r="FS1395">
        <v>64.721080000000001</v>
      </c>
      <c r="FT1395">
        <v>63.320459999999997</v>
      </c>
      <c r="FU1395">
        <v>62.43233</v>
      </c>
      <c r="FV1395">
        <v>1</v>
      </c>
    </row>
    <row r="1396" spans="1:178" x14ac:dyDescent="0.2">
      <c r="A1396" t="s">
        <v>216</v>
      </c>
      <c r="B1396" t="s">
        <v>231</v>
      </c>
      <c r="C1396" t="s">
        <v>245</v>
      </c>
      <c r="D1396" t="s">
        <v>43</v>
      </c>
      <c r="E1396">
        <v>2017</v>
      </c>
      <c r="F1396" t="s">
        <v>227</v>
      </c>
      <c r="G1396">
        <v>60</v>
      </c>
      <c r="H1396" s="59"/>
      <c r="I1396">
        <v>7.8929999999999998</v>
      </c>
      <c r="J1396">
        <v>110.24590000000001</v>
      </c>
      <c r="K1396">
        <v>109.5115</v>
      </c>
      <c r="L1396">
        <v>109.73480000000001</v>
      </c>
      <c r="M1396">
        <v>110.129</v>
      </c>
      <c r="N1396">
        <v>110.3595</v>
      </c>
      <c r="O1396">
        <v>112.45359999999999</v>
      </c>
      <c r="P1396">
        <v>115.66200000000001</v>
      </c>
      <c r="Q1396">
        <v>117.1148</v>
      </c>
      <c r="R1396">
        <v>119.2854</v>
      </c>
      <c r="S1396">
        <v>118.1803</v>
      </c>
      <c r="T1396">
        <v>118.3989</v>
      </c>
      <c r="U1396">
        <v>117.2407</v>
      </c>
      <c r="V1396">
        <v>116.71769999999999</v>
      </c>
      <c r="W1396">
        <v>118.31610000000001</v>
      </c>
      <c r="X1396">
        <v>120.8617</v>
      </c>
      <c r="Y1396">
        <v>121.5787</v>
      </c>
      <c r="Z1396">
        <v>120.1728</v>
      </c>
      <c r="AA1396">
        <v>116.4847</v>
      </c>
      <c r="AB1396">
        <v>119.506</v>
      </c>
      <c r="AC1396">
        <v>113.57080000000001</v>
      </c>
      <c r="AD1396">
        <v>112.7492</v>
      </c>
      <c r="AE1396">
        <v>112.4564</v>
      </c>
      <c r="AF1396">
        <v>112.5941</v>
      </c>
      <c r="AG1396">
        <v>110.7962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28.279920000000001</v>
      </c>
      <c r="AX1396">
        <v>102.9366</v>
      </c>
      <c r="AY1396">
        <v>99.844939999999994</v>
      </c>
      <c r="AZ1396">
        <v>102.8318</v>
      </c>
      <c r="BA1396">
        <v>96.568020000000004</v>
      </c>
      <c r="BB1396">
        <v>96.041600000000003</v>
      </c>
      <c r="BC1396">
        <v>82.012039999999999</v>
      </c>
      <c r="BD1396">
        <v>60.633409999999998</v>
      </c>
      <c r="BE1396">
        <v>39.638770000000001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30.681439999999998</v>
      </c>
      <c r="BV1396">
        <v>104.8974</v>
      </c>
      <c r="BW1396">
        <v>101.6949</v>
      </c>
      <c r="BX1396">
        <v>104.76139999999999</v>
      </c>
      <c r="BY1396">
        <v>98.382549999999995</v>
      </c>
      <c r="BZ1396">
        <v>97.896749999999997</v>
      </c>
      <c r="CA1396">
        <v>83.11497</v>
      </c>
      <c r="CB1396">
        <v>61.779130000000002</v>
      </c>
      <c r="CC1396">
        <v>40.281599999999997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32.344729999999998</v>
      </c>
      <c r="CT1396">
        <v>106.25539999999999</v>
      </c>
      <c r="CU1396">
        <v>102.97620000000001</v>
      </c>
      <c r="CV1396">
        <v>106.09780000000001</v>
      </c>
      <c r="CW1396">
        <v>99.639290000000003</v>
      </c>
      <c r="CX1396">
        <v>99.181629999999998</v>
      </c>
      <c r="CY1396">
        <v>83.87885</v>
      </c>
      <c r="CZ1396">
        <v>62.572659999999999</v>
      </c>
      <c r="DA1396">
        <v>40.726819999999996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  <c r="DM1396">
        <v>0</v>
      </c>
      <c r="DN1396">
        <v>0</v>
      </c>
      <c r="DO1396">
        <v>0</v>
      </c>
      <c r="DP1396">
        <v>0</v>
      </c>
      <c r="DQ1396">
        <v>34.008020000000002</v>
      </c>
      <c r="DR1396">
        <v>107.6135</v>
      </c>
      <c r="DS1396">
        <v>104.25749999999999</v>
      </c>
      <c r="DT1396">
        <v>107.43429999999999</v>
      </c>
      <c r="DU1396">
        <v>100.896</v>
      </c>
      <c r="DV1396">
        <v>100.4665</v>
      </c>
      <c r="DW1396">
        <v>84.642740000000003</v>
      </c>
      <c r="DX1396">
        <v>63.36618</v>
      </c>
      <c r="DY1396">
        <v>41.172040000000003</v>
      </c>
      <c r="DZ1396">
        <v>0</v>
      </c>
      <c r="EA1396">
        <v>0</v>
      </c>
      <c r="EB1396">
        <v>0</v>
      </c>
      <c r="EC1396">
        <v>0</v>
      </c>
      <c r="ED1396">
        <v>0</v>
      </c>
      <c r="EE1396">
        <v>0</v>
      </c>
      <c r="EF1396">
        <v>0</v>
      </c>
      <c r="EG1396">
        <v>0</v>
      </c>
      <c r="EH1396">
        <v>0</v>
      </c>
      <c r="EI1396">
        <v>0</v>
      </c>
      <c r="EJ1396">
        <v>0</v>
      </c>
      <c r="EK1396">
        <v>0</v>
      </c>
      <c r="EL1396">
        <v>0</v>
      </c>
      <c r="EM1396">
        <v>0</v>
      </c>
      <c r="EN1396">
        <v>0</v>
      </c>
      <c r="EO1396">
        <v>36.409550000000003</v>
      </c>
      <c r="EP1396">
        <v>109.57429999999999</v>
      </c>
      <c r="EQ1396">
        <v>106.1075</v>
      </c>
      <c r="ER1396">
        <v>109.3639</v>
      </c>
      <c r="ES1396">
        <v>102.7106</v>
      </c>
      <c r="ET1396">
        <v>102.32170000000001</v>
      </c>
      <c r="EU1396">
        <v>85.745670000000004</v>
      </c>
      <c r="EV1396">
        <v>64.51191</v>
      </c>
      <c r="EW1396">
        <v>41.814869999999999</v>
      </c>
      <c r="EX1396">
        <v>62.063920000000003</v>
      </c>
      <c r="EY1396">
        <v>60.949820000000003</v>
      </c>
      <c r="EZ1396">
        <v>60.437519999999999</v>
      </c>
      <c r="FA1396">
        <v>59.543770000000002</v>
      </c>
      <c r="FB1396">
        <v>59.006169999999997</v>
      </c>
      <c r="FC1396">
        <v>58.33417</v>
      </c>
      <c r="FD1396">
        <v>57.949680000000001</v>
      </c>
      <c r="FE1396">
        <v>57.854640000000003</v>
      </c>
      <c r="FF1396">
        <v>60.163620000000002</v>
      </c>
      <c r="FG1396">
        <v>64.740729999999999</v>
      </c>
      <c r="FH1396">
        <v>69.557749999999999</v>
      </c>
      <c r="FI1396">
        <v>73.954189999999997</v>
      </c>
      <c r="FJ1396">
        <v>77.038409999999999</v>
      </c>
      <c r="FK1396">
        <v>78.366169999999997</v>
      </c>
      <c r="FL1396">
        <v>78.795770000000005</v>
      </c>
      <c r="FM1396">
        <v>78.670330000000007</v>
      </c>
      <c r="FN1396">
        <v>77.81147</v>
      </c>
      <c r="FO1396">
        <v>75.259860000000003</v>
      </c>
      <c r="FP1396">
        <v>71.447580000000002</v>
      </c>
      <c r="FQ1396">
        <v>68.699770000000001</v>
      </c>
      <c r="FR1396">
        <v>66.422499999999999</v>
      </c>
      <c r="FS1396">
        <v>64.721080000000001</v>
      </c>
      <c r="FT1396">
        <v>63.320450000000001</v>
      </c>
      <c r="FU1396">
        <v>62.43233</v>
      </c>
      <c r="FV1396">
        <v>1</v>
      </c>
    </row>
    <row r="1397" spans="1:178" x14ac:dyDescent="0.2">
      <c r="A1397" t="s">
        <v>216</v>
      </c>
      <c r="B1397" t="s">
        <v>231</v>
      </c>
      <c r="C1397" t="s">
        <v>245</v>
      </c>
      <c r="D1397" t="s">
        <v>43</v>
      </c>
      <c r="E1397" t="s">
        <v>239</v>
      </c>
      <c r="F1397" t="s">
        <v>227</v>
      </c>
      <c r="G1397">
        <v>59</v>
      </c>
      <c r="H1397" s="59"/>
      <c r="I1397">
        <v>7.76145</v>
      </c>
      <c r="J1397">
        <v>108.4084</v>
      </c>
      <c r="K1397">
        <v>107.6863</v>
      </c>
      <c r="L1397">
        <v>107.9059</v>
      </c>
      <c r="M1397">
        <v>108.29349999999999</v>
      </c>
      <c r="N1397">
        <v>108.5202</v>
      </c>
      <c r="O1397">
        <v>110.5793</v>
      </c>
      <c r="P1397">
        <v>113.7343</v>
      </c>
      <c r="Q1397">
        <v>115.16289999999999</v>
      </c>
      <c r="R1397">
        <v>117.29730000000001</v>
      </c>
      <c r="S1397">
        <v>116.2106</v>
      </c>
      <c r="T1397">
        <v>116.4256</v>
      </c>
      <c r="U1397">
        <v>115.28660000000001</v>
      </c>
      <c r="V1397">
        <v>114.7724</v>
      </c>
      <c r="W1397">
        <v>116.3442</v>
      </c>
      <c r="X1397">
        <v>118.8473</v>
      </c>
      <c r="Y1397">
        <v>119.55240000000001</v>
      </c>
      <c r="Z1397">
        <v>118.1699</v>
      </c>
      <c r="AA1397">
        <v>114.5433</v>
      </c>
      <c r="AB1397">
        <v>117.51430000000001</v>
      </c>
      <c r="AC1397">
        <v>111.67789999999999</v>
      </c>
      <c r="AD1397">
        <v>110.87009999999999</v>
      </c>
      <c r="AE1397">
        <v>110.5821</v>
      </c>
      <c r="AF1397">
        <v>110.7175</v>
      </c>
      <c r="AG1397">
        <v>108.9496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27.77486</v>
      </c>
      <c r="AX1397">
        <v>101.1934</v>
      </c>
      <c r="AY1397">
        <v>98.154880000000006</v>
      </c>
      <c r="AZ1397">
        <v>101.0909</v>
      </c>
      <c r="BA1397">
        <v>94.933070000000001</v>
      </c>
      <c r="BB1397">
        <v>94.414850000000001</v>
      </c>
      <c r="BC1397">
        <v>80.629679999999993</v>
      </c>
      <c r="BD1397">
        <v>59.606760000000001</v>
      </c>
      <c r="BE1397">
        <v>38.969090000000001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30.156289999999998</v>
      </c>
      <c r="BV1397">
        <v>103.1378</v>
      </c>
      <c r="BW1397">
        <v>99.989379999999997</v>
      </c>
      <c r="BX1397">
        <v>103.0043</v>
      </c>
      <c r="BY1397">
        <v>96.732410000000002</v>
      </c>
      <c r="BZ1397">
        <v>96.254480000000001</v>
      </c>
      <c r="CA1397">
        <v>81.723380000000006</v>
      </c>
      <c r="CB1397">
        <v>60.742899999999999</v>
      </c>
      <c r="CC1397">
        <v>39.606540000000003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31.80566</v>
      </c>
      <c r="CT1397">
        <v>104.4845</v>
      </c>
      <c r="CU1397">
        <v>101.26</v>
      </c>
      <c r="CV1397">
        <v>104.3296</v>
      </c>
      <c r="CW1397">
        <v>97.978639999999999</v>
      </c>
      <c r="CX1397">
        <v>97.528599999999997</v>
      </c>
      <c r="CY1397">
        <v>82.480869999999996</v>
      </c>
      <c r="CZ1397">
        <v>61.529780000000002</v>
      </c>
      <c r="DA1397">
        <v>40.04804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  <c r="DM1397">
        <v>0</v>
      </c>
      <c r="DN1397">
        <v>0</v>
      </c>
      <c r="DO1397">
        <v>0</v>
      </c>
      <c r="DP1397">
        <v>0</v>
      </c>
      <c r="DQ1397">
        <v>33.455030000000001</v>
      </c>
      <c r="DR1397">
        <v>105.8312</v>
      </c>
      <c r="DS1397">
        <v>102.5305</v>
      </c>
      <c r="DT1397">
        <v>105.65479999999999</v>
      </c>
      <c r="DU1397">
        <v>99.224860000000007</v>
      </c>
      <c r="DV1397">
        <v>98.802729999999997</v>
      </c>
      <c r="DW1397">
        <v>83.238370000000003</v>
      </c>
      <c r="DX1397">
        <v>62.316670000000002</v>
      </c>
      <c r="DY1397">
        <v>40.489530000000002</v>
      </c>
      <c r="DZ1397">
        <v>0</v>
      </c>
      <c r="EA1397">
        <v>0</v>
      </c>
      <c r="EB1397">
        <v>0</v>
      </c>
      <c r="EC1397">
        <v>0</v>
      </c>
      <c r="ED1397">
        <v>0</v>
      </c>
      <c r="EE1397">
        <v>0</v>
      </c>
      <c r="EF1397">
        <v>0</v>
      </c>
      <c r="EG1397">
        <v>0</v>
      </c>
      <c r="EH1397">
        <v>0</v>
      </c>
      <c r="EI1397">
        <v>0</v>
      </c>
      <c r="EJ1397">
        <v>0</v>
      </c>
      <c r="EK1397">
        <v>0</v>
      </c>
      <c r="EL1397">
        <v>0</v>
      </c>
      <c r="EM1397">
        <v>0</v>
      </c>
      <c r="EN1397">
        <v>0</v>
      </c>
      <c r="EO1397">
        <v>35.836460000000002</v>
      </c>
      <c r="EP1397">
        <v>107.7756</v>
      </c>
      <c r="EQ1397">
        <v>104.36499999999999</v>
      </c>
      <c r="ER1397">
        <v>107.5682</v>
      </c>
      <c r="ES1397">
        <v>101.02419999999999</v>
      </c>
      <c r="ET1397">
        <v>100.64239999999999</v>
      </c>
      <c r="EU1397">
        <v>84.332070000000002</v>
      </c>
      <c r="EV1397">
        <v>63.452800000000003</v>
      </c>
      <c r="EW1397">
        <v>41.126980000000003</v>
      </c>
      <c r="EX1397">
        <v>62.063920000000003</v>
      </c>
      <c r="EY1397">
        <v>60.949820000000003</v>
      </c>
      <c r="EZ1397">
        <v>60.437519999999999</v>
      </c>
      <c r="FA1397">
        <v>59.543770000000002</v>
      </c>
      <c r="FB1397">
        <v>59.006169999999997</v>
      </c>
      <c r="FC1397">
        <v>58.33417</v>
      </c>
      <c r="FD1397">
        <v>57.949680000000001</v>
      </c>
      <c r="FE1397">
        <v>57.854640000000003</v>
      </c>
      <c r="FF1397">
        <v>60.163620000000002</v>
      </c>
      <c r="FG1397">
        <v>64.740729999999999</v>
      </c>
      <c r="FH1397">
        <v>69.557749999999999</v>
      </c>
      <c r="FI1397">
        <v>73.954189999999997</v>
      </c>
      <c r="FJ1397">
        <v>77.038409999999999</v>
      </c>
      <c r="FK1397">
        <v>78.366169999999997</v>
      </c>
      <c r="FL1397">
        <v>78.795770000000005</v>
      </c>
      <c r="FM1397">
        <v>78.670330000000007</v>
      </c>
      <c r="FN1397">
        <v>77.81147</v>
      </c>
      <c r="FO1397">
        <v>75.259860000000003</v>
      </c>
      <c r="FP1397">
        <v>71.447580000000002</v>
      </c>
      <c r="FQ1397">
        <v>68.699770000000001</v>
      </c>
      <c r="FR1397">
        <v>66.422499999999999</v>
      </c>
      <c r="FS1397">
        <v>64.721080000000001</v>
      </c>
      <c r="FT1397">
        <v>63.320459999999997</v>
      </c>
      <c r="FU1397">
        <v>62.43233</v>
      </c>
      <c r="FV1397">
        <v>1</v>
      </c>
    </row>
    <row r="1398" spans="1:178" x14ac:dyDescent="0.2">
      <c r="A1398" t="s">
        <v>216</v>
      </c>
      <c r="B1398" t="s">
        <v>231</v>
      </c>
      <c r="C1398" t="s">
        <v>245</v>
      </c>
      <c r="D1398" t="s">
        <v>44</v>
      </c>
      <c r="E1398">
        <v>2015</v>
      </c>
      <c r="F1398" t="s">
        <v>227</v>
      </c>
      <c r="G1398">
        <v>62</v>
      </c>
      <c r="H1398" s="59"/>
      <c r="I1398">
        <v>8.1561000000000003</v>
      </c>
      <c r="J1398">
        <v>100.95650000000001</v>
      </c>
      <c r="K1398">
        <v>100.3443</v>
      </c>
      <c r="L1398">
        <v>98.787880000000001</v>
      </c>
      <c r="M1398">
        <v>97.605050000000006</v>
      </c>
      <c r="N1398">
        <v>97.640410000000003</v>
      </c>
      <c r="O1398">
        <v>100.8026</v>
      </c>
      <c r="P1398">
        <v>103.9207</v>
      </c>
      <c r="Q1398">
        <v>102.9627</v>
      </c>
      <c r="R1398">
        <v>104.5072</v>
      </c>
      <c r="S1398">
        <v>104.8018</v>
      </c>
      <c r="T1398">
        <v>107.0206</v>
      </c>
      <c r="U1398">
        <v>108.5264</v>
      </c>
      <c r="V1398">
        <v>105.6733</v>
      </c>
      <c r="W1398">
        <v>103.82080000000001</v>
      </c>
      <c r="X1398">
        <v>104.46299999999999</v>
      </c>
      <c r="Y1398">
        <v>107.15819999999999</v>
      </c>
      <c r="Z1398">
        <v>106.5731</v>
      </c>
      <c r="AA1398">
        <v>107.9196</v>
      </c>
      <c r="AB1398">
        <v>105.21299999999999</v>
      </c>
      <c r="AC1398">
        <v>104.8203</v>
      </c>
      <c r="AD1398">
        <v>103.31359999999999</v>
      </c>
      <c r="AE1398">
        <v>103.3895</v>
      </c>
      <c r="AF1398">
        <v>103.574</v>
      </c>
      <c r="AG1398">
        <v>103.22190000000001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23.658999999999999</v>
      </c>
      <c r="AX1398">
        <v>91.214449999999999</v>
      </c>
      <c r="AY1398">
        <v>92.284890000000004</v>
      </c>
      <c r="AZ1398">
        <v>89.276039999999995</v>
      </c>
      <c r="BA1398">
        <v>89.284030000000001</v>
      </c>
      <c r="BB1398">
        <v>88.087909999999994</v>
      </c>
      <c r="BC1398">
        <v>74.561130000000006</v>
      </c>
      <c r="BD1398">
        <v>53.879959999999997</v>
      </c>
      <c r="BE1398">
        <v>35.287849999999999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25.75187</v>
      </c>
      <c r="BV1398">
        <v>92.942750000000004</v>
      </c>
      <c r="BW1398">
        <v>94.1173</v>
      </c>
      <c r="BX1398">
        <v>90.977140000000006</v>
      </c>
      <c r="BY1398">
        <v>91.014110000000002</v>
      </c>
      <c r="BZ1398">
        <v>89.811369999999997</v>
      </c>
      <c r="CA1398">
        <v>75.571119999999993</v>
      </c>
      <c r="CB1398">
        <v>55.018689999999999</v>
      </c>
      <c r="CC1398">
        <v>35.939259999999997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27.20138</v>
      </c>
      <c r="CT1398">
        <v>94.139759999999995</v>
      </c>
      <c r="CU1398">
        <v>95.386420000000001</v>
      </c>
      <c r="CV1398">
        <v>92.155330000000006</v>
      </c>
      <c r="CW1398">
        <v>92.212350000000001</v>
      </c>
      <c r="CX1398">
        <v>91.005039999999994</v>
      </c>
      <c r="CY1398">
        <v>76.27064</v>
      </c>
      <c r="CZ1398">
        <v>55.807369999999999</v>
      </c>
      <c r="DA1398">
        <v>36.390430000000002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  <c r="DM1398">
        <v>0</v>
      </c>
      <c r="DN1398">
        <v>0</v>
      </c>
      <c r="DO1398">
        <v>0</v>
      </c>
      <c r="DP1398">
        <v>0</v>
      </c>
      <c r="DQ1398">
        <v>28.65089</v>
      </c>
      <c r="DR1398">
        <v>95.336780000000005</v>
      </c>
      <c r="DS1398">
        <v>96.655540000000002</v>
      </c>
      <c r="DT1398">
        <v>93.333510000000004</v>
      </c>
      <c r="DU1398">
        <v>93.410589999999999</v>
      </c>
      <c r="DV1398">
        <v>92.198700000000002</v>
      </c>
      <c r="DW1398">
        <v>76.970150000000004</v>
      </c>
      <c r="DX1398">
        <v>56.596040000000002</v>
      </c>
      <c r="DY1398">
        <v>36.841589999999997</v>
      </c>
      <c r="DZ1398">
        <v>0</v>
      </c>
      <c r="EA1398">
        <v>0</v>
      </c>
      <c r="EB1398">
        <v>0</v>
      </c>
      <c r="EC1398">
        <v>0</v>
      </c>
      <c r="ED1398">
        <v>0</v>
      </c>
      <c r="EE1398">
        <v>0</v>
      </c>
      <c r="EF1398">
        <v>0</v>
      </c>
      <c r="EG1398">
        <v>0</v>
      </c>
      <c r="EH1398">
        <v>0</v>
      </c>
      <c r="EI1398">
        <v>0</v>
      </c>
      <c r="EJ1398">
        <v>0</v>
      </c>
      <c r="EK1398">
        <v>0</v>
      </c>
      <c r="EL1398">
        <v>0</v>
      </c>
      <c r="EM1398">
        <v>0</v>
      </c>
      <c r="EN1398">
        <v>0</v>
      </c>
      <c r="EO1398">
        <v>30.743760000000002</v>
      </c>
      <c r="EP1398">
        <v>97.065079999999995</v>
      </c>
      <c r="EQ1398">
        <v>98.487949999999998</v>
      </c>
      <c r="ER1398">
        <v>95.034610000000001</v>
      </c>
      <c r="ES1398">
        <v>95.140659999999997</v>
      </c>
      <c r="ET1398">
        <v>93.922160000000005</v>
      </c>
      <c r="EU1398">
        <v>77.980140000000006</v>
      </c>
      <c r="EV1398">
        <v>57.734769999999997</v>
      </c>
      <c r="EW1398">
        <v>37.493000000000002</v>
      </c>
      <c r="EX1398">
        <v>41.292670000000001</v>
      </c>
      <c r="EY1398">
        <v>40.600140000000003</v>
      </c>
      <c r="EZ1398">
        <v>40.204439999999998</v>
      </c>
      <c r="FA1398">
        <v>39.676360000000003</v>
      </c>
      <c r="FB1398">
        <v>39.137079999999997</v>
      </c>
      <c r="FC1398">
        <v>38.71219</v>
      </c>
      <c r="FD1398">
        <v>38.846609999999998</v>
      </c>
      <c r="FE1398">
        <v>39.216639999999998</v>
      </c>
      <c r="FF1398">
        <v>40.355629999999998</v>
      </c>
      <c r="FG1398">
        <v>42.492080000000001</v>
      </c>
      <c r="FH1398">
        <v>44.550269999999998</v>
      </c>
      <c r="FI1398">
        <v>46.095440000000004</v>
      </c>
      <c r="FJ1398">
        <v>47.385269999999998</v>
      </c>
      <c r="FK1398">
        <v>48.179049999999997</v>
      </c>
      <c r="FL1398">
        <v>48.531770000000002</v>
      </c>
      <c r="FM1398">
        <v>48.625819999999997</v>
      </c>
      <c r="FN1398">
        <v>48.586170000000003</v>
      </c>
      <c r="FO1398">
        <v>47.400660000000002</v>
      </c>
      <c r="FP1398">
        <v>46.158940000000001</v>
      </c>
      <c r="FQ1398">
        <v>45.124070000000003</v>
      </c>
      <c r="FR1398">
        <v>44.189320000000002</v>
      </c>
      <c r="FS1398">
        <v>43.194560000000003</v>
      </c>
      <c r="FT1398">
        <v>42.236550000000001</v>
      </c>
      <c r="FU1398">
        <v>41.315289999999997</v>
      </c>
      <c r="FV1398">
        <v>1</v>
      </c>
    </row>
    <row r="1399" spans="1:178" x14ac:dyDescent="0.2">
      <c r="A1399" t="s">
        <v>216</v>
      </c>
      <c r="B1399" t="s">
        <v>231</v>
      </c>
      <c r="C1399" t="s">
        <v>245</v>
      </c>
      <c r="D1399" t="s">
        <v>44</v>
      </c>
      <c r="E1399">
        <v>2016</v>
      </c>
      <c r="F1399" t="s">
        <v>227</v>
      </c>
      <c r="G1399">
        <v>61</v>
      </c>
      <c r="H1399" s="59"/>
      <c r="I1399">
        <v>8.0245499999999996</v>
      </c>
      <c r="J1399">
        <v>99.328159999999997</v>
      </c>
      <c r="K1399">
        <v>98.725849999999994</v>
      </c>
      <c r="L1399">
        <v>97.19453</v>
      </c>
      <c r="M1399">
        <v>96.030779999999993</v>
      </c>
      <c r="N1399">
        <v>96.065569999999994</v>
      </c>
      <c r="O1399">
        <v>99.17671</v>
      </c>
      <c r="P1399">
        <v>102.24460000000001</v>
      </c>
      <c r="Q1399">
        <v>101.30200000000001</v>
      </c>
      <c r="R1399">
        <v>102.8216</v>
      </c>
      <c r="S1399">
        <v>103.11150000000001</v>
      </c>
      <c r="T1399">
        <v>105.2945</v>
      </c>
      <c r="U1399">
        <v>106.776</v>
      </c>
      <c r="V1399">
        <v>103.9689</v>
      </c>
      <c r="W1399">
        <v>102.14619999999999</v>
      </c>
      <c r="X1399">
        <v>102.77809999999999</v>
      </c>
      <c r="Y1399">
        <v>105.4298</v>
      </c>
      <c r="Z1399">
        <v>104.85420000000001</v>
      </c>
      <c r="AA1399">
        <v>106.179</v>
      </c>
      <c r="AB1399">
        <v>103.51600000000001</v>
      </c>
      <c r="AC1399">
        <v>103.1296</v>
      </c>
      <c r="AD1399">
        <v>101.6473</v>
      </c>
      <c r="AE1399">
        <v>101.72190000000001</v>
      </c>
      <c r="AF1399">
        <v>101.90349999999999</v>
      </c>
      <c r="AG1399">
        <v>101.55710000000001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23.248950000000001</v>
      </c>
      <c r="AX1399">
        <v>89.719750000000005</v>
      </c>
      <c r="AY1399">
        <v>90.771510000000006</v>
      </c>
      <c r="AZ1399">
        <v>87.812979999999996</v>
      </c>
      <c r="BA1399">
        <v>87.820449999999994</v>
      </c>
      <c r="BB1399">
        <v>86.643699999999995</v>
      </c>
      <c r="BC1399">
        <v>73.344809999999995</v>
      </c>
      <c r="BD1399">
        <v>52.995449999999998</v>
      </c>
      <c r="BE1399">
        <v>34.70984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25.324870000000001</v>
      </c>
      <c r="BV1399">
        <v>91.434049999999999</v>
      </c>
      <c r="BW1399">
        <v>92.589079999999996</v>
      </c>
      <c r="BX1399">
        <v>89.500309999999999</v>
      </c>
      <c r="BY1399">
        <v>89.536510000000007</v>
      </c>
      <c r="BZ1399">
        <v>88.353210000000004</v>
      </c>
      <c r="CA1399">
        <v>74.346620000000001</v>
      </c>
      <c r="CB1399">
        <v>54.124949999999998</v>
      </c>
      <c r="CC1399">
        <v>35.355980000000002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26.762650000000001</v>
      </c>
      <c r="CT1399">
        <v>92.621380000000002</v>
      </c>
      <c r="CU1399">
        <v>93.847930000000005</v>
      </c>
      <c r="CV1399">
        <v>90.668949999999995</v>
      </c>
      <c r="CW1399">
        <v>90.725049999999996</v>
      </c>
      <c r="CX1399">
        <v>89.537210000000002</v>
      </c>
      <c r="CY1399">
        <v>75.040469999999999</v>
      </c>
      <c r="CZ1399">
        <v>54.907249999999998</v>
      </c>
      <c r="DA1399">
        <v>35.803489999999996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  <c r="DM1399">
        <v>0</v>
      </c>
      <c r="DN1399">
        <v>0</v>
      </c>
      <c r="DO1399">
        <v>0</v>
      </c>
      <c r="DP1399">
        <v>0</v>
      </c>
      <c r="DQ1399">
        <v>28.200420000000001</v>
      </c>
      <c r="DR1399">
        <v>93.808700000000002</v>
      </c>
      <c r="DS1399">
        <v>95.106780000000001</v>
      </c>
      <c r="DT1399">
        <v>91.837590000000006</v>
      </c>
      <c r="DU1399">
        <v>91.913589999999999</v>
      </c>
      <c r="DV1399">
        <v>90.721209999999999</v>
      </c>
      <c r="DW1399">
        <v>75.734309999999994</v>
      </c>
      <c r="DX1399">
        <v>55.689540000000001</v>
      </c>
      <c r="DY1399">
        <v>36.250999999999998</v>
      </c>
      <c r="DZ1399">
        <v>0</v>
      </c>
      <c r="EA1399">
        <v>0</v>
      </c>
      <c r="EB1399">
        <v>0</v>
      </c>
      <c r="EC1399">
        <v>0</v>
      </c>
      <c r="ED1399">
        <v>0</v>
      </c>
      <c r="EE1399">
        <v>0</v>
      </c>
      <c r="EF1399">
        <v>0</v>
      </c>
      <c r="EG1399">
        <v>0</v>
      </c>
      <c r="EH1399">
        <v>0</v>
      </c>
      <c r="EI1399">
        <v>0</v>
      </c>
      <c r="EJ1399">
        <v>0</v>
      </c>
      <c r="EK1399">
        <v>0</v>
      </c>
      <c r="EL1399">
        <v>0</v>
      </c>
      <c r="EM1399">
        <v>0</v>
      </c>
      <c r="EN1399">
        <v>0</v>
      </c>
      <c r="EO1399">
        <v>30.276340000000001</v>
      </c>
      <c r="EP1399">
        <v>95.522999999999996</v>
      </c>
      <c r="EQ1399">
        <v>96.924350000000004</v>
      </c>
      <c r="ER1399">
        <v>93.524929999999998</v>
      </c>
      <c r="ES1399">
        <v>93.629649999999998</v>
      </c>
      <c r="ET1399">
        <v>92.430719999999994</v>
      </c>
      <c r="EU1399">
        <v>76.73612</v>
      </c>
      <c r="EV1399">
        <v>56.819049999999997</v>
      </c>
      <c r="EW1399">
        <v>36.897129999999997</v>
      </c>
      <c r="EX1399">
        <v>41.292670000000001</v>
      </c>
      <c r="EY1399">
        <v>40.600140000000003</v>
      </c>
      <c r="EZ1399">
        <v>40.204439999999998</v>
      </c>
      <c r="FA1399">
        <v>39.676360000000003</v>
      </c>
      <c r="FB1399">
        <v>39.137079999999997</v>
      </c>
      <c r="FC1399">
        <v>38.71219</v>
      </c>
      <c r="FD1399">
        <v>38.846609999999998</v>
      </c>
      <c r="FE1399">
        <v>39.216639999999998</v>
      </c>
      <c r="FF1399">
        <v>40.355629999999998</v>
      </c>
      <c r="FG1399">
        <v>42.492080000000001</v>
      </c>
      <c r="FH1399">
        <v>44.550269999999998</v>
      </c>
      <c r="FI1399">
        <v>46.095440000000004</v>
      </c>
      <c r="FJ1399">
        <v>47.385269999999998</v>
      </c>
      <c r="FK1399">
        <v>48.179049999999997</v>
      </c>
      <c r="FL1399">
        <v>48.531770000000002</v>
      </c>
      <c r="FM1399">
        <v>48.625830000000001</v>
      </c>
      <c r="FN1399">
        <v>48.586170000000003</v>
      </c>
      <c r="FO1399">
        <v>47.400660000000002</v>
      </c>
      <c r="FP1399">
        <v>46.158940000000001</v>
      </c>
      <c r="FQ1399">
        <v>45.124070000000003</v>
      </c>
      <c r="FR1399">
        <v>44.189320000000002</v>
      </c>
      <c r="FS1399">
        <v>43.194560000000003</v>
      </c>
      <c r="FT1399">
        <v>42.236539999999998</v>
      </c>
      <c r="FU1399">
        <v>41.315289999999997</v>
      </c>
      <c r="FV1399">
        <v>1</v>
      </c>
    </row>
    <row r="1400" spans="1:178" x14ac:dyDescent="0.2">
      <c r="A1400" t="s">
        <v>216</v>
      </c>
      <c r="B1400" t="s">
        <v>231</v>
      </c>
      <c r="C1400" t="s">
        <v>245</v>
      </c>
      <c r="D1400" t="s">
        <v>44</v>
      </c>
      <c r="E1400">
        <v>2017</v>
      </c>
      <c r="F1400" t="s">
        <v>227</v>
      </c>
      <c r="G1400">
        <v>59</v>
      </c>
      <c r="H1400" s="59"/>
      <c r="I1400">
        <v>7.76145</v>
      </c>
      <c r="J1400">
        <v>96.0715</v>
      </c>
      <c r="K1400">
        <v>95.488939999999999</v>
      </c>
      <c r="L1400">
        <v>94.007819999999995</v>
      </c>
      <c r="M1400">
        <v>92.882230000000007</v>
      </c>
      <c r="N1400">
        <v>92.915880000000001</v>
      </c>
      <c r="O1400">
        <v>95.92501</v>
      </c>
      <c r="P1400">
        <v>98.892290000000003</v>
      </c>
      <c r="Q1400">
        <v>97.980639999999994</v>
      </c>
      <c r="R1400">
        <v>99.450419999999994</v>
      </c>
      <c r="S1400">
        <v>99.730779999999996</v>
      </c>
      <c r="T1400">
        <v>101.84220000000001</v>
      </c>
      <c r="U1400">
        <v>103.27509999999999</v>
      </c>
      <c r="V1400">
        <v>100.56010000000001</v>
      </c>
      <c r="W1400">
        <v>98.797169999999994</v>
      </c>
      <c r="X1400">
        <v>99.408320000000003</v>
      </c>
      <c r="Y1400">
        <v>101.9731</v>
      </c>
      <c r="Z1400">
        <v>101.41630000000001</v>
      </c>
      <c r="AA1400">
        <v>102.6977</v>
      </c>
      <c r="AB1400">
        <v>100.122</v>
      </c>
      <c r="AC1400">
        <v>99.7483</v>
      </c>
      <c r="AD1400">
        <v>98.314589999999995</v>
      </c>
      <c r="AE1400">
        <v>98.386799999999994</v>
      </c>
      <c r="AF1400">
        <v>98.562389999999994</v>
      </c>
      <c r="AG1400">
        <v>98.227310000000003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22.429569999999998</v>
      </c>
      <c r="AX1400">
        <v>86.730950000000007</v>
      </c>
      <c r="AY1400">
        <v>87.745379999999997</v>
      </c>
      <c r="AZ1400">
        <v>84.887439999999998</v>
      </c>
      <c r="BA1400">
        <v>84.893870000000007</v>
      </c>
      <c r="BB1400">
        <v>83.755880000000005</v>
      </c>
      <c r="BC1400">
        <v>70.912499999999994</v>
      </c>
      <c r="BD1400">
        <v>51.22681</v>
      </c>
      <c r="BE1400">
        <v>33.554029999999997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24.47118</v>
      </c>
      <c r="BV1400">
        <v>88.416920000000005</v>
      </c>
      <c r="BW1400">
        <v>89.532910000000001</v>
      </c>
      <c r="BX1400">
        <v>86.546880000000002</v>
      </c>
      <c r="BY1400">
        <v>86.581569999999999</v>
      </c>
      <c r="BZ1400">
        <v>85.437129999999996</v>
      </c>
      <c r="CA1400">
        <v>71.897739999999999</v>
      </c>
      <c r="CB1400">
        <v>52.33764</v>
      </c>
      <c r="CC1400">
        <v>34.189489999999999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25.885190000000001</v>
      </c>
      <c r="CT1400">
        <v>89.584609999999998</v>
      </c>
      <c r="CU1400">
        <v>90.770949999999999</v>
      </c>
      <c r="CV1400">
        <v>87.696200000000005</v>
      </c>
      <c r="CW1400">
        <v>87.750460000000004</v>
      </c>
      <c r="CX1400">
        <v>86.601560000000006</v>
      </c>
      <c r="CY1400">
        <v>72.580119999999994</v>
      </c>
      <c r="CZ1400">
        <v>53.107010000000002</v>
      </c>
      <c r="DA1400">
        <v>34.629600000000003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  <c r="DM1400">
        <v>0</v>
      </c>
      <c r="DN1400">
        <v>0</v>
      </c>
      <c r="DO1400">
        <v>0</v>
      </c>
      <c r="DP1400">
        <v>0</v>
      </c>
      <c r="DQ1400">
        <v>27.299189999999999</v>
      </c>
      <c r="DR1400">
        <v>90.752300000000005</v>
      </c>
      <c r="DS1400">
        <v>92.008989999999997</v>
      </c>
      <c r="DT1400">
        <v>88.845519999999993</v>
      </c>
      <c r="DU1400">
        <v>88.919349999999994</v>
      </c>
      <c r="DV1400">
        <v>87.765990000000002</v>
      </c>
      <c r="DW1400">
        <v>73.262500000000003</v>
      </c>
      <c r="DX1400">
        <v>53.876370000000001</v>
      </c>
      <c r="DY1400">
        <v>35.069710000000001</v>
      </c>
      <c r="DZ1400">
        <v>0</v>
      </c>
      <c r="EA1400">
        <v>0</v>
      </c>
      <c r="EB1400">
        <v>0</v>
      </c>
      <c r="EC1400">
        <v>0</v>
      </c>
      <c r="ED1400">
        <v>0</v>
      </c>
      <c r="EE1400">
        <v>0</v>
      </c>
      <c r="EF1400">
        <v>0</v>
      </c>
      <c r="EG1400">
        <v>0</v>
      </c>
      <c r="EH1400">
        <v>0</v>
      </c>
      <c r="EI1400">
        <v>0</v>
      </c>
      <c r="EJ1400">
        <v>0</v>
      </c>
      <c r="EK1400">
        <v>0</v>
      </c>
      <c r="EL1400">
        <v>0</v>
      </c>
      <c r="EM1400">
        <v>0</v>
      </c>
      <c r="EN1400">
        <v>0</v>
      </c>
      <c r="EO1400">
        <v>29.340800000000002</v>
      </c>
      <c r="EP1400">
        <v>92.438270000000003</v>
      </c>
      <c r="EQ1400">
        <v>93.796520000000001</v>
      </c>
      <c r="ER1400">
        <v>90.504959999999997</v>
      </c>
      <c r="ES1400">
        <v>90.607050000000001</v>
      </c>
      <c r="ET1400">
        <v>89.447239999999994</v>
      </c>
      <c r="EU1400">
        <v>74.247749999999996</v>
      </c>
      <c r="EV1400">
        <v>54.987200000000001</v>
      </c>
      <c r="EW1400">
        <v>35.705170000000003</v>
      </c>
      <c r="EX1400">
        <v>41.292670000000001</v>
      </c>
      <c r="EY1400">
        <v>40.600140000000003</v>
      </c>
      <c r="EZ1400">
        <v>40.204439999999998</v>
      </c>
      <c r="FA1400">
        <v>39.676360000000003</v>
      </c>
      <c r="FB1400">
        <v>39.137079999999997</v>
      </c>
      <c r="FC1400">
        <v>38.71219</v>
      </c>
      <c r="FD1400">
        <v>38.846609999999998</v>
      </c>
      <c r="FE1400">
        <v>39.216639999999998</v>
      </c>
      <c r="FF1400">
        <v>40.355629999999998</v>
      </c>
      <c r="FG1400">
        <v>42.492080000000001</v>
      </c>
      <c r="FH1400">
        <v>44.550269999999998</v>
      </c>
      <c r="FI1400">
        <v>46.095440000000004</v>
      </c>
      <c r="FJ1400">
        <v>47.385269999999998</v>
      </c>
      <c r="FK1400">
        <v>48.179049999999997</v>
      </c>
      <c r="FL1400">
        <v>48.531770000000002</v>
      </c>
      <c r="FM1400">
        <v>48.625819999999997</v>
      </c>
      <c r="FN1400">
        <v>48.586170000000003</v>
      </c>
      <c r="FO1400">
        <v>47.400660000000002</v>
      </c>
      <c r="FP1400">
        <v>46.158940000000001</v>
      </c>
      <c r="FQ1400">
        <v>45.124070000000003</v>
      </c>
      <c r="FR1400">
        <v>44.189320000000002</v>
      </c>
      <c r="FS1400">
        <v>43.194560000000003</v>
      </c>
      <c r="FT1400">
        <v>42.236550000000001</v>
      </c>
      <c r="FU1400">
        <v>41.315289999999997</v>
      </c>
      <c r="FV1400">
        <v>1</v>
      </c>
    </row>
    <row r="1401" spans="1:178" x14ac:dyDescent="0.2">
      <c r="A1401" t="s">
        <v>216</v>
      </c>
      <c r="B1401" t="s">
        <v>231</v>
      </c>
      <c r="C1401" t="s">
        <v>245</v>
      </c>
      <c r="D1401" t="s">
        <v>44</v>
      </c>
      <c r="E1401" t="s">
        <v>239</v>
      </c>
      <c r="F1401" t="s">
        <v>227</v>
      </c>
      <c r="G1401">
        <v>59</v>
      </c>
      <c r="H1401" s="59"/>
      <c r="I1401">
        <v>7.76145</v>
      </c>
      <c r="J1401">
        <v>96.0715</v>
      </c>
      <c r="K1401">
        <v>95.488939999999999</v>
      </c>
      <c r="L1401">
        <v>94.007819999999995</v>
      </c>
      <c r="M1401">
        <v>92.882230000000007</v>
      </c>
      <c r="N1401">
        <v>92.915880000000001</v>
      </c>
      <c r="O1401">
        <v>95.92501</v>
      </c>
      <c r="P1401">
        <v>98.892290000000003</v>
      </c>
      <c r="Q1401">
        <v>97.980639999999994</v>
      </c>
      <c r="R1401">
        <v>99.450419999999994</v>
      </c>
      <c r="S1401">
        <v>99.730779999999996</v>
      </c>
      <c r="T1401">
        <v>101.84220000000001</v>
      </c>
      <c r="U1401">
        <v>103.27509999999999</v>
      </c>
      <c r="V1401">
        <v>100.56010000000001</v>
      </c>
      <c r="W1401">
        <v>98.797169999999994</v>
      </c>
      <c r="X1401">
        <v>99.408320000000003</v>
      </c>
      <c r="Y1401">
        <v>101.9731</v>
      </c>
      <c r="Z1401">
        <v>101.41630000000001</v>
      </c>
      <c r="AA1401">
        <v>102.6977</v>
      </c>
      <c r="AB1401">
        <v>100.122</v>
      </c>
      <c r="AC1401">
        <v>99.7483</v>
      </c>
      <c r="AD1401">
        <v>98.314589999999995</v>
      </c>
      <c r="AE1401">
        <v>98.386799999999994</v>
      </c>
      <c r="AF1401">
        <v>98.562389999999994</v>
      </c>
      <c r="AG1401">
        <v>98.227310000000003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22.429569999999998</v>
      </c>
      <c r="AX1401">
        <v>86.730950000000007</v>
      </c>
      <c r="AY1401">
        <v>87.745379999999997</v>
      </c>
      <c r="AZ1401">
        <v>84.887439999999998</v>
      </c>
      <c r="BA1401">
        <v>84.893870000000007</v>
      </c>
      <c r="BB1401">
        <v>83.755880000000005</v>
      </c>
      <c r="BC1401">
        <v>70.912499999999994</v>
      </c>
      <c r="BD1401">
        <v>51.22681</v>
      </c>
      <c r="BE1401">
        <v>33.554029999999997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24.47118</v>
      </c>
      <c r="BV1401">
        <v>88.416920000000005</v>
      </c>
      <c r="BW1401">
        <v>89.532910000000001</v>
      </c>
      <c r="BX1401">
        <v>86.546880000000002</v>
      </c>
      <c r="BY1401">
        <v>86.581569999999999</v>
      </c>
      <c r="BZ1401">
        <v>85.437129999999996</v>
      </c>
      <c r="CA1401">
        <v>71.897739999999999</v>
      </c>
      <c r="CB1401">
        <v>52.33764</v>
      </c>
      <c r="CC1401">
        <v>34.189489999999999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25.885190000000001</v>
      </c>
      <c r="CT1401">
        <v>89.584609999999998</v>
      </c>
      <c r="CU1401">
        <v>90.770949999999999</v>
      </c>
      <c r="CV1401">
        <v>87.696200000000005</v>
      </c>
      <c r="CW1401">
        <v>87.750460000000004</v>
      </c>
      <c r="CX1401">
        <v>86.601560000000006</v>
      </c>
      <c r="CY1401">
        <v>72.580119999999994</v>
      </c>
      <c r="CZ1401">
        <v>53.107010000000002</v>
      </c>
      <c r="DA1401">
        <v>34.629600000000003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27.299189999999999</v>
      </c>
      <c r="DR1401">
        <v>90.752300000000005</v>
      </c>
      <c r="DS1401">
        <v>92.008989999999997</v>
      </c>
      <c r="DT1401">
        <v>88.845519999999993</v>
      </c>
      <c r="DU1401">
        <v>88.919349999999994</v>
      </c>
      <c r="DV1401">
        <v>87.765990000000002</v>
      </c>
      <c r="DW1401">
        <v>73.262500000000003</v>
      </c>
      <c r="DX1401">
        <v>53.876370000000001</v>
      </c>
      <c r="DY1401">
        <v>35.069710000000001</v>
      </c>
      <c r="DZ1401">
        <v>0</v>
      </c>
      <c r="EA1401">
        <v>0</v>
      </c>
      <c r="EB1401">
        <v>0</v>
      </c>
      <c r="EC1401">
        <v>0</v>
      </c>
      <c r="ED1401">
        <v>0</v>
      </c>
      <c r="EE1401">
        <v>0</v>
      </c>
      <c r="EF1401">
        <v>0</v>
      </c>
      <c r="EG1401">
        <v>0</v>
      </c>
      <c r="EH1401">
        <v>0</v>
      </c>
      <c r="EI1401">
        <v>0</v>
      </c>
      <c r="EJ1401">
        <v>0</v>
      </c>
      <c r="EK1401">
        <v>0</v>
      </c>
      <c r="EL1401">
        <v>0</v>
      </c>
      <c r="EM1401">
        <v>0</v>
      </c>
      <c r="EN1401">
        <v>0</v>
      </c>
      <c r="EO1401">
        <v>29.340800000000002</v>
      </c>
      <c r="EP1401">
        <v>92.438270000000003</v>
      </c>
      <c r="EQ1401">
        <v>93.796520000000001</v>
      </c>
      <c r="ER1401">
        <v>90.504959999999997</v>
      </c>
      <c r="ES1401">
        <v>90.607050000000001</v>
      </c>
      <c r="ET1401">
        <v>89.447239999999994</v>
      </c>
      <c r="EU1401">
        <v>74.247749999999996</v>
      </c>
      <c r="EV1401">
        <v>54.987200000000001</v>
      </c>
      <c r="EW1401">
        <v>35.705170000000003</v>
      </c>
      <c r="EX1401">
        <v>41.292670000000001</v>
      </c>
      <c r="EY1401">
        <v>40.600140000000003</v>
      </c>
      <c r="EZ1401">
        <v>40.204439999999998</v>
      </c>
      <c r="FA1401">
        <v>39.676360000000003</v>
      </c>
      <c r="FB1401">
        <v>39.137079999999997</v>
      </c>
      <c r="FC1401">
        <v>38.71219</v>
      </c>
      <c r="FD1401">
        <v>38.846609999999998</v>
      </c>
      <c r="FE1401">
        <v>39.216639999999998</v>
      </c>
      <c r="FF1401">
        <v>40.355629999999998</v>
      </c>
      <c r="FG1401">
        <v>42.492080000000001</v>
      </c>
      <c r="FH1401">
        <v>44.550269999999998</v>
      </c>
      <c r="FI1401">
        <v>46.095440000000004</v>
      </c>
      <c r="FJ1401">
        <v>47.385269999999998</v>
      </c>
      <c r="FK1401">
        <v>48.179049999999997</v>
      </c>
      <c r="FL1401">
        <v>48.531770000000002</v>
      </c>
      <c r="FM1401">
        <v>48.625819999999997</v>
      </c>
      <c r="FN1401">
        <v>48.586170000000003</v>
      </c>
      <c r="FO1401">
        <v>47.400660000000002</v>
      </c>
      <c r="FP1401">
        <v>46.158940000000001</v>
      </c>
      <c r="FQ1401">
        <v>45.124070000000003</v>
      </c>
      <c r="FR1401">
        <v>44.189320000000002</v>
      </c>
      <c r="FS1401">
        <v>43.194560000000003</v>
      </c>
      <c r="FT1401">
        <v>42.236550000000001</v>
      </c>
      <c r="FU1401">
        <v>41.315289999999997</v>
      </c>
      <c r="FV1401">
        <v>1</v>
      </c>
    </row>
    <row r="1402" spans="1:178" x14ac:dyDescent="0.2">
      <c r="A1402" t="s">
        <v>216</v>
      </c>
      <c r="B1402" t="s">
        <v>231</v>
      </c>
      <c r="C1402" t="s">
        <v>245</v>
      </c>
      <c r="D1402" t="s">
        <v>10</v>
      </c>
      <c r="E1402">
        <v>2015</v>
      </c>
      <c r="F1402" t="s">
        <v>227</v>
      </c>
      <c r="G1402">
        <v>64</v>
      </c>
      <c r="H1402" s="59"/>
      <c r="I1402">
        <v>8.4192</v>
      </c>
      <c r="J1402">
        <v>125.9495</v>
      </c>
      <c r="K1402">
        <v>126.13630000000001</v>
      </c>
      <c r="L1402">
        <v>126.6996</v>
      </c>
      <c r="M1402">
        <v>126.6562</v>
      </c>
      <c r="N1402">
        <v>126.9346</v>
      </c>
      <c r="O1402">
        <v>128.52690000000001</v>
      </c>
      <c r="P1402">
        <v>131.0926</v>
      </c>
      <c r="Q1402">
        <v>132.6902</v>
      </c>
      <c r="R1402">
        <v>133.56899999999999</v>
      </c>
      <c r="S1402">
        <v>135.85079999999999</v>
      </c>
      <c r="T1402">
        <v>136.76009999999999</v>
      </c>
      <c r="U1402">
        <v>136.62260000000001</v>
      </c>
      <c r="V1402">
        <v>133.5153</v>
      </c>
      <c r="W1402">
        <v>133.15880000000001</v>
      </c>
      <c r="X1402">
        <v>130.49109999999999</v>
      </c>
      <c r="Y1402">
        <v>127.08710000000001</v>
      </c>
      <c r="Z1402">
        <v>125.2165</v>
      </c>
      <c r="AA1402">
        <v>124.3083</v>
      </c>
      <c r="AB1402">
        <v>124.3601</v>
      </c>
      <c r="AC1402">
        <v>125.3408</v>
      </c>
      <c r="AD1402">
        <v>126.5048</v>
      </c>
      <c r="AE1402">
        <v>126.28959999999999</v>
      </c>
      <c r="AF1402">
        <v>126.1555</v>
      </c>
      <c r="AG1402">
        <v>126.60120000000001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27.907109999999999</v>
      </c>
      <c r="AU1402">
        <v>111.15779999999999</v>
      </c>
      <c r="AV1402">
        <v>109.6122</v>
      </c>
      <c r="AW1402">
        <v>106.9516</v>
      </c>
      <c r="AX1402">
        <v>105.5324</v>
      </c>
      <c r="AY1402">
        <v>104.9481</v>
      </c>
      <c r="AZ1402">
        <v>87.986130000000003</v>
      </c>
      <c r="BA1402">
        <v>64.449060000000003</v>
      </c>
      <c r="BB1402">
        <v>42.469920000000002</v>
      </c>
      <c r="BC1402">
        <v>41.792380000000001</v>
      </c>
      <c r="BD1402">
        <v>41.40034</v>
      </c>
      <c r="BE1402">
        <v>42.495339999999999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31.200209999999998</v>
      </c>
      <c r="BS1402">
        <v>113.8078</v>
      </c>
      <c r="BT1402">
        <v>112.0303</v>
      </c>
      <c r="BU1402">
        <v>109.14790000000001</v>
      </c>
      <c r="BV1402">
        <v>107.6799</v>
      </c>
      <c r="BW1402">
        <v>107.0672</v>
      </c>
      <c r="BX1402">
        <v>89.162019999999998</v>
      </c>
      <c r="BY1402">
        <v>65.679760000000002</v>
      </c>
      <c r="BZ1402">
        <v>43.712409999999998</v>
      </c>
      <c r="CA1402">
        <v>43.066009999999999</v>
      </c>
      <c r="CB1402">
        <v>42.712820000000001</v>
      </c>
      <c r="CC1402">
        <v>43.857970000000002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33.481000000000002</v>
      </c>
      <c r="CQ1402">
        <v>115.64319999999999</v>
      </c>
      <c r="CR1402">
        <v>113.7051</v>
      </c>
      <c r="CS1402">
        <v>110.6691</v>
      </c>
      <c r="CT1402">
        <v>109.1673</v>
      </c>
      <c r="CU1402">
        <v>108.5348</v>
      </c>
      <c r="CV1402">
        <v>89.976439999999997</v>
      </c>
      <c r="CW1402">
        <v>66.532150000000001</v>
      </c>
      <c r="CX1402">
        <v>44.572949999999999</v>
      </c>
      <c r="CY1402">
        <v>43.948120000000003</v>
      </c>
      <c r="CZ1402">
        <v>43.621839999999999</v>
      </c>
      <c r="DA1402">
        <v>44.801720000000003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  <c r="DM1402">
        <v>0</v>
      </c>
      <c r="DN1402">
        <v>35.761789999999998</v>
      </c>
      <c r="DO1402">
        <v>117.4787</v>
      </c>
      <c r="DP1402">
        <v>115.37990000000001</v>
      </c>
      <c r="DQ1402">
        <v>112.19029999999999</v>
      </c>
      <c r="DR1402">
        <v>110.65470000000001</v>
      </c>
      <c r="DS1402">
        <v>110.0025</v>
      </c>
      <c r="DT1402">
        <v>90.790859999999995</v>
      </c>
      <c r="DU1402">
        <v>67.384540000000001</v>
      </c>
      <c r="DV1402">
        <v>45.433489999999999</v>
      </c>
      <c r="DW1402">
        <v>44.83023</v>
      </c>
      <c r="DX1402">
        <v>44.530859999999997</v>
      </c>
      <c r="DY1402">
        <v>45.745480000000001</v>
      </c>
      <c r="DZ1402">
        <v>0</v>
      </c>
      <c r="EA1402">
        <v>0</v>
      </c>
      <c r="EB1402">
        <v>0</v>
      </c>
      <c r="EC1402">
        <v>0</v>
      </c>
      <c r="ED1402">
        <v>0</v>
      </c>
      <c r="EE1402">
        <v>0</v>
      </c>
      <c r="EF1402">
        <v>0</v>
      </c>
      <c r="EG1402">
        <v>0</v>
      </c>
      <c r="EH1402">
        <v>0</v>
      </c>
      <c r="EI1402">
        <v>0</v>
      </c>
      <c r="EJ1402">
        <v>0</v>
      </c>
      <c r="EK1402">
        <v>0</v>
      </c>
      <c r="EL1402">
        <v>39.05489</v>
      </c>
      <c r="EM1402">
        <v>120.12869999999999</v>
      </c>
      <c r="EN1402">
        <v>117.79810000000001</v>
      </c>
      <c r="EO1402">
        <v>114.3867</v>
      </c>
      <c r="EP1402">
        <v>112.8022</v>
      </c>
      <c r="EQ1402">
        <v>112.1216</v>
      </c>
      <c r="ER1402">
        <v>91.966750000000005</v>
      </c>
      <c r="ES1402">
        <v>68.61524</v>
      </c>
      <c r="ET1402">
        <v>46.675980000000003</v>
      </c>
      <c r="EU1402">
        <v>46.103859999999997</v>
      </c>
      <c r="EV1402">
        <v>45.843339999999998</v>
      </c>
      <c r="EW1402">
        <v>47.108110000000003</v>
      </c>
      <c r="EX1402">
        <v>76.489760000000004</v>
      </c>
      <c r="EY1402">
        <v>75.765910000000005</v>
      </c>
      <c r="EZ1402">
        <v>74.806950000000001</v>
      </c>
      <c r="FA1402">
        <v>73.837599999999995</v>
      </c>
      <c r="FB1402">
        <v>72.636960000000002</v>
      </c>
      <c r="FC1402">
        <v>71.381200000000007</v>
      </c>
      <c r="FD1402">
        <v>70.425460000000001</v>
      </c>
      <c r="FE1402">
        <v>70.209950000000006</v>
      </c>
      <c r="FF1402">
        <v>72.921790000000001</v>
      </c>
      <c r="FG1402">
        <v>77.910330000000002</v>
      </c>
      <c r="FH1402">
        <v>82.055819999999997</v>
      </c>
      <c r="FI1402">
        <v>85.246219999999994</v>
      </c>
      <c r="FJ1402">
        <v>87.458659999999995</v>
      </c>
      <c r="FK1402">
        <v>89.212909999999994</v>
      </c>
      <c r="FL1402">
        <v>90.62227</v>
      </c>
      <c r="FM1402">
        <v>91.079629999999995</v>
      </c>
      <c r="FN1402">
        <v>91.213290000000001</v>
      </c>
      <c r="FO1402">
        <v>90.813479999999998</v>
      </c>
      <c r="FP1402">
        <v>89.748019999999997</v>
      </c>
      <c r="FQ1402">
        <v>87.628780000000006</v>
      </c>
      <c r="FR1402">
        <v>84.577219999999997</v>
      </c>
      <c r="FS1402">
        <v>82.061570000000003</v>
      </c>
      <c r="FT1402">
        <v>80.416830000000004</v>
      </c>
      <c r="FU1402">
        <v>79.153949999999995</v>
      </c>
      <c r="FV1402">
        <v>1</v>
      </c>
    </row>
    <row r="1403" spans="1:178" x14ac:dyDescent="0.2">
      <c r="A1403" t="s">
        <v>216</v>
      </c>
      <c r="B1403" t="s">
        <v>231</v>
      </c>
      <c r="C1403" t="s">
        <v>245</v>
      </c>
      <c r="D1403" t="s">
        <v>10</v>
      </c>
      <c r="E1403">
        <v>2016</v>
      </c>
      <c r="F1403" t="s">
        <v>227</v>
      </c>
      <c r="G1403">
        <v>62</v>
      </c>
      <c r="H1403" s="59"/>
      <c r="I1403">
        <v>8.1561000000000003</v>
      </c>
      <c r="J1403">
        <v>122.01349999999999</v>
      </c>
      <c r="K1403">
        <v>122.19459999999999</v>
      </c>
      <c r="L1403">
        <v>122.7402</v>
      </c>
      <c r="M1403">
        <v>122.6982</v>
      </c>
      <c r="N1403">
        <v>122.9679</v>
      </c>
      <c r="O1403">
        <v>124.5104</v>
      </c>
      <c r="P1403">
        <v>126.99590000000001</v>
      </c>
      <c r="Q1403">
        <v>128.5436</v>
      </c>
      <c r="R1403">
        <v>129.39490000000001</v>
      </c>
      <c r="S1403">
        <v>131.60550000000001</v>
      </c>
      <c r="T1403">
        <v>132.4864</v>
      </c>
      <c r="U1403">
        <v>132.35310000000001</v>
      </c>
      <c r="V1403">
        <v>129.34299999999999</v>
      </c>
      <c r="W1403">
        <v>128.99760000000001</v>
      </c>
      <c r="X1403">
        <v>126.4132</v>
      </c>
      <c r="Y1403">
        <v>123.1157</v>
      </c>
      <c r="Z1403">
        <v>121.3035</v>
      </c>
      <c r="AA1403">
        <v>120.42359999999999</v>
      </c>
      <c r="AB1403">
        <v>120.4738</v>
      </c>
      <c r="AC1403">
        <v>121.4239</v>
      </c>
      <c r="AD1403">
        <v>122.55159999999999</v>
      </c>
      <c r="AE1403">
        <v>122.343</v>
      </c>
      <c r="AF1403">
        <v>122.2131</v>
      </c>
      <c r="AG1403">
        <v>122.645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26.948619999999998</v>
      </c>
      <c r="AU1403">
        <v>107.6146</v>
      </c>
      <c r="AV1403">
        <v>106.1234</v>
      </c>
      <c r="AW1403">
        <v>103.5517</v>
      </c>
      <c r="AX1403">
        <v>102.1782</v>
      </c>
      <c r="AY1403">
        <v>101.61279999999999</v>
      </c>
      <c r="AZ1403">
        <v>85.205699999999993</v>
      </c>
      <c r="BA1403">
        <v>62.402729999999998</v>
      </c>
      <c r="BB1403">
        <v>41.110129999999998</v>
      </c>
      <c r="BC1403">
        <v>40.452950000000001</v>
      </c>
      <c r="BD1403">
        <v>40.072139999999997</v>
      </c>
      <c r="BE1403">
        <v>41.131610000000002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30.18985</v>
      </c>
      <c r="BS1403">
        <v>110.2229</v>
      </c>
      <c r="BT1403">
        <v>108.5034</v>
      </c>
      <c r="BU1403">
        <v>105.7135</v>
      </c>
      <c r="BV1403">
        <v>104.2919</v>
      </c>
      <c r="BW1403">
        <v>103.6986</v>
      </c>
      <c r="BX1403">
        <v>86.363079999999997</v>
      </c>
      <c r="BY1403">
        <v>63.614060000000002</v>
      </c>
      <c r="BZ1403">
        <v>42.33305</v>
      </c>
      <c r="CA1403">
        <v>41.706519999999998</v>
      </c>
      <c r="CB1403">
        <v>41.363950000000003</v>
      </c>
      <c r="CC1403">
        <v>42.47278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32.434719999999999</v>
      </c>
      <c r="CQ1403">
        <v>112.0294</v>
      </c>
      <c r="CR1403">
        <v>110.15179999999999</v>
      </c>
      <c r="CS1403">
        <v>107.2107</v>
      </c>
      <c r="CT1403">
        <v>105.75579999999999</v>
      </c>
      <c r="CU1403">
        <v>105.1431</v>
      </c>
      <c r="CV1403">
        <v>87.164670000000001</v>
      </c>
      <c r="CW1403">
        <v>64.453019999999995</v>
      </c>
      <c r="CX1403">
        <v>43.180050000000001</v>
      </c>
      <c r="CY1403">
        <v>42.574739999999998</v>
      </c>
      <c r="CZ1403">
        <v>42.258659999999999</v>
      </c>
      <c r="DA1403">
        <v>43.401670000000003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  <c r="DM1403">
        <v>0</v>
      </c>
      <c r="DN1403">
        <v>34.679589999999997</v>
      </c>
      <c r="DO1403">
        <v>113.8359</v>
      </c>
      <c r="DP1403">
        <v>111.80029999999999</v>
      </c>
      <c r="DQ1403">
        <v>108.708</v>
      </c>
      <c r="DR1403">
        <v>107.21980000000001</v>
      </c>
      <c r="DS1403">
        <v>106.5877</v>
      </c>
      <c r="DT1403">
        <v>87.966260000000005</v>
      </c>
      <c r="DU1403">
        <v>65.291979999999995</v>
      </c>
      <c r="DV1403">
        <v>44.02704</v>
      </c>
      <c r="DW1403">
        <v>43.442959999999999</v>
      </c>
      <c r="DX1403">
        <v>43.153359999999999</v>
      </c>
      <c r="DY1403">
        <v>44.330559999999998</v>
      </c>
      <c r="DZ1403">
        <v>0</v>
      </c>
      <c r="EA1403">
        <v>0</v>
      </c>
      <c r="EB1403">
        <v>0</v>
      </c>
      <c r="EC1403">
        <v>0</v>
      </c>
      <c r="ED1403">
        <v>0</v>
      </c>
      <c r="EE1403">
        <v>0</v>
      </c>
      <c r="EF1403">
        <v>0</v>
      </c>
      <c r="EG1403">
        <v>0</v>
      </c>
      <c r="EH1403">
        <v>0</v>
      </c>
      <c r="EI1403">
        <v>0</v>
      </c>
      <c r="EJ1403">
        <v>0</v>
      </c>
      <c r="EK1403">
        <v>0</v>
      </c>
      <c r="EL1403">
        <v>37.920819999999999</v>
      </c>
      <c r="EM1403">
        <v>116.4442</v>
      </c>
      <c r="EN1403">
        <v>114.1803</v>
      </c>
      <c r="EO1403">
        <v>110.86969999999999</v>
      </c>
      <c r="EP1403">
        <v>109.3334</v>
      </c>
      <c r="EQ1403">
        <v>108.6734</v>
      </c>
      <c r="ER1403">
        <v>89.123639999999995</v>
      </c>
      <c r="ES1403">
        <v>66.503299999999996</v>
      </c>
      <c r="ET1403">
        <v>45.249960000000002</v>
      </c>
      <c r="EU1403">
        <v>44.696530000000003</v>
      </c>
      <c r="EV1403">
        <v>44.445169999999997</v>
      </c>
      <c r="EW1403">
        <v>45.671729999999997</v>
      </c>
      <c r="EX1403">
        <v>76.489760000000004</v>
      </c>
      <c r="EY1403">
        <v>75.765910000000005</v>
      </c>
      <c r="EZ1403">
        <v>74.806950000000001</v>
      </c>
      <c r="FA1403">
        <v>73.837599999999995</v>
      </c>
      <c r="FB1403">
        <v>72.636960000000002</v>
      </c>
      <c r="FC1403">
        <v>71.381200000000007</v>
      </c>
      <c r="FD1403">
        <v>70.425460000000001</v>
      </c>
      <c r="FE1403">
        <v>70.209950000000006</v>
      </c>
      <c r="FF1403">
        <v>72.921790000000001</v>
      </c>
      <c r="FG1403">
        <v>77.910330000000002</v>
      </c>
      <c r="FH1403">
        <v>82.055819999999997</v>
      </c>
      <c r="FI1403">
        <v>85.246219999999994</v>
      </c>
      <c r="FJ1403">
        <v>87.458659999999995</v>
      </c>
      <c r="FK1403">
        <v>89.212909999999994</v>
      </c>
      <c r="FL1403">
        <v>90.62227</v>
      </c>
      <c r="FM1403">
        <v>91.079629999999995</v>
      </c>
      <c r="FN1403">
        <v>91.213290000000001</v>
      </c>
      <c r="FO1403">
        <v>90.813479999999998</v>
      </c>
      <c r="FP1403">
        <v>89.748019999999997</v>
      </c>
      <c r="FQ1403">
        <v>87.628780000000006</v>
      </c>
      <c r="FR1403">
        <v>84.577219999999997</v>
      </c>
      <c r="FS1403">
        <v>82.061570000000003</v>
      </c>
      <c r="FT1403">
        <v>80.416830000000004</v>
      </c>
      <c r="FU1403">
        <v>79.153949999999995</v>
      </c>
      <c r="FV1403">
        <v>1</v>
      </c>
    </row>
    <row r="1404" spans="1:178" x14ac:dyDescent="0.2">
      <c r="A1404" t="s">
        <v>216</v>
      </c>
      <c r="B1404" t="s">
        <v>231</v>
      </c>
      <c r="C1404" t="s">
        <v>245</v>
      </c>
      <c r="D1404" t="s">
        <v>10</v>
      </c>
      <c r="E1404">
        <v>2017</v>
      </c>
      <c r="F1404" t="s">
        <v>227</v>
      </c>
      <c r="G1404">
        <v>61</v>
      </c>
      <c r="H1404" s="59"/>
      <c r="I1404">
        <v>8.0245499999999996</v>
      </c>
      <c r="J1404">
        <v>120.04559999999999</v>
      </c>
      <c r="K1404">
        <v>120.22369999999999</v>
      </c>
      <c r="L1404">
        <v>120.7606</v>
      </c>
      <c r="M1404">
        <v>120.7192</v>
      </c>
      <c r="N1404">
        <v>120.9846</v>
      </c>
      <c r="O1404">
        <v>122.5022</v>
      </c>
      <c r="P1404">
        <v>124.94759999999999</v>
      </c>
      <c r="Q1404">
        <v>126.47029999999999</v>
      </c>
      <c r="R1404">
        <v>127.3079</v>
      </c>
      <c r="S1404">
        <v>129.4828</v>
      </c>
      <c r="T1404">
        <v>130.34950000000001</v>
      </c>
      <c r="U1404">
        <v>130.2184</v>
      </c>
      <c r="V1404">
        <v>127.2568</v>
      </c>
      <c r="W1404">
        <v>126.917</v>
      </c>
      <c r="X1404">
        <v>124.37430000000001</v>
      </c>
      <c r="Y1404">
        <v>121.12990000000001</v>
      </c>
      <c r="Z1404">
        <v>119.34699999999999</v>
      </c>
      <c r="AA1404">
        <v>118.4813</v>
      </c>
      <c r="AB1404">
        <v>118.5307</v>
      </c>
      <c r="AC1404">
        <v>119.4654</v>
      </c>
      <c r="AD1404">
        <v>120.5749</v>
      </c>
      <c r="AE1404">
        <v>120.36969999999999</v>
      </c>
      <c r="AF1404">
        <v>120.242</v>
      </c>
      <c r="AG1404">
        <v>120.66679999999999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26.469899999999999</v>
      </c>
      <c r="AU1404">
        <v>105.8434</v>
      </c>
      <c r="AV1404">
        <v>104.3794</v>
      </c>
      <c r="AW1404">
        <v>101.85209999999999</v>
      </c>
      <c r="AX1404">
        <v>100.5014</v>
      </c>
      <c r="AY1404">
        <v>99.945570000000004</v>
      </c>
      <c r="AZ1404">
        <v>83.81568</v>
      </c>
      <c r="BA1404">
        <v>61.379770000000001</v>
      </c>
      <c r="BB1404">
        <v>40.430439999999997</v>
      </c>
      <c r="BC1404">
        <v>39.783439999999999</v>
      </c>
      <c r="BD1404">
        <v>39.408250000000002</v>
      </c>
      <c r="BE1404">
        <v>40.449959999999997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29.684889999999999</v>
      </c>
      <c r="BS1404">
        <v>108.4306</v>
      </c>
      <c r="BT1404">
        <v>106.7401</v>
      </c>
      <c r="BU1404">
        <v>103.99639999999999</v>
      </c>
      <c r="BV1404">
        <v>102.598</v>
      </c>
      <c r="BW1404">
        <v>102.01439999999999</v>
      </c>
      <c r="BX1404">
        <v>84.963679999999997</v>
      </c>
      <c r="BY1404">
        <v>62.581290000000003</v>
      </c>
      <c r="BZ1404">
        <v>41.643459999999997</v>
      </c>
      <c r="CA1404">
        <v>41.026859999999999</v>
      </c>
      <c r="CB1404">
        <v>40.689610000000002</v>
      </c>
      <c r="CC1404">
        <v>41.780270000000002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31.911580000000001</v>
      </c>
      <c r="CQ1404">
        <v>110.2225</v>
      </c>
      <c r="CR1404">
        <v>108.37520000000001</v>
      </c>
      <c r="CS1404">
        <v>105.4815</v>
      </c>
      <c r="CT1404">
        <v>104.0501</v>
      </c>
      <c r="CU1404">
        <v>103.4473</v>
      </c>
      <c r="CV1404">
        <v>85.758790000000005</v>
      </c>
      <c r="CW1404">
        <v>63.413449999999997</v>
      </c>
      <c r="CX1404">
        <v>42.48359</v>
      </c>
      <c r="CY1404">
        <v>41.88805</v>
      </c>
      <c r="CZ1404">
        <v>41.577060000000003</v>
      </c>
      <c r="DA1404">
        <v>42.701639999999998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  <c r="DM1404">
        <v>0</v>
      </c>
      <c r="DN1404">
        <v>34.138269999999999</v>
      </c>
      <c r="DO1404">
        <v>112.01439999999999</v>
      </c>
      <c r="DP1404">
        <v>110.0103</v>
      </c>
      <c r="DQ1404">
        <v>106.9666</v>
      </c>
      <c r="DR1404">
        <v>105.5022</v>
      </c>
      <c r="DS1404">
        <v>104.8801</v>
      </c>
      <c r="DT1404">
        <v>86.553889999999996</v>
      </c>
      <c r="DU1404">
        <v>64.245620000000002</v>
      </c>
      <c r="DV1404">
        <v>43.323729999999998</v>
      </c>
      <c r="DW1404">
        <v>42.74924</v>
      </c>
      <c r="DX1404">
        <v>42.46452</v>
      </c>
      <c r="DY1404">
        <v>43.623010000000001</v>
      </c>
      <c r="DZ1404">
        <v>0</v>
      </c>
      <c r="EA1404">
        <v>0</v>
      </c>
      <c r="EB1404">
        <v>0</v>
      </c>
      <c r="EC1404">
        <v>0</v>
      </c>
      <c r="ED1404">
        <v>0</v>
      </c>
      <c r="EE1404">
        <v>0</v>
      </c>
      <c r="EF1404">
        <v>0</v>
      </c>
      <c r="EG1404">
        <v>0</v>
      </c>
      <c r="EH1404">
        <v>0</v>
      </c>
      <c r="EI1404">
        <v>0</v>
      </c>
      <c r="EJ1404">
        <v>0</v>
      </c>
      <c r="EK1404">
        <v>0</v>
      </c>
      <c r="EL1404">
        <v>37.353259999999999</v>
      </c>
      <c r="EM1404">
        <v>114.6015</v>
      </c>
      <c r="EN1404">
        <v>112.371</v>
      </c>
      <c r="EO1404">
        <v>109.1109</v>
      </c>
      <c r="EP1404">
        <v>107.59869999999999</v>
      </c>
      <c r="EQ1404">
        <v>106.94889999999999</v>
      </c>
      <c r="ER1404">
        <v>87.701899999999995</v>
      </c>
      <c r="ES1404">
        <v>65.447140000000005</v>
      </c>
      <c r="ET1404">
        <v>44.536740000000002</v>
      </c>
      <c r="EU1404">
        <v>43.992660000000001</v>
      </c>
      <c r="EV1404">
        <v>43.74588</v>
      </c>
      <c r="EW1404">
        <v>44.953319999999998</v>
      </c>
      <c r="EX1404">
        <v>76.489760000000004</v>
      </c>
      <c r="EY1404">
        <v>75.765910000000005</v>
      </c>
      <c r="EZ1404">
        <v>74.806950000000001</v>
      </c>
      <c r="FA1404">
        <v>73.837599999999995</v>
      </c>
      <c r="FB1404">
        <v>72.636960000000002</v>
      </c>
      <c r="FC1404">
        <v>71.381200000000007</v>
      </c>
      <c r="FD1404">
        <v>70.425460000000001</v>
      </c>
      <c r="FE1404">
        <v>70.209950000000006</v>
      </c>
      <c r="FF1404">
        <v>72.921790000000001</v>
      </c>
      <c r="FG1404">
        <v>77.910330000000002</v>
      </c>
      <c r="FH1404">
        <v>82.055819999999997</v>
      </c>
      <c r="FI1404">
        <v>85.246219999999994</v>
      </c>
      <c r="FJ1404">
        <v>87.458659999999995</v>
      </c>
      <c r="FK1404">
        <v>89.212909999999994</v>
      </c>
      <c r="FL1404">
        <v>90.62227</v>
      </c>
      <c r="FM1404">
        <v>91.079629999999995</v>
      </c>
      <c r="FN1404">
        <v>91.213290000000001</v>
      </c>
      <c r="FO1404">
        <v>90.813479999999998</v>
      </c>
      <c r="FP1404">
        <v>89.748019999999997</v>
      </c>
      <c r="FQ1404">
        <v>87.628780000000006</v>
      </c>
      <c r="FR1404">
        <v>84.577219999999997</v>
      </c>
      <c r="FS1404">
        <v>82.061570000000003</v>
      </c>
      <c r="FT1404">
        <v>80.416830000000004</v>
      </c>
      <c r="FU1404">
        <v>79.153949999999995</v>
      </c>
      <c r="FV1404">
        <v>1</v>
      </c>
    </row>
    <row r="1405" spans="1:178" x14ac:dyDescent="0.2">
      <c r="A1405" t="s">
        <v>216</v>
      </c>
      <c r="B1405" t="s">
        <v>231</v>
      </c>
      <c r="C1405" t="s">
        <v>245</v>
      </c>
      <c r="D1405" t="s">
        <v>10</v>
      </c>
      <c r="E1405" t="s">
        <v>239</v>
      </c>
      <c r="F1405" t="s">
        <v>227</v>
      </c>
      <c r="G1405">
        <v>59</v>
      </c>
      <c r="H1405" s="59"/>
      <c r="I1405">
        <v>7.76145</v>
      </c>
      <c r="J1405">
        <v>116.1097</v>
      </c>
      <c r="K1405">
        <v>116.28189999999999</v>
      </c>
      <c r="L1405">
        <v>116.80119999999999</v>
      </c>
      <c r="M1405">
        <v>116.7612</v>
      </c>
      <c r="N1405">
        <v>117.0179</v>
      </c>
      <c r="O1405">
        <v>118.48569999999999</v>
      </c>
      <c r="P1405">
        <v>120.851</v>
      </c>
      <c r="Q1405">
        <v>122.32380000000001</v>
      </c>
      <c r="R1405">
        <v>123.1339</v>
      </c>
      <c r="S1405">
        <v>125.23739999999999</v>
      </c>
      <c r="T1405">
        <v>126.0758</v>
      </c>
      <c r="U1405">
        <v>125.94889999999999</v>
      </c>
      <c r="V1405">
        <v>123.08450000000001</v>
      </c>
      <c r="W1405">
        <v>122.75579999999999</v>
      </c>
      <c r="X1405">
        <v>120.29649999999999</v>
      </c>
      <c r="Y1405">
        <v>117.1584</v>
      </c>
      <c r="Z1405">
        <v>115.434</v>
      </c>
      <c r="AA1405">
        <v>114.5967</v>
      </c>
      <c r="AB1405">
        <v>114.6444</v>
      </c>
      <c r="AC1405">
        <v>115.5485</v>
      </c>
      <c r="AD1405">
        <v>116.6216</v>
      </c>
      <c r="AE1405">
        <v>116.42319999999999</v>
      </c>
      <c r="AF1405">
        <v>116.2996</v>
      </c>
      <c r="AG1405">
        <v>116.7105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25.513570000000001</v>
      </c>
      <c r="AU1405">
        <v>102.3019</v>
      </c>
      <c r="AV1405">
        <v>100.8921</v>
      </c>
      <c r="AW1405">
        <v>98.453729999999993</v>
      </c>
      <c r="AX1405">
        <v>97.148610000000005</v>
      </c>
      <c r="AY1405">
        <v>96.611739999999998</v>
      </c>
      <c r="AZ1405">
        <v>81.03604</v>
      </c>
      <c r="BA1405">
        <v>59.33426</v>
      </c>
      <c r="BB1405">
        <v>39.071480000000001</v>
      </c>
      <c r="BC1405">
        <v>38.444850000000002</v>
      </c>
      <c r="BD1405">
        <v>38.080919999999999</v>
      </c>
      <c r="BE1405">
        <v>39.087130000000002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28.675409999999999</v>
      </c>
      <c r="BS1405">
        <v>104.8464</v>
      </c>
      <c r="BT1405">
        <v>103.2139</v>
      </c>
      <c r="BU1405">
        <v>100.5626</v>
      </c>
      <c r="BV1405">
        <v>99.210530000000006</v>
      </c>
      <c r="BW1405">
        <v>98.646370000000005</v>
      </c>
      <c r="BX1405">
        <v>82.16507</v>
      </c>
      <c r="BY1405">
        <v>60.515909999999998</v>
      </c>
      <c r="BZ1405">
        <v>40.264449999999997</v>
      </c>
      <c r="CA1405">
        <v>39.667720000000003</v>
      </c>
      <c r="CB1405">
        <v>39.341090000000001</v>
      </c>
      <c r="CC1405">
        <v>40.395449999999997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30.865300000000001</v>
      </c>
      <c r="CQ1405">
        <v>106.6086</v>
      </c>
      <c r="CR1405">
        <v>104.8219</v>
      </c>
      <c r="CS1405">
        <v>102.0231</v>
      </c>
      <c r="CT1405">
        <v>100.6386</v>
      </c>
      <c r="CU1405">
        <v>100.05549999999999</v>
      </c>
      <c r="CV1405">
        <v>82.947029999999998</v>
      </c>
      <c r="CW1405">
        <v>61.334319999999998</v>
      </c>
      <c r="CX1405">
        <v>41.090690000000002</v>
      </c>
      <c r="CY1405">
        <v>40.514670000000002</v>
      </c>
      <c r="CZ1405">
        <v>40.213880000000003</v>
      </c>
      <c r="DA1405">
        <v>41.301589999999997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33.05518</v>
      </c>
      <c r="DO1405">
        <v>108.37090000000001</v>
      </c>
      <c r="DP1405">
        <v>106.43</v>
      </c>
      <c r="DQ1405">
        <v>103.4837</v>
      </c>
      <c r="DR1405">
        <v>102.0667</v>
      </c>
      <c r="DS1405">
        <v>101.46469999999999</v>
      </c>
      <c r="DT1405">
        <v>83.728989999999996</v>
      </c>
      <c r="DU1405">
        <v>62.152729999999998</v>
      </c>
      <c r="DV1405">
        <v>41.916930000000001</v>
      </c>
      <c r="DW1405">
        <v>41.361629999999998</v>
      </c>
      <c r="DX1405">
        <v>41.086669999999998</v>
      </c>
      <c r="DY1405">
        <v>42.207729999999998</v>
      </c>
      <c r="DZ1405">
        <v>0</v>
      </c>
      <c r="EA1405">
        <v>0</v>
      </c>
      <c r="EB1405">
        <v>0</v>
      </c>
      <c r="EC1405">
        <v>0</v>
      </c>
      <c r="ED1405">
        <v>0</v>
      </c>
      <c r="EE1405">
        <v>0</v>
      </c>
      <c r="EF1405">
        <v>0</v>
      </c>
      <c r="EG1405">
        <v>0</v>
      </c>
      <c r="EH1405">
        <v>0</v>
      </c>
      <c r="EI1405">
        <v>0</v>
      </c>
      <c r="EJ1405">
        <v>0</v>
      </c>
      <c r="EK1405">
        <v>0</v>
      </c>
      <c r="EL1405">
        <v>36.217030000000001</v>
      </c>
      <c r="EM1405">
        <v>110.9153</v>
      </c>
      <c r="EN1405">
        <v>108.7517</v>
      </c>
      <c r="EO1405">
        <v>105.5925</v>
      </c>
      <c r="EP1405">
        <v>104.12860000000001</v>
      </c>
      <c r="EQ1405">
        <v>103.49930000000001</v>
      </c>
      <c r="ER1405">
        <v>84.858019999999996</v>
      </c>
      <c r="ES1405">
        <v>63.334389999999999</v>
      </c>
      <c r="ET1405">
        <v>43.109900000000003</v>
      </c>
      <c r="EU1405">
        <v>42.584490000000002</v>
      </c>
      <c r="EV1405">
        <v>42.34684</v>
      </c>
      <c r="EW1405">
        <v>43.51605</v>
      </c>
      <c r="EX1405">
        <v>76.489760000000004</v>
      </c>
      <c r="EY1405">
        <v>75.765910000000005</v>
      </c>
      <c r="EZ1405">
        <v>74.806950000000001</v>
      </c>
      <c r="FA1405">
        <v>73.837599999999995</v>
      </c>
      <c r="FB1405">
        <v>72.636960000000002</v>
      </c>
      <c r="FC1405">
        <v>71.381200000000007</v>
      </c>
      <c r="FD1405">
        <v>70.425460000000001</v>
      </c>
      <c r="FE1405">
        <v>70.209950000000006</v>
      </c>
      <c r="FF1405">
        <v>72.921790000000001</v>
      </c>
      <c r="FG1405">
        <v>77.910330000000002</v>
      </c>
      <c r="FH1405">
        <v>82.055819999999997</v>
      </c>
      <c r="FI1405">
        <v>85.246219999999994</v>
      </c>
      <c r="FJ1405">
        <v>87.458650000000006</v>
      </c>
      <c r="FK1405">
        <v>89.212909999999994</v>
      </c>
      <c r="FL1405">
        <v>90.62227</v>
      </c>
      <c r="FM1405">
        <v>91.079629999999995</v>
      </c>
      <c r="FN1405">
        <v>91.213290000000001</v>
      </c>
      <c r="FO1405">
        <v>90.813479999999998</v>
      </c>
      <c r="FP1405">
        <v>89.748019999999997</v>
      </c>
      <c r="FQ1405">
        <v>87.628780000000006</v>
      </c>
      <c r="FR1405">
        <v>84.577219999999997</v>
      </c>
      <c r="FS1405">
        <v>82.061570000000003</v>
      </c>
      <c r="FT1405">
        <v>80.416830000000004</v>
      </c>
      <c r="FU1405">
        <v>79.153949999999995</v>
      </c>
      <c r="FV1405">
        <v>1</v>
      </c>
    </row>
    <row r="1406" spans="1:178" x14ac:dyDescent="0.2">
      <c r="A1406" t="s">
        <v>216</v>
      </c>
      <c r="B1406" t="s">
        <v>231</v>
      </c>
      <c r="C1406" t="s">
        <v>245</v>
      </c>
      <c r="D1406" t="s">
        <v>33</v>
      </c>
      <c r="E1406">
        <v>2015</v>
      </c>
      <c r="F1406" t="s">
        <v>228</v>
      </c>
      <c r="G1406">
        <v>64</v>
      </c>
      <c r="H1406" s="59"/>
      <c r="I1406">
        <v>8.4192</v>
      </c>
      <c r="J1406">
        <v>103.82729999999999</v>
      </c>
      <c r="K1406">
        <v>103.28230000000001</v>
      </c>
      <c r="L1406">
        <v>101.9388</v>
      </c>
      <c r="M1406">
        <v>100.7992</v>
      </c>
      <c r="N1406">
        <v>100.6206</v>
      </c>
      <c r="O1406">
        <v>103.3801</v>
      </c>
      <c r="P1406">
        <v>106.2444</v>
      </c>
      <c r="Q1406">
        <v>105.476</v>
      </c>
      <c r="R1406">
        <v>107.3391</v>
      </c>
      <c r="S1406">
        <v>107.8573</v>
      </c>
      <c r="T1406">
        <v>109.4272</v>
      </c>
      <c r="U1406">
        <v>110.214</v>
      </c>
      <c r="V1406">
        <v>108.312</v>
      </c>
      <c r="W1406">
        <v>106.9693</v>
      </c>
      <c r="X1406">
        <v>106.6447</v>
      </c>
      <c r="Y1406">
        <v>109.0873</v>
      </c>
      <c r="Z1406">
        <v>108.6857</v>
      </c>
      <c r="AA1406">
        <v>109.9325</v>
      </c>
      <c r="AB1406">
        <v>107.9436</v>
      </c>
      <c r="AC1406">
        <v>107.6836</v>
      </c>
      <c r="AD1406">
        <v>107.14449999999999</v>
      </c>
      <c r="AE1406">
        <v>106.9885</v>
      </c>
      <c r="AF1406">
        <v>106.8344</v>
      </c>
      <c r="AG1406">
        <v>106.6022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25.104240000000001</v>
      </c>
      <c r="AX1406">
        <v>92.810950000000005</v>
      </c>
      <c r="AY1406">
        <v>94.011150000000001</v>
      </c>
      <c r="AZ1406">
        <v>91.654759999999996</v>
      </c>
      <c r="BA1406">
        <v>91.528540000000007</v>
      </c>
      <c r="BB1406">
        <v>91.325969999999998</v>
      </c>
      <c r="BC1406">
        <v>76.969840000000005</v>
      </c>
      <c r="BD1406">
        <v>55.659660000000002</v>
      </c>
      <c r="BE1406">
        <v>35.997799999999998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27.189679999999999</v>
      </c>
      <c r="BV1406">
        <v>94.335009999999997</v>
      </c>
      <c r="BW1406">
        <v>95.628720000000001</v>
      </c>
      <c r="BX1406">
        <v>93.162980000000005</v>
      </c>
      <c r="BY1406">
        <v>93.076239999999999</v>
      </c>
      <c r="BZ1406">
        <v>92.902780000000007</v>
      </c>
      <c r="CA1406">
        <v>77.874539999999996</v>
      </c>
      <c r="CB1406">
        <v>56.637309999999999</v>
      </c>
      <c r="CC1406">
        <v>36.745260000000002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28.634039999999999</v>
      </c>
      <c r="CT1406">
        <v>95.390569999999997</v>
      </c>
      <c r="CU1406">
        <v>96.749039999999994</v>
      </c>
      <c r="CV1406">
        <v>94.207570000000004</v>
      </c>
      <c r="CW1406">
        <v>94.148179999999996</v>
      </c>
      <c r="CX1406">
        <v>93.994870000000006</v>
      </c>
      <c r="CY1406">
        <v>78.501140000000007</v>
      </c>
      <c r="CZ1406">
        <v>57.314430000000002</v>
      </c>
      <c r="DA1406">
        <v>37.262949999999996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30.078410000000002</v>
      </c>
      <c r="DR1406">
        <v>96.446129999999997</v>
      </c>
      <c r="DS1406">
        <v>97.86936</v>
      </c>
      <c r="DT1406">
        <v>95.25215</v>
      </c>
      <c r="DU1406">
        <v>95.220119999999994</v>
      </c>
      <c r="DV1406">
        <v>95.086950000000002</v>
      </c>
      <c r="DW1406">
        <v>79.12773</v>
      </c>
      <c r="DX1406">
        <v>57.991549999999997</v>
      </c>
      <c r="DY1406">
        <v>37.780639999999998</v>
      </c>
      <c r="DZ1406">
        <v>0</v>
      </c>
      <c r="EA1406">
        <v>0</v>
      </c>
      <c r="EB1406">
        <v>0</v>
      </c>
      <c r="EC1406">
        <v>0</v>
      </c>
      <c r="ED1406">
        <v>0</v>
      </c>
      <c r="EE1406">
        <v>0</v>
      </c>
      <c r="EF1406">
        <v>0</v>
      </c>
      <c r="EG1406">
        <v>0</v>
      </c>
      <c r="EH1406">
        <v>0</v>
      </c>
      <c r="EI1406">
        <v>0</v>
      </c>
      <c r="EJ1406">
        <v>0</v>
      </c>
      <c r="EK1406">
        <v>0</v>
      </c>
      <c r="EL1406">
        <v>0</v>
      </c>
      <c r="EM1406">
        <v>0</v>
      </c>
      <c r="EN1406">
        <v>0</v>
      </c>
      <c r="EO1406">
        <v>32.163849999999996</v>
      </c>
      <c r="EP1406">
        <v>97.970190000000002</v>
      </c>
      <c r="EQ1406">
        <v>99.486930000000001</v>
      </c>
      <c r="ER1406">
        <v>96.760369999999995</v>
      </c>
      <c r="ES1406">
        <v>96.767809999999997</v>
      </c>
      <c r="ET1406">
        <v>96.663759999999996</v>
      </c>
      <c r="EU1406">
        <v>80.032430000000005</v>
      </c>
      <c r="EV1406">
        <v>58.969200000000001</v>
      </c>
      <c r="EW1406">
        <v>38.528100000000002</v>
      </c>
      <c r="EX1406">
        <v>44.580120000000001</v>
      </c>
      <c r="EY1406">
        <v>44.164189999999998</v>
      </c>
      <c r="EZ1406">
        <v>43.714939999999999</v>
      </c>
      <c r="FA1406">
        <v>43.319049999999997</v>
      </c>
      <c r="FB1406">
        <v>43.284840000000003</v>
      </c>
      <c r="FC1406">
        <v>43.051220000000001</v>
      </c>
      <c r="FD1406">
        <v>43.320410000000003</v>
      </c>
      <c r="FE1406">
        <v>43.362690000000001</v>
      </c>
      <c r="FF1406">
        <v>43.769939999999998</v>
      </c>
      <c r="FG1406">
        <v>45.32911</v>
      </c>
      <c r="FH1406">
        <v>47.500529999999998</v>
      </c>
      <c r="FI1406">
        <v>49.665089999999999</v>
      </c>
      <c r="FJ1406">
        <v>50.968429999999998</v>
      </c>
      <c r="FK1406">
        <v>52.064439999999998</v>
      </c>
      <c r="FL1406">
        <v>52.816679999999998</v>
      </c>
      <c r="FM1406">
        <v>52.972050000000003</v>
      </c>
      <c r="FN1406">
        <v>52.817169999999997</v>
      </c>
      <c r="FO1406">
        <v>51.693170000000002</v>
      </c>
      <c r="FP1406">
        <v>49.670760000000001</v>
      </c>
      <c r="FQ1406">
        <v>48.173099999999998</v>
      </c>
      <c r="FR1406">
        <v>47.034219999999998</v>
      </c>
      <c r="FS1406">
        <v>46.06935</v>
      </c>
      <c r="FT1406">
        <v>45.10707</v>
      </c>
      <c r="FU1406">
        <v>44.529409999999999</v>
      </c>
      <c r="FV1406">
        <v>1</v>
      </c>
    </row>
    <row r="1407" spans="1:178" x14ac:dyDescent="0.2">
      <c r="A1407" t="s">
        <v>216</v>
      </c>
      <c r="B1407" t="s">
        <v>231</v>
      </c>
      <c r="C1407" t="s">
        <v>245</v>
      </c>
      <c r="D1407" t="s">
        <v>33</v>
      </c>
      <c r="E1407">
        <v>2016</v>
      </c>
      <c r="F1407" t="s">
        <v>228</v>
      </c>
      <c r="G1407">
        <v>62</v>
      </c>
      <c r="H1407" s="59"/>
      <c r="I1407">
        <v>8.1561000000000003</v>
      </c>
      <c r="J1407">
        <v>100.5827</v>
      </c>
      <c r="K1407">
        <v>100.0547</v>
      </c>
      <c r="L1407">
        <v>98.753169999999997</v>
      </c>
      <c r="M1407">
        <v>97.649230000000003</v>
      </c>
      <c r="N1407">
        <v>97.476249999999993</v>
      </c>
      <c r="O1407">
        <v>100.1495</v>
      </c>
      <c r="P1407">
        <v>102.9242</v>
      </c>
      <c r="Q1407">
        <v>102.1799</v>
      </c>
      <c r="R1407">
        <v>103.98480000000001</v>
      </c>
      <c r="S1407">
        <v>104.4867</v>
      </c>
      <c r="T1407">
        <v>106.0076</v>
      </c>
      <c r="U1407">
        <v>106.7698</v>
      </c>
      <c r="V1407">
        <v>104.9272</v>
      </c>
      <c r="W1407">
        <v>103.62649999999999</v>
      </c>
      <c r="X1407">
        <v>103.3121</v>
      </c>
      <c r="Y1407">
        <v>105.67829999999999</v>
      </c>
      <c r="Z1407">
        <v>105.28919999999999</v>
      </c>
      <c r="AA1407">
        <v>106.4971</v>
      </c>
      <c r="AB1407">
        <v>104.5703</v>
      </c>
      <c r="AC1407">
        <v>104.3185</v>
      </c>
      <c r="AD1407">
        <v>103.7962</v>
      </c>
      <c r="AE1407">
        <v>103.6451</v>
      </c>
      <c r="AF1407">
        <v>103.4958</v>
      </c>
      <c r="AG1407">
        <v>103.2709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24.26502</v>
      </c>
      <c r="AX1407">
        <v>89.870620000000002</v>
      </c>
      <c r="AY1407">
        <v>91.030850000000001</v>
      </c>
      <c r="AZ1407">
        <v>88.750979999999998</v>
      </c>
      <c r="BA1407">
        <v>88.627660000000006</v>
      </c>
      <c r="BB1407">
        <v>88.430660000000003</v>
      </c>
      <c r="BC1407">
        <v>74.540800000000004</v>
      </c>
      <c r="BD1407">
        <v>53.894640000000003</v>
      </c>
      <c r="BE1407">
        <v>34.853259999999999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26.317609999999998</v>
      </c>
      <c r="BV1407">
        <v>91.370679999999993</v>
      </c>
      <c r="BW1407">
        <v>92.622950000000003</v>
      </c>
      <c r="BX1407">
        <v>90.235439999999997</v>
      </c>
      <c r="BY1407">
        <v>90.150989999999993</v>
      </c>
      <c r="BZ1407">
        <v>89.982640000000004</v>
      </c>
      <c r="CA1407">
        <v>75.431259999999995</v>
      </c>
      <c r="CB1407">
        <v>54.856900000000003</v>
      </c>
      <c r="CC1407">
        <v>35.588940000000001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27.739229999999999</v>
      </c>
      <c r="CT1407">
        <v>92.409610000000001</v>
      </c>
      <c r="CU1407">
        <v>93.725620000000006</v>
      </c>
      <c r="CV1407">
        <v>91.263580000000005</v>
      </c>
      <c r="CW1407">
        <v>91.206050000000005</v>
      </c>
      <c r="CX1407">
        <v>91.05753</v>
      </c>
      <c r="CY1407">
        <v>76.047979999999995</v>
      </c>
      <c r="CZ1407">
        <v>55.523350000000001</v>
      </c>
      <c r="DA1407">
        <v>36.098480000000002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  <c r="DM1407">
        <v>0</v>
      </c>
      <c r="DN1407">
        <v>0</v>
      </c>
      <c r="DO1407">
        <v>0</v>
      </c>
      <c r="DP1407">
        <v>0</v>
      </c>
      <c r="DQ1407">
        <v>29.16085</v>
      </c>
      <c r="DR1407">
        <v>93.448549999999997</v>
      </c>
      <c r="DS1407">
        <v>94.828299999999999</v>
      </c>
      <c r="DT1407">
        <v>92.291719999999998</v>
      </c>
      <c r="DU1407">
        <v>92.261099999999999</v>
      </c>
      <c r="DV1407">
        <v>92.132419999999996</v>
      </c>
      <c r="DW1407">
        <v>76.664699999999996</v>
      </c>
      <c r="DX1407">
        <v>56.189810000000001</v>
      </c>
      <c r="DY1407">
        <v>36.608020000000003</v>
      </c>
      <c r="DZ1407">
        <v>0</v>
      </c>
      <c r="EA1407">
        <v>0</v>
      </c>
      <c r="EB1407">
        <v>0</v>
      </c>
      <c r="EC1407">
        <v>0</v>
      </c>
      <c r="ED1407">
        <v>0</v>
      </c>
      <c r="EE1407">
        <v>0</v>
      </c>
      <c r="EF1407">
        <v>0</v>
      </c>
      <c r="EG1407">
        <v>0</v>
      </c>
      <c r="EH1407">
        <v>0</v>
      </c>
      <c r="EI1407">
        <v>0</v>
      </c>
      <c r="EJ1407">
        <v>0</v>
      </c>
      <c r="EK1407">
        <v>0</v>
      </c>
      <c r="EL1407">
        <v>0</v>
      </c>
      <c r="EM1407">
        <v>0</v>
      </c>
      <c r="EN1407">
        <v>0</v>
      </c>
      <c r="EO1407">
        <v>31.213439999999999</v>
      </c>
      <c r="EP1407">
        <v>94.948610000000002</v>
      </c>
      <c r="EQ1407">
        <v>96.420389999999998</v>
      </c>
      <c r="ER1407">
        <v>93.776179999999997</v>
      </c>
      <c r="ES1407">
        <v>93.78443</v>
      </c>
      <c r="ET1407">
        <v>93.684389999999993</v>
      </c>
      <c r="EU1407">
        <v>77.555160000000001</v>
      </c>
      <c r="EV1407">
        <v>57.152070000000002</v>
      </c>
      <c r="EW1407">
        <v>37.343699999999998</v>
      </c>
      <c r="EX1407">
        <v>44.580120000000001</v>
      </c>
      <c r="EY1407">
        <v>44.164180000000002</v>
      </c>
      <c r="EZ1407">
        <v>43.714939999999999</v>
      </c>
      <c r="FA1407">
        <v>43.319049999999997</v>
      </c>
      <c r="FB1407">
        <v>43.284840000000003</v>
      </c>
      <c r="FC1407">
        <v>43.051220000000001</v>
      </c>
      <c r="FD1407">
        <v>43.320410000000003</v>
      </c>
      <c r="FE1407">
        <v>43.362690000000001</v>
      </c>
      <c r="FF1407">
        <v>43.769939999999998</v>
      </c>
      <c r="FG1407">
        <v>45.32911</v>
      </c>
      <c r="FH1407">
        <v>47.500529999999998</v>
      </c>
      <c r="FI1407">
        <v>49.665089999999999</v>
      </c>
      <c r="FJ1407">
        <v>50.968429999999998</v>
      </c>
      <c r="FK1407">
        <v>52.064450000000001</v>
      </c>
      <c r="FL1407">
        <v>52.816679999999998</v>
      </c>
      <c r="FM1407">
        <v>52.972050000000003</v>
      </c>
      <c r="FN1407">
        <v>52.817169999999997</v>
      </c>
      <c r="FO1407">
        <v>51.693170000000002</v>
      </c>
      <c r="FP1407">
        <v>49.670760000000001</v>
      </c>
      <c r="FQ1407">
        <v>48.173099999999998</v>
      </c>
      <c r="FR1407">
        <v>47.034219999999998</v>
      </c>
      <c r="FS1407">
        <v>46.06935</v>
      </c>
      <c r="FT1407">
        <v>45.10707</v>
      </c>
      <c r="FU1407">
        <v>44.529409999999999</v>
      </c>
      <c r="FV1407">
        <v>1</v>
      </c>
    </row>
    <row r="1408" spans="1:178" x14ac:dyDescent="0.2">
      <c r="A1408" t="s">
        <v>216</v>
      </c>
      <c r="B1408" t="s">
        <v>231</v>
      </c>
      <c r="C1408" t="s">
        <v>245</v>
      </c>
      <c r="D1408" t="s">
        <v>33</v>
      </c>
      <c r="E1408">
        <v>2017</v>
      </c>
      <c r="F1408" t="s">
        <v>228</v>
      </c>
      <c r="G1408">
        <v>61</v>
      </c>
      <c r="H1408" s="59"/>
      <c r="I1408">
        <v>8.0245499999999996</v>
      </c>
      <c r="J1408">
        <v>98.960380000000001</v>
      </c>
      <c r="K1408">
        <v>98.440899999999999</v>
      </c>
      <c r="L1408">
        <v>97.160380000000004</v>
      </c>
      <c r="M1408">
        <v>96.074240000000003</v>
      </c>
      <c r="N1408">
        <v>95.904049999999998</v>
      </c>
      <c r="O1408">
        <v>98.534180000000006</v>
      </c>
      <c r="P1408">
        <v>101.2642</v>
      </c>
      <c r="Q1408">
        <v>100.5318</v>
      </c>
      <c r="R1408">
        <v>102.30759999999999</v>
      </c>
      <c r="S1408">
        <v>102.8015</v>
      </c>
      <c r="T1408">
        <v>104.2978</v>
      </c>
      <c r="U1408">
        <v>105.04770000000001</v>
      </c>
      <c r="V1408">
        <v>103.2349</v>
      </c>
      <c r="W1408">
        <v>101.9551</v>
      </c>
      <c r="X1408">
        <v>101.64579999999999</v>
      </c>
      <c r="Y1408">
        <v>103.9738</v>
      </c>
      <c r="Z1408">
        <v>103.59099999999999</v>
      </c>
      <c r="AA1408">
        <v>104.7794</v>
      </c>
      <c r="AB1408">
        <v>102.8837</v>
      </c>
      <c r="AC1408">
        <v>102.636</v>
      </c>
      <c r="AD1408">
        <v>102.1221</v>
      </c>
      <c r="AE1408">
        <v>101.9734</v>
      </c>
      <c r="AF1408">
        <v>101.8265</v>
      </c>
      <c r="AG1408">
        <v>101.6052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23.845749999999999</v>
      </c>
      <c r="AX1408">
        <v>88.400700000000001</v>
      </c>
      <c r="AY1408">
        <v>89.540970000000002</v>
      </c>
      <c r="AZ1408">
        <v>87.299329999999998</v>
      </c>
      <c r="BA1408">
        <v>87.177480000000003</v>
      </c>
      <c r="BB1408">
        <v>86.983270000000005</v>
      </c>
      <c r="BC1408">
        <v>73.326419999999999</v>
      </c>
      <c r="BD1408">
        <v>53.01229</v>
      </c>
      <c r="BE1408">
        <v>34.281109999999998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25.881720000000001</v>
      </c>
      <c r="BV1408">
        <v>89.88861</v>
      </c>
      <c r="BW1408">
        <v>91.120170000000002</v>
      </c>
      <c r="BX1408">
        <v>88.771770000000004</v>
      </c>
      <c r="BY1408">
        <v>88.688479999999998</v>
      </c>
      <c r="BZ1408">
        <v>88.522670000000005</v>
      </c>
      <c r="CA1408">
        <v>74.20966</v>
      </c>
      <c r="CB1408">
        <v>53.966749999999998</v>
      </c>
      <c r="CC1408">
        <v>35.010840000000002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27.291820000000001</v>
      </c>
      <c r="CT1408">
        <v>90.919139999999999</v>
      </c>
      <c r="CU1408">
        <v>92.213920000000002</v>
      </c>
      <c r="CV1408">
        <v>89.791589999999999</v>
      </c>
      <c r="CW1408">
        <v>89.734989999999996</v>
      </c>
      <c r="CX1408">
        <v>89.588859999999997</v>
      </c>
      <c r="CY1408">
        <v>74.821399999999997</v>
      </c>
      <c r="CZ1408">
        <v>54.62782</v>
      </c>
      <c r="DA1408">
        <v>35.516249999999999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  <c r="DM1408">
        <v>0</v>
      </c>
      <c r="DN1408">
        <v>0</v>
      </c>
      <c r="DO1408">
        <v>0</v>
      </c>
      <c r="DP1408">
        <v>0</v>
      </c>
      <c r="DQ1408">
        <v>28.701930000000001</v>
      </c>
      <c r="DR1408">
        <v>91.949659999999994</v>
      </c>
      <c r="DS1408">
        <v>93.307670000000002</v>
      </c>
      <c r="DT1408">
        <v>90.811400000000006</v>
      </c>
      <c r="DU1408">
        <v>90.781490000000005</v>
      </c>
      <c r="DV1408">
        <v>90.65504</v>
      </c>
      <c r="DW1408">
        <v>75.433130000000006</v>
      </c>
      <c r="DX1408">
        <v>55.288879999999999</v>
      </c>
      <c r="DY1408">
        <v>36.021659999999997</v>
      </c>
      <c r="DZ1408">
        <v>0</v>
      </c>
      <c r="EA1408">
        <v>0</v>
      </c>
      <c r="EB1408">
        <v>0</v>
      </c>
      <c r="EC1408">
        <v>0</v>
      </c>
      <c r="ED1408">
        <v>0</v>
      </c>
      <c r="EE1408">
        <v>0</v>
      </c>
      <c r="EF1408">
        <v>0</v>
      </c>
      <c r="EG1408">
        <v>0</v>
      </c>
      <c r="EH1408">
        <v>0</v>
      </c>
      <c r="EI1408">
        <v>0</v>
      </c>
      <c r="EJ1408">
        <v>0</v>
      </c>
      <c r="EK1408">
        <v>0</v>
      </c>
      <c r="EL1408">
        <v>0</v>
      </c>
      <c r="EM1408">
        <v>0</v>
      </c>
      <c r="EN1408">
        <v>0</v>
      </c>
      <c r="EO1408">
        <v>30.7379</v>
      </c>
      <c r="EP1408">
        <v>93.437569999999994</v>
      </c>
      <c r="EQ1408">
        <v>94.886870000000002</v>
      </c>
      <c r="ER1408">
        <v>92.283839999999998</v>
      </c>
      <c r="ES1408">
        <v>92.292490000000001</v>
      </c>
      <c r="ET1408">
        <v>92.194450000000003</v>
      </c>
      <c r="EU1408">
        <v>76.316370000000006</v>
      </c>
      <c r="EV1408">
        <v>56.243340000000003</v>
      </c>
      <c r="EW1408">
        <v>36.751390000000001</v>
      </c>
      <c r="EX1408">
        <v>44.580120000000001</v>
      </c>
      <c r="EY1408">
        <v>44.164180000000002</v>
      </c>
      <c r="EZ1408">
        <v>43.714939999999999</v>
      </c>
      <c r="FA1408">
        <v>43.319049999999997</v>
      </c>
      <c r="FB1408">
        <v>43.284840000000003</v>
      </c>
      <c r="FC1408">
        <v>43.051220000000001</v>
      </c>
      <c r="FD1408">
        <v>43.320410000000003</v>
      </c>
      <c r="FE1408">
        <v>43.362690000000001</v>
      </c>
      <c r="FF1408">
        <v>43.769930000000002</v>
      </c>
      <c r="FG1408">
        <v>45.32911</v>
      </c>
      <c r="FH1408">
        <v>47.500529999999998</v>
      </c>
      <c r="FI1408">
        <v>49.665100000000002</v>
      </c>
      <c r="FJ1408">
        <v>50.968429999999998</v>
      </c>
      <c r="FK1408">
        <v>52.064439999999998</v>
      </c>
      <c r="FL1408">
        <v>52.816679999999998</v>
      </c>
      <c r="FM1408">
        <v>52.972050000000003</v>
      </c>
      <c r="FN1408">
        <v>52.817169999999997</v>
      </c>
      <c r="FO1408">
        <v>51.693170000000002</v>
      </c>
      <c r="FP1408">
        <v>49.670760000000001</v>
      </c>
      <c r="FQ1408">
        <v>48.173099999999998</v>
      </c>
      <c r="FR1408">
        <v>47.034210000000002</v>
      </c>
      <c r="FS1408">
        <v>46.06935</v>
      </c>
      <c r="FT1408">
        <v>45.10707</v>
      </c>
      <c r="FU1408">
        <v>44.529409999999999</v>
      </c>
      <c r="FV1408">
        <v>1</v>
      </c>
    </row>
    <row r="1409" spans="1:178" x14ac:dyDescent="0.2">
      <c r="A1409" t="s">
        <v>216</v>
      </c>
      <c r="B1409" t="s">
        <v>231</v>
      </c>
      <c r="C1409" t="s">
        <v>245</v>
      </c>
      <c r="D1409" t="s">
        <v>33</v>
      </c>
      <c r="E1409" t="s">
        <v>239</v>
      </c>
      <c r="F1409" t="s">
        <v>228</v>
      </c>
      <c r="G1409">
        <v>59</v>
      </c>
      <c r="H1409" s="59"/>
      <c r="I1409">
        <v>7.76145</v>
      </c>
      <c r="J1409">
        <v>95.715770000000006</v>
      </c>
      <c r="K1409">
        <v>95.213329999999999</v>
      </c>
      <c r="L1409">
        <v>93.974789999999999</v>
      </c>
      <c r="M1409">
        <v>92.924270000000007</v>
      </c>
      <c r="N1409">
        <v>92.759659999999997</v>
      </c>
      <c r="O1409">
        <v>95.303550000000001</v>
      </c>
      <c r="P1409">
        <v>97.944040000000001</v>
      </c>
      <c r="Q1409">
        <v>97.235699999999994</v>
      </c>
      <c r="R1409">
        <v>98.953249999999997</v>
      </c>
      <c r="S1409">
        <v>99.430940000000007</v>
      </c>
      <c r="T1409">
        <v>100.87820000000001</v>
      </c>
      <c r="U1409">
        <v>101.6036</v>
      </c>
      <c r="V1409">
        <v>99.850110000000001</v>
      </c>
      <c r="W1409">
        <v>98.612300000000005</v>
      </c>
      <c r="X1409">
        <v>98.313100000000006</v>
      </c>
      <c r="Y1409">
        <v>100.56480000000001</v>
      </c>
      <c r="Z1409">
        <v>100.19459999999999</v>
      </c>
      <c r="AA1409">
        <v>101.34399999999999</v>
      </c>
      <c r="AB1409">
        <v>99.510480000000001</v>
      </c>
      <c r="AC1409">
        <v>99.270849999999996</v>
      </c>
      <c r="AD1409">
        <v>98.773830000000004</v>
      </c>
      <c r="AE1409">
        <v>98.629990000000006</v>
      </c>
      <c r="AF1409">
        <v>98.487979999999993</v>
      </c>
      <c r="AG1409">
        <v>98.273929999999993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23.00789</v>
      </c>
      <c r="AX1409">
        <v>85.461370000000002</v>
      </c>
      <c r="AY1409">
        <v>86.56174</v>
      </c>
      <c r="AZ1409">
        <v>84.396550000000005</v>
      </c>
      <c r="BA1409">
        <v>84.277630000000002</v>
      </c>
      <c r="BB1409">
        <v>84.088999999999999</v>
      </c>
      <c r="BC1409">
        <v>70.897980000000004</v>
      </c>
      <c r="BD1409">
        <v>51.247920000000001</v>
      </c>
      <c r="BE1409">
        <v>33.137050000000002</v>
      </c>
      <c r="BF1409">
        <v>0</v>
      </c>
      <c r="BG1409">
        <v>0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25.010210000000001</v>
      </c>
      <c r="BV1409">
        <v>86.924689999999998</v>
      </c>
      <c r="BW1409">
        <v>88.114850000000004</v>
      </c>
      <c r="BX1409">
        <v>85.844650000000001</v>
      </c>
      <c r="BY1409">
        <v>85.763639999999995</v>
      </c>
      <c r="BZ1409">
        <v>85.602959999999996</v>
      </c>
      <c r="CA1409">
        <v>71.766620000000003</v>
      </c>
      <c r="CB1409">
        <v>52.186610000000002</v>
      </c>
      <c r="CC1409">
        <v>33.85472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26.397010000000002</v>
      </c>
      <c r="CT1409">
        <v>87.938180000000003</v>
      </c>
      <c r="CU1409">
        <v>89.190510000000003</v>
      </c>
      <c r="CV1409">
        <v>86.8476</v>
      </c>
      <c r="CW1409">
        <v>86.792850000000001</v>
      </c>
      <c r="CX1409">
        <v>86.651520000000005</v>
      </c>
      <c r="CY1409">
        <v>72.36824</v>
      </c>
      <c r="CZ1409">
        <v>52.836739999999999</v>
      </c>
      <c r="DA1409">
        <v>34.351779999999998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  <c r="DM1409">
        <v>0</v>
      </c>
      <c r="DN1409">
        <v>0</v>
      </c>
      <c r="DO1409">
        <v>0</v>
      </c>
      <c r="DP1409">
        <v>0</v>
      </c>
      <c r="DQ1409">
        <v>27.783809999999999</v>
      </c>
      <c r="DR1409">
        <v>88.951669999999993</v>
      </c>
      <c r="DS1409">
        <v>90.266180000000006</v>
      </c>
      <c r="DT1409">
        <v>87.850560000000002</v>
      </c>
      <c r="DU1409">
        <v>87.822069999999997</v>
      </c>
      <c r="DV1409">
        <v>87.70008</v>
      </c>
      <c r="DW1409">
        <v>72.969859999999997</v>
      </c>
      <c r="DX1409">
        <v>53.486870000000003</v>
      </c>
      <c r="DY1409">
        <v>34.84883</v>
      </c>
      <c r="DZ1409">
        <v>0</v>
      </c>
      <c r="EA1409">
        <v>0</v>
      </c>
      <c r="EB1409">
        <v>0</v>
      </c>
      <c r="EC1409">
        <v>0</v>
      </c>
      <c r="ED1409">
        <v>0</v>
      </c>
      <c r="EE1409">
        <v>0</v>
      </c>
      <c r="EF1409">
        <v>0</v>
      </c>
      <c r="EG1409">
        <v>0</v>
      </c>
      <c r="EH1409">
        <v>0</v>
      </c>
      <c r="EI1409">
        <v>0</v>
      </c>
      <c r="EJ1409">
        <v>0</v>
      </c>
      <c r="EK1409">
        <v>0</v>
      </c>
      <c r="EL1409">
        <v>0</v>
      </c>
      <c r="EM1409">
        <v>0</v>
      </c>
      <c r="EN1409">
        <v>0</v>
      </c>
      <c r="EO1409">
        <v>29.78613</v>
      </c>
      <c r="EP1409">
        <v>90.414990000000003</v>
      </c>
      <c r="EQ1409">
        <v>91.819280000000006</v>
      </c>
      <c r="ER1409">
        <v>89.298659999999998</v>
      </c>
      <c r="ES1409">
        <v>89.308080000000004</v>
      </c>
      <c r="ET1409">
        <v>89.214039999999997</v>
      </c>
      <c r="EU1409">
        <v>73.838499999999996</v>
      </c>
      <c r="EV1409">
        <v>54.425559999999997</v>
      </c>
      <c r="EW1409">
        <v>35.566510000000001</v>
      </c>
      <c r="EX1409">
        <v>44.580120000000001</v>
      </c>
      <c r="EY1409">
        <v>44.164180000000002</v>
      </c>
      <c r="EZ1409">
        <v>43.714939999999999</v>
      </c>
      <c r="FA1409">
        <v>43.319049999999997</v>
      </c>
      <c r="FB1409">
        <v>43.284840000000003</v>
      </c>
      <c r="FC1409">
        <v>43.051220000000001</v>
      </c>
      <c r="FD1409">
        <v>43.320410000000003</v>
      </c>
      <c r="FE1409">
        <v>43.362690000000001</v>
      </c>
      <c r="FF1409">
        <v>43.769939999999998</v>
      </c>
      <c r="FG1409">
        <v>45.32911</v>
      </c>
      <c r="FH1409">
        <v>47.500529999999998</v>
      </c>
      <c r="FI1409">
        <v>49.665100000000002</v>
      </c>
      <c r="FJ1409">
        <v>50.968429999999998</v>
      </c>
      <c r="FK1409">
        <v>52.064450000000001</v>
      </c>
      <c r="FL1409">
        <v>52.816679999999998</v>
      </c>
      <c r="FM1409">
        <v>52.972050000000003</v>
      </c>
      <c r="FN1409">
        <v>52.817169999999997</v>
      </c>
      <c r="FO1409">
        <v>51.693170000000002</v>
      </c>
      <c r="FP1409">
        <v>49.670760000000001</v>
      </c>
      <c r="FQ1409">
        <v>48.173099999999998</v>
      </c>
      <c r="FR1409">
        <v>47.034219999999998</v>
      </c>
      <c r="FS1409">
        <v>46.069360000000003</v>
      </c>
      <c r="FT1409">
        <v>45.10707</v>
      </c>
      <c r="FU1409">
        <v>44.529409999999999</v>
      </c>
      <c r="FV1409">
        <v>1</v>
      </c>
    </row>
    <row r="1410" spans="1:178" x14ac:dyDescent="0.2">
      <c r="A1410" t="s">
        <v>216</v>
      </c>
      <c r="B1410" t="s">
        <v>231</v>
      </c>
      <c r="C1410" t="s">
        <v>245</v>
      </c>
      <c r="D1410" t="s">
        <v>34</v>
      </c>
      <c r="E1410">
        <v>2015</v>
      </c>
      <c r="F1410" t="s">
        <v>228</v>
      </c>
      <c r="G1410">
        <v>64</v>
      </c>
      <c r="H1410" s="59"/>
      <c r="I1410">
        <v>8.4192</v>
      </c>
      <c r="J1410">
        <v>110.0107</v>
      </c>
      <c r="K1410">
        <v>108.87260000000001</v>
      </c>
      <c r="L1410">
        <v>108.059</v>
      </c>
      <c r="M1410">
        <v>107.0057</v>
      </c>
      <c r="N1410">
        <v>106.5223</v>
      </c>
      <c r="O1410">
        <v>108.44410000000001</v>
      </c>
      <c r="P1410">
        <v>111.9436</v>
      </c>
      <c r="Q1410">
        <v>113.0459</v>
      </c>
      <c r="R1410">
        <v>115.7059</v>
      </c>
      <c r="S1410">
        <v>114.9122</v>
      </c>
      <c r="T1410">
        <v>114.5356</v>
      </c>
      <c r="U1410">
        <v>113.2242</v>
      </c>
      <c r="V1410">
        <v>111.66160000000001</v>
      </c>
      <c r="W1410">
        <v>112.075</v>
      </c>
      <c r="X1410">
        <v>111.4725</v>
      </c>
      <c r="Y1410">
        <v>111.7321</v>
      </c>
      <c r="Z1410">
        <v>111.6846</v>
      </c>
      <c r="AA1410">
        <v>112.5823</v>
      </c>
      <c r="AB1410">
        <v>111.8202</v>
      </c>
      <c r="AC1410">
        <v>110.7294</v>
      </c>
      <c r="AD1410">
        <v>110.0061</v>
      </c>
      <c r="AE1410">
        <v>110.60080000000001</v>
      </c>
      <c r="AF1410">
        <v>110.77670000000001</v>
      </c>
      <c r="AG1410">
        <v>110.7216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25.422899999999998</v>
      </c>
      <c r="AX1410">
        <v>94.5792</v>
      </c>
      <c r="AY1410">
        <v>95.875169999999997</v>
      </c>
      <c r="AZ1410">
        <v>94.562029999999993</v>
      </c>
      <c r="BA1410">
        <v>93.389979999999994</v>
      </c>
      <c r="BB1410">
        <v>92.819630000000004</v>
      </c>
      <c r="BC1410">
        <v>78.52843</v>
      </c>
      <c r="BD1410">
        <v>56.480899999999998</v>
      </c>
      <c r="BE1410">
        <v>35.528950000000002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27.314489999999999</v>
      </c>
      <c r="BV1410">
        <v>96.277420000000006</v>
      </c>
      <c r="BW1410">
        <v>97.575710000000001</v>
      </c>
      <c r="BX1410">
        <v>96.291420000000002</v>
      </c>
      <c r="BY1410">
        <v>95.10127</v>
      </c>
      <c r="BZ1410">
        <v>94.579490000000007</v>
      </c>
      <c r="CA1410">
        <v>79.48948</v>
      </c>
      <c r="CB1410">
        <v>57.469470000000001</v>
      </c>
      <c r="CC1410">
        <v>36.192860000000003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28.624590000000001</v>
      </c>
      <c r="CT1410">
        <v>97.453599999999994</v>
      </c>
      <c r="CU1410">
        <v>98.753510000000006</v>
      </c>
      <c r="CV1410">
        <v>97.489189999999994</v>
      </c>
      <c r="CW1410">
        <v>96.286510000000007</v>
      </c>
      <c r="CX1410">
        <v>95.798360000000002</v>
      </c>
      <c r="CY1410">
        <v>80.155109999999993</v>
      </c>
      <c r="CZ1410">
        <v>58.154139999999998</v>
      </c>
      <c r="DA1410">
        <v>36.652679999999997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  <c r="DM1410">
        <v>0</v>
      </c>
      <c r="DN1410">
        <v>0</v>
      </c>
      <c r="DO1410">
        <v>0</v>
      </c>
      <c r="DP1410">
        <v>0</v>
      </c>
      <c r="DQ1410">
        <v>29.93469</v>
      </c>
      <c r="DR1410">
        <v>98.629779999999997</v>
      </c>
      <c r="DS1410">
        <v>99.931299999999993</v>
      </c>
      <c r="DT1410">
        <v>98.686959999999999</v>
      </c>
      <c r="DU1410">
        <v>97.471760000000003</v>
      </c>
      <c r="DV1410">
        <v>97.017219999999995</v>
      </c>
      <c r="DW1410">
        <v>80.820729999999998</v>
      </c>
      <c r="DX1410">
        <v>58.838810000000002</v>
      </c>
      <c r="DY1410">
        <v>37.11251</v>
      </c>
      <c r="DZ1410">
        <v>0</v>
      </c>
      <c r="EA1410">
        <v>0</v>
      </c>
      <c r="EB1410">
        <v>0</v>
      </c>
      <c r="EC1410">
        <v>0</v>
      </c>
      <c r="ED1410">
        <v>0</v>
      </c>
      <c r="EE1410">
        <v>0</v>
      </c>
      <c r="EF1410">
        <v>0</v>
      </c>
      <c r="EG1410">
        <v>0</v>
      </c>
      <c r="EH1410">
        <v>0</v>
      </c>
      <c r="EI1410">
        <v>0</v>
      </c>
      <c r="EJ1410">
        <v>0</v>
      </c>
      <c r="EK1410">
        <v>0</v>
      </c>
      <c r="EL1410">
        <v>0</v>
      </c>
      <c r="EM1410">
        <v>0</v>
      </c>
      <c r="EN1410">
        <v>0</v>
      </c>
      <c r="EO1410">
        <v>31.826270000000001</v>
      </c>
      <c r="EP1410">
        <v>100.328</v>
      </c>
      <c r="EQ1410">
        <v>101.6319</v>
      </c>
      <c r="ER1410">
        <v>100.41630000000001</v>
      </c>
      <c r="ES1410">
        <v>99.183049999999994</v>
      </c>
      <c r="ET1410">
        <v>98.777079999999998</v>
      </c>
      <c r="EU1410">
        <v>81.781779999999998</v>
      </c>
      <c r="EV1410">
        <v>59.827379999999998</v>
      </c>
      <c r="EW1410">
        <v>37.776420000000002</v>
      </c>
      <c r="EX1410">
        <v>48.754989999999999</v>
      </c>
      <c r="EY1410">
        <v>48.063479999999998</v>
      </c>
      <c r="EZ1410">
        <v>47.752549999999999</v>
      </c>
      <c r="FA1410">
        <v>47.45702</v>
      </c>
      <c r="FB1410">
        <v>47.159559999999999</v>
      </c>
      <c r="FC1410">
        <v>46.63165</v>
      </c>
      <c r="FD1410">
        <v>46.326120000000003</v>
      </c>
      <c r="FE1410">
        <v>47.101399999999998</v>
      </c>
      <c r="FF1410">
        <v>48.015189999999997</v>
      </c>
      <c r="FG1410">
        <v>50.735030000000002</v>
      </c>
      <c r="FH1410">
        <v>53.891210000000001</v>
      </c>
      <c r="FI1410">
        <v>56.006659999999997</v>
      </c>
      <c r="FJ1410">
        <v>57.754460000000002</v>
      </c>
      <c r="FK1410">
        <v>59.032730000000001</v>
      </c>
      <c r="FL1410">
        <v>60.420009999999998</v>
      </c>
      <c r="FM1410">
        <v>61.383029999999998</v>
      </c>
      <c r="FN1410">
        <v>61.690420000000003</v>
      </c>
      <c r="FO1410">
        <v>60.459389999999999</v>
      </c>
      <c r="FP1410">
        <v>58.024509999999999</v>
      </c>
      <c r="FQ1410">
        <v>55.464799999999997</v>
      </c>
      <c r="FR1410">
        <v>54.167900000000003</v>
      </c>
      <c r="FS1410">
        <v>52.908230000000003</v>
      </c>
      <c r="FT1410">
        <v>51.752090000000003</v>
      </c>
      <c r="FU1410">
        <v>50.395420000000001</v>
      </c>
      <c r="FV1410">
        <v>1</v>
      </c>
    </row>
    <row r="1411" spans="1:178" x14ac:dyDescent="0.2">
      <c r="A1411" t="s">
        <v>216</v>
      </c>
      <c r="B1411" t="s">
        <v>231</v>
      </c>
      <c r="C1411" t="s">
        <v>245</v>
      </c>
      <c r="D1411" t="s">
        <v>34</v>
      </c>
      <c r="E1411">
        <v>2016</v>
      </c>
      <c r="F1411" t="s">
        <v>228</v>
      </c>
      <c r="G1411">
        <v>62</v>
      </c>
      <c r="H1411" s="59"/>
      <c r="I1411">
        <v>8.1561000000000003</v>
      </c>
      <c r="J1411">
        <v>106.5729</v>
      </c>
      <c r="K1411">
        <v>105.4704</v>
      </c>
      <c r="L1411">
        <v>104.68210000000001</v>
      </c>
      <c r="M1411">
        <v>103.6618</v>
      </c>
      <c r="N1411">
        <v>103.1935</v>
      </c>
      <c r="O1411">
        <v>105.0552</v>
      </c>
      <c r="P1411">
        <v>108.44540000000001</v>
      </c>
      <c r="Q1411">
        <v>109.5132</v>
      </c>
      <c r="R1411">
        <v>112.09010000000001</v>
      </c>
      <c r="S1411">
        <v>111.3212</v>
      </c>
      <c r="T1411">
        <v>110.9564</v>
      </c>
      <c r="U1411">
        <v>109.6859</v>
      </c>
      <c r="V1411">
        <v>108.1721</v>
      </c>
      <c r="W1411">
        <v>108.5727</v>
      </c>
      <c r="X1411">
        <v>107.989</v>
      </c>
      <c r="Y1411">
        <v>108.2405</v>
      </c>
      <c r="Z1411">
        <v>108.19450000000001</v>
      </c>
      <c r="AA1411">
        <v>109.0641</v>
      </c>
      <c r="AB1411">
        <v>108.3258</v>
      </c>
      <c r="AC1411">
        <v>107.26909999999999</v>
      </c>
      <c r="AD1411">
        <v>106.5684</v>
      </c>
      <c r="AE1411">
        <v>107.14449999999999</v>
      </c>
      <c r="AF1411">
        <v>107.31489999999999</v>
      </c>
      <c r="AG1411">
        <v>107.2616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24.578810000000001</v>
      </c>
      <c r="AX1411">
        <v>91.579040000000006</v>
      </c>
      <c r="AY1411">
        <v>92.834460000000007</v>
      </c>
      <c r="AZ1411">
        <v>91.561589999999995</v>
      </c>
      <c r="BA1411">
        <v>90.426649999999995</v>
      </c>
      <c r="BB1411">
        <v>89.87285</v>
      </c>
      <c r="BC1411">
        <v>76.049199999999999</v>
      </c>
      <c r="BD1411">
        <v>54.68994</v>
      </c>
      <c r="BE1411">
        <v>34.401260000000001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26.4406</v>
      </c>
      <c r="BV1411">
        <v>93.250519999999995</v>
      </c>
      <c r="BW1411">
        <v>94.508219999999994</v>
      </c>
      <c r="BX1411">
        <v>93.263739999999999</v>
      </c>
      <c r="BY1411">
        <v>92.110990000000001</v>
      </c>
      <c r="BZ1411">
        <v>91.604990000000001</v>
      </c>
      <c r="CA1411">
        <v>76.99512</v>
      </c>
      <c r="CB1411">
        <v>55.662930000000003</v>
      </c>
      <c r="CC1411">
        <v>35.05471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27.730070000000001</v>
      </c>
      <c r="CT1411">
        <v>94.408169999999998</v>
      </c>
      <c r="CU1411">
        <v>95.667469999999994</v>
      </c>
      <c r="CV1411">
        <v>94.44265</v>
      </c>
      <c r="CW1411">
        <v>93.277569999999997</v>
      </c>
      <c r="CX1411">
        <v>92.804659999999998</v>
      </c>
      <c r="CY1411">
        <v>77.650260000000003</v>
      </c>
      <c r="CZ1411">
        <v>56.336820000000003</v>
      </c>
      <c r="DA1411">
        <v>35.507289999999998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0</v>
      </c>
      <c r="DO1411">
        <v>0</v>
      </c>
      <c r="DP1411">
        <v>0</v>
      </c>
      <c r="DQ1411">
        <v>29.019539999999999</v>
      </c>
      <c r="DR1411">
        <v>95.565830000000005</v>
      </c>
      <c r="DS1411">
        <v>96.826710000000006</v>
      </c>
      <c r="DT1411">
        <v>95.621560000000002</v>
      </c>
      <c r="DU1411">
        <v>94.444140000000004</v>
      </c>
      <c r="DV1411">
        <v>94.004329999999996</v>
      </c>
      <c r="DW1411">
        <v>78.305400000000006</v>
      </c>
      <c r="DX1411">
        <v>57.010719999999999</v>
      </c>
      <c r="DY1411">
        <v>35.959870000000002</v>
      </c>
      <c r="DZ1411">
        <v>0</v>
      </c>
      <c r="EA1411">
        <v>0</v>
      </c>
      <c r="EB1411">
        <v>0</v>
      </c>
      <c r="EC1411">
        <v>0</v>
      </c>
      <c r="ED1411">
        <v>0</v>
      </c>
      <c r="EE1411">
        <v>0</v>
      </c>
      <c r="EF1411">
        <v>0</v>
      </c>
      <c r="EG1411">
        <v>0</v>
      </c>
      <c r="EH1411">
        <v>0</v>
      </c>
      <c r="EI1411">
        <v>0</v>
      </c>
      <c r="EJ1411">
        <v>0</v>
      </c>
      <c r="EK1411">
        <v>0</v>
      </c>
      <c r="EL1411">
        <v>0</v>
      </c>
      <c r="EM1411">
        <v>0</v>
      </c>
      <c r="EN1411">
        <v>0</v>
      </c>
      <c r="EO1411">
        <v>30.881329999999998</v>
      </c>
      <c r="EP1411">
        <v>97.237300000000005</v>
      </c>
      <c r="EQ1411">
        <v>98.500470000000007</v>
      </c>
      <c r="ER1411">
        <v>97.323710000000005</v>
      </c>
      <c r="ES1411">
        <v>96.128479999999996</v>
      </c>
      <c r="ET1411">
        <v>95.736469999999997</v>
      </c>
      <c r="EU1411">
        <v>79.251320000000007</v>
      </c>
      <c r="EV1411">
        <v>57.983710000000002</v>
      </c>
      <c r="EW1411">
        <v>36.613320000000002</v>
      </c>
      <c r="EX1411">
        <v>48.754989999999999</v>
      </c>
      <c r="EY1411">
        <v>48.063479999999998</v>
      </c>
      <c r="EZ1411">
        <v>47.752549999999999</v>
      </c>
      <c r="FA1411">
        <v>47.45702</v>
      </c>
      <c r="FB1411">
        <v>47.159559999999999</v>
      </c>
      <c r="FC1411">
        <v>46.63165</v>
      </c>
      <c r="FD1411">
        <v>46.326120000000003</v>
      </c>
      <c r="FE1411">
        <v>47.101399999999998</v>
      </c>
      <c r="FF1411">
        <v>48.015189999999997</v>
      </c>
      <c r="FG1411">
        <v>50.735030000000002</v>
      </c>
      <c r="FH1411">
        <v>53.891210000000001</v>
      </c>
      <c r="FI1411">
        <v>56.006659999999997</v>
      </c>
      <c r="FJ1411">
        <v>57.754460000000002</v>
      </c>
      <c r="FK1411">
        <v>59.032730000000001</v>
      </c>
      <c r="FL1411">
        <v>60.420009999999998</v>
      </c>
      <c r="FM1411">
        <v>61.383029999999998</v>
      </c>
      <c r="FN1411">
        <v>61.690420000000003</v>
      </c>
      <c r="FO1411">
        <v>60.459389999999999</v>
      </c>
      <c r="FP1411">
        <v>58.024509999999999</v>
      </c>
      <c r="FQ1411">
        <v>55.464799999999997</v>
      </c>
      <c r="FR1411">
        <v>54.167900000000003</v>
      </c>
      <c r="FS1411">
        <v>52.908230000000003</v>
      </c>
      <c r="FT1411">
        <v>51.752090000000003</v>
      </c>
      <c r="FU1411">
        <v>50.395420000000001</v>
      </c>
      <c r="FV1411">
        <v>1</v>
      </c>
    </row>
    <row r="1412" spans="1:178" x14ac:dyDescent="0.2">
      <c r="A1412" t="s">
        <v>216</v>
      </c>
      <c r="B1412" t="s">
        <v>231</v>
      </c>
      <c r="C1412" t="s">
        <v>245</v>
      </c>
      <c r="D1412" t="s">
        <v>34</v>
      </c>
      <c r="E1412">
        <v>2017</v>
      </c>
      <c r="F1412" t="s">
        <v>228</v>
      </c>
      <c r="G1412">
        <v>61</v>
      </c>
      <c r="H1412" s="59"/>
      <c r="I1412">
        <v>8.0245499999999996</v>
      </c>
      <c r="J1412">
        <v>104.854</v>
      </c>
      <c r="K1412">
        <v>103.7692</v>
      </c>
      <c r="L1412">
        <v>102.9937</v>
      </c>
      <c r="M1412">
        <v>101.9898</v>
      </c>
      <c r="N1412">
        <v>101.5291</v>
      </c>
      <c r="O1412">
        <v>103.3608</v>
      </c>
      <c r="P1412">
        <v>106.69629999999999</v>
      </c>
      <c r="Q1412">
        <v>107.74679999999999</v>
      </c>
      <c r="R1412">
        <v>110.2822</v>
      </c>
      <c r="S1412">
        <v>109.5257</v>
      </c>
      <c r="T1412">
        <v>109.16679999999999</v>
      </c>
      <c r="U1412">
        <v>107.91679999999999</v>
      </c>
      <c r="V1412">
        <v>106.42740000000001</v>
      </c>
      <c r="W1412">
        <v>106.8215</v>
      </c>
      <c r="X1412">
        <v>106.24720000000001</v>
      </c>
      <c r="Y1412">
        <v>106.49469999999999</v>
      </c>
      <c r="Z1412">
        <v>106.4494</v>
      </c>
      <c r="AA1412">
        <v>107.30500000000001</v>
      </c>
      <c r="AB1412">
        <v>106.5787</v>
      </c>
      <c r="AC1412">
        <v>105.5389</v>
      </c>
      <c r="AD1412">
        <v>104.84950000000001</v>
      </c>
      <c r="AE1412">
        <v>105.41630000000001</v>
      </c>
      <c r="AF1412">
        <v>105.584</v>
      </c>
      <c r="AG1412">
        <v>105.5316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24.157070000000001</v>
      </c>
      <c r="AX1412">
        <v>90.079239999999999</v>
      </c>
      <c r="AY1412">
        <v>91.314369999999997</v>
      </c>
      <c r="AZ1412">
        <v>90.061660000000003</v>
      </c>
      <c r="BA1412">
        <v>88.945250000000001</v>
      </c>
      <c r="BB1412">
        <v>88.399739999999994</v>
      </c>
      <c r="BC1412">
        <v>74.809740000000005</v>
      </c>
      <c r="BD1412">
        <v>53.794620000000002</v>
      </c>
      <c r="BE1412">
        <v>33.837510000000002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26.003779999999999</v>
      </c>
      <c r="BV1412">
        <v>91.737170000000006</v>
      </c>
      <c r="BW1412">
        <v>92.974590000000006</v>
      </c>
      <c r="BX1412">
        <v>91.750029999999995</v>
      </c>
      <c r="BY1412">
        <v>90.615960000000001</v>
      </c>
      <c r="BZ1412">
        <v>90.117850000000004</v>
      </c>
      <c r="CA1412">
        <v>75.748000000000005</v>
      </c>
      <c r="CB1412">
        <v>54.759729999999998</v>
      </c>
      <c r="CC1412">
        <v>34.485680000000002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27.282810000000001</v>
      </c>
      <c r="CT1412">
        <v>92.885459999999995</v>
      </c>
      <c r="CU1412">
        <v>94.124440000000007</v>
      </c>
      <c r="CV1412">
        <v>92.919390000000007</v>
      </c>
      <c r="CW1412">
        <v>91.773089999999996</v>
      </c>
      <c r="CX1412">
        <v>91.307810000000003</v>
      </c>
      <c r="CY1412">
        <v>76.397829999999999</v>
      </c>
      <c r="CZ1412">
        <v>55.428170000000001</v>
      </c>
      <c r="DA1412">
        <v>34.93459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  <c r="DM1412">
        <v>0</v>
      </c>
      <c r="DN1412">
        <v>0</v>
      </c>
      <c r="DO1412">
        <v>0</v>
      </c>
      <c r="DP1412">
        <v>0</v>
      </c>
      <c r="DQ1412">
        <v>28.56184</v>
      </c>
      <c r="DR1412">
        <v>94.033739999999995</v>
      </c>
      <c r="DS1412">
        <v>95.274299999999997</v>
      </c>
      <c r="DT1412">
        <v>94.088750000000005</v>
      </c>
      <c r="DU1412">
        <v>92.930210000000002</v>
      </c>
      <c r="DV1412">
        <v>92.49776</v>
      </c>
      <c r="DW1412">
        <v>77.047669999999997</v>
      </c>
      <c r="DX1412">
        <v>56.096600000000002</v>
      </c>
      <c r="DY1412">
        <v>35.383499999999998</v>
      </c>
      <c r="DZ1412">
        <v>0</v>
      </c>
      <c r="EA1412">
        <v>0</v>
      </c>
      <c r="EB1412">
        <v>0</v>
      </c>
      <c r="EC1412">
        <v>0</v>
      </c>
      <c r="ED1412">
        <v>0</v>
      </c>
      <c r="EE1412">
        <v>0</v>
      </c>
      <c r="EF1412">
        <v>0</v>
      </c>
      <c r="EG1412">
        <v>0</v>
      </c>
      <c r="EH1412">
        <v>0</v>
      </c>
      <c r="EI1412">
        <v>0</v>
      </c>
      <c r="EJ1412">
        <v>0</v>
      </c>
      <c r="EK1412">
        <v>0</v>
      </c>
      <c r="EL1412">
        <v>0</v>
      </c>
      <c r="EM1412">
        <v>0</v>
      </c>
      <c r="EN1412">
        <v>0</v>
      </c>
      <c r="EO1412">
        <v>30.408550000000002</v>
      </c>
      <c r="EP1412">
        <v>95.691680000000005</v>
      </c>
      <c r="EQ1412">
        <v>96.934520000000006</v>
      </c>
      <c r="ER1412">
        <v>95.777109999999993</v>
      </c>
      <c r="ES1412">
        <v>94.600920000000002</v>
      </c>
      <c r="ET1412">
        <v>94.215869999999995</v>
      </c>
      <c r="EU1412">
        <v>77.985929999999996</v>
      </c>
      <c r="EV1412">
        <v>57.061709999999998</v>
      </c>
      <c r="EW1412">
        <v>36.031669999999998</v>
      </c>
      <c r="EX1412">
        <v>48.754989999999999</v>
      </c>
      <c r="EY1412">
        <v>48.063479999999998</v>
      </c>
      <c r="EZ1412">
        <v>47.752549999999999</v>
      </c>
      <c r="FA1412">
        <v>47.45702</v>
      </c>
      <c r="FB1412">
        <v>47.159559999999999</v>
      </c>
      <c r="FC1412">
        <v>46.631659999999997</v>
      </c>
      <c r="FD1412">
        <v>46.326120000000003</v>
      </c>
      <c r="FE1412">
        <v>47.101399999999998</v>
      </c>
      <c r="FF1412">
        <v>48.015189999999997</v>
      </c>
      <c r="FG1412">
        <v>50.735030000000002</v>
      </c>
      <c r="FH1412">
        <v>53.891219999999997</v>
      </c>
      <c r="FI1412">
        <v>56.006659999999997</v>
      </c>
      <c r="FJ1412">
        <v>57.754460000000002</v>
      </c>
      <c r="FK1412">
        <v>59.032730000000001</v>
      </c>
      <c r="FL1412">
        <v>60.420009999999998</v>
      </c>
      <c r="FM1412">
        <v>61.383029999999998</v>
      </c>
      <c r="FN1412">
        <v>61.690429999999999</v>
      </c>
      <c r="FO1412">
        <v>60.459389999999999</v>
      </c>
      <c r="FP1412">
        <v>58.024509999999999</v>
      </c>
      <c r="FQ1412">
        <v>55.464799999999997</v>
      </c>
      <c r="FR1412">
        <v>54.167900000000003</v>
      </c>
      <c r="FS1412">
        <v>52.908230000000003</v>
      </c>
      <c r="FT1412">
        <v>51.752090000000003</v>
      </c>
      <c r="FU1412">
        <v>50.395420000000001</v>
      </c>
      <c r="FV1412">
        <v>1</v>
      </c>
    </row>
    <row r="1413" spans="1:178" x14ac:dyDescent="0.2">
      <c r="A1413" t="s">
        <v>216</v>
      </c>
      <c r="B1413" t="s">
        <v>231</v>
      </c>
      <c r="C1413" t="s">
        <v>245</v>
      </c>
      <c r="D1413" t="s">
        <v>34</v>
      </c>
      <c r="E1413" t="s">
        <v>239</v>
      </c>
      <c r="F1413" t="s">
        <v>228</v>
      </c>
      <c r="G1413">
        <v>59</v>
      </c>
      <c r="H1413" s="59"/>
      <c r="I1413">
        <v>7.76145</v>
      </c>
      <c r="J1413">
        <v>101.4161</v>
      </c>
      <c r="K1413">
        <v>100.367</v>
      </c>
      <c r="L1413">
        <v>99.616860000000003</v>
      </c>
      <c r="M1413">
        <v>98.645880000000005</v>
      </c>
      <c r="N1413">
        <v>98.200230000000005</v>
      </c>
      <c r="O1413">
        <v>99.971919999999997</v>
      </c>
      <c r="P1413">
        <v>103.19799999999999</v>
      </c>
      <c r="Q1413">
        <v>104.2141</v>
      </c>
      <c r="R1413">
        <v>106.6664</v>
      </c>
      <c r="S1413">
        <v>105.93470000000001</v>
      </c>
      <c r="T1413">
        <v>105.58750000000001</v>
      </c>
      <c r="U1413">
        <v>104.3785</v>
      </c>
      <c r="V1413">
        <v>102.938</v>
      </c>
      <c r="W1413">
        <v>103.3192</v>
      </c>
      <c r="X1413">
        <v>102.7637</v>
      </c>
      <c r="Y1413">
        <v>103.003</v>
      </c>
      <c r="Z1413">
        <v>102.9593</v>
      </c>
      <c r="AA1413">
        <v>103.7868</v>
      </c>
      <c r="AB1413">
        <v>103.0843</v>
      </c>
      <c r="AC1413">
        <v>102.07859999999999</v>
      </c>
      <c r="AD1413">
        <v>101.4118</v>
      </c>
      <c r="AE1413">
        <v>101.9601</v>
      </c>
      <c r="AF1413">
        <v>102.1223</v>
      </c>
      <c r="AG1413">
        <v>102.0715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23.314219999999999</v>
      </c>
      <c r="AX1413">
        <v>87.080200000000005</v>
      </c>
      <c r="AY1413">
        <v>88.274770000000004</v>
      </c>
      <c r="AZ1413">
        <v>87.062359999999998</v>
      </c>
      <c r="BA1413">
        <v>85.983040000000003</v>
      </c>
      <c r="BB1413">
        <v>85.45411</v>
      </c>
      <c r="BC1413">
        <v>72.331149999999994</v>
      </c>
      <c r="BD1413">
        <v>52.004300000000001</v>
      </c>
      <c r="BE1413">
        <v>32.710250000000002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25.130410000000001</v>
      </c>
      <c r="BV1413">
        <v>88.710729999999998</v>
      </c>
      <c r="BW1413">
        <v>89.907539999999997</v>
      </c>
      <c r="BX1413">
        <v>88.722819999999999</v>
      </c>
      <c r="BY1413">
        <v>87.626130000000003</v>
      </c>
      <c r="BZ1413">
        <v>87.143820000000005</v>
      </c>
      <c r="CA1413">
        <v>73.253900000000002</v>
      </c>
      <c r="CB1413">
        <v>52.95346</v>
      </c>
      <c r="CC1413">
        <v>33.347700000000003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26.388290000000001</v>
      </c>
      <c r="CT1413">
        <v>89.840029999999999</v>
      </c>
      <c r="CU1413">
        <v>91.038390000000007</v>
      </c>
      <c r="CV1413">
        <v>89.87285</v>
      </c>
      <c r="CW1413">
        <v>88.764129999999994</v>
      </c>
      <c r="CX1413">
        <v>88.314109999999999</v>
      </c>
      <c r="CY1413">
        <v>73.892989999999998</v>
      </c>
      <c r="CZ1413">
        <v>53.610849999999999</v>
      </c>
      <c r="DA1413">
        <v>33.789189999999998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  <c r="DM1413">
        <v>0</v>
      </c>
      <c r="DN1413">
        <v>0</v>
      </c>
      <c r="DO1413">
        <v>0</v>
      </c>
      <c r="DP1413">
        <v>0</v>
      </c>
      <c r="DQ1413">
        <v>27.646180000000001</v>
      </c>
      <c r="DR1413">
        <v>90.969340000000003</v>
      </c>
      <c r="DS1413">
        <v>92.169240000000002</v>
      </c>
      <c r="DT1413">
        <v>91.022880000000001</v>
      </c>
      <c r="DU1413">
        <v>89.90213</v>
      </c>
      <c r="DV1413">
        <v>89.484399999999994</v>
      </c>
      <c r="DW1413">
        <v>74.532079999999993</v>
      </c>
      <c r="DX1413">
        <v>54.268230000000003</v>
      </c>
      <c r="DY1413">
        <v>34.230690000000003</v>
      </c>
      <c r="DZ1413">
        <v>0</v>
      </c>
      <c r="EA1413">
        <v>0</v>
      </c>
      <c r="EB1413">
        <v>0</v>
      </c>
      <c r="EC1413">
        <v>0</v>
      </c>
      <c r="ED1413">
        <v>0</v>
      </c>
      <c r="EE1413">
        <v>0</v>
      </c>
      <c r="EF1413">
        <v>0</v>
      </c>
      <c r="EG1413">
        <v>0</v>
      </c>
      <c r="EH1413">
        <v>0</v>
      </c>
      <c r="EI1413">
        <v>0</v>
      </c>
      <c r="EJ1413">
        <v>0</v>
      </c>
      <c r="EK1413">
        <v>0</v>
      </c>
      <c r="EL1413">
        <v>0</v>
      </c>
      <c r="EM1413">
        <v>0</v>
      </c>
      <c r="EN1413">
        <v>0</v>
      </c>
      <c r="EO1413">
        <v>29.46237</v>
      </c>
      <c r="EP1413">
        <v>92.599869999999996</v>
      </c>
      <c r="EQ1413">
        <v>93.802009999999996</v>
      </c>
      <c r="ER1413">
        <v>92.683340000000001</v>
      </c>
      <c r="ES1413">
        <v>91.54522</v>
      </c>
      <c r="ET1413">
        <v>91.174109999999999</v>
      </c>
      <c r="EU1413">
        <v>75.454830000000001</v>
      </c>
      <c r="EV1413">
        <v>55.217399999999998</v>
      </c>
      <c r="EW1413">
        <v>34.868139999999997</v>
      </c>
      <c r="EX1413">
        <v>48.754989999999999</v>
      </c>
      <c r="EY1413">
        <v>48.063479999999998</v>
      </c>
      <c r="EZ1413">
        <v>47.752560000000003</v>
      </c>
      <c r="FA1413">
        <v>47.45702</v>
      </c>
      <c r="FB1413">
        <v>47.159559999999999</v>
      </c>
      <c r="FC1413">
        <v>46.63165</v>
      </c>
      <c r="FD1413">
        <v>46.326120000000003</v>
      </c>
      <c r="FE1413">
        <v>47.101410000000001</v>
      </c>
      <c r="FF1413">
        <v>48.015189999999997</v>
      </c>
      <c r="FG1413">
        <v>50.735030000000002</v>
      </c>
      <c r="FH1413">
        <v>53.891210000000001</v>
      </c>
      <c r="FI1413">
        <v>56.006659999999997</v>
      </c>
      <c r="FJ1413">
        <v>57.754460000000002</v>
      </c>
      <c r="FK1413">
        <v>59.032730000000001</v>
      </c>
      <c r="FL1413">
        <v>60.420009999999998</v>
      </c>
      <c r="FM1413">
        <v>61.383029999999998</v>
      </c>
      <c r="FN1413">
        <v>61.690420000000003</v>
      </c>
      <c r="FO1413">
        <v>60.459389999999999</v>
      </c>
      <c r="FP1413">
        <v>58.024509999999999</v>
      </c>
      <c r="FQ1413">
        <v>55.464799999999997</v>
      </c>
      <c r="FR1413">
        <v>54.167900000000003</v>
      </c>
      <c r="FS1413">
        <v>52.908230000000003</v>
      </c>
      <c r="FT1413">
        <v>51.752090000000003</v>
      </c>
      <c r="FU1413">
        <v>50.395420000000001</v>
      </c>
      <c r="FV1413">
        <v>1</v>
      </c>
    </row>
    <row r="1414" spans="1:178" x14ac:dyDescent="0.2">
      <c r="A1414" t="s">
        <v>216</v>
      </c>
      <c r="B1414" t="s">
        <v>231</v>
      </c>
      <c r="C1414" t="s">
        <v>245</v>
      </c>
      <c r="D1414" t="s">
        <v>35</v>
      </c>
      <c r="E1414">
        <v>2015</v>
      </c>
      <c r="F1414" t="s">
        <v>228</v>
      </c>
      <c r="G1414">
        <v>64</v>
      </c>
      <c r="H1414" s="59"/>
      <c r="I1414">
        <v>8.4192</v>
      </c>
      <c r="J1414">
        <v>117.5314</v>
      </c>
      <c r="K1414">
        <v>116.9789</v>
      </c>
      <c r="L1414">
        <v>116.36409999999999</v>
      </c>
      <c r="M1414">
        <v>115.8338</v>
      </c>
      <c r="N1414">
        <v>115.5882</v>
      </c>
      <c r="O1414">
        <v>117.5882</v>
      </c>
      <c r="P1414">
        <v>121.2135</v>
      </c>
      <c r="Q1414">
        <v>122.3635</v>
      </c>
      <c r="R1414">
        <v>123.3318</v>
      </c>
      <c r="S1414">
        <v>122.17149999999999</v>
      </c>
      <c r="T1414">
        <v>122.31319999999999</v>
      </c>
      <c r="U1414">
        <v>122.13339999999999</v>
      </c>
      <c r="V1414">
        <v>120.6019</v>
      </c>
      <c r="W1414">
        <v>122.8396</v>
      </c>
      <c r="X1414">
        <v>121.8747</v>
      </c>
      <c r="Y1414">
        <v>121.4502</v>
      </c>
      <c r="Z1414">
        <v>121.35420000000001</v>
      </c>
      <c r="AA1414">
        <v>121.5617</v>
      </c>
      <c r="AB1414">
        <v>120.57210000000001</v>
      </c>
      <c r="AC1414">
        <v>118.7938</v>
      </c>
      <c r="AD1414">
        <v>118.4191</v>
      </c>
      <c r="AE1414">
        <v>119.28360000000001</v>
      </c>
      <c r="AF1414">
        <v>118.95740000000001</v>
      </c>
      <c r="AG1414">
        <v>119.373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26.690740000000002</v>
      </c>
      <c r="AX1414">
        <v>100.30329999999999</v>
      </c>
      <c r="AY1414">
        <v>100.9547</v>
      </c>
      <c r="AZ1414">
        <v>99.234610000000004</v>
      </c>
      <c r="BA1414">
        <v>97.311189999999996</v>
      </c>
      <c r="BB1414">
        <v>96.987830000000002</v>
      </c>
      <c r="BC1414">
        <v>85.113190000000003</v>
      </c>
      <c r="BD1414">
        <v>63.706159999999997</v>
      </c>
      <c r="BE1414">
        <v>40.16921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29.569379999999999</v>
      </c>
      <c r="BV1414">
        <v>102.93259999999999</v>
      </c>
      <c r="BW1414">
        <v>103.57129999999999</v>
      </c>
      <c r="BX1414">
        <v>101.8507</v>
      </c>
      <c r="BY1414">
        <v>99.924679999999995</v>
      </c>
      <c r="BZ1414">
        <v>99.694950000000006</v>
      </c>
      <c r="CA1414">
        <v>86.458709999999996</v>
      </c>
      <c r="CB1414">
        <v>64.937929999999994</v>
      </c>
      <c r="CC1414">
        <v>40.815269999999998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0</v>
      </c>
      <c r="CR1414">
        <v>0</v>
      </c>
      <c r="CS1414">
        <v>31.563110000000002</v>
      </c>
      <c r="CT1414">
        <v>104.75360000000001</v>
      </c>
      <c r="CU1414">
        <v>105.3835</v>
      </c>
      <c r="CV1414">
        <v>103.6626</v>
      </c>
      <c r="CW1414">
        <v>101.73480000000001</v>
      </c>
      <c r="CX1414">
        <v>101.5699</v>
      </c>
      <c r="CY1414">
        <v>87.390609999999995</v>
      </c>
      <c r="CZ1414">
        <v>65.791060000000002</v>
      </c>
      <c r="DA1414">
        <v>41.262729999999998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  <c r="DM1414">
        <v>0</v>
      </c>
      <c r="DN1414">
        <v>0</v>
      </c>
      <c r="DO1414">
        <v>0</v>
      </c>
      <c r="DP1414">
        <v>0</v>
      </c>
      <c r="DQ1414">
        <v>33.556840000000001</v>
      </c>
      <c r="DR1414">
        <v>106.5746</v>
      </c>
      <c r="DS1414">
        <v>107.1957</v>
      </c>
      <c r="DT1414">
        <v>105.4744</v>
      </c>
      <c r="DU1414">
        <v>103.5449</v>
      </c>
      <c r="DV1414">
        <v>103.4448</v>
      </c>
      <c r="DW1414">
        <v>88.322509999999994</v>
      </c>
      <c r="DX1414">
        <v>66.644189999999995</v>
      </c>
      <c r="DY1414">
        <v>41.710189999999997</v>
      </c>
      <c r="DZ1414">
        <v>0</v>
      </c>
      <c r="EA1414">
        <v>0</v>
      </c>
      <c r="EB1414">
        <v>0</v>
      </c>
      <c r="EC1414">
        <v>0</v>
      </c>
      <c r="ED1414">
        <v>0</v>
      </c>
      <c r="EE1414">
        <v>0</v>
      </c>
      <c r="EF1414">
        <v>0</v>
      </c>
      <c r="EG1414">
        <v>0</v>
      </c>
      <c r="EH1414">
        <v>0</v>
      </c>
      <c r="EI1414">
        <v>0</v>
      </c>
      <c r="EJ1414">
        <v>0</v>
      </c>
      <c r="EK1414">
        <v>0</v>
      </c>
      <c r="EL1414">
        <v>0</v>
      </c>
      <c r="EM1414">
        <v>0</v>
      </c>
      <c r="EN1414">
        <v>0</v>
      </c>
      <c r="EO1414">
        <v>36.435470000000002</v>
      </c>
      <c r="EP1414">
        <v>109.2039</v>
      </c>
      <c r="EQ1414">
        <v>109.81229999999999</v>
      </c>
      <c r="ER1414">
        <v>108.09050000000001</v>
      </c>
      <c r="ES1414">
        <v>106.1584</v>
      </c>
      <c r="ET1414">
        <v>106.152</v>
      </c>
      <c r="EU1414">
        <v>89.668030000000002</v>
      </c>
      <c r="EV1414">
        <v>67.875960000000006</v>
      </c>
      <c r="EW1414">
        <v>42.356250000000003</v>
      </c>
      <c r="EX1414">
        <v>50.005189999999999</v>
      </c>
      <c r="EY1414">
        <v>49.401899999999998</v>
      </c>
      <c r="EZ1414">
        <v>48.361730000000001</v>
      </c>
      <c r="FA1414">
        <v>47.831499999999998</v>
      </c>
      <c r="FB1414">
        <v>47.125439999999998</v>
      </c>
      <c r="FC1414">
        <v>46.711030000000001</v>
      </c>
      <c r="FD1414">
        <v>46.406640000000003</v>
      </c>
      <c r="FE1414">
        <v>46.340350000000001</v>
      </c>
      <c r="FF1414">
        <v>48.946599999999997</v>
      </c>
      <c r="FG1414">
        <v>52.241869999999999</v>
      </c>
      <c r="FH1414">
        <v>55.288359999999997</v>
      </c>
      <c r="FI1414">
        <v>57.166179999999997</v>
      </c>
      <c r="FJ1414">
        <v>58.582619999999999</v>
      </c>
      <c r="FK1414">
        <v>60.054659999999998</v>
      </c>
      <c r="FL1414">
        <v>60.300330000000002</v>
      </c>
      <c r="FM1414">
        <v>61.136040000000001</v>
      </c>
      <c r="FN1414">
        <v>61.047699999999999</v>
      </c>
      <c r="FO1414">
        <v>60.488219999999998</v>
      </c>
      <c r="FP1414">
        <v>58.24174</v>
      </c>
      <c r="FQ1414">
        <v>55.420409999999997</v>
      </c>
      <c r="FR1414">
        <v>53.53698</v>
      </c>
      <c r="FS1414">
        <v>52.408180000000002</v>
      </c>
      <c r="FT1414">
        <v>51.339129999999997</v>
      </c>
      <c r="FU1414">
        <v>50.128579999999999</v>
      </c>
      <c r="FV1414">
        <v>1</v>
      </c>
    </row>
    <row r="1415" spans="1:178" x14ac:dyDescent="0.2">
      <c r="A1415" t="s">
        <v>216</v>
      </c>
      <c r="B1415" t="s">
        <v>231</v>
      </c>
      <c r="C1415" t="s">
        <v>245</v>
      </c>
      <c r="D1415" t="s">
        <v>35</v>
      </c>
      <c r="E1415">
        <v>2016</v>
      </c>
      <c r="F1415" t="s">
        <v>228</v>
      </c>
      <c r="G1415">
        <v>62</v>
      </c>
      <c r="H1415" s="59"/>
      <c r="I1415">
        <v>8.1561000000000003</v>
      </c>
      <c r="J1415">
        <v>113.8586</v>
      </c>
      <c r="K1415">
        <v>113.3233</v>
      </c>
      <c r="L1415">
        <v>112.7277</v>
      </c>
      <c r="M1415">
        <v>112.214</v>
      </c>
      <c r="N1415">
        <v>111.9761</v>
      </c>
      <c r="O1415">
        <v>113.9135</v>
      </c>
      <c r="P1415">
        <v>117.4256</v>
      </c>
      <c r="Q1415">
        <v>118.5397</v>
      </c>
      <c r="R1415">
        <v>119.4777</v>
      </c>
      <c r="S1415">
        <v>118.3536</v>
      </c>
      <c r="T1415">
        <v>118.4909</v>
      </c>
      <c r="U1415">
        <v>118.3167</v>
      </c>
      <c r="V1415">
        <v>116.8331</v>
      </c>
      <c r="W1415">
        <v>119.0008</v>
      </c>
      <c r="X1415">
        <v>118.06610000000001</v>
      </c>
      <c r="Y1415">
        <v>117.6549</v>
      </c>
      <c r="Z1415">
        <v>117.56189999999999</v>
      </c>
      <c r="AA1415">
        <v>117.7629</v>
      </c>
      <c r="AB1415">
        <v>116.80419999999999</v>
      </c>
      <c r="AC1415">
        <v>115.08150000000001</v>
      </c>
      <c r="AD1415">
        <v>114.71850000000001</v>
      </c>
      <c r="AE1415">
        <v>115.556</v>
      </c>
      <c r="AF1415">
        <v>115.23990000000001</v>
      </c>
      <c r="AG1415">
        <v>115.6426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25.781130000000001</v>
      </c>
      <c r="AX1415">
        <v>97.099810000000005</v>
      </c>
      <c r="AY1415">
        <v>97.731229999999996</v>
      </c>
      <c r="AZ1415">
        <v>96.064890000000005</v>
      </c>
      <c r="BA1415">
        <v>94.201639999999998</v>
      </c>
      <c r="BB1415">
        <v>93.885930000000002</v>
      </c>
      <c r="BC1415">
        <v>82.418099999999995</v>
      </c>
      <c r="BD1415">
        <v>61.683030000000002</v>
      </c>
      <c r="BE1415">
        <v>38.896970000000003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28.614429999999999</v>
      </c>
      <c r="BV1415">
        <v>99.68768</v>
      </c>
      <c r="BW1415">
        <v>100.3066</v>
      </c>
      <c r="BX1415">
        <v>98.639759999999995</v>
      </c>
      <c r="BY1415">
        <v>96.773970000000006</v>
      </c>
      <c r="BZ1415">
        <v>96.550420000000003</v>
      </c>
      <c r="CA1415">
        <v>83.742419999999996</v>
      </c>
      <c r="CB1415">
        <v>62.895400000000002</v>
      </c>
      <c r="CC1415">
        <v>39.532859999999999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30.57676</v>
      </c>
      <c r="CT1415">
        <v>101.48</v>
      </c>
      <c r="CU1415">
        <v>102.0903</v>
      </c>
      <c r="CV1415">
        <v>100.42310000000001</v>
      </c>
      <c r="CW1415">
        <v>98.55556</v>
      </c>
      <c r="CX1415">
        <v>98.395840000000007</v>
      </c>
      <c r="CY1415">
        <v>84.659649999999999</v>
      </c>
      <c r="CZ1415">
        <v>63.73509</v>
      </c>
      <c r="DA1415">
        <v>39.973269999999999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  <c r="DM1415">
        <v>0</v>
      </c>
      <c r="DN1415">
        <v>0</v>
      </c>
      <c r="DO1415">
        <v>0</v>
      </c>
      <c r="DP1415">
        <v>0</v>
      </c>
      <c r="DQ1415">
        <v>32.539090000000002</v>
      </c>
      <c r="DR1415">
        <v>103.2724</v>
      </c>
      <c r="DS1415">
        <v>103.87390000000001</v>
      </c>
      <c r="DT1415">
        <v>102.20650000000001</v>
      </c>
      <c r="DU1415">
        <v>100.3372</v>
      </c>
      <c r="DV1415">
        <v>100.24120000000001</v>
      </c>
      <c r="DW1415">
        <v>85.576880000000003</v>
      </c>
      <c r="DX1415">
        <v>64.574780000000004</v>
      </c>
      <c r="DY1415">
        <v>40.413690000000003</v>
      </c>
      <c r="DZ1415">
        <v>0</v>
      </c>
      <c r="EA1415">
        <v>0</v>
      </c>
      <c r="EB1415">
        <v>0</v>
      </c>
      <c r="EC1415">
        <v>0</v>
      </c>
      <c r="ED1415">
        <v>0</v>
      </c>
      <c r="EE1415">
        <v>0</v>
      </c>
      <c r="EF1415">
        <v>0</v>
      </c>
      <c r="EG1415">
        <v>0</v>
      </c>
      <c r="EH1415">
        <v>0</v>
      </c>
      <c r="EI1415">
        <v>0</v>
      </c>
      <c r="EJ1415">
        <v>0</v>
      </c>
      <c r="EK1415">
        <v>0</v>
      </c>
      <c r="EL1415">
        <v>0</v>
      </c>
      <c r="EM1415">
        <v>0</v>
      </c>
      <c r="EN1415">
        <v>0</v>
      </c>
      <c r="EO1415">
        <v>35.372390000000003</v>
      </c>
      <c r="EP1415">
        <v>105.8603</v>
      </c>
      <c r="EQ1415">
        <v>106.44929999999999</v>
      </c>
      <c r="ER1415">
        <v>104.7813</v>
      </c>
      <c r="ES1415">
        <v>102.90949999999999</v>
      </c>
      <c r="ET1415">
        <v>102.9057</v>
      </c>
      <c r="EU1415">
        <v>86.901210000000006</v>
      </c>
      <c r="EV1415">
        <v>65.78716</v>
      </c>
      <c r="EW1415">
        <v>41.049579999999999</v>
      </c>
      <c r="EX1415">
        <v>50.005189999999999</v>
      </c>
      <c r="EY1415">
        <v>49.401899999999998</v>
      </c>
      <c r="EZ1415">
        <v>48.361730000000001</v>
      </c>
      <c r="FA1415">
        <v>47.831499999999998</v>
      </c>
      <c r="FB1415">
        <v>47.125439999999998</v>
      </c>
      <c r="FC1415">
        <v>46.711030000000001</v>
      </c>
      <c r="FD1415">
        <v>46.406640000000003</v>
      </c>
      <c r="FE1415">
        <v>46.340350000000001</v>
      </c>
      <c r="FF1415">
        <v>48.946599999999997</v>
      </c>
      <c r="FG1415">
        <v>52.241869999999999</v>
      </c>
      <c r="FH1415">
        <v>55.288359999999997</v>
      </c>
      <c r="FI1415">
        <v>57.166179999999997</v>
      </c>
      <c r="FJ1415">
        <v>58.582619999999999</v>
      </c>
      <c r="FK1415">
        <v>60.054659999999998</v>
      </c>
      <c r="FL1415">
        <v>60.300330000000002</v>
      </c>
      <c r="FM1415">
        <v>61.136040000000001</v>
      </c>
      <c r="FN1415">
        <v>61.047699999999999</v>
      </c>
      <c r="FO1415">
        <v>60.488219999999998</v>
      </c>
      <c r="FP1415">
        <v>58.24174</v>
      </c>
      <c r="FQ1415">
        <v>55.420409999999997</v>
      </c>
      <c r="FR1415">
        <v>53.53698</v>
      </c>
      <c r="FS1415">
        <v>52.408180000000002</v>
      </c>
      <c r="FT1415">
        <v>51.339129999999997</v>
      </c>
      <c r="FU1415">
        <v>50.128590000000003</v>
      </c>
      <c r="FV1415">
        <v>1</v>
      </c>
    </row>
    <row r="1416" spans="1:178" x14ac:dyDescent="0.2">
      <c r="A1416" t="s">
        <v>216</v>
      </c>
      <c r="B1416" t="s">
        <v>231</v>
      </c>
      <c r="C1416" t="s">
        <v>245</v>
      </c>
      <c r="D1416" t="s">
        <v>35</v>
      </c>
      <c r="E1416">
        <v>2017</v>
      </c>
      <c r="F1416" t="s">
        <v>228</v>
      </c>
      <c r="G1416">
        <v>61</v>
      </c>
      <c r="H1416" s="59"/>
      <c r="I1416">
        <v>8.0245499999999996</v>
      </c>
      <c r="J1416">
        <v>112.02209999999999</v>
      </c>
      <c r="K1416">
        <v>111.49550000000001</v>
      </c>
      <c r="L1416">
        <v>110.90949999999999</v>
      </c>
      <c r="M1416">
        <v>110.4041</v>
      </c>
      <c r="N1416">
        <v>110.17</v>
      </c>
      <c r="O1416">
        <v>112.0762</v>
      </c>
      <c r="P1416">
        <v>115.5316</v>
      </c>
      <c r="Q1416">
        <v>116.62779999999999</v>
      </c>
      <c r="R1416">
        <v>117.5506</v>
      </c>
      <c r="S1416">
        <v>116.4447</v>
      </c>
      <c r="T1416">
        <v>116.57980000000001</v>
      </c>
      <c r="U1416">
        <v>116.4084</v>
      </c>
      <c r="V1416">
        <v>114.9486</v>
      </c>
      <c r="W1416">
        <v>117.08150000000001</v>
      </c>
      <c r="X1416">
        <v>116.1618</v>
      </c>
      <c r="Y1416">
        <v>115.7573</v>
      </c>
      <c r="Z1416">
        <v>115.6657</v>
      </c>
      <c r="AA1416">
        <v>115.8635</v>
      </c>
      <c r="AB1416">
        <v>114.92019999999999</v>
      </c>
      <c r="AC1416">
        <v>113.2253</v>
      </c>
      <c r="AD1416">
        <v>112.8682</v>
      </c>
      <c r="AE1416">
        <v>113.6922</v>
      </c>
      <c r="AF1416">
        <v>113.38120000000001</v>
      </c>
      <c r="AG1416">
        <v>113.7774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25.326789999999999</v>
      </c>
      <c r="AX1416">
        <v>95.498500000000007</v>
      </c>
      <c r="AY1416">
        <v>96.119900000000001</v>
      </c>
      <c r="AZ1416">
        <v>94.480450000000005</v>
      </c>
      <c r="BA1416">
        <v>92.647289999999998</v>
      </c>
      <c r="BB1416">
        <v>92.335419999999999</v>
      </c>
      <c r="BC1416">
        <v>81.070769999999996</v>
      </c>
      <c r="BD1416">
        <v>60.671660000000003</v>
      </c>
      <c r="BE1416">
        <v>38.260959999999997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28.137139999999999</v>
      </c>
      <c r="BV1416">
        <v>98.065420000000003</v>
      </c>
      <c r="BW1416">
        <v>98.674400000000006</v>
      </c>
      <c r="BX1416">
        <v>97.034480000000002</v>
      </c>
      <c r="BY1416">
        <v>95.198800000000006</v>
      </c>
      <c r="BZ1416">
        <v>94.97833</v>
      </c>
      <c r="CA1416">
        <v>82.384379999999993</v>
      </c>
      <c r="CB1416">
        <v>61.874220000000001</v>
      </c>
      <c r="CC1416">
        <v>38.8917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30.083590000000001</v>
      </c>
      <c r="CT1416">
        <v>99.843260000000001</v>
      </c>
      <c r="CU1416">
        <v>100.4436</v>
      </c>
      <c r="CV1416">
        <v>98.803380000000004</v>
      </c>
      <c r="CW1416">
        <v>96.965969999999999</v>
      </c>
      <c r="CX1416">
        <v>96.808809999999994</v>
      </c>
      <c r="CY1416">
        <v>83.294169999999994</v>
      </c>
      <c r="CZ1416">
        <v>62.70711</v>
      </c>
      <c r="DA1416">
        <v>39.328539999999997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  <c r="DM1416">
        <v>0</v>
      </c>
      <c r="DN1416">
        <v>0</v>
      </c>
      <c r="DO1416">
        <v>0</v>
      </c>
      <c r="DP1416">
        <v>0</v>
      </c>
      <c r="DQ1416">
        <v>32.030029999999996</v>
      </c>
      <c r="DR1416">
        <v>101.6211</v>
      </c>
      <c r="DS1416">
        <v>102.2129</v>
      </c>
      <c r="DT1416">
        <v>100.5723</v>
      </c>
      <c r="DU1416">
        <v>98.733130000000003</v>
      </c>
      <c r="DV1416">
        <v>98.639279999999999</v>
      </c>
      <c r="DW1416">
        <v>84.203969999999998</v>
      </c>
      <c r="DX1416">
        <v>63.54</v>
      </c>
      <c r="DY1416">
        <v>39.765389999999996</v>
      </c>
      <c r="DZ1416">
        <v>0</v>
      </c>
      <c r="EA1416">
        <v>0</v>
      </c>
      <c r="EB1416">
        <v>0</v>
      </c>
      <c r="EC1416">
        <v>0</v>
      </c>
      <c r="ED1416">
        <v>0</v>
      </c>
      <c r="EE1416">
        <v>0</v>
      </c>
      <c r="EF1416">
        <v>0</v>
      </c>
      <c r="EG1416">
        <v>0</v>
      </c>
      <c r="EH1416">
        <v>0</v>
      </c>
      <c r="EI1416">
        <v>0</v>
      </c>
      <c r="EJ1416">
        <v>0</v>
      </c>
      <c r="EK1416">
        <v>0</v>
      </c>
      <c r="EL1416">
        <v>0</v>
      </c>
      <c r="EM1416">
        <v>0</v>
      </c>
      <c r="EN1416">
        <v>0</v>
      </c>
      <c r="EO1416">
        <v>34.840380000000003</v>
      </c>
      <c r="EP1416">
        <v>104.188</v>
      </c>
      <c r="EQ1416">
        <v>104.76739999999999</v>
      </c>
      <c r="ER1416">
        <v>103.1263</v>
      </c>
      <c r="ES1416">
        <v>101.2846</v>
      </c>
      <c r="ET1416">
        <v>101.2822</v>
      </c>
      <c r="EU1416">
        <v>85.517579999999995</v>
      </c>
      <c r="EV1416">
        <v>64.742559999999997</v>
      </c>
      <c r="EW1416">
        <v>40.396129999999999</v>
      </c>
      <c r="EX1416">
        <v>50.005189999999999</v>
      </c>
      <c r="EY1416">
        <v>49.401899999999998</v>
      </c>
      <c r="EZ1416">
        <v>48.361730000000001</v>
      </c>
      <c r="FA1416">
        <v>47.831499999999998</v>
      </c>
      <c r="FB1416">
        <v>47.125439999999998</v>
      </c>
      <c r="FC1416">
        <v>46.711030000000001</v>
      </c>
      <c r="FD1416">
        <v>46.406640000000003</v>
      </c>
      <c r="FE1416">
        <v>46.340350000000001</v>
      </c>
      <c r="FF1416">
        <v>48.946599999999997</v>
      </c>
      <c r="FG1416">
        <v>52.241869999999999</v>
      </c>
      <c r="FH1416">
        <v>55.288359999999997</v>
      </c>
      <c r="FI1416">
        <v>57.166179999999997</v>
      </c>
      <c r="FJ1416">
        <v>58.582619999999999</v>
      </c>
      <c r="FK1416">
        <v>60.054659999999998</v>
      </c>
      <c r="FL1416">
        <v>60.300330000000002</v>
      </c>
      <c r="FM1416">
        <v>61.136040000000001</v>
      </c>
      <c r="FN1416">
        <v>61.047699999999999</v>
      </c>
      <c r="FO1416">
        <v>60.488219999999998</v>
      </c>
      <c r="FP1416">
        <v>58.24174</v>
      </c>
      <c r="FQ1416">
        <v>55.420409999999997</v>
      </c>
      <c r="FR1416">
        <v>53.536969999999997</v>
      </c>
      <c r="FS1416">
        <v>52.408180000000002</v>
      </c>
      <c r="FT1416">
        <v>51.339129999999997</v>
      </c>
      <c r="FU1416">
        <v>50.128579999999999</v>
      </c>
      <c r="FV1416">
        <v>1</v>
      </c>
    </row>
    <row r="1417" spans="1:178" x14ac:dyDescent="0.2">
      <c r="A1417" t="s">
        <v>216</v>
      </c>
      <c r="B1417" t="s">
        <v>231</v>
      </c>
      <c r="C1417" t="s">
        <v>245</v>
      </c>
      <c r="D1417" t="s">
        <v>35</v>
      </c>
      <c r="E1417" t="s">
        <v>239</v>
      </c>
      <c r="F1417" t="s">
        <v>228</v>
      </c>
      <c r="G1417">
        <v>59</v>
      </c>
      <c r="H1417" s="59"/>
      <c r="I1417">
        <v>7.76145</v>
      </c>
      <c r="J1417">
        <v>108.3493</v>
      </c>
      <c r="K1417">
        <v>107.8399</v>
      </c>
      <c r="L1417">
        <v>107.2731</v>
      </c>
      <c r="M1417">
        <v>106.7842</v>
      </c>
      <c r="N1417">
        <v>106.5579</v>
      </c>
      <c r="O1417">
        <v>108.4016</v>
      </c>
      <c r="P1417">
        <v>111.7437</v>
      </c>
      <c r="Q1417">
        <v>112.8039</v>
      </c>
      <c r="R1417">
        <v>113.6965</v>
      </c>
      <c r="S1417">
        <v>112.62690000000001</v>
      </c>
      <c r="T1417">
        <v>112.75749999999999</v>
      </c>
      <c r="U1417">
        <v>112.5917</v>
      </c>
      <c r="V1417">
        <v>111.1798</v>
      </c>
      <c r="W1417">
        <v>113.2427</v>
      </c>
      <c r="X1417">
        <v>112.3532</v>
      </c>
      <c r="Y1417">
        <v>111.9619</v>
      </c>
      <c r="Z1417">
        <v>111.8734</v>
      </c>
      <c r="AA1417">
        <v>112.0647</v>
      </c>
      <c r="AB1417">
        <v>111.1524</v>
      </c>
      <c r="AC1417">
        <v>109.51300000000001</v>
      </c>
      <c r="AD1417">
        <v>109.16759999999999</v>
      </c>
      <c r="AE1417">
        <v>109.9646</v>
      </c>
      <c r="AF1417">
        <v>109.66379999999999</v>
      </c>
      <c r="AG1417">
        <v>110.047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24.419070000000001</v>
      </c>
      <c r="AX1417">
        <v>92.296769999999995</v>
      </c>
      <c r="AY1417">
        <v>92.898150000000001</v>
      </c>
      <c r="AZ1417">
        <v>91.312449999999998</v>
      </c>
      <c r="BA1417">
        <v>89.539469999999994</v>
      </c>
      <c r="BB1417">
        <v>89.235309999999998</v>
      </c>
      <c r="BC1417">
        <v>78.376559999999998</v>
      </c>
      <c r="BD1417">
        <v>58.649329999999999</v>
      </c>
      <c r="BE1417">
        <v>36.989139999999999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27.182970000000001</v>
      </c>
      <c r="BV1417">
        <v>94.821259999999995</v>
      </c>
      <c r="BW1417">
        <v>95.410420000000002</v>
      </c>
      <c r="BX1417">
        <v>93.824259999999995</v>
      </c>
      <c r="BY1417">
        <v>92.0488</v>
      </c>
      <c r="BZ1417">
        <v>91.834530000000001</v>
      </c>
      <c r="CA1417">
        <v>79.668459999999996</v>
      </c>
      <c r="CB1417">
        <v>59.83202</v>
      </c>
      <c r="CC1417">
        <v>37.609459999999999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29.097239999999999</v>
      </c>
      <c r="CT1417">
        <v>96.569710000000001</v>
      </c>
      <c r="CU1417">
        <v>97.150409999999994</v>
      </c>
      <c r="CV1417">
        <v>95.563929999999999</v>
      </c>
      <c r="CW1417">
        <v>93.786749999999998</v>
      </c>
      <c r="CX1417">
        <v>93.634749999999997</v>
      </c>
      <c r="CY1417">
        <v>80.563220000000001</v>
      </c>
      <c r="CZ1417">
        <v>60.651139999999998</v>
      </c>
      <c r="DA1417">
        <v>38.039079999999998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>
        <v>0</v>
      </c>
      <c r="DN1417">
        <v>0</v>
      </c>
      <c r="DO1417">
        <v>0</v>
      </c>
      <c r="DP1417">
        <v>0</v>
      </c>
      <c r="DQ1417">
        <v>31.011510000000001</v>
      </c>
      <c r="DR1417">
        <v>98.318160000000006</v>
      </c>
      <c r="DS1417">
        <v>98.8904</v>
      </c>
      <c r="DT1417">
        <v>97.303600000000003</v>
      </c>
      <c r="DU1417">
        <v>95.524699999999996</v>
      </c>
      <c r="DV1417">
        <v>95.434970000000007</v>
      </c>
      <c r="DW1417">
        <v>81.457980000000006</v>
      </c>
      <c r="DX1417">
        <v>61.470260000000003</v>
      </c>
      <c r="DY1417">
        <v>38.468710000000002</v>
      </c>
      <c r="DZ1417">
        <v>0</v>
      </c>
      <c r="EA1417">
        <v>0</v>
      </c>
      <c r="EB1417">
        <v>0</v>
      </c>
      <c r="EC1417">
        <v>0</v>
      </c>
      <c r="ED1417">
        <v>0</v>
      </c>
      <c r="EE1417">
        <v>0</v>
      </c>
      <c r="EF1417">
        <v>0</v>
      </c>
      <c r="EG1417">
        <v>0</v>
      </c>
      <c r="EH1417">
        <v>0</v>
      </c>
      <c r="EI1417">
        <v>0</v>
      </c>
      <c r="EJ1417">
        <v>0</v>
      </c>
      <c r="EK1417">
        <v>0</v>
      </c>
      <c r="EL1417">
        <v>0</v>
      </c>
      <c r="EM1417">
        <v>0</v>
      </c>
      <c r="EN1417">
        <v>0</v>
      </c>
      <c r="EO1417">
        <v>33.775399999999998</v>
      </c>
      <c r="EP1417">
        <v>100.84269999999999</v>
      </c>
      <c r="EQ1417">
        <v>101.4027</v>
      </c>
      <c r="ER1417">
        <v>99.815399999999997</v>
      </c>
      <c r="ES1417">
        <v>98.034030000000001</v>
      </c>
      <c r="ET1417">
        <v>98.034189999999995</v>
      </c>
      <c r="EU1417">
        <v>82.749870000000001</v>
      </c>
      <c r="EV1417">
        <v>62.652940000000001</v>
      </c>
      <c r="EW1417">
        <v>39.089019999999998</v>
      </c>
      <c r="EX1417">
        <v>50.005189999999999</v>
      </c>
      <c r="EY1417">
        <v>49.401899999999998</v>
      </c>
      <c r="EZ1417">
        <v>48.361730000000001</v>
      </c>
      <c r="FA1417">
        <v>47.831499999999998</v>
      </c>
      <c r="FB1417">
        <v>47.125439999999998</v>
      </c>
      <c r="FC1417">
        <v>46.711030000000001</v>
      </c>
      <c r="FD1417">
        <v>46.406640000000003</v>
      </c>
      <c r="FE1417">
        <v>46.340350000000001</v>
      </c>
      <c r="FF1417">
        <v>48.946599999999997</v>
      </c>
      <c r="FG1417">
        <v>52.241869999999999</v>
      </c>
      <c r="FH1417">
        <v>55.288359999999997</v>
      </c>
      <c r="FI1417">
        <v>57.166179999999997</v>
      </c>
      <c r="FJ1417">
        <v>58.582619999999999</v>
      </c>
      <c r="FK1417">
        <v>60.054659999999998</v>
      </c>
      <c r="FL1417">
        <v>60.300330000000002</v>
      </c>
      <c r="FM1417">
        <v>61.136040000000001</v>
      </c>
      <c r="FN1417">
        <v>61.047699999999999</v>
      </c>
      <c r="FO1417">
        <v>60.488219999999998</v>
      </c>
      <c r="FP1417">
        <v>58.24174</v>
      </c>
      <c r="FQ1417">
        <v>55.420409999999997</v>
      </c>
      <c r="FR1417">
        <v>53.53698</v>
      </c>
      <c r="FS1417">
        <v>52.408180000000002</v>
      </c>
      <c r="FT1417">
        <v>51.339129999999997</v>
      </c>
      <c r="FU1417">
        <v>50.128579999999999</v>
      </c>
      <c r="FV1417">
        <v>1</v>
      </c>
    </row>
    <row r="1418" spans="1:178" x14ac:dyDescent="0.2">
      <c r="A1418" t="s">
        <v>216</v>
      </c>
      <c r="B1418" t="s">
        <v>231</v>
      </c>
      <c r="C1418" t="s">
        <v>245</v>
      </c>
      <c r="D1418" t="s">
        <v>36</v>
      </c>
      <c r="E1418">
        <v>2015</v>
      </c>
      <c r="F1418" t="s">
        <v>228</v>
      </c>
      <c r="G1418">
        <v>64</v>
      </c>
      <c r="H1418" s="59"/>
      <c r="I1418">
        <v>8.4192</v>
      </c>
      <c r="J1418">
        <v>126.6002</v>
      </c>
      <c r="K1418">
        <v>130.8246</v>
      </c>
      <c r="L1418">
        <v>131.82640000000001</v>
      </c>
      <c r="M1418">
        <v>130.55520000000001</v>
      </c>
      <c r="N1418">
        <v>130.91560000000001</v>
      </c>
      <c r="O1418">
        <v>133.72579999999999</v>
      </c>
      <c r="P1418">
        <v>135.78219999999999</v>
      </c>
      <c r="Q1418">
        <v>135.3981</v>
      </c>
      <c r="R1418">
        <v>139.0496</v>
      </c>
      <c r="S1418">
        <v>141.18539999999999</v>
      </c>
      <c r="T1418">
        <v>140.0959</v>
      </c>
      <c r="U1418">
        <v>139.71969999999999</v>
      </c>
      <c r="V1418">
        <v>136.14340000000001</v>
      </c>
      <c r="W1418">
        <v>137.6508</v>
      </c>
      <c r="X1418">
        <v>141.56440000000001</v>
      </c>
      <c r="Y1418">
        <v>142.00360000000001</v>
      </c>
      <c r="Z1418">
        <v>138.93109999999999</v>
      </c>
      <c r="AA1418">
        <v>132.99850000000001</v>
      </c>
      <c r="AB1418">
        <v>160.65979999999999</v>
      </c>
      <c r="AC1418">
        <v>131.46420000000001</v>
      </c>
      <c r="AD1418">
        <v>128.7158</v>
      </c>
      <c r="AE1418">
        <v>124.13330000000001</v>
      </c>
      <c r="AF1418">
        <v>129.89599999999999</v>
      </c>
      <c r="AG1418">
        <v>128.83760000000001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30.27</v>
      </c>
      <c r="AU1418">
        <v>114.14579999999999</v>
      </c>
      <c r="AV1418">
        <v>118.4089</v>
      </c>
      <c r="AW1418">
        <v>118.6876</v>
      </c>
      <c r="AX1418">
        <v>116.19110000000001</v>
      </c>
      <c r="AY1418">
        <v>112.4212</v>
      </c>
      <c r="AZ1418">
        <v>120.5513</v>
      </c>
      <c r="BA1418">
        <v>71.074629999999999</v>
      </c>
      <c r="BB1418">
        <v>45.098460000000003</v>
      </c>
      <c r="BC1418">
        <v>43.355989999999998</v>
      </c>
      <c r="BD1418">
        <v>46.823729999999998</v>
      </c>
      <c r="BE1418">
        <v>45.21546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33.886710000000001</v>
      </c>
      <c r="BS1418">
        <v>117.3167</v>
      </c>
      <c r="BT1418">
        <v>121.45910000000001</v>
      </c>
      <c r="BU1418">
        <v>121.7582</v>
      </c>
      <c r="BV1418">
        <v>119.0688</v>
      </c>
      <c r="BW1418">
        <v>114.79300000000001</v>
      </c>
      <c r="BX1418">
        <v>122.5538</v>
      </c>
      <c r="BY1418">
        <v>72.364329999999995</v>
      </c>
      <c r="BZ1418">
        <v>46.362830000000002</v>
      </c>
      <c r="CA1418">
        <v>44.555149999999998</v>
      </c>
      <c r="CB1418">
        <v>48.184739999999998</v>
      </c>
      <c r="CC1418">
        <v>46.605539999999998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36.391640000000002</v>
      </c>
      <c r="CQ1418">
        <v>119.5129</v>
      </c>
      <c r="CR1418">
        <v>123.5716</v>
      </c>
      <c r="CS1418">
        <v>123.8849</v>
      </c>
      <c r="CT1418">
        <v>121.06189999999999</v>
      </c>
      <c r="CU1418">
        <v>116.4357</v>
      </c>
      <c r="CV1418">
        <v>123.9408</v>
      </c>
      <c r="CW1418">
        <v>73.257580000000004</v>
      </c>
      <c r="CX1418">
        <v>47.238529999999997</v>
      </c>
      <c r="CY1418">
        <v>45.385689999999997</v>
      </c>
      <c r="CZ1418">
        <v>49.127380000000002</v>
      </c>
      <c r="DA1418">
        <v>47.568300000000001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  <c r="DM1418">
        <v>0</v>
      </c>
      <c r="DN1418">
        <v>38.896560000000001</v>
      </c>
      <c r="DO1418">
        <v>121.70910000000001</v>
      </c>
      <c r="DP1418">
        <v>125.6841</v>
      </c>
      <c r="DQ1418">
        <v>126.0116</v>
      </c>
      <c r="DR1418">
        <v>123.05500000000001</v>
      </c>
      <c r="DS1418">
        <v>118.0784</v>
      </c>
      <c r="DT1418">
        <v>125.32769999999999</v>
      </c>
      <c r="DU1418">
        <v>74.150819999999996</v>
      </c>
      <c r="DV1418">
        <v>48.114229999999999</v>
      </c>
      <c r="DW1418">
        <v>46.21622</v>
      </c>
      <c r="DX1418">
        <v>50.07002</v>
      </c>
      <c r="DY1418">
        <v>48.531059999999997</v>
      </c>
      <c r="DZ1418">
        <v>0</v>
      </c>
      <c r="EA1418">
        <v>0</v>
      </c>
      <c r="EB1418">
        <v>0</v>
      </c>
      <c r="EC1418">
        <v>0</v>
      </c>
      <c r="ED1418">
        <v>0</v>
      </c>
      <c r="EE1418">
        <v>0</v>
      </c>
      <c r="EF1418">
        <v>0</v>
      </c>
      <c r="EG1418">
        <v>0</v>
      </c>
      <c r="EH1418">
        <v>0</v>
      </c>
      <c r="EI1418">
        <v>0</v>
      </c>
      <c r="EJ1418">
        <v>0</v>
      </c>
      <c r="EK1418">
        <v>0</v>
      </c>
      <c r="EL1418">
        <v>42.513269999999999</v>
      </c>
      <c r="EM1418">
        <v>124.88</v>
      </c>
      <c r="EN1418">
        <v>128.73429999999999</v>
      </c>
      <c r="EO1418">
        <v>129.0822</v>
      </c>
      <c r="EP1418">
        <v>125.9327</v>
      </c>
      <c r="EQ1418">
        <v>120.45010000000001</v>
      </c>
      <c r="ER1418">
        <v>127.33029999999999</v>
      </c>
      <c r="ES1418">
        <v>75.440520000000006</v>
      </c>
      <c r="ET1418">
        <v>49.378599999999999</v>
      </c>
      <c r="EU1418">
        <v>47.415390000000002</v>
      </c>
      <c r="EV1418">
        <v>51.43103</v>
      </c>
      <c r="EW1418">
        <v>49.921129999999998</v>
      </c>
      <c r="EX1418">
        <v>63.788629999999998</v>
      </c>
      <c r="EY1418">
        <v>62.7164</v>
      </c>
      <c r="EZ1418">
        <v>62.077489999999997</v>
      </c>
      <c r="FA1418">
        <v>60.631439999999998</v>
      </c>
      <c r="FB1418">
        <v>59.926279999999998</v>
      </c>
      <c r="FC1418">
        <v>59.040039999999998</v>
      </c>
      <c r="FD1418">
        <v>58.259799999999998</v>
      </c>
      <c r="FE1418">
        <v>57.916629999999998</v>
      </c>
      <c r="FF1418">
        <v>60.470480000000002</v>
      </c>
      <c r="FG1418">
        <v>64.670500000000004</v>
      </c>
      <c r="FH1418">
        <v>69.329710000000006</v>
      </c>
      <c r="FI1418">
        <v>72.883830000000003</v>
      </c>
      <c r="FJ1418">
        <v>75.176550000000006</v>
      </c>
      <c r="FK1418">
        <v>76.463260000000005</v>
      </c>
      <c r="FL1418">
        <v>77.410730000000001</v>
      </c>
      <c r="FM1418">
        <v>78.396609999999995</v>
      </c>
      <c r="FN1418">
        <v>78.959959999999995</v>
      </c>
      <c r="FO1418">
        <v>78.621470000000002</v>
      </c>
      <c r="FP1418">
        <v>76.580820000000003</v>
      </c>
      <c r="FQ1418">
        <v>76.390590000000003</v>
      </c>
      <c r="FR1418">
        <v>72.964740000000006</v>
      </c>
      <c r="FS1418">
        <v>70.145960000000002</v>
      </c>
      <c r="FT1418">
        <v>67.985500000000002</v>
      </c>
      <c r="FU1418">
        <v>66.534739999999999</v>
      </c>
      <c r="FV1418">
        <v>1</v>
      </c>
    </row>
    <row r="1419" spans="1:178" x14ac:dyDescent="0.2">
      <c r="A1419" t="s">
        <v>216</v>
      </c>
      <c r="B1419" t="s">
        <v>231</v>
      </c>
      <c r="C1419" t="s">
        <v>245</v>
      </c>
      <c r="D1419" t="s">
        <v>36</v>
      </c>
      <c r="E1419">
        <v>2016</v>
      </c>
      <c r="F1419" t="s">
        <v>228</v>
      </c>
      <c r="G1419">
        <v>62</v>
      </c>
      <c r="H1419" s="59"/>
      <c r="I1419">
        <v>8.1561000000000003</v>
      </c>
      <c r="J1419">
        <v>122.6439</v>
      </c>
      <c r="K1419">
        <v>126.7364</v>
      </c>
      <c r="L1419">
        <v>127.7068</v>
      </c>
      <c r="M1419">
        <v>126.4753</v>
      </c>
      <c r="N1419">
        <v>126.8245</v>
      </c>
      <c r="O1419">
        <v>129.54689999999999</v>
      </c>
      <c r="P1419">
        <v>131.53899999999999</v>
      </c>
      <c r="Q1419">
        <v>131.1669</v>
      </c>
      <c r="R1419">
        <v>134.70429999999999</v>
      </c>
      <c r="S1419">
        <v>136.77340000000001</v>
      </c>
      <c r="T1419">
        <v>135.71789999999999</v>
      </c>
      <c r="U1419">
        <v>135.3535</v>
      </c>
      <c r="V1419">
        <v>131.88890000000001</v>
      </c>
      <c r="W1419">
        <v>133.3492</v>
      </c>
      <c r="X1419">
        <v>137.1405</v>
      </c>
      <c r="Y1419">
        <v>137.566</v>
      </c>
      <c r="Z1419">
        <v>134.58949999999999</v>
      </c>
      <c r="AA1419">
        <v>128.84229999999999</v>
      </c>
      <c r="AB1419">
        <v>155.63919999999999</v>
      </c>
      <c r="AC1419">
        <v>127.35590000000001</v>
      </c>
      <c r="AD1419">
        <v>124.6934</v>
      </c>
      <c r="AE1419">
        <v>120.25409999999999</v>
      </c>
      <c r="AF1419">
        <v>125.83669999999999</v>
      </c>
      <c r="AG1419">
        <v>124.81140000000001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29.229179999999999</v>
      </c>
      <c r="AU1419">
        <v>110.49550000000001</v>
      </c>
      <c r="AV1419">
        <v>114.62860000000001</v>
      </c>
      <c r="AW1419">
        <v>114.898</v>
      </c>
      <c r="AX1419">
        <v>112.4846</v>
      </c>
      <c r="AY1419">
        <v>108.8458</v>
      </c>
      <c r="AZ1419">
        <v>116.7316</v>
      </c>
      <c r="BA1419">
        <v>68.819710000000001</v>
      </c>
      <c r="BB1419">
        <v>43.65596</v>
      </c>
      <c r="BC1419">
        <v>41.969659999999998</v>
      </c>
      <c r="BD1419">
        <v>45.324779999999997</v>
      </c>
      <c r="BE1419">
        <v>43.765999999999998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32.788930000000001</v>
      </c>
      <c r="BS1419">
        <v>113.6165</v>
      </c>
      <c r="BT1419">
        <v>117.6307</v>
      </c>
      <c r="BU1419">
        <v>117.9203</v>
      </c>
      <c r="BV1419">
        <v>115.31699999999999</v>
      </c>
      <c r="BW1419">
        <v>111.1802</v>
      </c>
      <c r="BX1419">
        <v>118.7025</v>
      </c>
      <c r="BY1419">
        <v>70.089100000000002</v>
      </c>
      <c r="BZ1419">
        <v>44.900419999999997</v>
      </c>
      <c r="CA1419">
        <v>43.149929999999998</v>
      </c>
      <c r="CB1419">
        <v>46.664360000000002</v>
      </c>
      <c r="CC1419">
        <v>45.134189999999997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35.254399999999997</v>
      </c>
      <c r="CQ1419">
        <v>115.77809999999999</v>
      </c>
      <c r="CR1419">
        <v>119.71</v>
      </c>
      <c r="CS1419">
        <v>120.01349999999999</v>
      </c>
      <c r="CT1419">
        <v>117.2787</v>
      </c>
      <c r="CU1419">
        <v>112.7971</v>
      </c>
      <c r="CV1419">
        <v>120.0676</v>
      </c>
      <c r="CW1419">
        <v>70.968279999999993</v>
      </c>
      <c r="CX1419">
        <v>45.762329999999999</v>
      </c>
      <c r="CY1419">
        <v>43.967390000000002</v>
      </c>
      <c r="CZ1419">
        <v>47.592149999999997</v>
      </c>
      <c r="DA1419">
        <v>46.081789999999998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  <c r="DM1419">
        <v>0</v>
      </c>
      <c r="DN1419">
        <v>37.71987</v>
      </c>
      <c r="DO1419">
        <v>117.9397</v>
      </c>
      <c r="DP1419">
        <v>121.78919999999999</v>
      </c>
      <c r="DQ1419">
        <v>122.1067</v>
      </c>
      <c r="DR1419">
        <v>119.24039999999999</v>
      </c>
      <c r="DS1419">
        <v>114.4139</v>
      </c>
      <c r="DT1419">
        <v>121.4327</v>
      </c>
      <c r="DU1419">
        <v>71.847449999999995</v>
      </c>
      <c r="DV1419">
        <v>46.62424</v>
      </c>
      <c r="DW1419">
        <v>44.784840000000003</v>
      </c>
      <c r="DX1419">
        <v>48.519939999999998</v>
      </c>
      <c r="DY1419">
        <v>47.029389999999999</v>
      </c>
      <c r="DZ1419">
        <v>0</v>
      </c>
      <c r="EA1419">
        <v>0</v>
      </c>
      <c r="EB1419">
        <v>0</v>
      </c>
      <c r="EC1419">
        <v>0</v>
      </c>
      <c r="ED1419">
        <v>0</v>
      </c>
      <c r="EE1419">
        <v>0</v>
      </c>
      <c r="EF1419">
        <v>0</v>
      </c>
      <c r="EG1419">
        <v>0</v>
      </c>
      <c r="EH1419">
        <v>0</v>
      </c>
      <c r="EI1419">
        <v>0</v>
      </c>
      <c r="EJ1419">
        <v>0</v>
      </c>
      <c r="EK1419">
        <v>0</v>
      </c>
      <c r="EL1419">
        <v>41.279620000000001</v>
      </c>
      <c r="EM1419">
        <v>121.0607</v>
      </c>
      <c r="EN1419">
        <v>124.7914</v>
      </c>
      <c r="EO1419">
        <v>125.129</v>
      </c>
      <c r="EP1419">
        <v>122.0728</v>
      </c>
      <c r="EQ1419">
        <v>116.7483</v>
      </c>
      <c r="ER1419">
        <v>123.4037</v>
      </c>
      <c r="ES1419">
        <v>73.116839999999996</v>
      </c>
      <c r="ET1419">
        <v>47.868699999999997</v>
      </c>
      <c r="EU1419">
        <v>45.965119999999999</v>
      </c>
      <c r="EV1419">
        <v>49.859529999999999</v>
      </c>
      <c r="EW1419">
        <v>48.397570000000002</v>
      </c>
      <c r="EX1419">
        <v>63.788629999999998</v>
      </c>
      <c r="EY1419">
        <v>62.7164</v>
      </c>
      <c r="EZ1419">
        <v>62.077489999999997</v>
      </c>
      <c r="FA1419">
        <v>60.631439999999998</v>
      </c>
      <c r="FB1419">
        <v>59.926279999999998</v>
      </c>
      <c r="FC1419">
        <v>59.040039999999998</v>
      </c>
      <c r="FD1419">
        <v>58.259799999999998</v>
      </c>
      <c r="FE1419">
        <v>57.916629999999998</v>
      </c>
      <c r="FF1419">
        <v>60.470480000000002</v>
      </c>
      <c r="FG1419">
        <v>64.670500000000004</v>
      </c>
      <c r="FH1419">
        <v>69.329710000000006</v>
      </c>
      <c r="FI1419">
        <v>72.883830000000003</v>
      </c>
      <c r="FJ1419">
        <v>75.176550000000006</v>
      </c>
      <c r="FK1419">
        <v>76.463260000000005</v>
      </c>
      <c r="FL1419">
        <v>77.410730000000001</v>
      </c>
      <c r="FM1419">
        <v>78.396609999999995</v>
      </c>
      <c r="FN1419">
        <v>78.959959999999995</v>
      </c>
      <c r="FO1419">
        <v>78.621470000000002</v>
      </c>
      <c r="FP1419">
        <v>76.580820000000003</v>
      </c>
      <c r="FQ1419">
        <v>76.390590000000003</v>
      </c>
      <c r="FR1419">
        <v>72.964740000000006</v>
      </c>
      <c r="FS1419">
        <v>70.145960000000002</v>
      </c>
      <c r="FT1419">
        <v>67.985500000000002</v>
      </c>
      <c r="FU1419">
        <v>66.534739999999999</v>
      </c>
      <c r="FV1419">
        <v>1</v>
      </c>
    </row>
    <row r="1420" spans="1:178" x14ac:dyDescent="0.2">
      <c r="A1420" t="s">
        <v>216</v>
      </c>
      <c r="B1420" t="s">
        <v>231</v>
      </c>
      <c r="C1420" t="s">
        <v>245</v>
      </c>
      <c r="D1420" t="s">
        <v>36</v>
      </c>
      <c r="E1420">
        <v>2017</v>
      </c>
      <c r="F1420" t="s">
        <v>228</v>
      </c>
      <c r="G1420">
        <v>61</v>
      </c>
      <c r="H1420" s="59"/>
      <c r="I1420">
        <v>8.0245499999999996</v>
      </c>
      <c r="J1420">
        <v>120.6658</v>
      </c>
      <c r="K1420">
        <v>124.6922</v>
      </c>
      <c r="L1420">
        <v>125.64700000000001</v>
      </c>
      <c r="M1420">
        <v>124.4354</v>
      </c>
      <c r="N1420">
        <v>124.779</v>
      </c>
      <c r="O1420">
        <v>127.45740000000001</v>
      </c>
      <c r="P1420">
        <v>129.41739999999999</v>
      </c>
      <c r="Q1420">
        <v>129.0513</v>
      </c>
      <c r="R1420">
        <v>132.5316</v>
      </c>
      <c r="S1420">
        <v>134.56739999999999</v>
      </c>
      <c r="T1420">
        <v>133.52889999999999</v>
      </c>
      <c r="U1420">
        <v>133.1703</v>
      </c>
      <c r="V1420">
        <v>129.76159999999999</v>
      </c>
      <c r="W1420">
        <v>131.19839999999999</v>
      </c>
      <c r="X1420">
        <v>134.92859999999999</v>
      </c>
      <c r="Y1420">
        <v>135.34719999999999</v>
      </c>
      <c r="Z1420">
        <v>132.4187</v>
      </c>
      <c r="AA1420">
        <v>126.7642</v>
      </c>
      <c r="AB1420">
        <v>153.12889999999999</v>
      </c>
      <c r="AC1420">
        <v>125.3018</v>
      </c>
      <c r="AD1420">
        <v>122.6823</v>
      </c>
      <c r="AE1420">
        <v>118.3146</v>
      </c>
      <c r="AF1420">
        <v>123.80710000000001</v>
      </c>
      <c r="AG1420">
        <v>122.7983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28.709340000000001</v>
      </c>
      <c r="AU1420">
        <v>108.6709</v>
      </c>
      <c r="AV1420">
        <v>112.739</v>
      </c>
      <c r="AW1420">
        <v>113.0038</v>
      </c>
      <c r="AX1420">
        <v>110.6319</v>
      </c>
      <c r="AY1420">
        <v>107.0585</v>
      </c>
      <c r="AZ1420">
        <v>114.822</v>
      </c>
      <c r="BA1420">
        <v>67.692459999999997</v>
      </c>
      <c r="BB1420">
        <v>42.934910000000002</v>
      </c>
      <c r="BC1420">
        <v>41.276679999999999</v>
      </c>
      <c r="BD1420">
        <v>44.575519999999997</v>
      </c>
      <c r="BE1420">
        <v>43.041499999999999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32.240270000000002</v>
      </c>
      <c r="BS1420">
        <v>111.7666</v>
      </c>
      <c r="BT1420">
        <v>115.71680000000001</v>
      </c>
      <c r="BU1420">
        <v>116.0016</v>
      </c>
      <c r="BV1420">
        <v>113.4413</v>
      </c>
      <c r="BW1420">
        <v>109.374</v>
      </c>
      <c r="BX1420">
        <v>116.777</v>
      </c>
      <c r="BY1420">
        <v>68.951570000000004</v>
      </c>
      <c r="BZ1420">
        <v>44.1693</v>
      </c>
      <c r="CA1420">
        <v>42.447400000000002</v>
      </c>
      <c r="CB1420">
        <v>45.904249999999998</v>
      </c>
      <c r="CC1420">
        <v>44.398609999999998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34.685780000000001</v>
      </c>
      <c r="CQ1420">
        <v>113.91070000000001</v>
      </c>
      <c r="CR1420">
        <v>117.7792</v>
      </c>
      <c r="CS1420">
        <v>118.0778</v>
      </c>
      <c r="CT1420">
        <v>115.3871</v>
      </c>
      <c r="CU1420">
        <v>110.9778</v>
      </c>
      <c r="CV1420">
        <v>118.1311</v>
      </c>
      <c r="CW1420">
        <v>69.823620000000005</v>
      </c>
      <c r="CX1420">
        <v>45.024230000000003</v>
      </c>
      <c r="CY1420">
        <v>43.258240000000001</v>
      </c>
      <c r="CZ1420">
        <v>46.824539999999999</v>
      </c>
      <c r="DA1420">
        <v>45.338540000000002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  <c r="DM1420">
        <v>0</v>
      </c>
      <c r="DN1420">
        <v>37.131279999999997</v>
      </c>
      <c r="DO1420">
        <v>116.0548</v>
      </c>
      <c r="DP1420">
        <v>119.8416</v>
      </c>
      <c r="DQ1420">
        <v>120.1541</v>
      </c>
      <c r="DR1420">
        <v>117.3329</v>
      </c>
      <c r="DS1420">
        <v>112.58150000000001</v>
      </c>
      <c r="DT1420">
        <v>119.4851</v>
      </c>
      <c r="DU1420">
        <v>70.695679999999996</v>
      </c>
      <c r="DV1420">
        <v>45.879159999999999</v>
      </c>
      <c r="DW1420">
        <v>44.069070000000004</v>
      </c>
      <c r="DX1420">
        <v>47.744819999999997</v>
      </c>
      <c r="DY1420">
        <v>46.278460000000003</v>
      </c>
      <c r="DZ1420">
        <v>0</v>
      </c>
      <c r="EA1420">
        <v>0</v>
      </c>
      <c r="EB1420">
        <v>0</v>
      </c>
      <c r="EC1420">
        <v>0</v>
      </c>
      <c r="ED1420">
        <v>0</v>
      </c>
      <c r="EE1420">
        <v>0</v>
      </c>
      <c r="EF1420">
        <v>0</v>
      </c>
      <c r="EG1420">
        <v>0</v>
      </c>
      <c r="EH1420">
        <v>0</v>
      </c>
      <c r="EI1420">
        <v>0</v>
      </c>
      <c r="EJ1420">
        <v>0</v>
      </c>
      <c r="EK1420">
        <v>0</v>
      </c>
      <c r="EL1420">
        <v>40.662210000000002</v>
      </c>
      <c r="EM1420">
        <v>119.15049999999999</v>
      </c>
      <c r="EN1420">
        <v>122.8194</v>
      </c>
      <c r="EO1420">
        <v>123.1519</v>
      </c>
      <c r="EP1420">
        <v>120.14239999999999</v>
      </c>
      <c r="EQ1420">
        <v>114.89700000000001</v>
      </c>
      <c r="ER1420">
        <v>121.4401</v>
      </c>
      <c r="ES1420">
        <v>71.954790000000003</v>
      </c>
      <c r="ET1420">
        <v>47.11354</v>
      </c>
      <c r="EU1420">
        <v>45.239789999999999</v>
      </c>
      <c r="EV1420">
        <v>49.073549999999997</v>
      </c>
      <c r="EW1420">
        <v>47.635570000000001</v>
      </c>
      <c r="EX1420">
        <v>63.788629999999998</v>
      </c>
      <c r="EY1420">
        <v>62.7164</v>
      </c>
      <c r="EZ1420">
        <v>62.077489999999997</v>
      </c>
      <c r="FA1420">
        <v>60.631439999999998</v>
      </c>
      <c r="FB1420">
        <v>59.926279999999998</v>
      </c>
      <c r="FC1420">
        <v>59.040039999999998</v>
      </c>
      <c r="FD1420">
        <v>58.259799999999998</v>
      </c>
      <c r="FE1420">
        <v>57.916629999999998</v>
      </c>
      <c r="FF1420">
        <v>60.470480000000002</v>
      </c>
      <c r="FG1420">
        <v>64.670500000000004</v>
      </c>
      <c r="FH1420">
        <v>69.329710000000006</v>
      </c>
      <c r="FI1420">
        <v>72.883830000000003</v>
      </c>
      <c r="FJ1420">
        <v>75.176550000000006</v>
      </c>
      <c r="FK1420">
        <v>76.463260000000005</v>
      </c>
      <c r="FL1420">
        <v>77.410730000000001</v>
      </c>
      <c r="FM1420">
        <v>78.396609999999995</v>
      </c>
      <c r="FN1420">
        <v>78.959959999999995</v>
      </c>
      <c r="FO1420">
        <v>78.621470000000002</v>
      </c>
      <c r="FP1420">
        <v>76.580820000000003</v>
      </c>
      <c r="FQ1420">
        <v>76.390590000000003</v>
      </c>
      <c r="FR1420">
        <v>72.964740000000006</v>
      </c>
      <c r="FS1420">
        <v>70.145970000000005</v>
      </c>
      <c r="FT1420">
        <v>67.985500000000002</v>
      </c>
      <c r="FU1420">
        <v>66.534739999999999</v>
      </c>
      <c r="FV1420">
        <v>1</v>
      </c>
    </row>
    <row r="1421" spans="1:178" x14ac:dyDescent="0.2">
      <c r="A1421" t="s">
        <v>216</v>
      </c>
      <c r="B1421" t="s">
        <v>231</v>
      </c>
      <c r="C1421" t="s">
        <v>245</v>
      </c>
      <c r="D1421" t="s">
        <v>36</v>
      </c>
      <c r="E1421" t="s">
        <v>239</v>
      </c>
      <c r="F1421" t="s">
        <v>228</v>
      </c>
      <c r="G1421">
        <v>59</v>
      </c>
      <c r="H1421" s="59"/>
      <c r="I1421">
        <v>7.76145</v>
      </c>
      <c r="J1421">
        <v>116.70950000000001</v>
      </c>
      <c r="K1421">
        <v>120.604</v>
      </c>
      <c r="L1421">
        <v>121.5274</v>
      </c>
      <c r="M1421">
        <v>120.35550000000001</v>
      </c>
      <c r="N1421">
        <v>120.6879</v>
      </c>
      <c r="O1421">
        <v>123.27849999999999</v>
      </c>
      <c r="P1421">
        <v>125.1742</v>
      </c>
      <c r="Q1421">
        <v>124.8202</v>
      </c>
      <c r="R1421">
        <v>128.18629999999999</v>
      </c>
      <c r="S1421">
        <v>130.15530000000001</v>
      </c>
      <c r="T1421">
        <v>129.15090000000001</v>
      </c>
      <c r="U1421">
        <v>128.80410000000001</v>
      </c>
      <c r="V1421">
        <v>125.5072</v>
      </c>
      <c r="W1421">
        <v>126.8968</v>
      </c>
      <c r="X1421">
        <v>130.50470000000001</v>
      </c>
      <c r="Y1421">
        <v>130.90960000000001</v>
      </c>
      <c r="Z1421">
        <v>128.0771</v>
      </c>
      <c r="AA1421">
        <v>122.608</v>
      </c>
      <c r="AB1421">
        <v>148.10830000000001</v>
      </c>
      <c r="AC1421">
        <v>121.1935</v>
      </c>
      <c r="AD1421">
        <v>118.65989999999999</v>
      </c>
      <c r="AE1421">
        <v>114.4354</v>
      </c>
      <c r="AF1421">
        <v>119.7478</v>
      </c>
      <c r="AG1421">
        <v>118.7722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27.67089</v>
      </c>
      <c r="AU1421">
        <v>105.0227</v>
      </c>
      <c r="AV1421">
        <v>108.9607</v>
      </c>
      <c r="AW1421">
        <v>109.2162</v>
      </c>
      <c r="AX1421">
        <v>106.9273</v>
      </c>
      <c r="AY1421">
        <v>103.4847</v>
      </c>
      <c r="AZ1421">
        <v>111.0035</v>
      </c>
      <c r="BA1421">
        <v>65.438389999999998</v>
      </c>
      <c r="BB1421">
        <v>41.493250000000003</v>
      </c>
      <c r="BC1421">
        <v>39.891129999999997</v>
      </c>
      <c r="BD1421">
        <v>43.077469999999998</v>
      </c>
      <c r="BE1421">
        <v>41.592959999999998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31.143450000000001</v>
      </c>
      <c r="BS1421">
        <v>108.0673</v>
      </c>
      <c r="BT1421">
        <v>111.8892</v>
      </c>
      <c r="BU1421">
        <v>112.1645</v>
      </c>
      <c r="BV1421">
        <v>109.69029999999999</v>
      </c>
      <c r="BW1421">
        <v>105.7619</v>
      </c>
      <c r="BX1421">
        <v>112.92619999999999</v>
      </c>
      <c r="BY1421">
        <v>66.676680000000005</v>
      </c>
      <c r="BZ1421">
        <v>42.707230000000003</v>
      </c>
      <c r="CA1421">
        <v>41.042499999999997</v>
      </c>
      <c r="CB1421">
        <v>44.384239999999998</v>
      </c>
      <c r="CC1421">
        <v>42.927639999999997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33.548540000000003</v>
      </c>
      <c r="CQ1421">
        <v>110.1759</v>
      </c>
      <c r="CR1421">
        <v>113.91759999999999</v>
      </c>
      <c r="CS1421">
        <v>114.2064</v>
      </c>
      <c r="CT1421">
        <v>111.6039</v>
      </c>
      <c r="CU1421">
        <v>107.3391</v>
      </c>
      <c r="CV1421">
        <v>114.25790000000001</v>
      </c>
      <c r="CW1421">
        <v>67.534319999999994</v>
      </c>
      <c r="CX1421">
        <v>43.548020000000001</v>
      </c>
      <c r="CY1421">
        <v>41.839930000000003</v>
      </c>
      <c r="CZ1421">
        <v>45.289299999999997</v>
      </c>
      <c r="DA1421">
        <v>43.852020000000003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  <c r="DM1421">
        <v>0</v>
      </c>
      <c r="DN1421">
        <v>35.953620000000001</v>
      </c>
      <c r="DO1421">
        <v>112.2846</v>
      </c>
      <c r="DP1421">
        <v>115.94589999999999</v>
      </c>
      <c r="DQ1421">
        <v>116.2483</v>
      </c>
      <c r="DR1421">
        <v>113.5176</v>
      </c>
      <c r="DS1421">
        <v>108.91630000000001</v>
      </c>
      <c r="DT1421">
        <v>115.5896</v>
      </c>
      <c r="DU1421">
        <v>68.391970000000001</v>
      </c>
      <c r="DV1421">
        <v>44.388820000000003</v>
      </c>
      <c r="DW1421">
        <v>42.637360000000001</v>
      </c>
      <c r="DX1421">
        <v>46.194369999999999</v>
      </c>
      <c r="DY1421">
        <v>44.776409999999998</v>
      </c>
      <c r="DZ1421">
        <v>0</v>
      </c>
      <c r="EA1421">
        <v>0</v>
      </c>
      <c r="EB1421">
        <v>0</v>
      </c>
      <c r="EC1421">
        <v>0</v>
      </c>
      <c r="ED1421">
        <v>0</v>
      </c>
      <c r="EE1421">
        <v>0</v>
      </c>
      <c r="EF1421">
        <v>0</v>
      </c>
      <c r="EG1421">
        <v>0</v>
      </c>
      <c r="EH1421">
        <v>0</v>
      </c>
      <c r="EI1421">
        <v>0</v>
      </c>
      <c r="EJ1421">
        <v>0</v>
      </c>
      <c r="EK1421">
        <v>0</v>
      </c>
      <c r="EL1421">
        <v>39.426180000000002</v>
      </c>
      <c r="EM1421">
        <v>115.3291</v>
      </c>
      <c r="EN1421">
        <v>118.8745</v>
      </c>
      <c r="EO1421">
        <v>119.1966</v>
      </c>
      <c r="EP1421">
        <v>116.28060000000001</v>
      </c>
      <c r="EQ1421">
        <v>111.1936</v>
      </c>
      <c r="ER1421">
        <v>117.5123</v>
      </c>
      <c r="ES1421">
        <v>69.630260000000007</v>
      </c>
      <c r="ET1421">
        <v>45.602800000000002</v>
      </c>
      <c r="EU1421">
        <v>43.788730000000001</v>
      </c>
      <c r="EV1421">
        <v>47.501139999999999</v>
      </c>
      <c r="EW1421">
        <v>46.111080000000001</v>
      </c>
      <c r="EX1421">
        <v>63.788629999999998</v>
      </c>
      <c r="EY1421">
        <v>62.7164</v>
      </c>
      <c r="EZ1421">
        <v>62.077480000000001</v>
      </c>
      <c r="FA1421">
        <v>60.631439999999998</v>
      </c>
      <c r="FB1421">
        <v>59.926279999999998</v>
      </c>
      <c r="FC1421">
        <v>59.040039999999998</v>
      </c>
      <c r="FD1421">
        <v>58.259799999999998</v>
      </c>
      <c r="FE1421">
        <v>57.916629999999998</v>
      </c>
      <c r="FF1421">
        <v>60.470480000000002</v>
      </c>
      <c r="FG1421">
        <v>64.670500000000004</v>
      </c>
      <c r="FH1421">
        <v>69.329710000000006</v>
      </c>
      <c r="FI1421">
        <v>72.883830000000003</v>
      </c>
      <c r="FJ1421">
        <v>75.176550000000006</v>
      </c>
      <c r="FK1421">
        <v>76.463260000000005</v>
      </c>
      <c r="FL1421">
        <v>77.410730000000001</v>
      </c>
      <c r="FM1421">
        <v>78.396609999999995</v>
      </c>
      <c r="FN1421">
        <v>78.959959999999995</v>
      </c>
      <c r="FO1421">
        <v>78.621459999999999</v>
      </c>
      <c r="FP1421">
        <v>76.580820000000003</v>
      </c>
      <c r="FQ1421">
        <v>76.390590000000003</v>
      </c>
      <c r="FR1421">
        <v>72.964740000000006</v>
      </c>
      <c r="FS1421">
        <v>70.145960000000002</v>
      </c>
      <c r="FT1421">
        <v>67.985500000000002</v>
      </c>
      <c r="FU1421">
        <v>66.534739999999999</v>
      </c>
      <c r="FV1421">
        <v>1</v>
      </c>
    </row>
    <row r="1422" spans="1:178" x14ac:dyDescent="0.2">
      <c r="A1422" t="s">
        <v>216</v>
      </c>
      <c r="B1422" t="s">
        <v>231</v>
      </c>
      <c r="C1422" t="s">
        <v>245</v>
      </c>
      <c r="D1422" t="s">
        <v>37</v>
      </c>
      <c r="E1422">
        <v>2015</v>
      </c>
      <c r="F1422" t="s">
        <v>228</v>
      </c>
      <c r="G1422">
        <v>64</v>
      </c>
      <c r="H1422" s="59"/>
      <c r="I1422">
        <v>8.4192</v>
      </c>
      <c r="J1422">
        <v>113.354</v>
      </c>
      <c r="K1422">
        <v>112.7415</v>
      </c>
      <c r="L1422">
        <v>112.41200000000001</v>
      </c>
      <c r="M1422">
        <v>112.3319</v>
      </c>
      <c r="N1422">
        <v>111.83750000000001</v>
      </c>
      <c r="O1422">
        <v>111.7504</v>
      </c>
      <c r="P1422">
        <v>114.90089999999999</v>
      </c>
      <c r="Q1422">
        <v>118.05710000000001</v>
      </c>
      <c r="R1422">
        <v>119.3454</v>
      </c>
      <c r="S1422">
        <v>121.29949999999999</v>
      </c>
      <c r="T1422">
        <v>121.7966</v>
      </c>
      <c r="U1422">
        <v>119.7276</v>
      </c>
      <c r="V1422">
        <v>119.00020000000001</v>
      </c>
      <c r="W1422">
        <v>119.91849999999999</v>
      </c>
      <c r="X1422">
        <v>118.2878</v>
      </c>
      <c r="Y1422">
        <v>115.34180000000001</v>
      </c>
      <c r="Z1422">
        <v>114.45310000000001</v>
      </c>
      <c r="AA1422">
        <v>113.2454</v>
      </c>
      <c r="AB1422">
        <v>110.5617</v>
      </c>
      <c r="AC1422">
        <v>110.53789999999999</v>
      </c>
      <c r="AD1422">
        <v>111.23909999999999</v>
      </c>
      <c r="AE1422">
        <v>111.92270000000001</v>
      </c>
      <c r="AF1422">
        <v>113.15689999999999</v>
      </c>
      <c r="AG1422">
        <v>113.85760000000001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24.871849999999998</v>
      </c>
      <c r="AU1422">
        <v>98.779589999999999</v>
      </c>
      <c r="AV1422">
        <v>98.074169999999995</v>
      </c>
      <c r="AW1422">
        <v>95.378720000000001</v>
      </c>
      <c r="AX1422">
        <v>94.588470000000001</v>
      </c>
      <c r="AY1422">
        <v>93.910150000000002</v>
      </c>
      <c r="AZ1422">
        <v>75.109049999999996</v>
      </c>
      <c r="BA1422">
        <v>53.230580000000003</v>
      </c>
      <c r="BB1422">
        <v>31.72532</v>
      </c>
      <c r="BC1422">
        <v>32.442419999999998</v>
      </c>
      <c r="BD1422">
        <v>32.70223</v>
      </c>
      <c r="BE1422">
        <v>32.178150000000002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27.522559999999999</v>
      </c>
      <c r="BS1422">
        <v>101.1461</v>
      </c>
      <c r="BT1422">
        <v>100.1696</v>
      </c>
      <c r="BU1422">
        <v>97.322689999999994</v>
      </c>
      <c r="BV1422">
        <v>96.523319999999998</v>
      </c>
      <c r="BW1422">
        <v>95.742620000000002</v>
      </c>
      <c r="BX1422">
        <v>75.981909999999999</v>
      </c>
      <c r="BY1422">
        <v>54.10333</v>
      </c>
      <c r="BZ1422">
        <v>32.620280000000001</v>
      </c>
      <c r="CA1422">
        <v>33.38532</v>
      </c>
      <c r="CB1422">
        <v>33.775269999999999</v>
      </c>
      <c r="CC1422">
        <v>33.31559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29.358429999999998</v>
      </c>
      <c r="CQ1422">
        <v>102.7851</v>
      </c>
      <c r="CR1422">
        <v>101.6208</v>
      </c>
      <c r="CS1422">
        <v>98.669079999999994</v>
      </c>
      <c r="CT1422">
        <v>97.863380000000006</v>
      </c>
      <c r="CU1422">
        <v>97.011790000000005</v>
      </c>
      <c r="CV1422">
        <v>76.586449999999999</v>
      </c>
      <c r="CW1422">
        <v>54.707790000000003</v>
      </c>
      <c r="CX1422">
        <v>33.240119999999997</v>
      </c>
      <c r="CY1422">
        <v>34.03837</v>
      </c>
      <c r="CZ1422">
        <v>34.518450000000001</v>
      </c>
      <c r="DA1422">
        <v>34.103380000000001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  <c r="DM1422">
        <v>0</v>
      </c>
      <c r="DN1422">
        <v>31.194299999999998</v>
      </c>
      <c r="DO1422">
        <v>104.4242</v>
      </c>
      <c r="DP1422">
        <v>103.07210000000001</v>
      </c>
      <c r="DQ1422">
        <v>100.0155</v>
      </c>
      <c r="DR1422">
        <v>99.203450000000004</v>
      </c>
      <c r="DS1422">
        <v>98.280950000000004</v>
      </c>
      <c r="DT1422">
        <v>77.190989999999999</v>
      </c>
      <c r="DU1422">
        <v>55.312249999999999</v>
      </c>
      <c r="DV1422">
        <v>33.859960000000001</v>
      </c>
      <c r="DW1422">
        <v>34.691429999999997</v>
      </c>
      <c r="DX1422">
        <v>35.261629999999997</v>
      </c>
      <c r="DY1422">
        <v>34.891170000000002</v>
      </c>
      <c r="DZ1422">
        <v>0</v>
      </c>
      <c r="EA1422">
        <v>0</v>
      </c>
      <c r="EB1422">
        <v>0</v>
      </c>
      <c r="EC1422">
        <v>0</v>
      </c>
      <c r="ED1422">
        <v>0</v>
      </c>
      <c r="EE1422">
        <v>0</v>
      </c>
      <c r="EF1422">
        <v>0</v>
      </c>
      <c r="EG1422">
        <v>0</v>
      </c>
      <c r="EH1422">
        <v>0</v>
      </c>
      <c r="EI1422">
        <v>0</v>
      </c>
      <c r="EJ1422">
        <v>0</v>
      </c>
      <c r="EK1422">
        <v>0</v>
      </c>
      <c r="EL1422">
        <v>33.845010000000002</v>
      </c>
      <c r="EM1422">
        <v>106.7907</v>
      </c>
      <c r="EN1422">
        <v>105.1675</v>
      </c>
      <c r="EO1422">
        <v>101.9594</v>
      </c>
      <c r="EP1422">
        <v>101.1383</v>
      </c>
      <c r="EQ1422">
        <v>100.1134</v>
      </c>
      <c r="ER1422">
        <v>78.063850000000002</v>
      </c>
      <c r="ES1422">
        <v>56.185000000000002</v>
      </c>
      <c r="ET1422">
        <v>34.754919999999998</v>
      </c>
      <c r="EU1422">
        <v>35.634329999999999</v>
      </c>
      <c r="EV1422">
        <v>36.33466</v>
      </c>
      <c r="EW1422">
        <v>36.028619999999997</v>
      </c>
      <c r="EX1422">
        <v>67.64452</v>
      </c>
      <c r="EY1422">
        <v>66.116410000000002</v>
      </c>
      <c r="EZ1422">
        <v>65.191909999999993</v>
      </c>
      <c r="FA1422">
        <v>64.345849999999999</v>
      </c>
      <c r="FB1422">
        <v>63.345689999999998</v>
      </c>
      <c r="FC1422">
        <v>62.086109999999998</v>
      </c>
      <c r="FD1422">
        <v>60.601280000000003</v>
      </c>
      <c r="FE1422">
        <v>61.351149999999997</v>
      </c>
      <c r="FF1422">
        <v>64.485020000000006</v>
      </c>
      <c r="FG1422">
        <v>68.786389999999997</v>
      </c>
      <c r="FH1422">
        <v>72.306579999999997</v>
      </c>
      <c r="FI1422">
        <v>74.694479999999999</v>
      </c>
      <c r="FJ1422">
        <v>77.059830000000005</v>
      </c>
      <c r="FK1422">
        <v>79.203059999999994</v>
      </c>
      <c r="FL1422">
        <v>80.099180000000004</v>
      </c>
      <c r="FM1422">
        <v>80.989090000000004</v>
      </c>
      <c r="FN1422">
        <v>81.462469999999996</v>
      </c>
      <c r="FO1422">
        <v>81.018330000000006</v>
      </c>
      <c r="FP1422">
        <v>79.760409999999993</v>
      </c>
      <c r="FQ1422">
        <v>78.550830000000005</v>
      </c>
      <c r="FR1422">
        <v>75.74418</v>
      </c>
      <c r="FS1422">
        <v>73.151809999999998</v>
      </c>
      <c r="FT1422">
        <v>71.585849999999994</v>
      </c>
      <c r="FU1422">
        <v>70.105710000000002</v>
      </c>
      <c r="FV1422">
        <v>1</v>
      </c>
    </row>
    <row r="1423" spans="1:178" x14ac:dyDescent="0.2">
      <c r="A1423" t="s">
        <v>216</v>
      </c>
      <c r="B1423" t="s">
        <v>231</v>
      </c>
      <c r="C1423" t="s">
        <v>245</v>
      </c>
      <c r="D1423" t="s">
        <v>37</v>
      </c>
      <c r="E1423">
        <v>2016</v>
      </c>
      <c r="F1423" t="s">
        <v>228</v>
      </c>
      <c r="G1423">
        <v>62</v>
      </c>
      <c r="H1423" s="59"/>
      <c r="I1423">
        <v>8.1561000000000003</v>
      </c>
      <c r="J1423">
        <v>109.8117</v>
      </c>
      <c r="K1423">
        <v>109.2184</v>
      </c>
      <c r="L1423">
        <v>108.8991</v>
      </c>
      <c r="M1423">
        <v>108.8216</v>
      </c>
      <c r="N1423">
        <v>108.3426</v>
      </c>
      <c r="O1423">
        <v>108.2582</v>
      </c>
      <c r="P1423">
        <v>111.3103</v>
      </c>
      <c r="Q1423">
        <v>114.3678</v>
      </c>
      <c r="R1423">
        <v>115.61579999999999</v>
      </c>
      <c r="S1423">
        <v>117.5089</v>
      </c>
      <c r="T1423">
        <v>117.99039999999999</v>
      </c>
      <c r="U1423">
        <v>115.98609999999999</v>
      </c>
      <c r="V1423">
        <v>115.2814</v>
      </c>
      <c r="W1423">
        <v>116.1711</v>
      </c>
      <c r="X1423">
        <v>114.5913</v>
      </c>
      <c r="Y1423">
        <v>111.7373</v>
      </c>
      <c r="Z1423">
        <v>110.87649999999999</v>
      </c>
      <c r="AA1423">
        <v>109.70650000000001</v>
      </c>
      <c r="AB1423">
        <v>107.1067</v>
      </c>
      <c r="AC1423">
        <v>107.0836</v>
      </c>
      <c r="AD1423">
        <v>107.7629</v>
      </c>
      <c r="AE1423">
        <v>108.4251</v>
      </c>
      <c r="AF1423">
        <v>109.6207</v>
      </c>
      <c r="AG1423">
        <v>110.2996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24.02506</v>
      </c>
      <c r="AU1423">
        <v>95.630650000000003</v>
      </c>
      <c r="AV1423">
        <v>94.95438</v>
      </c>
      <c r="AW1423">
        <v>92.347120000000004</v>
      </c>
      <c r="AX1423">
        <v>91.581829999999997</v>
      </c>
      <c r="AY1423">
        <v>90.927379999999999</v>
      </c>
      <c r="AZ1423">
        <v>72.738979999999998</v>
      </c>
      <c r="BA1423">
        <v>51.544229999999999</v>
      </c>
      <c r="BB1423">
        <v>30.710429999999999</v>
      </c>
      <c r="BC1423">
        <v>31.403849999999998</v>
      </c>
      <c r="BD1423">
        <v>31.652139999999999</v>
      </c>
      <c r="BE1423">
        <v>31.14273</v>
      </c>
      <c r="BF1423">
        <v>0</v>
      </c>
      <c r="BG1423">
        <v>0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26.63402</v>
      </c>
      <c r="BS1423">
        <v>97.959869999999995</v>
      </c>
      <c r="BT1423">
        <v>97.016769999999994</v>
      </c>
      <c r="BU1423">
        <v>94.260480000000001</v>
      </c>
      <c r="BV1423">
        <v>93.486189999999993</v>
      </c>
      <c r="BW1423">
        <v>92.730999999999995</v>
      </c>
      <c r="BX1423">
        <v>73.598089999999999</v>
      </c>
      <c r="BY1423">
        <v>52.403230000000001</v>
      </c>
      <c r="BZ1423">
        <v>31.591290000000001</v>
      </c>
      <c r="CA1423">
        <v>32.331910000000001</v>
      </c>
      <c r="CB1423">
        <v>32.708269999999999</v>
      </c>
      <c r="CC1423">
        <v>32.262270000000001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28.44098</v>
      </c>
      <c r="CQ1423">
        <v>99.573089999999993</v>
      </c>
      <c r="CR1423">
        <v>98.445179999999993</v>
      </c>
      <c r="CS1423">
        <v>95.585660000000004</v>
      </c>
      <c r="CT1423">
        <v>94.805149999999998</v>
      </c>
      <c r="CU1423">
        <v>93.980170000000001</v>
      </c>
      <c r="CV1423">
        <v>74.193119999999993</v>
      </c>
      <c r="CW1423">
        <v>52.998170000000002</v>
      </c>
      <c r="CX1423">
        <v>32.201369999999997</v>
      </c>
      <c r="CY1423">
        <v>32.974670000000003</v>
      </c>
      <c r="CZ1423">
        <v>33.439749999999997</v>
      </c>
      <c r="DA1423">
        <v>33.037649999999999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  <c r="DM1423">
        <v>0</v>
      </c>
      <c r="DN1423">
        <v>30.24794</v>
      </c>
      <c r="DO1423">
        <v>101.1863</v>
      </c>
      <c r="DP1423">
        <v>99.873580000000004</v>
      </c>
      <c r="DQ1423">
        <v>96.910849999999996</v>
      </c>
      <c r="DR1423">
        <v>96.124110000000002</v>
      </c>
      <c r="DS1423">
        <v>95.229349999999997</v>
      </c>
      <c r="DT1423">
        <v>74.788139999999999</v>
      </c>
      <c r="DU1423">
        <v>53.593110000000003</v>
      </c>
      <c r="DV1423">
        <v>32.811450000000001</v>
      </c>
      <c r="DW1423">
        <v>33.617440000000002</v>
      </c>
      <c r="DX1423">
        <v>34.171219999999998</v>
      </c>
      <c r="DY1423">
        <v>33.813029999999998</v>
      </c>
      <c r="DZ1423">
        <v>0</v>
      </c>
      <c r="EA1423">
        <v>0</v>
      </c>
      <c r="EB1423">
        <v>0</v>
      </c>
      <c r="EC1423">
        <v>0</v>
      </c>
      <c r="ED1423">
        <v>0</v>
      </c>
      <c r="EE1423">
        <v>0</v>
      </c>
      <c r="EF1423">
        <v>0</v>
      </c>
      <c r="EG1423">
        <v>0</v>
      </c>
      <c r="EH1423">
        <v>0</v>
      </c>
      <c r="EI1423">
        <v>0</v>
      </c>
      <c r="EJ1423">
        <v>0</v>
      </c>
      <c r="EK1423">
        <v>0</v>
      </c>
      <c r="EL1423">
        <v>32.856900000000003</v>
      </c>
      <c r="EM1423">
        <v>103.5155</v>
      </c>
      <c r="EN1423">
        <v>101.93600000000001</v>
      </c>
      <c r="EO1423">
        <v>98.824200000000005</v>
      </c>
      <c r="EP1423">
        <v>98.028480000000002</v>
      </c>
      <c r="EQ1423">
        <v>97.032970000000006</v>
      </c>
      <c r="ER1423">
        <v>75.64725</v>
      </c>
      <c r="ES1423">
        <v>54.452120000000001</v>
      </c>
      <c r="ET1423">
        <v>33.692309999999999</v>
      </c>
      <c r="EU1423">
        <v>34.545490000000001</v>
      </c>
      <c r="EV1423">
        <v>35.227359999999997</v>
      </c>
      <c r="EW1423">
        <v>34.932569999999998</v>
      </c>
      <c r="EX1423">
        <v>67.64452</v>
      </c>
      <c r="EY1423">
        <v>66.116410000000002</v>
      </c>
      <c r="EZ1423">
        <v>65.191909999999993</v>
      </c>
      <c r="FA1423">
        <v>64.345849999999999</v>
      </c>
      <c r="FB1423">
        <v>63.345689999999998</v>
      </c>
      <c r="FC1423">
        <v>62.086109999999998</v>
      </c>
      <c r="FD1423">
        <v>60.601280000000003</v>
      </c>
      <c r="FE1423">
        <v>61.351149999999997</v>
      </c>
      <c r="FF1423">
        <v>64.485020000000006</v>
      </c>
      <c r="FG1423">
        <v>68.786389999999997</v>
      </c>
      <c r="FH1423">
        <v>72.306579999999997</v>
      </c>
      <c r="FI1423">
        <v>74.694479999999999</v>
      </c>
      <c r="FJ1423">
        <v>77.059830000000005</v>
      </c>
      <c r="FK1423">
        <v>79.203059999999994</v>
      </c>
      <c r="FL1423">
        <v>80.099180000000004</v>
      </c>
      <c r="FM1423">
        <v>80.989090000000004</v>
      </c>
      <c r="FN1423">
        <v>81.462469999999996</v>
      </c>
      <c r="FO1423">
        <v>81.018330000000006</v>
      </c>
      <c r="FP1423">
        <v>79.760409999999993</v>
      </c>
      <c r="FQ1423">
        <v>78.550830000000005</v>
      </c>
      <c r="FR1423">
        <v>75.74418</v>
      </c>
      <c r="FS1423">
        <v>73.151809999999998</v>
      </c>
      <c r="FT1423">
        <v>71.585849999999994</v>
      </c>
      <c r="FU1423">
        <v>70.105710000000002</v>
      </c>
      <c r="FV1423">
        <v>1</v>
      </c>
    </row>
    <row r="1424" spans="1:178" x14ac:dyDescent="0.2">
      <c r="A1424" t="s">
        <v>216</v>
      </c>
      <c r="B1424" t="s">
        <v>231</v>
      </c>
      <c r="C1424" t="s">
        <v>245</v>
      </c>
      <c r="D1424" t="s">
        <v>37</v>
      </c>
      <c r="E1424">
        <v>2017</v>
      </c>
      <c r="F1424" t="s">
        <v>228</v>
      </c>
      <c r="G1424">
        <v>61</v>
      </c>
      <c r="H1424" s="59"/>
      <c r="I1424">
        <v>8.0245499999999996</v>
      </c>
      <c r="J1424">
        <v>108.0406</v>
      </c>
      <c r="K1424">
        <v>107.4568</v>
      </c>
      <c r="L1424">
        <v>107.1427</v>
      </c>
      <c r="M1424">
        <v>107.0664</v>
      </c>
      <c r="N1424">
        <v>106.5951</v>
      </c>
      <c r="O1424">
        <v>106.5121</v>
      </c>
      <c r="P1424">
        <v>109.5149</v>
      </c>
      <c r="Q1424">
        <v>112.5231</v>
      </c>
      <c r="R1424">
        <v>113.75109999999999</v>
      </c>
      <c r="S1424">
        <v>115.6135</v>
      </c>
      <c r="T1424">
        <v>116.0874</v>
      </c>
      <c r="U1424">
        <v>114.11539999999999</v>
      </c>
      <c r="V1424">
        <v>113.422</v>
      </c>
      <c r="W1424">
        <v>114.29730000000001</v>
      </c>
      <c r="X1424">
        <v>112.74299999999999</v>
      </c>
      <c r="Y1424">
        <v>109.93510000000001</v>
      </c>
      <c r="Z1424">
        <v>109.0881</v>
      </c>
      <c r="AA1424">
        <v>107.9371</v>
      </c>
      <c r="AB1424">
        <v>105.3792</v>
      </c>
      <c r="AC1424">
        <v>105.35639999999999</v>
      </c>
      <c r="AD1424">
        <v>106.0248</v>
      </c>
      <c r="AE1424">
        <v>106.6763</v>
      </c>
      <c r="AF1424">
        <v>107.8526</v>
      </c>
      <c r="AG1424">
        <v>108.5205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23.60209</v>
      </c>
      <c r="AU1424">
        <v>94.056550000000001</v>
      </c>
      <c r="AV1424">
        <v>93.394810000000007</v>
      </c>
      <c r="AW1424">
        <v>90.831639999999993</v>
      </c>
      <c r="AX1424">
        <v>90.078800000000001</v>
      </c>
      <c r="AY1424">
        <v>89.436279999999996</v>
      </c>
      <c r="AZ1424">
        <v>71.554090000000002</v>
      </c>
      <c r="BA1424">
        <v>50.701189999999997</v>
      </c>
      <c r="BB1424">
        <v>30.203119999999998</v>
      </c>
      <c r="BC1424">
        <v>30.884720000000002</v>
      </c>
      <c r="BD1424">
        <v>31.12726</v>
      </c>
      <c r="BE1424">
        <v>30.625219999999999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26.18993</v>
      </c>
      <c r="BS1424">
        <v>96.366919999999993</v>
      </c>
      <c r="BT1424">
        <v>95.440510000000003</v>
      </c>
      <c r="BU1424">
        <v>92.729510000000005</v>
      </c>
      <c r="BV1424">
        <v>91.967749999999995</v>
      </c>
      <c r="BW1424">
        <v>91.225300000000004</v>
      </c>
      <c r="BX1424">
        <v>72.40625</v>
      </c>
      <c r="BY1424">
        <v>51.553240000000002</v>
      </c>
      <c r="BZ1424">
        <v>31.07685</v>
      </c>
      <c r="CA1424">
        <v>31.805260000000001</v>
      </c>
      <c r="CB1424">
        <v>32.174840000000003</v>
      </c>
      <c r="CC1424">
        <v>31.735679999999999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27.98226</v>
      </c>
      <c r="CQ1424">
        <v>97.967070000000007</v>
      </c>
      <c r="CR1424">
        <v>96.857349999999997</v>
      </c>
      <c r="CS1424">
        <v>94.043959999999998</v>
      </c>
      <c r="CT1424">
        <v>93.276030000000006</v>
      </c>
      <c r="CU1424">
        <v>92.464359999999999</v>
      </c>
      <c r="CV1424">
        <v>72.996449999999996</v>
      </c>
      <c r="CW1424">
        <v>52.143360000000001</v>
      </c>
      <c r="CX1424">
        <v>31.681989999999999</v>
      </c>
      <c r="CY1424">
        <v>32.442819999999998</v>
      </c>
      <c r="CZ1424">
        <v>32.900390000000002</v>
      </c>
      <c r="DA1424">
        <v>32.50479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  <c r="DM1424">
        <v>0</v>
      </c>
      <c r="DN1424">
        <v>29.77458</v>
      </c>
      <c r="DO1424">
        <v>99.567220000000006</v>
      </c>
      <c r="DP1424">
        <v>98.274190000000004</v>
      </c>
      <c r="DQ1424">
        <v>95.358410000000006</v>
      </c>
      <c r="DR1424">
        <v>94.584310000000002</v>
      </c>
      <c r="DS1424">
        <v>93.703410000000005</v>
      </c>
      <c r="DT1424">
        <v>73.586650000000006</v>
      </c>
      <c r="DU1424">
        <v>52.733490000000003</v>
      </c>
      <c r="DV1424">
        <v>32.287129999999998</v>
      </c>
      <c r="DW1424">
        <v>33.080379999999998</v>
      </c>
      <c r="DX1424">
        <v>33.625950000000003</v>
      </c>
      <c r="DY1424">
        <v>33.273890000000002</v>
      </c>
      <c r="DZ1424">
        <v>0</v>
      </c>
      <c r="EA1424">
        <v>0</v>
      </c>
      <c r="EB1424">
        <v>0</v>
      </c>
      <c r="EC1424">
        <v>0</v>
      </c>
      <c r="ED1424">
        <v>0</v>
      </c>
      <c r="EE1424">
        <v>0</v>
      </c>
      <c r="EF1424">
        <v>0</v>
      </c>
      <c r="EG1424">
        <v>0</v>
      </c>
      <c r="EH1424">
        <v>0</v>
      </c>
      <c r="EI1424">
        <v>0</v>
      </c>
      <c r="EJ1424">
        <v>0</v>
      </c>
      <c r="EK1424">
        <v>0</v>
      </c>
      <c r="EL1424">
        <v>32.36242</v>
      </c>
      <c r="EM1424">
        <v>101.8776</v>
      </c>
      <c r="EN1424">
        <v>100.3199</v>
      </c>
      <c r="EO1424">
        <v>97.256280000000004</v>
      </c>
      <c r="EP1424">
        <v>96.473259999999996</v>
      </c>
      <c r="EQ1424">
        <v>95.492429999999999</v>
      </c>
      <c r="ER1424">
        <v>74.438810000000004</v>
      </c>
      <c r="ES1424">
        <v>53.585529999999999</v>
      </c>
      <c r="ET1424">
        <v>33.160850000000003</v>
      </c>
      <c r="EU1424">
        <v>34.000920000000001</v>
      </c>
      <c r="EV1424">
        <v>34.67353</v>
      </c>
      <c r="EW1424">
        <v>34.384360000000001</v>
      </c>
      <c r="EX1424">
        <v>67.64452</v>
      </c>
      <c r="EY1424">
        <v>66.116410000000002</v>
      </c>
      <c r="EZ1424">
        <v>65.191909999999993</v>
      </c>
      <c r="FA1424">
        <v>64.345849999999999</v>
      </c>
      <c r="FB1424">
        <v>63.345689999999998</v>
      </c>
      <c r="FC1424">
        <v>62.086109999999998</v>
      </c>
      <c r="FD1424">
        <v>60.601280000000003</v>
      </c>
      <c r="FE1424">
        <v>61.351149999999997</v>
      </c>
      <c r="FF1424">
        <v>64.485020000000006</v>
      </c>
      <c r="FG1424">
        <v>68.786389999999997</v>
      </c>
      <c r="FH1424">
        <v>72.306579999999997</v>
      </c>
      <c r="FI1424">
        <v>74.694479999999999</v>
      </c>
      <c r="FJ1424">
        <v>77.059830000000005</v>
      </c>
      <c r="FK1424">
        <v>79.203059999999994</v>
      </c>
      <c r="FL1424">
        <v>80.099180000000004</v>
      </c>
      <c r="FM1424">
        <v>80.989090000000004</v>
      </c>
      <c r="FN1424">
        <v>81.462469999999996</v>
      </c>
      <c r="FO1424">
        <v>81.018320000000003</v>
      </c>
      <c r="FP1424">
        <v>79.760409999999993</v>
      </c>
      <c r="FQ1424">
        <v>78.550830000000005</v>
      </c>
      <c r="FR1424">
        <v>75.74418</v>
      </c>
      <c r="FS1424">
        <v>73.151809999999998</v>
      </c>
      <c r="FT1424">
        <v>71.585849999999994</v>
      </c>
      <c r="FU1424">
        <v>70.105710000000002</v>
      </c>
      <c r="FV1424">
        <v>1</v>
      </c>
    </row>
    <row r="1425" spans="1:178" x14ac:dyDescent="0.2">
      <c r="A1425" t="s">
        <v>216</v>
      </c>
      <c r="B1425" t="s">
        <v>231</v>
      </c>
      <c r="C1425" t="s">
        <v>245</v>
      </c>
      <c r="D1425" t="s">
        <v>37</v>
      </c>
      <c r="E1425" t="s">
        <v>239</v>
      </c>
      <c r="F1425" t="s">
        <v>228</v>
      </c>
      <c r="G1425">
        <v>59</v>
      </c>
      <c r="H1425" s="59"/>
      <c r="I1425">
        <v>7.76145</v>
      </c>
      <c r="J1425">
        <v>104.4983</v>
      </c>
      <c r="K1425">
        <v>103.9336</v>
      </c>
      <c r="L1425">
        <v>103.6298</v>
      </c>
      <c r="M1425">
        <v>103.556</v>
      </c>
      <c r="N1425">
        <v>103.1002</v>
      </c>
      <c r="O1425">
        <v>103.01990000000001</v>
      </c>
      <c r="P1425">
        <v>105.9243</v>
      </c>
      <c r="Q1425">
        <v>108.8339</v>
      </c>
      <c r="R1425">
        <v>110.0215</v>
      </c>
      <c r="S1425">
        <v>111.8229</v>
      </c>
      <c r="T1425">
        <v>112.2812</v>
      </c>
      <c r="U1425">
        <v>110.37390000000001</v>
      </c>
      <c r="V1425">
        <v>109.7033</v>
      </c>
      <c r="W1425">
        <v>110.54989999999999</v>
      </c>
      <c r="X1425">
        <v>109.04649999999999</v>
      </c>
      <c r="Y1425">
        <v>106.33069999999999</v>
      </c>
      <c r="Z1425">
        <v>105.5115</v>
      </c>
      <c r="AA1425">
        <v>104.3981</v>
      </c>
      <c r="AB1425">
        <v>101.9241</v>
      </c>
      <c r="AC1425">
        <v>101.9021</v>
      </c>
      <c r="AD1425">
        <v>102.54859999999999</v>
      </c>
      <c r="AE1425">
        <v>103.17870000000001</v>
      </c>
      <c r="AF1425">
        <v>104.3165</v>
      </c>
      <c r="AG1425">
        <v>104.96250000000001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22.75705</v>
      </c>
      <c r="AU1425">
        <v>90.909149999999997</v>
      </c>
      <c r="AV1425">
        <v>90.276409999999998</v>
      </c>
      <c r="AW1425">
        <v>87.801329999999993</v>
      </c>
      <c r="AX1425">
        <v>87.073430000000002</v>
      </c>
      <c r="AY1425">
        <v>86.454719999999995</v>
      </c>
      <c r="AZ1425">
        <v>69.184610000000006</v>
      </c>
      <c r="BA1425">
        <v>49.015419999999999</v>
      </c>
      <c r="BB1425">
        <v>29.18881</v>
      </c>
      <c r="BC1425">
        <v>29.846779999999999</v>
      </c>
      <c r="BD1425">
        <v>30.077870000000001</v>
      </c>
      <c r="BE1425">
        <v>29.59055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25.302099999999999</v>
      </c>
      <c r="BS1425">
        <v>93.181330000000003</v>
      </c>
      <c r="BT1425">
        <v>92.28828</v>
      </c>
      <c r="BU1425">
        <v>89.667820000000006</v>
      </c>
      <c r="BV1425">
        <v>88.931150000000002</v>
      </c>
      <c r="BW1425">
        <v>88.214160000000007</v>
      </c>
      <c r="BX1425">
        <v>70.022679999999994</v>
      </c>
      <c r="BY1425">
        <v>49.853380000000001</v>
      </c>
      <c r="BZ1425">
        <v>30.048100000000002</v>
      </c>
      <c r="CA1425">
        <v>30.752099999999999</v>
      </c>
      <c r="CB1425">
        <v>31.108129999999999</v>
      </c>
      <c r="CC1425">
        <v>30.682659999999998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27.064800000000002</v>
      </c>
      <c r="CQ1425">
        <v>94.755039999999994</v>
      </c>
      <c r="CR1425">
        <v>93.681700000000006</v>
      </c>
      <c r="CS1425">
        <v>90.960549999999998</v>
      </c>
      <c r="CT1425">
        <v>90.217799999999997</v>
      </c>
      <c r="CU1425">
        <v>89.432739999999995</v>
      </c>
      <c r="CV1425">
        <v>70.603129999999993</v>
      </c>
      <c r="CW1425">
        <v>50.433750000000003</v>
      </c>
      <c r="CX1425">
        <v>30.643229999999999</v>
      </c>
      <c r="CY1425">
        <v>31.37912</v>
      </c>
      <c r="CZ1425">
        <v>31.82169</v>
      </c>
      <c r="DA1425">
        <v>31.439060000000001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  <c r="DM1425">
        <v>0</v>
      </c>
      <c r="DN1425">
        <v>28.827500000000001</v>
      </c>
      <c r="DO1425">
        <v>96.328739999999996</v>
      </c>
      <c r="DP1425">
        <v>95.075119999999998</v>
      </c>
      <c r="DQ1425">
        <v>92.253270000000001</v>
      </c>
      <c r="DR1425">
        <v>91.504459999999995</v>
      </c>
      <c r="DS1425">
        <v>90.651319999999998</v>
      </c>
      <c r="DT1425">
        <v>71.183570000000003</v>
      </c>
      <c r="DU1425">
        <v>51.014110000000002</v>
      </c>
      <c r="DV1425">
        <v>31.23837</v>
      </c>
      <c r="DW1425">
        <v>32.006149999999998</v>
      </c>
      <c r="DX1425">
        <v>32.535249999999998</v>
      </c>
      <c r="DY1425">
        <v>32.195450000000001</v>
      </c>
      <c r="DZ1425">
        <v>0</v>
      </c>
      <c r="EA1425">
        <v>0</v>
      </c>
      <c r="EB1425">
        <v>0</v>
      </c>
      <c r="EC1425">
        <v>0</v>
      </c>
      <c r="ED1425">
        <v>0</v>
      </c>
      <c r="EE1425">
        <v>0</v>
      </c>
      <c r="EF1425">
        <v>0</v>
      </c>
      <c r="EG1425">
        <v>0</v>
      </c>
      <c r="EH1425">
        <v>0</v>
      </c>
      <c r="EI1425">
        <v>0</v>
      </c>
      <c r="EJ1425">
        <v>0</v>
      </c>
      <c r="EK1425">
        <v>0</v>
      </c>
      <c r="EL1425">
        <v>31.37256</v>
      </c>
      <c r="EM1425">
        <v>98.600920000000002</v>
      </c>
      <c r="EN1425">
        <v>97.087000000000003</v>
      </c>
      <c r="EO1425">
        <v>94.119770000000003</v>
      </c>
      <c r="EP1425">
        <v>93.362179999999995</v>
      </c>
      <c r="EQ1425">
        <v>92.410759999999996</v>
      </c>
      <c r="ER1425">
        <v>72.021640000000005</v>
      </c>
      <c r="ES1425">
        <v>51.852080000000001</v>
      </c>
      <c r="ET1425">
        <v>32.097659999999998</v>
      </c>
      <c r="EU1425">
        <v>32.911470000000001</v>
      </c>
      <c r="EV1425">
        <v>33.565519999999999</v>
      </c>
      <c r="EW1425">
        <v>33.287559999999999</v>
      </c>
      <c r="EX1425">
        <v>67.64452</v>
      </c>
      <c r="EY1425">
        <v>66.116410000000002</v>
      </c>
      <c r="EZ1425">
        <v>65.191909999999993</v>
      </c>
      <c r="FA1425">
        <v>64.345849999999999</v>
      </c>
      <c r="FB1425">
        <v>63.345689999999998</v>
      </c>
      <c r="FC1425">
        <v>62.086109999999998</v>
      </c>
      <c r="FD1425">
        <v>60.601280000000003</v>
      </c>
      <c r="FE1425">
        <v>61.351149999999997</v>
      </c>
      <c r="FF1425">
        <v>64.485020000000006</v>
      </c>
      <c r="FG1425">
        <v>68.786389999999997</v>
      </c>
      <c r="FH1425">
        <v>72.306579999999997</v>
      </c>
      <c r="FI1425">
        <v>74.694479999999999</v>
      </c>
      <c r="FJ1425">
        <v>77.059830000000005</v>
      </c>
      <c r="FK1425">
        <v>79.203059999999994</v>
      </c>
      <c r="FL1425">
        <v>80.099189999999993</v>
      </c>
      <c r="FM1425">
        <v>80.989090000000004</v>
      </c>
      <c r="FN1425">
        <v>81.462459999999993</v>
      </c>
      <c r="FO1425">
        <v>81.018330000000006</v>
      </c>
      <c r="FP1425">
        <v>79.760409999999993</v>
      </c>
      <c r="FQ1425">
        <v>78.550830000000005</v>
      </c>
      <c r="FR1425">
        <v>75.74418</v>
      </c>
      <c r="FS1425">
        <v>73.151809999999998</v>
      </c>
      <c r="FT1425">
        <v>71.585849999999994</v>
      </c>
      <c r="FU1425">
        <v>70.105710000000002</v>
      </c>
      <c r="FV1425">
        <v>1</v>
      </c>
    </row>
    <row r="1426" spans="1:178" x14ac:dyDescent="0.2">
      <c r="A1426" t="s">
        <v>216</v>
      </c>
      <c r="B1426" t="s">
        <v>231</v>
      </c>
      <c r="C1426" t="s">
        <v>245</v>
      </c>
      <c r="D1426" t="s">
        <v>38</v>
      </c>
      <c r="E1426">
        <v>2015</v>
      </c>
      <c r="F1426" t="s">
        <v>228</v>
      </c>
      <c r="G1426">
        <v>64</v>
      </c>
      <c r="H1426" s="59"/>
      <c r="I1426">
        <v>8.4192</v>
      </c>
      <c r="J1426">
        <v>122.9622</v>
      </c>
      <c r="K1426">
        <v>123.59869999999999</v>
      </c>
      <c r="L1426">
        <v>123.8442</v>
      </c>
      <c r="M1426">
        <v>123.2565</v>
      </c>
      <c r="N1426">
        <v>123.4629</v>
      </c>
      <c r="O1426">
        <v>124.6648</v>
      </c>
      <c r="P1426">
        <v>127.3094</v>
      </c>
      <c r="Q1426">
        <v>128.20050000000001</v>
      </c>
      <c r="R1426">
        <v>129.1395</v>
      </c>
      <c r="S1426">
        <v>131.03039999999999</v>
      </c>
      <c r="T1426">
        <v>131.84549999999999</v>
      </c>
      <c r="U1426">
        <v>131.97450000000001</v>
      </c>
      <c r="V1426">
        <v>129.05789999999999</v>
      </c>
      <c r="W1426">
        <v>128.40260000000001</v>
      </c>
      <c r="X1426">
        <v>126.39400000000001</v>
      </c>
      <c r="Y1426">
        <v>123.0472</v>
      </c>
      <c r="Z1426">
        <v>121.1377</v>
      </c>
      <c r="AA1426">
        <v>119.9915</v>
      </c>
      <c r="AB1426">
        <v>120.49079999999999</v>
      </c>
      <c r="AC1426">
        <v>121.7146</v>
      </c>
      <c r="AD1426">
        <v>122.53489999999999</v>
      </c>
      <c r="AE1426">
        <v>122.60809999999999</v>
      </c>
      <c r="AF1426">
        <v>122.6551</v>
      </c>
      <c r="AG1426">
        <v>123.1407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24.855589999999999</v>
      </c>
      <c r="AU1426">
        <v>104.4709</v>
      </c>
      <c r="AV1426">
        <v>103.4474</v>
      </c>
      <c r="AW1426">
        <v>100.9076</v>
      </c>
      <c r="AX1426">
        <v>99.32114</v>
      </c>
      <c r="AY1426">
        <v>98.517089999999996</v>
      </c>
      <c r="AZ1426">
        <v>82.522810000000007</v>
      </c>
      <c r="BA1426">
        <v>60.938470000000002</v>
      </c>
      <c r="BB1426">
        <v>38.06879</v>
      </c>
      <c r="BC1426">
        <v>37.596699999999998</v>
      </c>
      <c r="BD1426">
        <v>37.554160000000003</v>
      </c>
      <c r="BE1426">
        <v>38.875349999999997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28.06794</v>
      </c>
      <c r="BS1426">
        <v>106.9564</v>
      </c>
      <c r="BT1426">
        <v>105.72580000000001</v>
      </c>
      <c r="BU1426">
        <v>102.99250000000001</v>
      </c>
      <c r="BV1426">
        <v>101.37090000000001</v>
      </c>
      <c r="BW1426">
        <v>100.51049999999999</v>
      </c>
      <c r="BX1426">
        <v>83.572159999999997</v>
      </c>
      <c r="BY1426">
        <v>62.00365</v>
      </c>
      <c r="BZ1426">
        <v>39.182250000000003</v>
      </c>
      <c r="CA1426">
        <v>38.747779999999999</v>
      </c>
      <c r="CB1426">
        <v>38.746079999999999</v>
      </c>
      <c r="CC1426">
        <v>40.113109999999999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30.2928</v>
      </c>
      <c r="CQ1426">
        <v>108.6778</v>
      </c>
      <c r="CR1426">
        <v>107.3038</v>
      </c>
      <c r="CS1426">
        <v>104.4365</v>
      </c>
      <c r="CT1426">
        <v>102.79049999999999</v>
      </c>
      <c r="CU1426">
        <v>101.8912</v>
      </c>
      <c r="CV1426">
        <v>84.298929999999999</v>
      </c>
      <c r="CW1426">
        <v>62.741399999999999</v>
      </c>
      <c r="CX1426">
        <v>39.953429999999997</v>
      </c>
      <c r="CY1426">
        <v>39.545020000000001</v>
      </c>
      <c r="CZ1426">
        <v>39.57159</v>
      </c>
      <c r="DA1426">
        <v>40.970379999999999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32.517659999999999</v>
      </c>
      <c r="DO1426">
        <v>110.3993</v>
      </c>
      <c r="DP1426">
        <v>108.8817</v>
      </c>
      <c r="DQ1426">
        <v>105.88039999999999</v>
      </c>
      <c r="DR1426">
        <v>104.2102</v>
      </c>
      <c r="DS1426">
        <v>103.2718</v>
      </c>
      <c r="DT1426">
        <v>85.025710000000004</v>
      </c>
      <c r="DU1426">
        <v>63.479149999999997</v>
      </c>
      <c r="DV1426">
        <v>40.724609999999998</v>
      </c>
      <c r="DW1426">
        <v>40.34225</v>
      </c>
      <c r="DX1426">
        <v>40.397109999999998</v>
      </c>
      <c r="DY1426">
        <v>41.827640000000002</v>
      </c>
      <c r="DZ1426">
        <v>0</v>
      </c>
      <c r="EA1426">
        <v>0</v>
      </c>
      <c r="EB1426">
        <v>0</v>
      </c>
      <c r="EC1426">
        <v>0</v>
      </c>
      <c r="ED1426">
        <v>0</v>
      </c>
      <c r="EE1426">
        <v>0</v>
      </c>
      <c r="EF1426">
        <v>0</v>
      </c>
      <c r="EG1426">
        <v>0</v>
      </c>
      <c r="EH1426">
        <v>0</v>
      </c>
      <c r="EI1426">
        <v>0</v>
      </c>
      <c r="EJ1426">
        <v>0</v>
      </c>
      <c r="EK1426">
        <v>0</v>
      </c>
      <c r="EL1426">
        <v>35.729999999999997</v>
      </c>
      <c r="EM1426">
        <v>112.8848</v>
      </c>
      <c r="EN1426">
        <v>111.1601</v>
      </c>
      <c r="EO1426">
        <v>107.9653</v>
      </c>
      <c r="EP1426">
        <v>106.2599</v>
      </c>
      <c r="EQ1426">
        <v>105.26519999999999</v>
      </c>
      <c r="ER1426">
        <v>86.075059999999993</v>
      </c>
      <c r="ES1426">
        <v>64.544340000000005</v>
      </c>
      <c r="ET1426">
        <v>41.838070000000002</v>
      </c>
      <c r="EU1426">
        <v>41.493340000000003</v>
      </c>
      <c r="EV1426">
        <v>41.589030000000001</v>
      </c>
      <c r="EW1426">
        <v>43.065399999999997</v>
      </c>
      <c r="EX1426">
        <v>70.032970000000006</v>
      </c>
      <c r="EY1426">
        <v>68.600040000000007</v>
      </c>
      <c r="EZ1426">
        <v>67.278530000000003</v>
      </c>
      <c r="FA1426">
        <v>66.080039999999997</v>
      </c>
      <c r="FB1426">
        <v>64.758870000000002</v>
      </c>
      <c r="FC1426">
        <v>63.390180000000001</v>
      </c>
      <c r="FD1426">
        <v>62.658659999999998</v>
      </c>
      <c r="FE1426">
        <v>63.272309999999997</v>
      </c>
      <c r="FF1426">
        <v>66.884159999999994</v>
      </c>
      <c r="FG1426">
        <v>70.936189999999996</v>
      </c>
      <c r="FH1426">
        <v>74.114620000000002</v>
      </c>
      <c r="FI1426">
        <v>76.911869999999993</v>
      </c>
      <c r="FJ1426">
        <v>79.301010000000005</v>
      </c>
      <c r="FK1426">
        <v>81.252080000000007</v>
      </c>
      <c r="FL1426">
        <v>82.390209999999996</v>
      </c>
      <c r="FM1426">
        <v>82.970349999999996</v>
      </c>
      <c r="FN1426">
        <v>83.138559999999998</v>
      </c>
      <c r="FO1426">
        <v>83.179280000000006</v>
      </c>
      <c r="FP1426">
        <v>82.623180000000005</v>
      </c>
      <c r="FQ1426">
        <v>81.338629999999995</v>
      </c>
      <c r="FR1426">
        <v>79.160070000000005</v>
      </c>
      <c r="FS1426">
        <v>76.147419999999997</v>
      </c>
      <c r="FT1426">
        <v>74.171710000000004</v>
      </c>
      <c r="FU1426">
        <v>72.697249999999997</v>
      </c>
      <c r="FV1426">
        <v>1</v>
      </c>
    </row>
    <row r="1427" spans="1:178" x14ac:dyDescent="0.2">
      <c r="A1427" t="s">
        <v>216</v>
      </c>
      <c r="B1427" t="s">
        <v>231</v>
      </c>
      <c r="C1427" t="s">
        <v>245</v>
      </c>
      <c r="D1427" t="s">
        <v>38</v>
      </c>
      <c r="E1427">
        <v>2016</v>
      </c>
      <c r="F1427" t="s">
        <v>228</v>
      </c>
      <c r="G1427">
        <v>62</v>
      </c>
      <c r="H1427" s="59"/>
      <c r="I1427">
        <v>8.1561000000000003</v>
      </c>
      <c r="J1427">
        <v>119.11960000000001</v>
      </c>
      <c r="K1427">
        <v>119.7362</v>
      </c>
      <c r="L1427">
        <v>119.974</v>
      </c>
      <c r="M1427">
        <v>119.40470000000001</v>
      </c>
      <c r="N1427">
        <v>119.60469999999999</v>
      </c>
      <c r="O1427">
        <v>120.76900000000001</v>
      </c>
      <c r="P1427">
        <v>123.331</v>
      </c>
      <c r="Q1427">
        <v>124.1942</v>
      </c>
      <c r="R1427">
        <v>125.1039</v>
      </c>
      <c r="S1427">
        <v>126.9357</v>
      </c>
      <c r="T1427">
        <v>127.7253</v>
      </c>
      <c r="U1427">
        <v>127.8503</v>
      </c>
      <c r="V1427">
        <v>125.0249</v>
      </c>
      <c r="W1427">
        <v>124.3901</v>
      </c>
      <c r="X1427">
        <v>122.4442</v>
      </c>
      <c r="Y1427">
        <v>119.202</v>
      </c>
      <c r="Z1427">
        <v>117.35209999999999</v>
      </c>
      <c r="AA1427">
        <v>116.2418</v>
      </c>
      <c r="AB1427">
        <v>116.7255</v>
      </c>
      <c r="AC1427">
        <v>117.911</v>
      </c>
      <c r="AD1427">
        <v>118.7056</v>
      </c>
      <c r="AE1427">
        <v>118.7766</v>
      </c>
      <c r="AF1427">
        <v>118.8222</v>
      </c>
      <c r="AG1427">
        <v>119.29259999999999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23.99457</v>
      </c>
      <c r="AU1427">
        <v>101.1409</v>
      </c>
      <c r="AV1427">
        <v>100.1549</v>
      </c>
      <c r="AW1427">
        <v>97.699560000000005</v>
      </c>
      <c r="AX1427">
        <v>96.163579999999996</v>
      </c>
      <c r="AY1427">
        <v>95.386120000000005</v>
      </c>
      <c r="AZ1427">
        <v>79.916439999999994</v>
      </c>
      <c r="BA1427">
        <v>59.006189999999997</v>
      </c>
      <c r="BB1427">
        <v>36.849930000000001</v>
      </c>
      <c r="BC1427">
        <v>36.391599999999997</v>
      </c>
      <c r="BD1427">
        <v>36.349319999999999</v>
      </c>
      <c r="BE1427">
        <v>37.628030000000003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27.156330000000001</v>
      </c>
      <c r="BS1427">
        <v>103.5873</v>
      </c>
      <c r="BT1427">
        <v>102.3974</v>
      </c>
      <c r="BU1427">
        <v>99.751589999999993</v>
      </c>
      <c r="BV1427">
        <v>98.181039999999996</v>
      </c>
      <c r="BW1427">
        <v>97.348159999999993</v>
      </c>
      <c r="BX1427">
        <v>80.949259999999995</v>
      </c>
      <c r="BY1427">
        <v>60.054600000000001</v>
      </c>
      <c r="BZ1427">
        <v>37.945860000000003</v>
      </c>
      <c r="CA1427">
        <v>37.524560000000001</v>
      </c>
      <c r="CB1427">
        <v>37.522460000000002</v>
      </c>
      <c r="CC1427">
        <v>38.846290000000003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29.346150000000002</v>
      </c>
      <c r="CQ1427">
        <v>105.2817</v>
      </c>
      <c r="CR1427">
        <v>103.95050000000001</v>
      </c>
      <c r="CS1427">
        <v>101.1728</v>
      </c>
      <c r="CT1427">
        <v>99.578320000000005</v>
      </c>
      <c r="CU1427">
        <v>98.707059999999998</v>
      </c>
      <c r="CV1427">
        <v>81.664599999999993</v>
      </c>
      <c r="CW1427">
        <v>60.780729999999998</v>
      </c>
      <c r="CX1427">
        <v>38.704889999999999</v>
      </c>
      <c r="CY1427">
        <v>38.309229999999999</v>
      </c>
      <c r="CZ1427">
        <v>38.334980000000002</v>
      </c>
      <c r="DA1427">
        <v>39.690049999999999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  <c r="DM1427">
        <v>0</v>
      </c>
      <c r="DN1427">
        <v>31.535969999999999</v>
      </c>
      <c r="DO1427">
        <v>106.976</v>
      </c>
      <c r="DP1427">
        <v>105.50360000000001</v>
      </c>
      <c r="DQ1427">
        <v>102.5941</v>
      </c>
      <c r="DR1427">
        <v>100.9756</v>
      </c>
      <c r="DS1427">
        <v>100.066</v>
      </c>
      <c r="DT1427">
        <v>82.379930000000002</v>
      </c>
      <c r="DU1427">
        <v>61.506860000000003</v>
      </c>
      <c r="DV1427">
        <v>39.463920000000002</v>
      </c>
      <c r="DW1427">
        <v>39.093910000000001</v>
      </c>
      <c r="DX1427">
        <v>39.147500000000001</v>
      </c>
      <c r="DY1427">
        <v>40.533819999999999</v>
      </c>
      <c r="DZ1427">
        <v>0</v>
      </c>
      <c r="EA1427">
        <v>0</v>
      </c>
      <c r="EB1427">
        <v>0</v>
      </c>
      <c r="EC1427">
        <v>0</v>
      </c>
      <c r="ED1427">
        <v>0</v>
      </c>
      <c r="EE1427">
        <v>0</v>
      </c>
      <c r="EF1427">
        <v>0</v>
      </c>
      <c r="EG1427">
        <v>0</v>
      </c>
      <c r="EH1427">
        <v>0</v>
      </c>
      <c r="EI1427">
        <v>0</v>
      </c>
      <c r="EJ1427">
        <v>0</v>
      </c>
      <c r="EK1427">
        <v>0</v>
      </c>
      <c r="EL1427">
        <v>34.697719999999997</v>
      </c>
      <c r="EM1427">
        <v>109.4224</v>
      </c>
      <c r="EN1427">
        <v>107.7461</v>
      </c>
      <c r="EO1427">
        <v>104.6461</v>
      </c>
      <c r="EP1427">
        <v>102.9931</v>
      </c>
      <c r="EQ1427">
        <v>102.02800000000001</v>
      </c>
      <c r="ER1427">
        <v>83.412750000000003</v>
      </c>
      <c r="ES1427">
        <v>62.55527</v>
      </c>
      <c r="ET1427">
        <v>40.559849999999997</v>
      </c>
      <c r="EU1427">
        <v>40.226869999999998</v>
      </c>
      <c r="EV1427">
        <v>40.320639999999997</v>
      </c>
      <c r="EW1427">
        <v>41.752079999999999</v>
      </c>
      <c r="EX1427">
        <v>70.032970000000006</v>
      </c>
      <c r="EY1427">
        <v>68.600040000000007</v>
      </c>
      <c r="EZ1427">
        <v>67.278530000000003</v>
      </c>
      <c r="FA1427">
        <v>66.080039999999997</v>
      </c>
      <c r="FB1427">
        <v>64.758870000000002</v>
      </c>
      <c r="FC1427">
        <v>63.390180000000001</v>
      </c>
      <c r="FD1427">
        <v>62.658659999999998</v>
      </c>
      <c r="FE1427">
        <v>63.272309999999997</v>
      </c>
      <c r="FF1427">
        <v>66.884159999999994</v>
      </c>
      <c r="FG1427">
        <v>70.936189999999996</v>
      </c>
      <c r="FH1427">
        <v>74.114620000000002</v>
      </c>
      <c r="FI1427">
        <v>76.911869999999993</v>
      </c>
      <c r="FJ1427">
        <v>79.301010000000005</v>
      </c>
      <c r="FK1427">
        <v>81.252080000000007</v>
      </c>
      <c r="FL1427">
        <v>82.390209999999996</v>
      </c>
      <c r="FM1427">
        <v>82.970349999999996</v>
      </c>
      <c r="FN1427">
        <v>83.138570000000001</v>
      </c>
      <c r="FO1427">
        <v>83.179270000000002</v>
      </c>
      <c r="FP1427">
        <v>82.623180000000005</v>
      </c>
      <c r="FQ1427">
        <v>81.338629999999995</v>
      </c>
      <c r="FR1427">
        <v>79.160070000000005</v>
      </c>
      <c r="FS1427">
        <v>76.147419999999997</v>
      </c>
      <c r="FT1427">
        <v>74.171719999999993</v>
      </c>
      <c r="FU1427">
        <v>72.697249999999997</v>
      </c>
      <c r="FV1427">
        <v>1</v>
      </c>
    </row>
    <row r="1428" spans="1:178" x14ac:dyDescent="0.2">
      <c r="A1428" t="s">
        <v>216</v>
      </c>
      <c r="B1428" t="s">
        <v>231</v>
      </c>
      <c r="C1428" t="s">
        <v>245</v>
      </c>
      <c r="D1428" t="s">
        <v>38</v>
      </c>
      <c r="E1428">
        <v>2017</v>
      </c>
      <c r="F1428" t="s">
        <v>228</v>
      </c>
      <c r="G1428">
        <v>61</v>
      </c>
      <c r="H1428" s="59"/>
      <c r="I1428">
        <v>8.0245499999999996</v>
      </c>
      <c r="J1428">
        <v>117.1983</v>
      </c>
      <c r="K1428">
        <v>117.80500000000001</v>
      </c>
      <c r="L1428">
        <v>118.039</v>
      </c>
      <c r="M1428">
        <v>117.47880000000001</v>
      </c>
      <c r="N1428">
        <v>117.6756</v>
      </c>
      <c r="O1428">
        <v>118.8211</v>
      </c>
      <c r="P1428">
        <v>121.34180000000001</v>
      </c>
      <c r="Q1428">
        <v>122.19110000000001</v>
      </c>
      <c r="R1428">
        <v>123.086</v>
      </c>
      <c r="S1428">
        <v>124.8883</v>
      </c>
      <c r="T1428">
        <v>125.6652</v>
      </c>
      <c r="U1428">
        <v>125.7882</v>
      </c>
      <c r="V1428">
        <v>123.00830000000001</v>
      </c>
      <c r="W1428">
        <v>122.38379999999999</v>
      </c>
      <c r="X1428">
        <v>120.4693</v>
      </c>
      <c r="Y1428">
        <v>117.2794</v>
      </c>
      <c r="Z1428">
        <v>115.4594</v>
      </c>
      <c r="AA1428">
        <v>114.3669</v>
      </c>
      <c r="AB1428">
        <v>114.8428</v>
      </c>
      <c r="AC1428">
        <v>116.00920000000001</v>
      </c>
      <c r="AD1428">
        <v>116.791</v>
      </c>
      <c r="AE1428">
        <v>116.8609</v>
      </c>
      <c r="AF1428">
        <v>116.9057</v>
      </c>
      <c r="AG1428">
        <v>117.3685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23.564579999999999</v>
      </c>
      <c r="AU1428">
        <v>99.476389999999995</v>
      </c>
      <c r="AV1428">
        <v>98.509020000000007</v>
      </c>
      <c r="AW1428">
        <v>96.095860000000002</v>
      </c>
      <c r="AX1428">
        <v>94.585130000000007</v>
      </c>
      <c r="AY1428">
        <v>93.820959999999999</v>
      </c>
      <c r="AZ1428">
        <v>78.613429999999994</v>
      </c>
      <c r="BA1428">
        <v>58.040230000000001</v>
      </c>
      <c r="BB1428">
        <v>36.240679999999998</v>
      </c>
      <c r="BC1428">
        <v>35.789230000000003</v>
      </c>
      <c r="BD1428">
        <v>35.74709</v>
      </c>
      <c r="BE1428">
        <v>37.004559999999998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26.70073</v>
      </c>
      <c r="BS1428">
        <v>101.9029</v>
      </c>
      <c r="BT1428">
        <v>100.7333</v>
      </c>
      <c r="BU1428">
        <v>98.131290000000007</v>
      </c>
      <c r="BV1428">
        <v>96.586250000000007</v>
      </c>
      <c r="BW1428">
        <v>95.767110000000002</v>
      </c>
      <c r="BX1428">
        <v>79.637889999999999</v>
      </c>
      <c r="BY1428">
        <v>59.080150000000003</v>
      </c>
      <c r="BZ1428">
        <v>37.327730000000003</v>
      </c>
      <c r="CA1428">
        <v>36.91301</v>
      </c>
      <c r="CB1428">
        <v>36.910739999999997</v>
      </c>
      <c r="CC1428">
        <v>38.212960000000002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28.872820000000001</v>
      </c>
      <c r="CQ1428">
        <v>103.5836</v>
      </c>
      <c r="CR1428">
        <v>102.2739</v>
      </c>
      <c r="CS1428">
        <v>99.54101</v>
      </c>
      <c r="CT1428">
        <v>97.972219999999993</v>
      </c>
      <c r="CU1428">
        <v>97.115009999999998</v>
      </c>
      <c r="CV1428">
        <v>80.347430000000003</v>
      </c>
      <c r="CW1428">
        <v>59.800400000000003</v>
      </c>
      <c r="CX1428">
        <v>38.080620000000003</v>
      </c>
      <c r="CY1428">
        <v>37.691339999999997</v>
      </c>
      <c r="CZ1428">
        <v>37.716670000000001</v>
      </c>
      <c r="DA1428">
        <v>39.049889999999998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  <c r="DM1428">
        <v>0</v>
      </c>
      <c r="DN1428">
        <v>31.044910000000002</v>
      </c>
      <c r="DO1428">
        <v>105.2642</v>
      </c>
      <c r="DP1428">
        <v>103.8145</v>
      </c>
      <c r="DQ1428">
        <v>100.9507</v>
      </c>
      <c r="DR1428">
        <v>99.358189999999993</v>
      </c>
      <c r="DS1428">
        <v>98.462909999999994</v>
      </c>
      <c r="DT1428">
        <v>81.056970000000007</v>
      </c>
      <c r="DU1428">
        <v>60.520650000000003</v>
      </c>
      <c r="DV1428">
        <v>38.833500000000001</v>
      </c>
      <c r="DW1428">
        <v>38.469670000000001</v>
      </c>
      <c r="DX1428">
        <v>38.52261</v>
      </c>
      <c r="DY1428">
        <v>39.88682</v>
      </c>
      <c r="DZ1428">
        <v>0</v>
      </c>
      <c r="EA1428">
        <v>0</v>
      </c>
      <c r="EB1428">
        <v>0</v>
      </c>
      <c r="EC1428">
        <v>0</v>
      </c>
      <c r="ED1428">
        <v>0</v>
      </c>
      <c r="EE1428">
        <v>0</v>
      </c>
      <c r="EF1428">
        <v>0</v>
      </c>
      <c r="EG1428">
        <v>0</v>
      </c>
      <c r="EH1428">
        <v>0</v>
      </c>
      <c r="EI1428">
        <v>0</v>
      </c>
      <c r="EJ1428">
        <v>0</v>
      </c>
      <c r="EK1428">
        <v>0</v>
      </c>
      <c r="EL1428">
        <v>34.181060000000002</v>
      </c>
      <c r="EM1428">
        <v>107.6908</v>
      </c>
      <c r="EN1428">
        <v>106.03879999999999</v>
      </c>
      <c r="EO1428">
        <v>102.9862</v>
      </c>
      <c r="EP1428">
        <v>101.3593</v>
      </c>
      <c r="EQ1428">
        <v>100.4091</v>
      </c>
      <c r="ER1428">
        <v>82.081429999999997</v>
      </c>
      <c r="ES1428">
        <v>61.560569999999998</v>
      </c>
      <c r="ET1428">
        <v>39.920560000000002</v>
      </c>
      <c r="EU1428">
        <v>39.593449999999997</v>
      </c>
      <c r="EV1428">
        <v>39.686259999999997</v>
      </c>
      <c r="EW1428">
        <v>41.095210000000002</v>
      </c>
      <c r="EX1428">
        <v>70.032970000000006</v>
      </c>
      <c r="EY1428">
        <v>68.600040000000007</v>
      </c>
      <c r="EZ1428">
        <v>67.278530000000003</v>
      </c>
      <c r="FA1428">
        <v>66.080039999999997</v>
      </c>
      <c r="FB1428">
        <v>64.758870000000002</v>
      </c>
      <c r="FC1428">
        <v>63.390180000000001</v>
      </c>
      <c r="FD1428">
        <v>62.658659999999998</v>
      </c>
      <c r="FE1428">
        <v>63.272309999999997</v>
      </c>
      <c r="FF1428">
        <v>66.884159999999994</v>
      </c>
      <c r="FG1428">
        <v>70.936189999999996</v>
      </c>
      <c r="FH1428">
        <v>74.114620000000002</v>
      </c>
      <c r="FI1428">
        <v>76.911869999999993</v>
      </c>
      <c r="FJ1428">
        <v>79.301010000000005</v>
      </c>
      <c r="FK1428">
        <v>81.252080000000007</v>
      </c>
      <c r="FL1428">
        <v>82.390209999999996</v>
      </c>
      <c r="FM1428">
        <v>82.970349999999996</v>
      </c>
      <c r="FN1428">
        <v>83.138559999999998</v>
      </c>
      <c r="FO1428">
        <v>83.179270000000002</v>
      </c>
      <c r="FP1428">
        <v>82.623180000000005</v>
      </c>
      <c r="FQ1428">
        <v>81.338629999999995</v>
      </c>
      <c r="FR1428">
        <v>79.160070000000005</v>
      </c>
      <c r="FS1428">
        <v>76.147419999999997</v>
      </c>
      <c r="FT1428">
        <v>74.171710000000004</v>
      </c>
      <c r="FU1428">
        <v>72.697249999999997</v>
      </c>
      <c r="FV1428">
        <v>1</v>
      </c>
    </row>
    <row r="1429" spans="1:178" x14ac:dyDescent="0.2">
      <c r="A1429" t="s">
        <v>216</v>
      </c>
      <c r="B1429" t="s">
        <v>231</v>
      </c>
      <c r="C1429" t="s">
        <v>245</v>
      </c>
      <c r="D1429" t="s">
        <v>38</v>
      </c>
      <c r="E1429" t="s">
        <v>239</v>
      </c>
      <c r="F1429" t="s">
        <v>228</v>
      </c>
      <c r="G1429">
        <v>59</v>
      </c>
      <c r="H1429" s="59"/>
      <c r="I1429">
        <v>7.76145</v>
      </c>
      <c r="J1429">
        <v>113.3558</v>
      </c>
      <c r="K1429">
        <v>113.9425</v>
      </c>
      <c r="L1429">
        <v>114.1688</v>
      </c>
      <c r="M1429">
        <v>113.6271</v>
      </c>
      <c r="N1429">
        <v>113.81740000000001</v>
      </c>
      <c r="O1429">
        <v>114.92529999999999</v>
      </c>
      <c r="P1429">
        <v>117.3634</v>
      </c>
      <c r="Q1429">
        <v>118.1848</v>
      </c>
      <c r="R1429">
        <v>119.0504</v>
      </c>
      <c r="S1429">
        <v>120.7936</v>
      </c>
      <c r="T1429">
        <v>121.54510000000001</v>
      </c>
      <c r="U1429">
        <v>121.664</v>
      </c>
      <c r="V1429">
        <v>118.9753</v>
      </c>
      <c r="W1429">
        <v>118.3712</v>
      </c>
      <c r="X1429">
        <v>116.51949999999999</v>
      </c>
      <c r="Y1429">
        <v>113.4341</v>
      </c>
      <c r="Z1429">
        <v>111.6738</v>
      </c>
      <c r="AA1429">
        <v>110.6172</v>
      </c>
      <c r="AB1429">
        <v>111.0775</v>
      </c>
      <c r="AC1429">
        <v>112.2056</v>
      </c>
      <c r="AD1429">
        <v>112.9618</v>
      </c>
      <c r="AE1429">
        <v>113.0294</v>
      </c>
      <c r="AF1429">
        <v>113.0727</v>
      </c>
      <c r="AG1429">
        <v>113.52030000000001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22.705680000000001</v>
      </c>
      <c r="AU1429">
        <v>96.148089999999996</v>
      </c>
      <c r="AV1429">
        <v>95.218010000000007</v>
      </c>
      <c r="AW1429">
        <v>92.889179999999996</v>
      </c>
      <c r="AX1429">
        <v>91.428920000000005</v>
      </c>
      <c r="AY1429">
        <v>90.691310000000001</v>
      </c>
      <c r="AZ1429">
        <v>76.007739999999998</v>
      </c>
      <c r="BA1429">
        <v>56.108649999999997</v>
      </c>
      <c r="BB1429">
        <v>35.022550000000003</v>
      </c>
      <c r="BC1429">
        <v>34.584899999999998</v>
      </c>
      <c r="BD1429">
        <v>34.543030000000002</v>
      </c>
      <c r="BE1429">
        <v>35.758049999999997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25.78999</v>
      </c>
      <c r="BS1429">
        <v>98.534549999999996</v>
      </c>
      <c r="BT1429">
        <v>97.405559999999994</v>
      </c>
      <c r="BU1429">
        <v>94.890950000000004</v>
      </c>
      <c r="BV1429">
        <v>93.396960000000007</v>
      </c>
      <c r="BW1429">
        <v>92.6053</v>
      </c>
      <c r="BX1429">
        <v>77.015270000000001</v>
      </c>
      <c r="BY1429">
        <v>57.131390000000003</v>
      </c>
      <c r="BZ1429">
        <v>36.091630000000002</v>
      </c>
      <c r="CA1429">
        <v>35.690100000000001</v>
      </c>
      <c r="CB1429">
        <v>35.687449999999998</v>
      </c>
      <c r="CC1429">
        <v>36.946469999999998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27.926169999999999</v>
      </c>
      <c r="CQ1429">
        <v>100.1874</v>
      </c>
      <c r="CR1429">
        <v>98.920649999999995</v>
      </c>
      <c r="CS1429">
        <v>96.277370000000005</v>
      </c>
      <c r="CT1429">
        <v>94.760019999999997</v>
      </c>
      <c r="CU1429">
        <v>93.93092</v>
      </c>
      <c r="CV1429">
        <v>77.713080000000005</v>
      </c>
      <c r="CW1429">
        <v>57.839730000000003</v>
      </c>
      <c r="CX1429">
        <v>36.832070000000002</v>
      </c>
      <c r="CY1429">
        <v>36.455559999999998</v>
      </c>
      <c r="CZ1429">
        <v>36.480060000000002</v>
      </c>
      <c r="DA1429">
        <v>37.769570000000002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  <c r="DM1429">
        <v>0</v>
      </c>
      <c r="DN1429">
        <v>30.062360000000002</v>
      </c>
      <c r="DO1429">
        <v>101.8402</v>
      </c>
      <c r="DP1429">
        <v>100.4357</v>
      </c>
      <c r="DQ1429">
        <v>97.663790000000006</v>
      </c>
      <c r="DR1429">
        <v>96.123080000000002</v>
      </c>
      <c r="DS1429">
        <v>95.256529999999998</v>
      </c>
      <c r="DT1429">
        <v>78.410889999999995</v>
      </c>
      <c r="DU1429">
        <v>58.548070000000003</v>
      </c>
      <c r="DV1429">
        <v>37.572519999999997</v>
      </c>
      <c r="DW1429">
        <v>37.221020000000003</v>
      </c>
      <c r="DX1429">
        <v>37.272669999999998</v>
      </c>
      <c r="DY1429">
        <v>38.592660000000002</v>
      </c>
      <c r="DZ1429">
        <v>0</v>
      </c>
      <c r="EA1429">
        <v>0</v>
      </c>
      <c r="EB1429">
        <v>0</v>
      </c>
      <c r="EC1429">
        <v>0</v>
      </c>
      <c r="ED1429">
        <v>0</v>
      </c>
      <c r="EE1429">
        <v>0</v>
      </c>
      <c r="EF1429">
        <v>0</v>
      </c>
      <c r="EG1429">
        <v>0</v>
      </c>
      <c r="EH1429">
        <v>0</v>
      </c>
      <c r="EI1429">
        <v>0</v>
      </c>
      <c r="EJ1429">
        <v>0</v>
      </c>
      <c r="EK1429">
        <v>0</v>
      </c>
      <c r="EL1429">
        <v>33.14667</v>
      </c>
      <c r="EM1429">
        <v>104.22669999999999</v>
      </c>
      <c r="EN1429">
        <v>102.6233</v>
      </c>
      <c r="EO1429">
        <v>99.665559999999999</v>
      </c>
      <c r="EP1429">
        <v>98.091120000000004</v>
      </c>
      <c r="EQ1429">
        <v>97.170519999999996</v>
      </c>
      <c r="ER1429">
        <v>79.418419999999998</v>
      </c>
      <c r="ES1429">
        <v>59.570810000000002</v>
      </c>
      <c r="ET1429">
        <v>38.641599999999997</v>
      </c>
      <c r="EU1429">
        <v>38.326230000000002</v>
      </c>
      <c r="EV1429">
        <v>38.417090000000002</v>
      </c>
      <c r="EW1429">
        <v>39.781080000000003</v>
      </c>
      <c r="EX1429">
        <v>70.032970000000006</v>
      </c>
      <c r="EY1429">
        <v>68.600040000000007</v>
      </c>
      <c r="EZ1429">
        <v>67.278530000000003</v>
      </c>
      <c r="FA1429">
        <v>66.080039999999997</v>
      </c>
      <c r="FB1429">
        <v>64.758870000000002</v>
      </c>
      <c r="FC1429">
        <v>63.390180000000001</v>
      </c>
      <c r="FD1429">
        <v>62.658659999999998</v>
      </c>
      <c r="FE1429">
        <v>63.272309999999997</v>
      </c>
      <c r="FF1429">
        <v>66.884159999999994</v>
      </c>
      <c r="FG1429">
        <v>70.936189999999996</v>
      </c>
      <c r="FH1429">
        <v>74.114620000000002</v>
      </c>
      <c r="FI1429">
        <v>76.911869999999993</v>
      </c>
      <c r="FJ1429">
        <v>79.301010000000005</v>
      </c>
      <c r="FK1429">
        <v>81.252080000000007</v>
      </c>
      <c r="FL1429">
        <v>82.390209999999996</v>
      </c>
      <c r="FM1429">
        <v>82.970349999999996</v>
      </c>
      <c r="FN1429">
        <v>83.138559999999998</v>
      </c>
      <c r="FO1429">
        <v>83.179270000000002</v>
      </c>
      <c r="FP1429">
        <v>82.623180000000005</v>
      </c>
      <c r="FQ1429">
        <v>81.338620000000006</v>
      </c>
      <c r="FR1429">
        <v>79.160070000000005</v>
      </c>
      <c r="FS1429">
        <v>76.147419999999997</v>
      </c>
      <c r="FT1429">
        <v>74.171710000000004</v>
      </c>
      <c r="FU1429">
        <v>72.697249999999997</v>
      </c>
      <c r="FV1429">
        <v>1</v>
      </c>
    </row>
    <row r="1430" spans="1:178" x14ac:dyDescent="0.2">
      <c r="A1430" t="s">
        <v>216</v>
      </c>
      <c r="B1430" t="s">
        <v>231</v>
      </c>
      <c r="C1430" t="s">
        <v>245</v>
      </c>
      <c r="D1430" t="s">
        <v>39</v>
      </c>
      <c r="E1430">
        <v>2015</v>
      </c>
      <c r="F1430" t="s">
        <v>228</v>
      </c>
      <c r="G1430">
        <v>64</v>
      </c>
      <c r="H1430" s="59"/>
      <c r="I1430">
        <v>8.4192</v>
      </c>
      <c r="J1430">
        <v>123.5812</v>
      </c>
      <c r="K1430">
        <v>124.14709999999999</v>
      </c>
      <c r="L1430">
        <v>124.7075</v>
      </c>
      <c r="M1430">
        <v>124.45189999999999</v>
      </c>
      <c r="N1430">
        <v>124.2473</v>
      </c>
      <c r="O1430">
        <v>125.4832</v>
      </c>
      <c r="P1430">
        <v>128.29910000000001</v>
      </c>
      <c r="Q1430">
        <v>129.79679999999999</v>
      </c>
      <c r="R1430">
        <v>130.7534</v>
      </c>
      <c r="S1430">
        <v>132.65469999999999</v>
      </c>
      <c r="T1430">
        <v>133.4974</v>
      </c>
      <c r="U1430">
        <v>133.6977</v>
      </c>
      <c r="V1430">
        <v>130.62979999999999</v>
      </c>
      <c r="W1430">
        <v>130.11060000000001</v>
      </c>
      <c r="X1430">
        <v>127.74039999999999</v>
      </c>
      <c r="Y1430">
        <v>124.339</v>
      </c>
      <c r="Z1430">
        <v>122.53660000000001</v>
      </c>
      <c r="AA1430">
        <v>121.51049999999999</v>
      </c>
      <c r="AB1430">
        <v>121.48309999999999</v>
      </c>
      <c r="AC1430">
        <v>122.4697</v>
      </c>
      <c r="AD1430">
        <v>123.2338</v>
      </c>
      <c r="AE1430">
        <v>123.1968</v>
      </c>
      <c r="AF1430">
        <v>123.18</v>
      </c>
      <c r="AG1430">
        <v>123.6729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26.264939999999999</v>
      </c>
      <c r="AU1430">
        <v>106.9687</v>
      </c>
      <c r="AV1430">
        <v>105.6703</v>
      </c>
      <c r="AW1430">
        <v>102.98860000000001</v>
      </c>
      <c r="AX1430">
        <v>101.4709</v>
      </c>
      <c r="AY1430">
        <v>100.87479999999999</v>
      </c>
      <c r="AZ1430">
        <v>83.965999999999994</v>
      </c>
      <c r="BA1430">
        <v>61.080629999999999</v>
      </c>
      <c r="BB1430">
        <v>38.688839999999999</v>
      </c>
      <c r="BC1430">
        <v>38.162419999999997</v>
      </c>
      <c r="BD1430">
        <v>37.817300000000003</v>
      </c>
      <c r="BE1430">
        <v>38.848320000000001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29.510670000000001</v>
      </c>
      <c r="BS1430">
        <v>109.57259999999999</v>
      </c>
      <c r="BT1430">
        <v>108.05029999999999</v>
      </c>
      <c r="BU1430">
        <v>105.1632</v>
      </c>
      <c r="BV1430">
        <v>103.6114</v>
      </c>
      <c r="BW1430">
        <v>102.9541</v>
      </c>
      <c r="BX1430">
        <v>85.05395</v>
      </c>
      <c r="BY1430">
        <v>62.175649999999997</v>
      </c>
      <c r="BZ1430">
        <v>39.840940000000003</v>
      </c>
      <c r="CA1430">
        <v>39.34986</v>
      </c>
      <c r="CB1430">
        <v>39.050559999999997</v>
      </c>
      <c r="CC1430">
        <v>40.132190000000001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31.758649999999999</v>
      </c>
      <c r="CQ1430">
        <v>111.37609999999999</v>
      </c>
      <c r="CR1430">
        <v>109.6987</v>
      </c>
      <c r="CS1430">
        <v>106.66930000000001</v>
      </c>
      <c r="CT1430">
        <v>105.0939</v>
      </c>
      <c r="CU1430">
        <v>104.3942</v>
      </c>
      <c r="CV1430">
        <v>85.807460000000006</v>
      </c>
      <c r="CW1430">
        <v>62.934060000000002</v>
      </c>
      <c r="CX1430">
        <v>40.638890000000004</v>
      </c>
      <c r="CY1430">
        <v>40.172280000000001</v>
      </c>
      <c r="CZ1430">
        <v>39.904710000000001</v>
      </c>
      <c r="DA1430">
        <v>41.021389999999997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  <c r="DM1430">
        <v>0</v>
      </c>
      <c r="DN1430">
        <v>34.006630000000001</v>
      </c>
      <c r="DO1430">
        <v>113.1797</v>
      </c>
      <c r="DP1430">
        <v>111.3471</v>
      </c>
      <c r="DQ1430">
        <v>108.1754</v>
      </c>
      <c r="DR1430">
        <v>106.57640000000001</v>
      </c>
      <c r="DS1430">
        <v>105.8343</v>
      </c>
      <c r="DT1430">
        <v>86.560969999999998</v>
      </c>
      <c r="DU1430">
        <v>63.69247</v>
      </c>
      <c r="DV1430">
        <v>41.43683</v>
      </c>
      <c r="DW1430">
        <v>40.994700000000002</v>
      </c>
      <c r="DX1430">
        <v>40.758850000000002</v>
      </c>
      <c r="DY1430">
        <v>41.910600000000002</v>
      </c>
      <c r="DZ1430">
        <v>0</v>
      </c>
      <c r="EA1430">
        <v>0</v>
      </c>
      <c r="EB1430">
        <v>0</v>
      </c>
      <c r="EC1430">
        <v>0</v>
      </c>
      <c r="ED1430">
        <v>0</v>
      </c>
      <c r="EE1430">
        <v>0</v>
      </c>
      <c r="EF1430">
        <v>0</v>
      </c>
      <c r="EG1430">
        <v>0</v>
      </c>
      <c r="EH1430">
        <v>0</v>
      </c>
      <c r="EI1430">
        <v>0</v>
      </c>
      <c r="EJ1430">
        <v>0</v>
      </c>
      <c r="EK1430">
        <v>0</v>
      </c>
      <c r="EL1430">
        <v>37.25235</v>
      </c>
      <c r="EM1430">
        <v>115.78360000000001</v>
      </c>
      <c r="EN1430">
        <v>113.72709999999999</v>
      </c>
      <c r="EO1430">
        <v>110.35</v>
      </c>
      <c r="EP1430">
        <v>108.7169</v>
      </c>
      <c r="EQ1430">
        <v>107.9135</v>
      </c>
      <c r="ER1430">
        <v>87.648920000000004</v>
      </c>
      <c r="ES1430">
        <v>64.787490000000005</v>
      </c>
      <c r="ET1430">
        <v>42.588940000000001</v>
      </c>
      <c r="EU1430">
        <v>42.182139999999997</v>
      </c>
      <c r="EV1430">
        <v>41.992109999999997</v>
      </c>
      <c r="EW1430">
        <v>43.194470000000003</v>
      </c>
      <c r="EX1430">
        <v>74.085049999999995</v>
      </c>
      <c r="EY1430">
        <v>72.702060000000003</v>
      </c>
      <c r="EZ1430">
        <v>71.908649999999994</v>
      </c>
      <c r="FA1430">
        <v>71.105019999999996</v>
      </c>
      <c r="FB1430">
        <v>70.030360000000002</v>
      </c>
      <c r="FC1430">
        <v>69.112859999999998</v>
      </c>
      <c r="FD1430">
        <v>68.124769999999998</v>
      </c>
      <c r="FE1430">
        <v>68.025279999999995</v>
      </c>
      <c r="FF1430">
        <v>70.276949999999999</v>
      </c>
      <c r="FG1430">
        <v>74.229609999999994</v>
      </c>
      <c r="FH1430">
        <v>77.803150000000002</v>
      </c>
      <c r="FI1430">
        <v>80.248710000000003</v>
      </c>
      <c r="FJ1430">
        <v>82.290599999999998</v>
      </c>
      <c r="FK1430">
        <v>84.242369999999994</v>
      </c>
      <c r="FL1430">
        <v>85.706599999999995</v>
      </c>
      <c r="FM1430">
        <v>86.457970000000003</v>
      </c>
      <c r="FN1430">
        <v>86.727819999999994</v>
      </c>
      <c r="FO1430">
        <v>86.603899999999996</v>
      </c>
      <c r="FP1430">
        <v>85.840310000000002</v>
      </c>
      <c r="FQ1430">
        <v>84.966549999999998</v>
      </c>
      <c r="FR1430">
        <v>82.829509999999999</v>
      </c>
      <c r="FS1430">
        <v>79.948229999999995</v>
      </c>
      <c r="FT1430">
        <v>78.392679999999999</v>
      </c>
      <c r="FU1430">
        <v>77.247259999999997</v>
      </c>
      <c r="FV1430">
        <v>1</v>
      </c>
    </row>
    <row r="1431" spans="1:178" x14ac:dyDescent="0.2">
      <c r="A1431" t="s">
        <v>216</v>
      </c>
      <c r="B1431" t="s">
        <v>231</v>
      </c>
      <c r="C1431" t="s">
        <v>245</v>
      </c>
      <c r="D1431" t="s">
        <v>39</v>
      </c>
      <c r="E1431">
        <v>2016</v>
      </c>
      <c r="F1431" t="s">
        <v>228</v>
      </c>
      <c r="G1431">
        <v>62</v>
      </c>
      <c r="H1431" s="59"/>
      <c r="I1431">
        <v>8.1561000000000003</v>
      </c>
      <c r="J1431">
        <v>119.7193</v>
      </c>
      <c r="K1431">
        <v>120.2675</v>
      </c>
      <c r="L1431">
        <v>120.8104</v>
      </c>
      <c r="M1431">
        <v>120.5628</v>
      </c>
      <c r="N1431">
        <v>120.36450000000001</v>
      </c>
      <c r="O1431">
        <v>121.56189999999999</v>
      </c>
      <c r="P1431">
        <v>124.2898</v>
      </c>
      <c r="Q1431">
        <v>125.7407</v>
      </c>
      <c r="R1431">
        <v>126.6673</v>
      </c>
      <c r="S1431">
        <v>128.5093</v>
      </c>
      <c r="T1431">
        <v>129.32560000000001</v>
      </c>
      <c r="U1431">
        <v>129.5197</v>
      </c>
      <c r="V1431">
        <v>126.5476</v>
      </c>
      <c r="W1431">
        <v>126.04470000000001</v>
      </c>
      <c r="X1431">
        <v>123.74850000000001</v>
      </c>
      <c r="Y1431">
        <v>120.4534</v>
      </c>
      <c r="Z1431">
        <v>118.7073</v>
      </c>
      <c r="AA1431">
        <v>117.7133</v>
      </c>
      <c r="AB1431">
        <v>117.6867</v>
      </c>
      <c r="AC1431">
        <v>118.6425</v>
      </c>
      <c r="AD1431">
        <v>119.3827</v>
      </c>
      <c r="AE1431">
        <v>119.34690000000001</v>
      </c>
      <c r="AF1431">
        <v>119.33069999999999</v>
      </c>
      <c r="AG1431">
        <v>119.8081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25.359010000000001</v>
      </c>
      <c r="AU1431">
        <v>103.55759999999999</v>
      </c>
      <c r="AV1431">
        <v>102.3056</v>
      </c>
      <c r="AW1431">
        <v>99.713179999999994</v>
      </c>
      <c r="AX1431">
        <v>98.243780000000001</v>
      </c>
      <c r="AY1431">
        <v>97.667919999999995</v>
      </c>
      <c r="AZ1431">
        <v>81.313509999999994</v>
      </c>
      <c r="BA1431">
        <v>59.143129999999999</v>
      </c>
      <c r="BB1431">
        <v>37.449579999999997</v>
      </c>
      <c r="BC1431">
        <v>36.938690000000001</v>
      </c>
      <c r="BD1431">
        <v>36.603149999999999</v>
      </c>
      <c r="BE1431">
        <v>37.600619999999999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28.553609999999999</v>
      </c>
      <c r="BS1431">
        <v>106.12050000000001</v>
      </c>
      <c r="BT1431">
        <v>104.6482</v>
      </c>
      <c r="BU1431">
        <v>101.8535</v>
      </c>
      <c r="BV1431">
        <v>100.3506</v>
      </c>
      <c r="BW1431">
        <v>99.714439999999996</v>
      </c>
      <c r="BX1431">
        <v>82.384330000000006</v>
      </c>
      <c r="BY1431">
        <v>60.220910000000003</v>
      </c>
      <c r="BZ1431">
        <v>38.583539999999999</v>
      </c>
      <c r="CA1431">
        <v>38.107430000000001</v>
      </c>
      <c r="CB1431">
        <v>37.816989999999997</v>
      </c>
      <c r="CC1431">
        <v>38.864280000000001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30.766190000000002</v>
      </c>
      <c r="CQ1431">
        <v>107.8956</v>
      </c>
      <c r="CR1431">
        <v>106.2706</v>
      </c>
      <c r="CS1431">
        <v>103.3359</v>
      </c>
      <c r="CT1431">
        <v>101.80970000000001</v>
      </c>
      <c r="CU1431">
        <v>101.1319</v>
      </c>
      <c r="CV1431">
        <v>83.125979999999998</v>
      </c>
      <c r="CW1431">
        <v>60.967370000000003</v>
      </c>
      <c r="CX1431">
        <v>39.368920000000003</v>
      </c>
      <c r="CY1431">
        <v>38.916899999999998</v>
      </c>
      <c r="CZ1431">
        <v>38.657679999999999</v>
      </c>
      <c r="DA1431">
        <v>39.73948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  <c r="DM1431">
        <v>0</v>
      </c>
      <c r="DN1431">
        <v>32.978760000000001</v>
      </c>
      <c r="DO1431">
        <v>109.6707</v>
      </c>
      <c r="DP1431">
        <v>107.893</v>
      </c>
      <c r="DQ1431">
        <v>104.81829999999999</v>
      </c>
      <c r="DR1431">
        <v>103.2689</v>
      </c>
      <c r="DS1431">
        <v>102.5493</v>
      </c>
      <c r="DT1431">
        <v>83.867620000000002</v>
      </c>
      <c r="DU1431">
        <v>61.713839999999998</v>
      </c>
      <c r="DV1431">
        <v>40.154299999999999</v>
      </c>
      <c r="DW1431">
        <v>39.72636</v>
      </c>
      <c r="DX1431">
        <v>39.498379999999997</v>
      </c>
      <c r="DY1431">
        <v>40.614669999999997</v>
      </c>
      <c r="DZ1431">
        <v>0</v>
      </c>
      <c r="EA1431">
        <v>0</v>
      </c>
      <c r="EB1431">
        <v>0</v>
      </c>
      <c r="EC1431">
        <v>0</v>
      </c>
      <c r="ED1431">
        <v>0</v>
      </c>
      <c r="EE1431">
        <v>0</v>
      </c>
      <c r="EF1431">
        <v>0</v>
      </c>
      <c r="EG1431">
        <v>0</v>
      </c>
      <c r="EH1431">
        <v>0</v>
      </c>
      <c r="EI1431">
        <v>0</v>
      </c>
      <c r="EJ1431">
        <v>0</v>
      </c>
      <c r="EK1431">
        <v>0</v>
      </c>
      <c r="EL1431">
        <v>36.173369999999998</v>
      </c>
      <c r="EM1431">
        <v>112.2337</v>
      </c>
      <c r="EN1431">
        <v>110.2355</v>
      </c>
      <c r="EO1431">
        <v>106.9586</v>
      </c>
      <c r="EP1431">
        <v>105.37569999999999</v>
      </c>
      <c r="EQ1431">
        <v>104.5958</v>
      </c>
      <c r="ER1431">
        <v>84.93844</v>
      </c>
      <c r="ES1431">
        <v>62.791609999999999</v>
      </c>
      <c r="ET1431">
        <v>41.288260000000001</v>
      </c>
      <c r="EU1431">
        <v>40.895099999999999</v>
      </c>
      <c r="EV1431">
        <v>40.712220000000002</v>
      </c>
      <c r="EW1431">
        <v>41.878329999999998</v>
      </c>
      <c r="EX1431">
        <v>74.085049999999995</v>
      </c>
      <c r="EY1431">
        <v>72.702060000000003</v>
      </c>
      <c r="EZ1431">
        <v>71.908649999999994</v>
      </c>
      <c r="FA1431">
        <v>71.105019999999996</v>
      </c>
      <c r="FB1431">
        <v>70.030360000000002</v>
      </c>
      <c r="FC1431">
        <v>69.112859999999998</v>
      </c>
      <c r="FD1431">
        <v>68.124769999999998</v>
      </c>
      <c r="FE1431">
        <v>68.025279999999995</v>
      </c>
      <c r="FF1431">
        <v>70.276949999999999</v>
      </c>
      <c r="FG1431">
        <v>74.229609999999994</v>
      </c>
      <c r="FH1431">
        <v>77.803150000000002</v>
      </c>
      <c r="FI1431">
        <v>80.248710000000003</v>
      </c>
      <c r="FJ1431">
        <v>82.290599999999998</v>
      </c>
      <c r="FK1431">
        <v>84.242369999999994</v>
      </c>
      <c r="FL1431">
        <v>85.706599999999995</v>
      </c>
      <c r="FM1431">
        <v>86.457970000000003</v>
      </c>
      <c r="FN1431">
        <v>86.727819999999994</v>
      </c>
      <c r="FO1431">
        <v>86.603899999999996</v>
      </c>
      <c r="FP1431">
        <v>85.840310000000002</v>
      </c>
      <c r="FQ1431">
        <v>84.966560000000001</v>
      </c>
      <c r="FR1431">
        <v>82.829509999999999</v>
      </c>
      <c r="FS1431">
        <v>79.948229999999995</v>
      </c>
      <c r="FT1431">
        <v>78.392679999999999</v>
      </c>
      <c r="FU1431">
        <v>77.247259999999997</v>
      </c>
      <c r="FV1431">
        <v>1</v>
      </c>
    </row>
    <row r="1432" spans="1:178" x14ac:dyDescent="0.2">
      <c r="A1432" t="s">
        <v>216</v>
      </c>
      <c r="B1432" t="s">
        <v>231</v>
      </c>
      <c r="C1432" t="s">
        <v>245</v>
      </c>
      <c r="D1432" t="s">
        <v>39</v>
      </c>
      <c r="E1432">
        <v>2017</v>
      </c>
      <c r="F1432" t="s">
        <v>228</v>
      </c>
      <c r="G1432">
        <v>61</v>
      </c>
      <c r="H1432" s="59"/>
      <c r="I1432">
        <v>8.0245499999999996</v>
      </c>
      <c r="J1432">
        <v>117.7884</v>
      </c>
      <c r="K1432">
        <v>118.32769999999999</v>
      </c>
      <c r="L1432">
        <v>118.8618</v>
      </c>
      <c r="M1432">
        <v>118.6182</v>
      </c>
      <c r="N1432">
        <v>118.42319999999999</v>
      </c>
      <c r="O1432">
        <v>119.60120000000001</v>
      </c>
      <c r="P1432">
        <v>122.2851</v>
      </c>
      <c r="Q1432">
        <v>123.71259999999999</v>
      </c>
      <c r="R1432">
        <v>124.62430000000001</v>
      </c>
      <c r="S1432">
        <v>126.4365</v>
      </c>
      <c r="T1432">
        <v>127.2397</v>
      </c>
      <c r="U1432">
        <v>127.4307</v>
      </c>
      <c r="V1432">
        <v>124.5065</v>
      </c>
      <c r="W1432">
        <v>124.0117</v>
      </c>
      <c r="X1432">
        <v>121.7526</v>
      </c>
      <c r="Y1432">
        <v>118.5107</v>
      </c>
      <c r="Z1432">
        <v>116.7927</v>
      </c>
      <c r="AA1432">
        <v>115.8147</v>
      </c>
      <c r="AB1432">
        <v>115.7886</v>
      </c>
      <c r="AC1432">
        <v>116.7289</v>
      </c>
      <c r="AD1432">
        <v>117.4572</v>
      </c>
      <c r="AE1432">
        <v>117.422</v>
      </c>
      <c r="AF1432">
        <v>117.40600000000001</v>
      </c>
      <c r="AG1432">
        <v>117.87569999999999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24.906559999999999</v>
      </c>
      <c r="AU1432">
        <v>101.8524</v>
      </c>
      <c r="AV1432">
        <v>100.6237</v>
      </c>
      <c r="AW1432">
        <v>98.075810000000004</v>
      </c>
      <c r="AX1432">
        <v>96.630560000000003</v>
      </c>
      <c r="AY1432">
        <v>96.064809999999994</v>
      </c>
      <c r="AZ1432">
        <v>79.987449999999995</v>
      </c>
      <c r="BA1432">
        <v>58.17456</v>
      </c>
      <c r="BB1432">
        <v>36.83014</v>
      </c>
      <c r="BC1432">
        <v>36.327010000000001</v>
      </c>
      <c r="BD1432">
        <v>35.996279999999999</v>
      </c>
      <c r="BE1432">
        <v>36.976990000000001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28.075299999999999</v>
      </c>
      <c r="BS1432">
        <v>104.3947</v>
      </c>
      <c r="BT1432">
        <v>102.9473</v>
      </c>
      <c r="BU1432">
        <v>100.19880000000001</v>
      </c>
      <c r="BV1432">
        <v>98.720299999999995</v>
      </c>
      <c r="BW1432">
        <v>98.094759999999994</v>
      </c>
      <c r="BX1432">
        <v>81.049589999999995</v>
      </c>
      <c r="BY1432">
        <v>59.243609999999997</v>
      </c>
      <c r="BZ1432">
        <v>37.954920000000001</v>
      </c>
      <c r="CA1432">
        <v>37.486289999999997</v>
      </c>
      <c r="CB1432">
        <v>37.200279999999999</v>
      </c>
      <c r="CC1432">
        <v>38.230400000000003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30.269960000000001</v>
      </c>
      <c r="CQ1432">
        <v>106.1554</v>
      </c>
      <c r="CR1432">
        <v>104.5565</v>
      </c>
      <c r="CS1432">
        <v>101.6692</v>
      </c>
      <c r="CT1432">
        <v>100.16759999999999</v>
      </c>
      <c r="CU1432">
        <v>99.500690000000006</v>
      </c>
      <c r="CV1432">
        <v>81.785229999999999</v>
      </c>
      <c r="CW1432">
        <v>59.984029999999997</v>
      </c>
      <c r="CX1432">
        <v>38.733939999999997</v>
      </c>
      <c r="CY1432">
        <v>38.289200000000001</v>
      </c>
      <c r="CZ1432">
        <v>38.034170000000003</v>
      </c>
      <c r="DA1432">
        <v>39.098520000000001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  <c r="DM1432">
        <v>0</v>
      </c>
      <c r="DN1432">
        <v>32.464619999999996</v>
      </c>
      <c r="DO1432">
        <v>107.9161</v>
      </c>
      <c r="DP1432">
        <v>106.1658</v>
      </c>
      <c r="DQ1432">
        <v>103.1396</v>
      </c>
      <c r="DR1432">
        <v>101.61499999999999</v>
      </c>
      <c r="DS1432">
        <v>100.9066</v>
      </c>
      <c r="DT1432">
        <v>82.520870000000002</v>
      </c>
      <c r="DU1432">
        <v>60.724449999999997</v>
      </c>
      <c r="DV1432">
        <v>39.51296</v>
      </c>
      <c r="DW1432">
        <v>39.092109999999998</v>
      </c>
      <c r="DX1432">
        <v>38.86806</v>
      </c>
      <c r="DY1432">
        <v>39.966630000000002</v>
      </c>
      <c r="DZ1432">
        <v>0</v>
      </c>
      <c r="EA1432">
        <v>0</v>
      </c>
      <c r="EB1432">
        <v>0</v>
      </c>
      <c r="EC1432">
        <v>0</v>
      </c>
      <c r="ED1432">
        <v>0</v>
      </c>
      <c r="EE1432">
        <v>0</v>
      </c>
      <c r="EF1432">
        <v>0</v>
      </c>
      <c r="EG1432">
        <v>0</v>
      </c>
      <c r="EH1432">
        <v>0</v>
      </c>
      <c r="EI1432">
        <v>0</v>
      </c>
      <c r="EJ1432">
        <v>0</v>
      </c>
      <c r="EK1432">
        <v>0</v>
      </c>
      <c r="EL1432">
        <v>35.633360000000003</v>
      </c>
      <c r="EM1432">
        <v>110.45829999999999</v>
      </c>
      <c r="EN1432">
        <v>108.4894</v>
      </c>
      <c r="EO1432">
        <v>105.26260000000001</v>
      </c>
      <c r="EP1432">
        <v>103.7047</v>
      </c>
      <c r="EQ1432">
        <v>102.9366</v>
      </c>
      <c r="ER1432">
        <v>83.583020000000005</v>
      </c>
      <c r="ES1432">
        <v>61.793500000000002</v>
      </c>
      <c r="ET1432">
        <v>40.637740000000001</v>
      </c>
      <c r="EU1432">
        <v>40.251390000000001</v>
      </c>
      <c r="EV1432">
        <v>40.072069999999997</v>
      </c>
      <c r="EW1432">
        <v>41.220050000000001</v>
      </c>
      <c r="EX1432">
        <v>74.085049999999995</v>
      </c>
      <c r="EY1432">
        <v>72.702060000000003</v>
      </c>
      <c r="EZ1432">
        <v>71.908649999999994</v>
      </c>
      <c r="FA1432">
        <v>71.105019999999996</v>
      </c>
      <c r="FB1432">
        <v>70.030360000000002</v>
      </c>
      <c r="FC1432">
        <v>69.112859999999998</v>
      </c>
      <c r="FD1432">
        <v>68.124769999999998</v>
      </c>
      <c r="FE1432">
        <v>68.025279999999995</v>
      </c>
      <c r="FF1432">
        <v>70.276949999999999</v>
      </c>
      <c r="FG1432">
        <v>74.229609999999994</v>
      </c>
      <c r="FH1432">
        <v>77.803150000000002</v>
      </c>
      <c r="FI1432">
        <v>80.248710000000003</v>
      </c>
      <c r="FJ1432">
        <v>82.290599999999998</v>
      </c>
      <c r="FK1432">
        <v>84.242369999999994</v>
      </c>
      <c r="FL1432">
        <v>85.706599999999995</v>
      </c>
      <c r="FM1432">
        <v>86.457970000000003</v>
      </c>
      <c r="FN1432">
        <v>86.727819999999994</v>
      </c>
      <c r="FO1432">
        <v>86.603899999999996</v>
      </c>
      <c r="FP1432">
        <v>85.840310000000002</v>
      </c>
      <c r="FQ1432">
        <v>84.966549999999998</v>
      </c>
      <c r="FR1432">
        <v>82.829520000000002</v>
      </c>
      <c r="FS1432">
        <v>79.948229999999995</v>
      </c>
      <c r="FT1432">
        <v>78.392679999999999</v>
      </c>
      <c r="FU1432">
        <v>77.247259999999997</v>
      </c>
      <c r="FV1432">
        <v>1</v>
      </c>
    </row>
    <row r="1433" spans="1:178" x14ac:dyDescent="0.2">
      <c r="A1433" t="s">
        <v>216</v>
      </c>
      <c r="B1433" t="s">
        <v>231</v>
      </c>
      <c r="C1433" t="s">
        <v>245</v>
      </c>
      <c r="D1433" t="s">
        <v>39</v>
      </c>
      <c r="E1433" t="s">
        <v>239</v>
      </c>
      <c r="F1433" t="s">
        <v>228</v>
      </c>
      <c r="G1433">
        <v>59</v>
      </c>
      <c r="H1433" s="59"/>
      <c r="I1433">
        <v>7.76145</v>
      </c>
      <c r="J1433">
        <v>113.9265</v>
      </c>
      <c r="K1433">
        <v>114.4481</v>
      </c>
      <c r="L1433">
        <v>114.96469999999999</v>
      </c>
      <c r="M1433">
        <v>114.7291</v>
      </c>
      <c r="N1433">
        <v>114.54049999999999</v>
      </c>
      <c r="O1433">
        <v>115.6798</v>
      </c>
      <c r="P1433">
        <v>118.2758</v>
      </c>
      <c r="Q1433">
        <v>119.65649999999999</v>
      </c>
      <c r="R1433">
        <v>120.5382</v>
      </c>
      <c r="S1433">
        <v>122.2911</v>
      </c>
      <c r="T1433">
        <v>123.06789999999999</v>
      </c>
      <c r="U1433">
        <v>123.2526</v>
      </c>
      <c r="V1433">
        <v>120.4243</v>
      </c>
      <c r="W1433">
        <v>119.9457</v>
      </c>
      <c r="X1433">
        <v>117.7607</v>
      </c>
      <c r="Y1433">
        <v>114.6251</v>
      </c>
      <c r="Z1433">
        <v>112.96339999999999</v>
      </c>
      <c r="AA1433">
        <v>112.0175</v>
      </c>
      <c r="AB1433">
        <v>111.9922</v>
      </c>
      <c r="AC1433">
        <v>112.90170000000001</v>
      </c>
      <c r="AD1433">
        <v>113.6061</v>
      </c>
      <c r="AE1433">
        <v>113.57210000000001</v>
      </c>
      <c r="AF1433">
        <v>113.5566</v>
      </c>
      <c r="AG1433">
        <v>114.011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24.002759999999999</v>
      </c>
      <c r="AU1433">
        <v>98.443049999999999</v>
      </c>
      <c r="AV1433">
        <v>97.260620000000003</v>
      </c>
      <c r="AW1433">
        <v>94.801779999999994</v>
      </c>
      <c r="AX1433">
        <v>93.404849999999996</v>
      </c>
      <c r="AY1433">
        <v>92.859279999999998</v>
      </c>
      <c r="AZ1433">
        <v>77.33569</v>
      </c>
      <c r="BA1433">
        <v>56.237780000000001</v>
      </c>
      <c r="BB1433">
        <v>35.591650000000001</v>
      </c>
      <c r="BC1433">
        <v>35.10407</v>
      </c>
      <c r="BD1433">
        <v>34.782940000000004</v>
      </c>
      <c r="BE1433">
        <v>35.730139999999999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27.119119999999999</v>
      </c>
      <c r="BS1433">
        <v>100.94329999999999</v>
      </c>
      <c r="BT1433">
        <v>99.545779999999993</v>
      </c>
      <c r="BU1433">
        <v>96.889690000000002</v>
      </c>
      <c r="BV1433">
        <v>95.460040000000006</v>
      </c>
      <c r="BW1433">
        <v>94.855670000000003</v>
      </c>
      <c r="BX1433">
        <v>78.380269999999996</v>
      </c>
      <c r="BY1433">
        <v>57.289160000000003</v>
      </c>
      <c r="BZ1433">
        <v>36.697830000000003</v>
      </c>
      <c r="CA1433">
        <v>36.24418</v>
      </c>
      <c r="CB1433">
        <v>35.967039999999997</v>
      </c>
      <c r="CC1433">
        <v>36.962829999999997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29.2775</v>
      </c>
      <c r="CQ1433">
        <v>102.67489999999999</v>
      </c>
      <c r="CR1433">
        <v>101.1285</v>
      </c>
      <c r="CS1433">
        <v>98.335769999999997</v>
      </c>
      <c r="CT1433">
        <v>96.883459999999999</v>
      </c>
      <c r="CU1433">
        <v>96.238370000000003</v>
      </c>
      <c r="CV1433">
        <v>79.103750000000005</v>
      </c>
      <c r="CW1433">
        <v>58.017339999999997</v>
      </c>
      <c r="CX1433">
        <v>37.463970000000003</v>
      </c>
      <c r="CY1433">
        <v>37.033819999999999</v>
      </c>
      <c r="CZ1433">
        <v>36.787149999999997</v>
      </c>
      <c r="DA1433">
        <v>37.816600000000001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  <c r="DM1433">
        <v>0</v>
      </c>
      <c r="DN1433">
        <v>31.435890000000001</v>
      </c>
      <c r="DO1433">
        <v>104.40649999999999</v>
      </c>
      <c r="DP1433">
        <v>102.71120000000001</v>
      </c>
      <c r="DQ1433">
        <v>99.781850000000006</v>
      </c>
      <c r="DR1433">
        <v>98.306880000000007</v>
      </c>
      <c r="DS1433">
        <v>97.621070000000003</v>
      </c>
      <c r="DT1433">
        <v>79.82723</v>
      </c>
      <c r="DU1433">
        <v>58.745519999999999</v>
      </c>
      <c r="DV1433">
        <v>38.230110000000003</v>
      </c>
      <c r="DW1433">
        <v>37.823459999999997</v>
      </c>
      <c r="DX1433">
        <v>37.607259999999997</v>
      </c>
      <c r="DY1433">
        <v>38.670360000000002</v>
      </c>
      <c r="DZ1433">
        <v>0</v>
      </c>
      <c r="EA1433">
        <v>0</v>
      </c>
      <c r="EB1433">
        <v>0</v>
      </c>
      <c r="EC1433">
        <v>0</v>
      </c>
      <c r="ED1433">
        <v>0</v>
      </c>
      <c r="EE1433">
        <v>0</v>
      </c>
      <c r="EF1433">
        <v>0</v>
      </c>
      <c r="EG1433">
        <v>0</v>
      </c>
      <c r="EH1433">
        <v>0</v>
      </c>
      <c r="EI1433">
        <v>0</v>
      </c>
      <c r="EJ1433">
        <v>0</v>
      </c>
      <c r="EK1433">
        <v>0</v>
      </c>
      <c r="EL1433">
        <v>34.552250000000001</v>
      </c>
      <c r="EM1433">
        <v>106.9067</v>
      </c>
      <c r="EN1433">
        <v>104.99630000000001</v>
      </c>
      <c r="EO1433">
        <v>101.8698</v>
      </c>
      <c r="EP1433">
        <v>100.3621</v>
      </c>
      <c r="EQ1433">
        <v>99.617459999999994</v>
      </c>
      <c r="ER1433">
        <v>80.87182</v>
      </c>
      <c r="ES1433">
        <v>59.796900000000001</v>
      </c>
      <c r="ET1433">
        <v>39.336300000000001</v>
      </c>
      <c r="EU1433">
        <v>38.963569999999997</v>
      </c>
      <c r="EV1433">
        <v>38.791359999999997</v>
      </c>
      <c r="EW1433">
        <v>39.903060000000004</v>
      </c>
      <c r="EX1433">
        <v>74.085049999999995</v>
      </c>
      <c r="EY1433">
        <v>72.702060000000003</v>
      </c>
      <c r="EZ1433">
        <v>71.908649999999994</v>
      </c>
      <c r="FA1433">
        <v>71.105019999999996</v>
      </c>
      <c r="FB1433">
        <v>70.030360000000002</v>
      </c>
      <c r="FC1433">
        <v>69.112859999999998</v>
      </c>
      <c r="FD1433">
        <v>68.124769999999998</v>
      </c>
      <c r="FE1433">
        <v>68.025279999999995</v>
      </c>
      <c r="FF1433">
        <v>70.276949999999999</v>
      </c>
      <c r="FG1433">
        <v>74.229609999999994</v>
      </c>
      <c r="FH1433">
        <v>77.803150000000002</v>
      </c>
      <c r="FI1433">
        <v>80.248710000000003</v>
      </c>
      <c r="FJ1433">
        <v>82.290599999999998</v>
      </c>
      <c r="FK1433">
        <v>84.242369999999994</v>
      </c>
      <c r="FL1433">
        <v>85.706599999999995</v>
      </c>
      <c r="FM1433">
        <v>86.457970000000003</v>
      </c>
      <c r="FN1433">
        <v>86.727819999999994</v>
      </c>
      <c r="FO1433">
        <v>86.603899999999996</v>
      </c>
      <c r="FP1433">
        <v>85.840310000000002</v>
      </c>
      <c r="FQ1433">
        <v>84.966549999999998</v>
      </c>
      <c r="FR1433">
        <v>82.829509999999999</v>
      </c>
      <c r="FS1433">
        <v>79.948229999999995</v>
      </c>
      <c r="FT1433">
        <v>78.392679999999999</v>
      </c>
      <c r="FU1433">
        <v>77.247249999999994</v>
      </c>
      <c r="FV1433">
        <v>1</v>
      </c>
    </row>
    <row r="1434" spans="1:178" x14ac:dyDescent="0.2">
      <c r="A1434" t="s">
        <v>216</v>
      </c>
      <c r="B1434" t="s">
        <v>231</v>
      </c>
      <c r="C1434" t="s">
        <v>245</v>
      </c>
      <c r="D1434" t="s">
        <v>40</v>
      </c>
      <c r="E1434">
        <v>2015</v>
      </c>
      <c r="F1434" t="s">
        <v>228</v>
      </c>
      <c r="G1434">
        <v>64</v>
      </c>
      <c r="H1434" s="59"/>
      <c r="I1434">
        <v>8.4192</v>
      </c>
      <c r="J1434">
        <v>126.331</v>
      </c>
      <c r="K1434">
        <v>126.6658</v>
      </c>
      <c r="L1434">
        <v>127.0252</v>
      </c>
      <c r="M1434">
        <v>126.83069999999999</v>
      </c>
      <c r="N1434">
        <v>126.85120000000001</v>
      </c>
      <c r="O1434">
        <v>128.4117</v>
      </c>
      <c r="P1434">
        <v>131.01490000000001</v>
      </c>
      <c r="Q1434">
        <v>132.42599999999999</v>
      </c>
      <c r="R1434">
        <v>133.54310000000001</v>
      </c>
      <c r="S1434">
        <v>135.6611</v>
      </c>
      <c r="T1434">
        <v>136.5419</v>
      </c>
      <c r="U1434">
        <v>136.43889999999999</v>
      </c>
      <c r="V1434">
        <v>133.2388</v>
      </c>
      <c r="W1434">
        <v>132.81549999999999</v>
      </c>
      <c r="X1434">
        <v>130.50110000000001</v>
      </c>
      <c r="Y1434">
        <v>127.5094</v>
      </c>
      <c r="Z1434">
        <v>125.6314</v>
      </c>
      <c r="AA1434">
        <v>124.497</v>
      </c>
      <c r="AB1434">
        <v>124.3827</v>
      </c>
      <c r="AC1434">
        <v>125.58969999999999</v>
      </c>
      <c r="AD1434">
        <v>126.5801</v>
      </c>
      <c r="AE1434">
        <v>126.48099999999999</v>
      </c>
      <c r="AF1434">
        <v>126.5427</v>
      </c>
      <c r="AG1434">
        <v>126.8815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27.911940000000001</v>
      </c>
      <c r="AU1434">
        <v>110.7646</v>
      </c>
      <c r="AV1434">
        <v>109.4879</v>
      </c>
      <c r="AW1434">
        <v>107.1681</v>
      </c>
      <c r="AX1434">
        <v>105.7612</v>
      </c>
      <c r="AY1434">
        <v>104.97450000000001</v>
      </c>
      <c r="AZ1434">
        <v>88.139949999999999</v>
      </c>
      <c r="BA1434">
        <v>64.808269999999993</v>
      </c>
      <c r="BB1434">
        <v>42.638770000000001</v>
      </c>
      <c r="BC1434">
        <v>42.035080000000001</v>
      </c>
      <c r="BD1434">
        <v>41.906979999999997</v>
      </c>
      <c r="BE1434">
        <v>42.987990000000003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31.191030000000001</v>
      </c>
      <c r="BS1434">
        <v>113.44889999999999</v>
      </c>
      <c r="BT1434">
        <v>111.94759999999999</v>
      </c>
      <c r="BU1434">
        <v>109.4187</v>
      </c>
      <c r="BV1434">
        <v>107.96639999999999</v>
      </c>
      <c r="BW1434">
        <v>107.13160000000001</v>
      </c>
      <c r="BX1434">
        <v>89.325400000000002</v>
      </c>
      <c r="BY1434">
        <v>66.051580000000001</v>
      </c>
      <c r="BZ1434">
        <v>43.89011</v>
      </c>
      <c r="CA1434">
        <v>43.322420000000001</v>
      </c>
      <c r="CB1434">
        <v>43.234250000000003</v>
      </c>
      <c r="CC1434">
        <v>44.363500000000002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33.462110000000003</v>
      </c>
      <c r="CQ1434">
        <v>115.3081</v>
      </c>
      <c r="CR1434">
        <v>113.6512</v>
      </c>
      <c r="CS1434">
        <v>110.9774</v>
      </c>
      <c r="CT1434">
        <v>109.4937</v>
      </c>
      <c r="CU1434">
        <v>108.6255</v>
      </c>
      <c r="CV1434">
        <v>90.146439999999998</v>
      </c>
      <c r="CW1434">
        <v>66.912700000000001</v>
      </c>
      <c r="CX1434">
        <v>44.756790000000002</v>
      </c>
      <c r="CY1434">
        <v>44.214019999999998</v>
      </c>
      <c r="CZ1434">
        <v>44.153509999999997</v>
      </c>
      <c r="DA1434">
        <v>45.31617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  <c r="DM1434">
        <v>0</v>
      </c>
      <c r="DN1434">
        <v>35.733199999999997</v>
      </c>
      <c r="DO1434">
        <v>117.16719999999999</v>
      </c>
      <c r="DP1434">
        <v>115.3548</v>
      </c>
      <c r="DQ1434">
        <v>112.53619999999999</v>
      </c>
      <c r="DR1434">
        <v>111.0209</v>
      </c>
      <c r="DS1434">
        <v>110.1195</v>
      </c>
      <c r="DT1434">
        <v>90.967479999999995</v>
      </c>
      <c r="DU1434">
        <v>67.773809999999997</v>
      </c>
      <c r="DV1434">
        <v>45.623460000000001</v>
      </c>
      <c r="DW1434">
        <v>45.105629999999998</v>
      </c>
      <c r="DX1434">
        <v>45.072769999999998</v>
      </c>
      <c r="DY1434">
        <v>46.268839999999997</v>
      </c>
      <c r="DZ1434">
        <v>0</v>
      </c>
      <c r="EA1434">
        <v>0</v>
      </c>
      <c r="EB1434">
        <v>0</v>
      </c>
      <c r="EC1434">
        <v>0</v>
      </c>
      <c r="ED1434">
        <v>0</v>
      </c>
      <c r="EE1434">
        <v>0</v>
      </c>
      <c r="EF1434">
        <v>0</v>
      </c>
      <c r="EG1434">
        <v>0</v>
      </c>
      <c r="EH1434">
        <v>0</v>
      </c>
      <c r="EI1434">
        <v>0</v>
      </c>
      <c r="EJ1434">
        <v>0</v>
      </c>
      <c r="EK1434">
        <v>0</v>
      </c>
      <c r="EL1434">
        <v>39.012279999999997</v>
      </c>
      <c r="EM1434">
        <v>119.8515</v>
      </c>
      <c r="EN1434">
        <v>117.8145</v>
      </c>
      <c r="EO1434">
        <v>114.7868</v>
      </c>
      <c r="EP1434">
        <v>113.2261</v>
      </c>
      <c r="EQ1434">
        <v>112.2765</v>
      </c>
      <c r="ER1434">
        <v>92.152929999999998</v>
      </c>
      <c r="ES1434">
        <v>69.017129999999995</v>
      </c>
      <c r="ET1434">
        <v>46.8748</v>
      </c>
      <c r="EU1434">
        <v>46.392960000000002</v>
      </c>
      <c r="EV1434">
        <v>46.400039999999997</v>
      </c>
      <c r="EW1434">
        <v>47.644359999999999</v>
      </c>
      <c r="EX1434">
        <v>73.953400000000002</v>
      </c>
      <c r="EY1434">
        <v>73.066119999999998</v>
      </c>
      <c r="EZ1434">
        <v>71.837270000000004</v>
      </c>
      <c r="FA1434">
        <v>70.758099999999999</v>
      </c>
      <c r="FB1434">
        <v>69.391970000000001</v>
      </c>
      <c r="FC1434">
        <v>68.364999999999995</v>
      </c>
      <c r="FD1434">
        <v>67.324550000000002</v>
      </c>
      <c r="FE1434">
        <v>66.879300000000001</v>
      </c>
      <c r="FF1434">
        <v>69.71969</v>
      </c>
      <c r="FG1434">
        <v>75.232919999999993</v>
      </c>
      <c r="FH1434">
        <v>79.390299999999996</v>
      </c>
      <c r="FI1434">
        <v>82.107299999999995</v>
      </c>
      <c r="FJ1434">
        <v>84.866410000000002</v>
      </c>
      <c r="FK1434">
        <v>87.249560000000002</v>
      </c>
      <c r="FL1434">
        <v>88.449250000000006</v>
      </c>
      <c r="FM1434">
        <v>89.465260000000001</v>
      </c>
      <c r="FN1434">
        <v>89.725020000000001</v>
      </c>
      <c r="FO1434">
        <v>89.265619999999998</v>
      </c>
      <c r="FP1434">
        <v>88.051829999999995</v>
      </c>
      <c r="FQ1434">
        <v>86.062979999999996</v>
      </c>
      <c r="FR1434">
        <v>82.950180000000003</v>
      </c>
      <c r="FS1434">
        <v>79.993449999999996</v>
      </c>
      <c r="FT1434">
        <v>78.121200000000002</v>
      </c>
      <c r="FU1434">
        <v>76.743989999999997</v>
      </c>
      <c r="FV1434">
        <v>1</v>
      </c>
    </row>
    <row r="1435" spans="1:178" x14ac:dyDescent="0.2">
      <c r="A1435" t="s">
        <v>216</v>
      </c>
      <c r="B1435" t="s">
        <v>231</v>
      </c>
      <c r="C1435" t="s">
        <v>245</v>
      </c>
      <c r="D1435" t="s">
        <v>40</v>
      </c>
      <c r="E1435">
        <v>2016</v>
      </c>
      <c r="F1435" t="s">
        <v>228</v>
      </c>
      <c r="G1435">
        <v>62</v>
      </c>
      <c r="H1435" s="59"/>
      <c r="I1435">
        <v>8.1561000000000003</v>
      </c>
      <c r="J1435">
        <v>122.3832</v>
      </c>
      <c r="K1435">
        <v>122.7075</v>
      </c>
      <c r="L1435">
        <v>123.0557</v>
      </c>
      <c r="M1435">
        <v>122.8672</v>
      </c>
      <c r="N1435">
        <v>122.8871</v>
      </c>
      <c r="O1435">
        <v>124.39879999999999</v>
      </c>
      <c r="P1435">
        <v>126.9207</v>
      </c>
      <c r="Q1435">
        <v>128.2877</v>
      </c>
      <c r="R1435">
        <v>129.3699</v>
      </c>
      <c r="S1435">
        <v>131.42169999999999</v>
      </c>
      <c r="T1435">
        <v>132.27500000000001</v>
      </c>
      <c r="U1435">
        <v>132.17519999999999</v>
      </c>
      <c r="V1435">
        <v>129.07509999999999</v>
      </c>
      <c r="W1435">
        <v>128.66499999999999</v>
      </c>
      <c r="X1435">
        <v>126.4229</v>
      </c>
      <c r="Y1435">
        <v>123.5247</v>
      </c>
      <c r="Z1435">
        <v>121.7054</v>
      </c>
      <c r="AA1435">
        <v>120.6065</v>
      </c>
      <c r="AB1435">
        <v>120.4957</v>
      </c>
      <c r="AC1435">
        <v>121.6651</v>
      </c>
      <c r="AD1435">
        <v>122.62439999999999</v>
      </c>
      <c r="AE1435">
        <v>122.52849999999999</v>
      </c>
      <c r="AF1435">
        <v>122.5882</v>
      </c>
      <c r="AG1435">
        <v>122.9164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26.953659999999999</v>
      </c>
      <c r="AU1435">
        <v>107.2328</v>
      </c>
      <c r="AV1435">
        <v>106.0018</v>
      </c>
      <c r="AW1435">
        <v>103.76</v>
      </c>
      <c r="AX1435">
        <v>102.39830000000001</v>
      </c>
      <c r="AY1435">
        <v>101.6375</v>
      </c>
      <c r="AZ1435">
        <v>85.354470000000006</v>
      </c>
      <c r="BA1435">
        <v>62.750390000000003</v>
      </c>
      <c r="BB1435">
        <v>41.273479999999999</v>
      </c>
      <c r="BC1435">
        <v>40.687710000000003</v>
      </c>
      <c r="BD1435">
        <v>40.562559999999998</v>
      </c>
      <c r="BE1435">
        <v>41.608530000000002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30.18111</v>
      </c>
      <c r="BS1435">
        <v>109.87479999999999</v>
      </c>
      <c r="BT1435">
        <v>108.4228</v>
      </c>
      <c r="BU1435">
        <v>105.9752</v>
      </c>
      <c r="BV1435">
        <v>104.56870000000001</v>
      </c>
      <c r="BW1435">
        <v>103.76049999999999</v>
      </c>
      <c r="BX1435">
        <v>86.521249999999995</v>
      </c>
      <c r="BY1435">
        <v>63.974119999999999</v>
      </c>
      <c r="BZ1435">
        <v>42.505110000000002</v>
      </c>
      <c r="CA1435">
        <v>41.954770000000003</v>
      </c>
      <c r="CB1435">
        <v>41.868929999999999</v>
      </c>
      <c r="CC1435">
        <v>42.962380000000003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32.416420000000002</v>
      </c>
      <c r="CQ1435">
        <v>111.7047</v>
      </c>
      <c r="CR1435">
        <v>110.0996</v>
      </c>
      <c r="CS1435">
        <v>107.5094</v>
      </c>
      <c r="CT1435">
        <v>106.072</v>
      </c>
      <c r="CU1435">
        <v>105.23099999999999</v>
      </c>
      <c r="CV1435">
        <v>87.329359999999994</v>
      </c>
      <c r="CW1435">
        <v>64.821680000000001</v>
      </c>
      <c r="CX1435">
        <v>43.358139999999999</v>
      </c>
      <c r="CY1435">
        <v>42.832340000000002</v>
      </c>
      <c r="CZ1435">
        <v>42.773710000000001</v>
      </c>
      <c r="DA1435">
        <v>43.900039999999997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  <c r="DM1435">
        <v>0</v>
      </c>
      <c r="DN1435">
        <v>34.651739999999997</v>
      </c>
      <c r="DO1435">
        <v>113.5346</v>
      </c>
      <c r="DP1435">
        <v>111.77630000000001</v>
      </c>
      <c r="DQ1435">
        <v>109.0436</v>
      </c>
      <c r="DR1435">
        <v>107.5752</v>
      </c>
      <c r="DS1435">
        <v>106.70140000000001</v>
      </c>
      <c r="DT1435">
        <v>88.137469999999993</v>
      </c>
      <c r="DU1435">
        <v>65.669240000000002</v>
      </c>
      <c r="DV1435">
        <v>44.21116</v>
      </c>
      <c r="DW1435">
        <v>43.709899999999998</v>
      </c>
      <c r="DX1435">
        <v>43.6785</v>
      </c>
      <c r="DY1435">
        <v>44.837710000000001</v>
      </c>
      <c r="DZ1435">
        <v>0</v>
      </c>
      <c r="EA1435">
        <v>0</v>
      </c>
      <c r="EB1435">
        <v>0</v>
      </c>
      <c r="EC1435">
        <v>0</v>
      </c>
      <c r="ED1435">
        <v>0</v>
      </c>
      <c r="EE1435">
        <v>0</v>
      </c>
      <c r="EF1435">
        <v>0</v>
      </c>
      <c r="EG1435">
        <v>0</v>
      </c>
      <c r="EH1435">
        <v>0</v>
      </c>
      <c r="EI1435">
        <v>0</v>
      </c>
      <c r="EJ1435">
        <v>0</v>
      </c>
      <c r="EK1435">
        <v>0</v>
      </c>
      <c r="EL1435">
        <v>37.879179999999998</v>
      </c>
      <c r="EM1435">
        <v>116.17659999999999</v>
      </c>
      <c r="EN1435">
        <v>114.1973</v>
      </c>
      <c r="EO1435">
        <v>111.25879999999999</v>
      </c>
      <c r="EP1435">
        <v>109.7456</v>
      </c>
      <c r="EQ1435">
        <v>108.8245</v>
      </c>
      <c r="ER1435">
        <v>89.304249999999996</v>
      </c>
      <c r="ES1435">
        <v>66.892970000000005</v>
      </c>
      <c r="ET1435">
        <v>45.442790000000002</v>
      </c>
      <c r="EU1435">
        <v>44.976959999999998</v>
      </c>
      <c r="EV1435">
        <v>44.984859999999998</v>
      </c>
      <c r="EW1435">
        <v>46.191560000000003</v>
      </c>
      <c r="EX1435">
        <v>73.953400000000002</v>
      </c>
      <c r="EY1435">
        <v>73.066119999999998</v>
      </c>
      <c r="EZ1435">
        <v>71.837270000000004</v>
      </c>
      <c r="FA1435">
        <v>70.758099999999999</v>
      </c>
      <c r="FB1435">
        <v>69.391970000000001</v>
      </c>
      <c r="FC1435">
        <v>68.364999999999995</v>
      </c>
      <c r="FD1435">
        <v>67.324550000000002</v>
      </c>
      <c r="FE1435">
        <v>66.879300000000001</v>
      </c>
      <c r="FF1435">
        <v>69.71969</v>
      </c>
      <c r="FG1435">
        <v>75.232919999999993</v>
      </c>
      <c r="FH1435">
        <v>79.390299999999996</v>
      </c>
      <c r="FI1435">
        <v>82.107299999999995</v>
      </c>
      <c r="FJ1435">
        <v>84.866410000000002</v>
      </c>
      <c r="FK1435">
        <v>87.249560000000002</v>
      </c>
      <c r="FL1435">
        <v>88.449250000000006</v>
      </c>
      <c r="FM1435">
        <v>89.465260000000001</v>
      </c>
      <c r="FN1435">
        <v>89.725020000000001</v>
      </c>
      <c r="FO1435">
        <v>89.265609999999995</v>
      </c>
      <c r="FP1435">
        <v>88.051829999999995</v>
      </c>
      <c r="FQ1435">
        <v>86.062979999999996</v>
      </c>
      <c r="FR1435">
        <v>82.950180000000003</v>
      </c>
      <c r="FS1435">
        <v>79.993449999999996</v>
      </c>
      <c r="FT1435">
        <v>78.121200000000002</v>
      </c>
      <c r="FU1435">
        <v>76.743989999999997</v>
      </c>
      <c r="FV1435">
        <v>1</v>
      </c>
    </row>
    <row r="1436" spans="1:178" x14ac:dyDescent="0.2">
      <c r="A1436" t="s">
        <v>216</v>
      </c>
      <c r="B1436" t="s">
        <v>231</v>
      </c>
      <c r="C1436" t="s">
        <v>245</v>
      </c>
      <c r="D1436" t="s">
        <v>40</v>
      </c>
      <c r="E1436">
        <v>2017</v>
      </c>
      <c r="F1436" t="s">
        <v>228</v>
      </c>
      <c r="G1436">
        <v>61</v>
      </c>
      <c r="H1436" s="59"/>
      <c r="I1436">
        <v>8.0245499999999996</v>
      </c>
      <c r="J1436">
        <v>120.4092</v>
      </c>
      <c r="K1436">
        <v>120.72839999999999</v>
      </c>
      <c r="L1436">
        <v>121.07089999999999</v>
      </c>
      <c r="M1436">
        <v>120.88549999999999</v>
      </c>
      <c r="N1436">
        <v>120.9051</v>
      </c>
      <c r="O1436">
        <v>122.39239999999999</v>
      </c>
      <c r="P1436">
        <v>124.8736</v>
      </c>
      <c r="Q1436">
        <v>126.21850000000001</v>
      </c>
      <c r="R1436">
        <v>127.2833</v>
      </c>
      <c r="S1436">
        <v>129.30199999999999</v>
      </c>
      <c r="T1436">
        <v>130.14150000000001</v>
      </c>
      <c r="U1436">
        <v>130.04329999999999</v>
      </c>
      <c r="V1436">
        <v>126.9932</v>
      </c>
      <c r="W1436">
        <v>126.5898</v>
      </c>
      <c r="X1436">
        <v>124.3839</v>
      </c>
      <c r="Y1436">
        <v>121.5324</v>
      </c>
      <c r="Z1436">
        <v>119.7424</v>
      </c>
      <c r="AA1436">
        <v>118.66119999999999</v>
      </c>
      <c r="AB1436">
        <v>118.5522</v>
      </c>
      <c r="AC1436">
        <v>119.70269999999999</v>
      </c>
      <c r="AD1436">
        <v>120.64660000000001</v>
      </c>
      <c r="AE1436">
        <v>120.5522</v>
      </c>
      <c r="AF1436">
        <v>120.611</v>
      </c>
      <c r="AG1436">
        <v>120.93389999999999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26.47505</v>
      </c>
      <c r="AU1436">
        <v>105.46729999999999</v>
      </c>
      <c r="AV1436">
        <v>104.25920000000001</v>
      </c>
      <c r="AW1436">
        <v>102.05629999999999</v>
      </c>
      <c r="AX1436">
        <v>100.71720000000001</v>
      </c>
      <c r="AY1436">
        <v>99.969300000000004</v>
      </c>
      <c r="AZ1436">
        <v>83.961920000000006</v>
      </c>
      <c r="BA1436">
        <v>61.721649999999997</v>
      </c>
      <c r="BB1436">
        <v>40.591030000000003</v>
      </c>
      <c r="BC1436">
        <v>40.014229999999998</v>
      </c>
      <c r="BD1436">
        <v>39.890569999999997</v>
      </c>
      <c r="BE1436">
        <v>40.919020000000003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29.676359999999999</v>
      </c>
      <c r="BS1436">
        <v>108.08799999999999</v>
      </c>
      <c r="BT1436">
        <v>106.6606</v>
      </c>
      <c r="BU1436">
        <v>104.25360000000001</v>
      </c>
      <c r="BV1436">
        <v>102.87009999999999</v>
      </c>
      <c r="BW1436">
        <v>102.0752</v>
      </c>
      <c r="BX1436">
        <v>85.119259999999997</v>
      </c>
      <c r="BY1436">
        <v>62.935479999999998</v>
      </c>
      <c r="BZ1436">
        <v>41.812690000000003</v>
      </c>
      <c r="CA1436">
        <v>41.271030000000003</v>
      </c>
      <c r="CB1436">
        <v>41.186360000000001</v>
      </c>
      <c r="CC1436">
        <v>42.261899999999997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31.89358</v>
      </c>
      <c r="CQ1436">
        <v>109.90300000000001</v>
      </c>
      <c r="CR1436">
        <v>108.32380000000001</v>
      </c>
      <c r="CS1436">
        <v>105.7754</v>
      </c>
      <c r="CT1436">
        <v>104.36109999999999</v>
      </c>
      <c r="CU1436">
        <v>103.5337</v>
      </c>
      <c r="CV1436">
        <v>85.920820000000006</v>
      </c>
      <c r="CW1436">
        <v>63.77617</v>
      </c>
      <c r="CX1436">
        <v>42.658810000000003</v>
      </c>
      <c r="CY1436">
        <v>42.141489999999997</v>
      </c>
      <c r="CZ1436">
        <v>42.083820000000003</v>
      </c>
      <c r="DA1436">
        <v>43.191980000000001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  <c r="DM1436">
        <v>0</v>
      </c>
      <c r="DN1436">
        <v>34.110790000000001</v>
      </c>
      <c r="DO1436">
        <v>111.718</v>
      </c>
      <c r="DP1436">
        <v>109.98699999999999</v>
      </c>
      <c r="DQ1436">
        <v>107.2972</v>
      </c>
      <c r="DR1436">
        <v>105.8522</v>
      </c>
      <c r="DS1436">
        <v>104.9922</v>
      </c>
      <c r="DT1436">
        <v>86.722390000000004</v>
      </c>
      <c r="DU1436">
        <v>64.616860000000003</v>
      </c>
      <c r="DV1436">
        <v>43.504930000000002</v>
      </c>
      <c r="DW1436">
        <v>43.011949999999999</v>
      </c>
      <c r="DX1436">
        <v>42.981270000000002</v>
      </c>
      <c r="DY1436">
        <v>44.122059999999998</v>
      </c>
      <c r="DZ1436">
        <v>0</v>
      </c>
      <c r="EA1436">
        <v>0</v>
      </c>
      <c r="EB1436">
        <v>0</v>
      </c>
      <c r="EC1436">
        <v>0</v>
      </c>
      <c r="ED1436">
        <v>0</v>
      </c>
      <c r="EE1436">
        <v>0</v>
      </c>
      <c r="EF1436">
        <v>0</v>
      </c>
      <c r="EG1436">
        <v>0</v>
      </c>
      <c r="EH1436">
        <v>0</v>
      </c>
      <c r="EI1436">
        <v>0</v>
      </c>
      <c r="EJ1436">
        <v>0</v>
      </c>
      <c r="EK1436">
        <v>0</v>
      </c>
      <c r="EL1436">
        <v>37.312109999999997</v>
      </c>
      <c r="EM1436">
        <v>114.3387</v>
      </c>
      <c r="EN1436">
        <v>112.3883</v>
      </c>
      <c r="EO1436">
        <v>109.4944</v>
      </c>
      <c r="EP1436">
        <v>108.0051</v>
      </c>
      <c r="EQ1436">
        <v>107.0981</v>
      </c>
      <c r="ER1436">
        <v>87.879720000000006</v>
      </c>
      <c r="ES1436">
        <v>65.830680000000001</v>
      </c>
      <c r="ET1436">
        <v>44.726590000000002</v>
      </c>
      <c r="EU1436">
        <v>44.268749999999997</v>
      </c>
      <c r="EV1436">
        <v>44.277059999999999</v>
      </c>
      <c r="EW1436">
        <v>45.464939999999999</v>
      </c>
      <c r="EX1436">
        <v>73.953400000000002</v>
      </c>
      <c r="EY1436">
        <v>73.066119999999998</v>
      </c>
      <c r="EZ1436">
        <v>71.837270000000004</v>
      </c>
      <c r="FA1436">
        <v>70.758099999999999</v>
      </c>
      <c r="FB1436">
        <v>69.391970000000001</v>
      </c>
      <c r="FC1436">
        <v>68.364999999999995</v>
      </c>
      <c r="FD1436">
        <v>67.324550000000002</v>
      </c>
      <c r="FE1436">
        <v>66.879300000000001</v>
      </c>
      <c r="FF1436">
        <v>69.71969</v>
      </c>
      <c r="FG1436">
        <v>75.232919999999993</v>
      </c>
      <c r="FH1436">
        <v>79.390299999999996</v>
      </c>
      <c r="FI1436">
        <v>82.107299999999995</v>
      </c>
      <c r="FJ1436">
        <v>84.866410000000002</v>
      </c>
      <c r="FK1436">
        <v>87.249560000000002</v>
      </c>
      <c r="FL1436">
        <v>88.449250000000006</v>
      </c>
      <c r="FM1436">
        <v>89.465260000000001</v>
      </c>
      <c r="FN1436">
        <v>89.725020000000001</v>
      </c>
      <c r="FO1436">
        <v>89.265619999999998</v>
      </c>
      <c r="FP1436">
        <v>88.051829999999995</v>
      </c>
      <c r="FQ1436">
        <v>86.062979999999996</v>
      </c>
      <c r="FR1436">
        <v>82.950180000000003</v>
      </c>
      <c r="FS1436">
        <v>79.993449999999996</v>
      </c>
      <c r="FT1436">
        <v>78.121200000000002</v>
      </c>
      <c r="FU1436">
        <v>76.743989999999997</v>
      </c>
      <c r="FV1436">
        <v>1</v>
      </c>
    </row>
    <row r="1437" spans="1:178" x14ac:dyDescent="0.2">
      <c r="A1437" t="s">
        <v>216</v>
      </c>
      <c r="B1437" t="s">
        <v>231</v>
      </c>
      <c r="C1437" t="s">
        <v>245</v>
      </c>
      <c r="D1437" t="s">
        <v>40</v>
      </c>
      <c r="E1437" t="s">
        <v>239</v>
      </c>
      <c r="F1437" t="s">
        <v>228</v>
      </c>
      <c r="G1437">
        <v>59</v>
      </c>
      <c r="H1437" s="59"/>
      <c r="I1437">
        <v>7.76145</v>
      </c>
      <c r="J1437">
        <v>116.4614</v>
      </c>
      <c r="K1437">
        <v>116.7701</v>
      </c>
      <c r="L1437">
        <v>117.10129999999999</v>
      </c>
      <c r="M1437">
        <v>116.9221</v>
      </c>
      <c r="N1437">
        <v>116.941</v>
      </c>
      <c r="O1437">
        <v>118.37949999999999</v>
      </c>
      <c r="P1437">
        <v>120.7794</v>
      </c>
      <c r="Q1437">
        <v>122.0802</v>
      </c>
      <c r="R1437">
        <v>123.1101</v>
      </c>
      <c r="S1437">
        <v>125.0626</v>
      </c>
      <c r="T1437">
        <v>125.8746</v>
      </c>
      <c r="U1437">
        <v>125.7796</v>
      </c>
      <c r="V1437">
        <v>122.8295</v>
      </c>
      <c r="W1437">
        <v>122.4393</v>
      </c>
      <c r="X1437">
        <v>120.3057</v>
      </c>
      <c r="Y1437">
        <v>117.54770000000001</v>
      </c>
      <c r="Z1437">
        <v>115.8165</v>
      </c>
      <c r="AA1437">
        <v>114.77070000000001</v>
      </c>
      <c r="AB1437">
        <v>114.6653</v>
      </c>
      <c r="AC1437">
        <v>115.77800000000001</v>
      </c>
      <c r="AD1437">
        <v>116.691</v>
      </c>
      <c r="AE1437">
        <v>116.5997</v>
      </c>
      <c r="AF1437">
        <v>116.65649999999999</v>
      </c>
      <c r="AG1437">
        <v>116.9688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25.518920000000001</v>
      </c>
      <c r="AU1437">
        <v>101.9372</v>
      </c>
      <c r="AV1437">
        <v>100.7748</v>
      </c>
      <c r="AW1437">
        <v>98.649770000000004</v>
      </c>
      <c r="AX1437">
        <v>97.355770000000007</v>
      </c>
      <c r="AY1437">
        <v>96.633669999999995</v>
      </c>
      <c r="AZ1437">
        <v>81.177220000000005</v>
      </c>
      <c r="BA1437">
        <v>59.664589999999997</v>
      </c>
      <c r="BB1437">
        <v>39.226559999999999</v>
      </c>
      <c r="BC1437">
        <v>38.66771</v>
      </c>
      <c r="BD1437">
        <v>38.547029999999999</v>
      </c>
      <c r="BE1437">
        <v>39.540460000000003</v>
      </c>
      <c r="BF1437">
        <v>0</v>
      </c>
      <c r="BG1437">
        <v>0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28.66732</v>
      </c>
      <c r="BS1437">
        <v>104.5146</v>
      </c>
      <c r="BT1437">
        <v>103.1365</v>
      </c>
      <c r="BU1437">
        <v>100.8107</v>
      </c>
      <c r="BV1437">
        <v>99.473050000000001</v>
      </c>
      <c r="BW1437">
        <v>98.704729999999998</v>
      </c>
      <c r="BX1437">
        <v>82.315430000000006</v>
      </c>
      <c r="BY1437">
        <v>60.858350000000002</v>
      </c>
      <c r="BZ1437">
        <v>40.42803</v>
      </c>
      <c r="CA1437">
        <v>39.903739999999999</v>
      </c>
      <c r="CB1437">
        <v>39.821399999999997</v>
      </c>
      <c r="CC1437">
        <v>40.861150000000002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30.84789</v>
      </c>
      <c r="CQ1437">
        <v>106.2996</v>
      </c>
      <c r="CR1437">
        <v>104.7722</v>
      </c>
      <c r="CS1437">
        <v>102.3073</v>
      </c>
      <c r="CT1437">
        <v>100.9395</v>
      </c>
      <c r="CU1437">
        <v>100.1391</v>
      </c>
      <c r="CV1437">
        <v>83.103740000000002</v>
      </c>
      <c r="CW1437">
        <v>61.68515</v>
      </c>
      <c r="CX1437">
        <v>41.260159999999999</v>
      </c>
      <c r="CY1437">
        <v>40.759799999999998</v>
      </c>
      <c r="CZ1437">
        <v>40.70402</v>
      </c>
      <c r="DA1437">
        <v>41.775849999999998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  <c r="DM1437">
        <v>0</v>
      </c>
      <c r="DN1437">
        <v>33.028449999999999</v>
      </c>
      <c r="DO1437">
        <v>108.0847</v>
      </c>
      <c r="DP1437">
        <v>106.4079</v>
      </c>
      <c r="DQ1437">
        <v>103.804</v>
      </c>
      <c r="DR1437">
        <v>102.4059</v>
      </c>
      <c r="DS1437">
        <v>101.5735</v>
      </c>
      <c r="DT1437">
        <v>83.892060000000001</v>
      </c>
      <c r="DU1437">
        <v>62.511940000000003</v>
      </c>
      <c r="DV1437">
        <v>42.092289999999998</v>
      </c>
      <c r="DW1437">
        <v>41.615870000000001</v>
      </c>
      <c r="DX1437">
        <v>41.586640000000003</v>
      </c>
      <c r="DY1437">
        <v>42.690550000000002</v>
      </c>
      <c r="DZ1437">
        <v>0</v>
      </c>
      <c r="EA1437">
        <v>0</v>
      </c>
      <c r="EB1437">
        <v>0</v>
      </c>
      <c r="EC1437">
        <v>0</v>
      </c>
      <c r="ED1437">
        <v>0</v>
      </c>
      <c r="EE1437">
        <v>0</v>
      </c>
      <c r="EF1437">
        <v>0</v>
      </c>
      <c r="EG1437">
        <v>0</v>
      </c>
      <c r="EH1437">
        <v>0</v>
      </c>
      <c r="EI1437">
        <v>0</v>
      </c>
      <c r="EJ1437">
        <v>0</v>
      </c>
      <c r="EK1437">
        <v>0</v>
      </c>
      <c r="EL1437">
        <v>36.176850000000002</v>
      </c>
      <c r="EM1437">
        <v>110.66200000000001</v>
      </c>
      <c r="EN1437">
        <v>108.76949999999999</v>
      </c>
      <c r="EO1437">
        <v>105.9649</v>
      </c>
      <c r="EP1437">
        <v>104.5231</v>
      </c>
      <c r="EQ1437">
        <v>103.6446</v>
      </c>
      <c r="ER1437">
        <v>85.030270000000002</v>
      </c>
      <c r="ES1437">
        <v>63.7057</v>
      </c>
      <c r="ET1437">
        <v>43.293759999999999</v>
      </c>
      <c r="EU1437">
        <v>42.851900000000001</v>
      </c>
      <c r="EV1437">
        <v>42.86101</v>
      </c>
      <c r="EW1437">
        <v>44.011229999999998</v>
      </c>
      <c r="EX1437">
        <v>73.953400000000002</v>
      </c>
      <c r="EY1437">
        <v>73.066109999999995</v>
      </c>
      <c r="EZ1437">
        <v>71.837270000000004</v>
      </c>
      <c r="FA1437">
        <v>70.758099999999999</v>
      </c>
      <c r="FB1437">
        <v>69.391970000000001</v>
      </c>
      <c r="FC1437">
        <v>68.364999999999995</v>
      </c>
      <c r="FD1437">
        <v>67.324550000000002</v>
      </c>
      <c r="FE1437">
        <v>66.879300000000001</v>
      </c>
      <c r="FF1437">
        <v>69.71969</v>
      </c>
      <c r="FG1437">
        <v>75.232910000000004</v>
      </c>
      <c r="FH1437">
        <v>79.390299999999996</v>
      </c>
      <c r="FI1437">
        <v>82.107299999999995</v>
      </c>
      <c r="FJ1437">
        <v>84.866420000000005</v>
      </c>
      <c r="FK1437">
        <v>87.249560000000002</v>
      </c>
      <c r="FL1437">
        <v>88.449259999999995</v>
      </c>
      <c r="FM1437">
        <v>89.465260000000001</v>
      </c>
      <c r="FN1437">
        <v>89.725020000000001</v>
      </c>
      <c r="FO1437">
        <v>89.265619999999998</v>
      </c>
      <c r="FP1437">
        <v>88.051839999999999</v>
      </c>
      <c r="FQ1437">
        <v>86.062979999999996</v>
      </c>
      <c r="FR1437">
        <v>82.950180000000003</v>
      </c>
      <c r="FS1437">
        <v>79.993449999999996</v>
      </c>
      <c r="FT1437">
        <v>78.121200000000002</v>
      </c>
      <c r="FU1437">
        <v>76.743989999999997</v>
      </c>
      <c r="FV1437">
        <v>1</v>
      </c>
    </row>
    <row r="1438" spans="1:178" x14ac:dyDescent="0.2">
      <c r="A1438" t="s">
        <v>216</v>
      </c>
      <c r="B1438" t="s">
        <v>231</v>
      </c>
      <c r="C1438" t="s">
        <v>245</v>
      </c>
      <c r="D1438" t="s">
        <v>41</v>
      </c>
      <c r="E1438">
        <v>2015</v>
      </c>
      <c r="F1438" t="s">
        <v>228</v>
      </c>
      <c r="G1438">
        <v>64</v>
      </c>
      <c r="H1438" s="59"/>
      <c r="I1438">
        <v>8.4192</v>
      </c>
      <c r="J1438">
        <v>117.5676</v>
      </c>
      <c r="K1438">
        <v>118.2508</v>
      </c>
      <c r="L1438">
        <v>118.48</v>
      </c>
      <c r="M1438">
        <v>118.214</v>
      </c>
      <c r="N1438">
        <v>118.8122</v>
      </c>
      <c r="O1438">
        <v>119.7043</v>
      </c>
      <c r="P1438">
        <v>122.49509999999999</v>
      </c>
      <c r="Q1438">
        <v>123.4584</v>
      </c>
      <c r="R1438">
        <v>124.21720000000001</v>
      </c>
      <c r="S1438">
        <v>125.2157</v>
      </c>
      <c r="T1438">
        <v>126.1908</v>
      </c>
      <c r="U1438">
        <v>126.67959999999999</v>
      </c>
      <c r="V1438">
        <v>123.5942</v>
      </c>
      <c r="W1438">
        <v>123.0046</v>
      </c>
      <c r="X1438">
        <v>121.0538</v>
      </c>
      <c r="Y1438">
        <v>118.1311</v>
      </c>
      <c r="Z1438">
        <v>116.3669</v>
      </c>
      <c r="AA1438">
        <v>115.4875</v>
      </c>
      <c r="AB1438">
        <v>115.8699</v>
      </c>
      <c r="AC1438">
        <v>116.7358</v>
      </c>
      <c r="AD1438">
        <v>117.6991</v>
      </c>
      <c r="AE1438">
        <v>117.7028</v>
      </c>
      <c r="AF1438">
        <v>118.0457</v>
      </c>
      <c r="AG1438">
        <v>118.3493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26.982330000000001</v>
      </c>
      <c r="AU1438">
        <v>103.2205</v>
      </c>
      <c r="AV1438">
        <v>102.181</v>
      </c>
      <c r="AW1438">
        <v>99.881330000000005</v>
      </c>
      <c r="AX1438">
        <v>98.506349999999998</v>
      </c>
      <c r="AY1438">
        <v>98.068479999999994</v>
      </c>
      <c r="AZ1438">
        <v>81.785669999999996</v>
      </c>
      <c r="BA1438">
        <v>58.763199999999998</v>
      </c>
      <c r="BB1438">
        <v>38.338920000000002</v>
      </c>
      <c r="BC1438">
        <v>38.105260000000001</v>
      </c>
      <c r="BD1438">
        <v>38.427070000000001</v>
      </c>
      <c r="BE1438">
        <v>39.452109999999998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29.669440000000002</v>
      </c>
      <c r="BS1438">
        <v>105.48099999999999</v>
      </c>
      <c r="BT1438">
        <v>104.26479999999999</v>
      </c>
      <c r="BU1438">
        <v>101.7818</v>
      </c>
      <c r="BV1438">
        <v>100.3595</v>
      </c>
      <c r="BW1438">
        <v>99.87921</v>
      </c>
      <c r="BX1438">
        <v>82.817999999999998</v>
      </c>
      <c r="BY1438">
        <v>59.86674</v>
      </c>
      <c r="BZ1438">
        <v>39.449959999999997</v>
      </c>
      <c r="CA1438">
        <v>39.242649999999998</v>
      </c>
      <c r="CB1438">
        <v>39.594009999999997</v>
      </c>
      <c r="CC1438">
        <v>40.667099999999998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31.530519999999999</v>
      </c>
      <c r="CQ1438">
        <v>107.0466</v>
      </c>
      <c r="CR1438">
        <v>105.708</v>
      </c>
      <c r="CS1438">
        <v>103.098</v>
      </c>
      <c r="CT1438">
        <v>101.643</v>
      </c>
      <c r="CU1438">
        <v>101.13330000000001</v>
      </c>
      <c r="CV1438">
        <v>83.532989999999998</v>
      </c>
      <c r="CW1438">
        <v>60.631039999999999</v>
      </c>
      <c r="CX1438">
        <v>40.219470000000001</v>
      </c>
      <c r="CY1438">
        <v>40.030389999999997</v>
      </c>
      <c r="CZ1438">
        <v>40.40222</v>
      </c>
      <c r="DA1438">
        <v>41.508600000000001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  <c r="DM1438">
        <v>0</v>
      </c>
      <c r="DN1438">
        <v>33.391599999999997</v>
      </c>
      <c r="DO1438">
        <v>108.6122</v>
      </c>
      <c r="DP1438">
        <v>107.1512</v>
      </c>
      <c r="DQ1438">
        <v>104.4143</v>
      </c>
      <c r="DR1438">
        <v>102.9265</v>
      </c>
      <c r="DS1438">
        <v>102.3874</v>
      </c>
      <c r="DT1438">
        <v>84.247979999999998</v>
      </c>
      <c r="DU1438">
        <v>61.395350000000001</v>
      </c>
      <c r="DV1438">
        <v>40.988970000000002</v>
      </c>
      <c r="DW1438">
        <v>40.81814</v>
      </c>
      <c r="DX1438">
        <v>41.210430000000002</v>
      </c>
      <c r="DY1438">
        <v>42.350090000000002</v>
      </c>
      <c r="DZ1438">
        <v>0</v>
      </c>
      <c r="EA1438">
        <v>0</v>
      </c>
      <c r="EB1438">
        <v>0</v>
      </c>
      <c r="EC1438">
        <v>0</v>
      </c>
      <c r="ED1438">
        <v>0</v>
      </c>
      <c r="EE1438">
        <v>0</v>
      </c>
      <c r="EF1438">
        <v>0</v>
      </c>
      <c r="EG1438">
        <v>0</v>
      </c>
      <c r="EH1438">
        <v>0</v>
      </c>
      <c r="EI1438">
        <v>0</v>
      </c>
      <c r="EJ1438">
        <v>0</v>
      </c>
      <c r="EK1438">
        <v>0</v>
      </c>
      <c r="EL1438">
        <v>36.078699999999998</v>
      </c>
      <c r="EM1438">
        <v>110.87269999999999</v>
      </c>
      <c r="EN1438">
        <v>109.235</v>
      </c>
      <c r="EO1438">
        <v>106.3147</v>
      </c>
      <c r="EP1438">
        <v>104.7796</v>
      </c>
      <c r="EQ1438">
        <v>104.1982</v>
      </c>
      <c r="ER1438">
        <v>85.28031</v>
      </c>
      <c r="ES1438">
        <v>62.49888</v>
      </c>
      <c r="ET1438">
        <v>42.100009999999997</v>
      </c>
      <c r="EU1438">
        <v>41.95552</v>
      </c>
      <c r="EV1438">
        <v>42.377360000000003</v>
      </c>
      <c r="EW1438">
        <v>43.565080000000002</v>
      </c>
      <c r="EX1438">
        <v>69.287739999999999</v>
      </c>
      <c r="EY1438">
        <v>68.165729999999996</v>
      </c>
      <c r="EZ1438">
        <v>66.302189999999996</v>
      </c>
      <c r="FA1438">
        <v>65.053809999999999</v>
      </c>
      <c r="FB1438">
        <v>64.461250000000007</v>
      </c>
      <c r="FC1438">
        <v>63.223219999999998</v>
      </c>
      <c r="FD1438">
        <v>62.896740000000001</v>
      </c>
      <c r="FE1438">
        <v>62.304639999999999</v>
      </c>
      <c r="FF1438">
        <v>63.914670000000001</v>
      </c>
      <c r="FG1438">
        <v>69.068790000000007</v>
      </c>
      <c r="FH1438">
        <v>74.026690000000002</v>
      </c>
      <c r="FI1438">
        <v>78.399410000000003</v>
      </c>
      <c r="FJ1438">
        <v>81.048969999999997</v>
      </c>
      <c r="FK1438">
        <v>82.838769999999997</v>
      </c>
      <c r="FL1438">
        <v>83.988560000000007</v>
      </c>
      <c r="FM1438">
        <v>85.015289999999993</v>
      </c>
      <c r="FN1438">
        <v>85.281549999999996</v>
      </c>
      <c r="FO1438">
        <v>85.018020000000007</v>
      </c>
      <c r="FP1438">
        <v>83.771839999999997</v>
      </c>
      <c r="FQ1438">
        <v>81.160610000000005</v>
      </c>
      <c r="FR1438">
        <v>77.40728</v>
      </c>
      <c r="FS1438">
        <v>74.665930000000003</v>
      </c>
      <c r="FT1438">
        <v>73.173919999999995</v>
      </c>
      <c r="FU1438">
        <v>71.721540000000005</v>
      </c>
      <c r="FV1438">
        <v>1</v>
      </c>
    </row>
    <row r="1439" spans="1:178" x14ac:dyDescent="0.2">
      <c r="A1439" t="s">
        <v>216</v>
      </c>
      <c r="B1439" t="s">
        <v>231</v>
      </c>
      <c r="C1439" t="s">
        <v>245</v>
      </c>
      <c r="D1439" t="s">
        <v>41</v>
      </c>
      <c r="E1439">
        <v>2016</v>
      </c>
      <c r="F1439" t="s">
        <v>228</v>
      </c>
      <c r="G1439">
        <v>62</v>
      </c>
      <c r="H1439" s="59"/>
      <c r="I1439">
        <v>8.1561000000000003</v>
      </c>
      <c r="J1439">
        <v>113.89360000000001</v>
      </c>
      <c r="K1439">
        <v>114.55549999999999</v>
      </c>
      <c r="L1439">
        <v>114.7775</v>
      </c>
      <c r="M1439">
        <v>114.5198</v>
      </c>
      <c r="N1439">
        <v>115.0994</v>
      </c>
      <c r="O1439">
        <v>115.9636</v>
      </c>
      <c r="P1439">
        <v>118.66719999999999</v>
      </c>
      <c r="Q1439">
        <v>119.6003</v>
      </c>
      <c r="R1439">
        <v>120.33540000000001</v>
      </c>
      <c r="S1439">
        <v>121.3027</v>
      </c>
      <c r="T1439">
        <v>122.2473</v>
      </c>
      <c r="U1439">
        <v>122.7209</v>
      </c>
      <c r="V1439">
        <v>119.7319</v>
      </c>
      <c r="W1439">
        <v>119.16070000000001</v>
      </c>
      <c r="X1439">
        <v>117.2709</v>
      </c>
      <c r="Y1439">
        <v>114.4395</v>
      </c>
      <c r="Z1439">
        <v>112.7304</v>
      </c>
      <c r="AA1439">
        <v>111.8785</v>
      </c>
      <c r="AB1439">
        <v>112.24890000000001</v>
      </c>
      <c r="AC1439">
        <v>113.0878</v>
      </c>
      <c r="AD1439">
        <v>114.021</v>
      </c>
      <c r="AE1439">
        <v>114.02460000000001</v>
      </c>
      <c r="AF1439">
        <v>114.35680000000001</v>
      </c>
      <c r="AG1439">
        <v>114.65089999999999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26.068629999999999</v>
      </c>
      <c r="AU1439">
        <v>99.935519999999997</v>
      </c>
      <c r="AV1439">
        <v>98.933199999999999</v>
      </c>
      <c r="AW1439">
        <v>96.710179999999994</v>
      </c>
      <c r="AX1439">
        <v>95.379400000000004</v>
      </c>
      <c r="AY1439">
        <v>94.956329999999994</v>
      </c>
      <c r="AZ1439">
        <v>79.202780000000004</v>
      </c>
      <c r="BA1439">
        <v>56.8979</v>
      </c>
      <c r="BB1439">
        <v>37.11168</v>
      </c>
      <c r="BC1439">
        <v>36.884630000000001</v>
      </c>
      <c r="BD1439">
        <v>37.195610000000002</v>
      </c>
      <c r="BE1439">
        <v>38.187359999999998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28.713419999999999</v>
      </c>
      <c r="BS1439">
        <v>102.1604</v>
      </c>
      <c r="BT1439">
        <v>100.9842</v>
      </c>
      <c r="BU1439">
        <v>98.580699999999993</v>
      </c>
      <c r="BV1439">
        <v>97.203379999999996</v>
      </c>
      <c r="BW1439">
        <v>96.73854</v>
      </c>
      <c r="BX1439">
        <v>80.218860000000006</v>
      </c>
      <c r="BY1439">
        <v>57.984050000000003</v>
      </c>
      <c r="BZ1439">
        <v>38.205219999999997</v>
      </c>
      <c r="CA1439">
        <v>38.004100000000001</v>
      </c>
      <c r="CB1439">
        <v>38.344169999999998</v>
      </c>
      <c r="CC1439">
        <v>39.383209999999998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30.545190000000002</v>
      </c>
      <c r="CQ1439">
        <v>103.70140000000001</v>
      </c>
      <c r="CR1439">
        <v>102.4046</v>
      </c>
      <c r="CS1439">
        <v>99.876230000000007</v>
      </c>
      <c r="CT1439">
        <v>98.466650000000001</v>
      </c>
      <c r="CU1439">
        <v>97.972890000000007</v>
      </c>
      <c r="CV1439">
        <v>80.922579999999996</v>
      </c>
      <c r="CW1439">
        <v>58.736319999999999</v>
      </c>
      <c r="CX1439">
        <v>38.962609999999998</v>
      </c>
      <c r="CY1439">
        <v>38.779440000000001</v>
      </c>
      <c r="CZ1439">
        <v>39.139650000000003</v>
      </c>
      <c r="DA1439">
        <v>40.211449999999999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  <c r="DM1439">
        <v>0</v>
      </c>
      <c r="DN1439">
        <v>32.376959999999997</v>
      </c>
      <c r="DO1439">
        <v>105.2424</v>
      </c>
      <c r="DP1439">
        <v>103.82510000000001</v>
      </c>
      <c r="DQ1439">
        <v>101.1718</v>
      </c>
      <c r="DR1439">
        <v>99.729929999999996</v>
      </c>
      <c r="DS1439">
        <v>99.207239999999999</v>
      </c>
      <c r="DT1439">
        <v>81.626310000000004</v>
      </c>
      <c r="DU1439">
        <v>59.488590000000002</v>
      </c>
      <c r="DV1439">
        <v>39.719990000000003</v>
      </c>
      <c r="DW1439">
        <v>39.554780000000001</v>
      </c>
      <c r="DX1439">
        <v>39.935130000000001</v>
      </c>
      <c r="DY1439">
        <v>41.039700000000003</v>
      </c>
      <c r="DZ1439">
        <v>0</v>
      </c>
      <c r="EA1439">
        <v>0</v>
      </c>
      <c r="EB1439">
        <v>0</v>
      </c>
      <c r="EC1439">
        <v>0</v>
      </c>
      <c r="ED1439">
        <v>0</v>
      </c>
      <c r="EE1439">
        <v>0</v>
      </c>
      <c r="EF1439">
        <v>0</v>
      </c>
      <c r="EG1439">
        <v>0</v>
      </c>
      <c r="EH1439">
        <v>0</v>
      </c>
      <c r="EI1439">
        <v>0</v>
      </c>
      <c r="EJ1439">
        <v>0</v>
      </c>
      <c r="EK1439">
        <v>0</v>
      </c>
      <c r="EL1439">
        <v>35.021740000000001</v>
      </c>
      <c r="EM1439">
        <v>107.46729999999999</v>
      </c>
      <c r="EN1439">
        <v>105.87609999999999</v>
      </c>
      <c r="EO1439">
        <v>103.0423</v>
      </c>
      <c r="EP1439">
        <v>101.5539</v>
      </c>
      <c r="EQ1439">
        <v>100.98950000000001</v>
      </c>
      <c r="ER1439">
        <v>82.642390000000006</v>
      </c>
      <c r="ES1439">
        <v>60.574750000000002</v>
      </c>
      <c r="ET1439">
        <v>40.813540000000003</v>
      </c>
      <c r="EU1439">
        <v>40.674250000000001</v>
      </c>
      <c r="EV1439">
        <v>41.083689999999997</v>
      </c>
      <c r="EW1439">
        <v>42.235550000000003</v>
      </c>
      <c r="EX1439">
        <v>69.287739999999999</v>
      </c>
      <c r="EY1439">
        <v>68.165729999999996</v>
      </c>
      <c r="EZ1439">
        <v>66.302189999999996</v>
      </c>
      <c r="FA1439">
        <v>65.053809999999999</v>
      </c>
      <c r="FB1439">
        <v>64.461250000000007</v>
      </c>
      <c r="FC1439">
        <v>63.223219999999998</v>
      </c>
      <c r="FD1439">
        <v>62.896740000000001</v>
      </c>
      <c r="FE1439">
        <v>62.304639999999999</v>
      </c>
      <c r="FF1439">
        <v>63.914670000000001</v>
      </c>
      <c r="FG1439">
        <v>69.068780000000004</v>
      </c>
      <c r="FH1439">
        <v>74.026690000000002</v>
      </c>
      <c r="FI1439">
        <v>78.399410000000003</v>
      </c>
      <c r="FJ1439">
        <v>81.048969999999997</v>
      </c>
      <c r="FK1439">
        <v>82.838769999999997</v>
      </c>
      <c r="FL1439">
        <v>83.988560000000007</v>
      </c>
      <c r="FM1439">
        <v>85.015289999999993</v>
      </c>
      <c r="FN1439">
        <v>85.281549999999996</v>
      </c>
      <c r="FO1439">
        <v>85.018020000000007</v>
      </c>
      <c r="FP1439">
        <v>83.771839999999997</v>
      </c>
      <c r="FQ1439">
        <v>81.160610000000005</v>
      </c>
      <c r="FR1439">
        <v>77.40728</v>
      </c>
      <c r="FS1439">
        <v>74.665930000000003</v>
      </c>
      <c r="FT1439">
        <v>73.173919999999995</v>
      </c>
      <c r="FU1439">
        <v>71.721540000000005</v>
      </c>
      <c r="FV1439">
        <v>1</v>
      </c>
    </row>
    <row r="1440" spans="1:178" x14ac:dyDescent="0.2">
      <c r="A1440" t="s">
        <v>216</v>
      </c>
      <c r="B1440" t="s">
        <v>231</v>
      </c>
      <c r="C1440" t="s">
        <v>245</v>
      </c>
      <c r="D1440" t="s">
        <v>41</v>
      </c>
      <c r="E1440">
        <v>2017</v>
      </c>
      <c r="F1440" t="s">
        <v>228</v>
      </c>
      <c r="G1440">
        <v>61</v>
      </c>
      <c r="H1440" s="59"/>
      <c r="I1440">
        <v>8.0245499999999996</v>
      </c>
      <c r="J1440">
        <v>112.0566</v>
      </c>
      <c r="K1440">
        <v>112.70780000000001</v>
      </c>
      <c r="L1440">
        <v>112.92619999999999</v>
      </c>
      <c r="M1440">
        <v>112.6728</v>
      </c>
      <c r="N1440">
        <v>113.24290000000001</v>
      </c>
      <c r="O1440">
        <v>114.0932</v>
      </c>
      <c r="P1440">
        <v>116.75320000000001</v>
      </c>
      <c r="Q1440">
        <v>117.6713</v>
      </c>
      <c r="R1440">
        <v>118.39449999999999</v>
      </c>
      <c r="S1440">
        <v>119.3462</v>
      </c>
      <c r="T1440">
        <v>120.2756</v>
      </c>
      <c r="U1440">
        <v>120.7415</v>
      </c>
      <c r="V1440">
        <v>117.80070000000001</v>
      </c>
      <c r="W1440">
        <v>117.23869999999999</v>
      </c>
      <c r="X1440">
        <v>115.37949999999999</v>
      </c>
      <c r="Y1440">
        <v>112.5937</v>
      </c>
      <c r="Z1440">
        <v>110.9122</v>
      </c>
      <c r="AA1440">
        <v>110.074</v>
      </c>
      <c r="AB1440">
        <v>110.4385</v>
      </c>
      <c r="AC1440">
        <v>111.2638</v>
      </c>
      <c r="AD1440">
        <v>112.182</v>
      </c>
      <c r="AE1440">
        <v>112.1855</v>
      </c>
      <c r="AF1440">
        <v>112.5123</v>
      </c>
      <c r="AG1440">
        <v>112.8017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25.612220000000001</v>
      </c>
      <c r="AU1440">
        <v>98.293400000000005</v>
      </c>
      <c r="AV1440">
        <v>97.309619999999995</v>
      </c>
      <c r="AW1440">
        <v>95.12491</v>
      </c>
      <c r="AX1440">
        <v>93.816230000000004</v>
      </c>
      <c r="AY1440">
        <v>93.400540000000007</v>
      </c>
      <c r="AZ1440">
        <v>77.911500000000004</v>
      </c>
      <c r="BA1440">
        <v>55.965420000000002</v>
      </c>
      <c r="BB1440">
        <v>36.498240000000003</v>
      </c>
      <c r="BC1440">
        <v>36.274500000000003</v>
      </c>
      <c r="BD1440">
        <v>36.580069999999999</v>
      </c>
      <c r="BE1440">
        <v>37.555169999999997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28.235589999999998</v>
      </c>
      <c r="BS1440">
        <v>100.5003</v>
      </c>
      <c r="BT1440">
        <v>99.343959999999996</v>
      </c>
      <c r="BU1440">
        <v>96.980289999999997</v>
      </c>
      <c r="BV1440">
        <v>95.625429999999994</v>
      </c>
      <c r="BW1440">
        <v>95.168329999999997</v>
      </c>
      <c r="BX1440">
        <v>78.919349999999994</v>
      </c>
      <c r="BY1440">
        <v>57.04278</v>
      </c>
      <c r="BZ1440">
        <v>37.582929999999998</v>
      </c>
      <c r="CA1440">
        <v>37.384900000000002</v>
      </c>
      <c r="CB1440">
        <v>37.719320000000003</v>
      </c>
      <c r="CC1440">
        <v>38.741340000000001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30.052520000000001</v>
      </c>
      <c r="CQ1440">
        <v>102.0288</v>
      </c>
      <c r="CR1440">
        <v>100.7529</v>
      </c>
      <c r="CS1440">
        <v>98.265320000000003</v>
      </c>
      <c r="CT1440">
        <v>96.878479999999996</v>
      </c>
      <c r="CU1440">
        <v>96.392679999999999</v>
      </c>
      <c r="CV1440">
        <v>79.617379999999997</v>
      </c>
      <c r="CW1440">
        <v>57.788960000000003</v>
      </c>
      <c r="CX1440">
        <v>38.334180000000003</v>
      </c>
      <c r="CY1440">
        <v>38.153959999999998</v>
      </c>
      <c r="CZ1440">
        <v>38.508369999999999</v>
      </c>
      <c r="DA1440">
        <v>39.56288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  <c r="DM1440">
        <v>0</v>
      </c>
      <c r="DN1440">
        <v>31.86946</v>
      </c>
      <c r="DO1440">
        <v>103.5573</v>
      </c>
      <c r="DP1440">
        <v>102.1619</v>
      </c>
      <c r="DQ1440">
        <v>99.550349999999995</v>
      </c>
      <c r="DR1440">
        <v>98.131529999999998</v>
      </c>
      <c r="DS1440">
        <v>97.617040000000003</v>
      </c>
      <c r="DT1440">
        <v>80.31541</v>
      </c>
      <c r="DU1440">
        <v>58.535139999999998</v>
      </c>
      <c r="DV1440">
        <v>39.085430000000002</v>
      </c>
      <c r="DW1440">
        <v>38.923029999999997</v>
      </c>
      <c r="DX1440">
        <v>39.297409999999999</v>
      </c>
      <c r="DY1440">
        <v>40.384419999999999</v>
      </c>
      <c r="DZ1440">
        <v>0</v>
      </c>
      <c r="EA1440">
        <v>0</v>
      </c>
      <c r="EB1440">
        <v>0</v>
      </c>
      <c r="EC1440">
        <v>0</v>
      </c>
      <c r="ED1440">
        <v>0</v>
      </c>
      <c r="EE1440">
        <v>0</v>
      </c>
      <c r="EF1440">
        <v>0</v>
      </c>
      <c r="EG1440">
        <v>0</v>
      </c>
      <c r="EH1440">
        <v>0</v>
      </c>
      <c r="EI1440">
        <v>0</v>
      </c>
      <c r="EJ1440">
        <v>0</v>
      </c>
      <c r="EK1440">
        <v>0</v>
      </c>
      <c r="EL1440">
        <v>34.492829999999998</v>
      </c>
      <c r="EM1440">
        <v>105.7642</v>
      </c>
      <c r="EN1440">
        <v>104.19629999999999</v>
      </c>
      <c r="EO1440">
        <v>101.4057</v>
      </c>
      <c r="EP1440">
        <v>99.940730000000002</v>
      </c>
      <c r="EQ1440">
        <v>99.384829999999994</v>
      </c>
      <c r="ER1440">
        <v>81.323260000000005</v>
      </c>
      <c r="ES1440">
        <v>59.612499999999997</v>
      </c>
      <c r="ET1440">
        <v>40.170119999999997</v>
      </c>
      <c r="EU1440">
        <v>40.033430000000003</v>
      </c>
      <c r="EV1440">
        <v>40.436660000000003</v>
      </c>
      <c r="EW1440">
        <v>41.570590000000003</v>
      </c>
      <c r="EX1440">
        <v>69.287739999999999</v>
      </c>
      <c r="EY1440">
        <v>68.165729999999996</v>
      </c>
      <c r="EZ1440">
        <v>66.302189999999996</v>
      </c>
      <c r="FA1440">
        <v>65.053809999999999</v>
      </c>
      <c r="FB1440">
        <v>64.461250000000007</v>
      </c>
      <c r="FC1440">
        <v>63.223219999999998</v>
      </c>
      <c r="FD1440">
        <v>62.896740000000001</v>
      </c>
      <c r="FE1440">
        <v>62.304639999999999</v>
      </c>
      <c r="FF1440">
        <v>63.914670000000001</v>
      </c>
      <c r="FG1440">
        <v>69.068790000000007</v>
      </c>
      <c r="FH1440">
        <v>74.026700000000005</v>
      </c>
      <c r="FI1440">
        <v>78.399410000000003</v>
      </c>
      <c r="FJ1440">
        <v>81.048969999999997</v>
      </c>
      <c r="FK1440">
        <v>82.838769999999997</v>
      </c>
      <c r="FL1440">
        <v>83.988560000000007</v>
      </c>
      <c r="FM1440">
        <v>85.015289999999993</v>
      </c>
      <c r="FN1440">
        <v>85.281549999999996</v>
      </c>
      <c r="FO1440">
        <v>85.018020000000007</v>
      </c>
      <c r="FP1440">
        <v>83.771839999999997</v>
      </c>
      <c r="FQ1440">
        <v>81.160610000000005</v>
      </c>
      <c r="FR1440">
        <v>77.407269999999997</v>
      </c>
      <c r="FS1440">
        <v>74.665930000000003</v>
      </c>
      <c r="FT1440">
        <v>73.173919999999995</v>
      </c>
      <c r="FU1440">
        <v>71.721540000000005</v>
      </c>
      <c r="FV1440">
        <v>1</v>
      </c>
    </row>
    <row r="1441" spans="1:178" x14ac:dyDescent="0.2">
      <c r="A1441" t="s">
        <v>216</v>
      </c>
      <c r="B1441" t="s">
        <v>231</v>
      </c>
      <c r="C1441" t="s">
        <v>245</v>
      </c>
      <c r="D1441" t="s">
        <v>41</v>
      </c>
      <c r="E1441" t="s">
        <v>239</v>
      </c>
      <c r="F1441" t="s">
        <v>228</v>
      </c>
      <c r="G1441">
        <v>59</v>
      </c>
      <c r="H1441" s="59"/>
      <c r="I1441">
        <v>7.76145</v>
      </c>
      <c r="J1441">
        <v>108.3826</v>
      </c>
      <c r="K1441">
        <v>109.0125</v>
      </c>
      <c r="L1441">
        <v>109.22369999999999</v>
      </c>
      <c r="M1441">
        <v>108.9786</v>
      </c>
      <c r="N1441">
        <v>109.53</v>
      </c>
      <c r="O1441">
        <v>110.3524</v>
      </c>
      <c r="P1441">
        <v>112.9252</v>
      </c>
      <c r="Q1441">
        <v>113.81319999999999</v>
      </c>
      <c r="R1441">
        <v>114.5128</v>
      </c>
      <c r="S1441">
        <v>115.4332</v>
      </c>
      <c r="T1441">
        <v>116.3321</v>
      </c>
      <c r="U1441">
        <v>116.78279999999999</v>
      </c>
      <c r="V1441">
        <v>113.9384</v>
      </c>
      <c r="W1441">
        <v>113.3948</v>
      </c>
      <c r="X1441">
        <v>111.59650000000001</v>
      </c>
      <c r="Y1441">
        <v>108.9021</v>
      </c>
      <c r="Z1441">
        <v>107.2757</v>
      </c>
      <c r="AA1441">
        <v>106.465</v>
      </c>
      <c r="AB1441">
        <v>106.8175</v>
      </c>
      <c r="AC1441">
        <v>107.61579999999999</v>
      </c>
      <c r="AD1441">
        <v>108.5039</v>
      </c>
      <c r="AE1441">
        <v>108.5073</v>
      </c>
      <c r="AF1441">
        <v>108.82340000000001</v>
      </c>
      <c r="AG1441">
        <v>109.1032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24.700289999999999</v>
      </c>
      <c r="AU1441">
        <v>95.009950000000003</v>
      </c>
      <c r="AV1441">
        <v>94.06317</v>
      </c>
      <c r="AW1441">
        <v>91.954999999999998</v>
      </c>
      <c r="AX1441">
        <v>90.690510000000003</v>
      </c>
      <c r="AY1441">
        <v>90.289590000000004</v>
      </c>
      <c r="AZ1441">
        <v>75.32929</v>
      </c>
      <c r="BA1441">
        <v>54.100850000000001</v>
      </c>
      <c r="BB1441">
        <v>35.271729999999998</v>
      </c>
      <c r="BC1441">
        <v>35.05462</v>
      </c>
      <c r="BD1441">
        <v>35.349379999999996</v>
      </c>
      <c r="BE1441">
        <v>36.291220000000003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27.280290000000001</v>
      </c>
      <c r="BS1441">
        <v>97.180359999999993</v>
      </c>
      <c r="BT1441">
        <v>96.063879999999997</v>
      </c>
      <c r="BU1441">
        <v>93.779719999999998</v>
      </c>
      <c r="BV1441">
        <v>92.469800000000006</v>
      </c>
      <c r="BW1441">
        <v>92.028139999999993</v>
      </c>
      <c r="BX1441">
        <v>76.320480000000003</v>
      </c>
      <c r="BY1441">
        <v>55.160400000000003</v>
      </c>
      <c r="BZ1441">
        <v>36.33849</v>
      </c>
      <c r="CA1441">
        <v>36.146659999999997</v>
      </c>
      <c r="CB1441">
        <v>36.469799999999999</v>
      </c>
      <c r="CC1441">
        <v>37.45778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29.0672</v>
      </c>
      <c r="CQ1441">
        <v>98.683589999999995</v>
      </c>
      <c r="CR1441">
        <v>97.449569999999994</v>
      </c>
      <c r="CS1441">
        <v>95.043499999999995</v>
      </c>
      <c r="CT1441">
        <v>93.70214</v>
      </c>
      <c r="CU1441">
        <v>93.23227</v>
      </c>
      <c r="CV1441">
        <v>77.006969999999995</v>
      </c>
      <c r="CW1441">
        <v>55.894240000000003</v>
      </c>
      <c r="CX1441">
        <v>37.07732</v>
      </c>
      <c r="CY1441">
        <v>36.903019999999998</v>
      </c>
      <c r="CZ1441">
        <v>37.245800000000003</v>
      </c>
      <c r="DA1441">
        <v>38.265740000000001</v>
      </c>
      <c r="DB1441">
        <v>0</v>
      </c>
      <c r="DC1441">
        <v>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  <c r="DM1441">
        <v>0</v>
      </c>
      <c r="DN1441">
        <v>30.854099999999999</v>
      </c>
      <c r="DO1441">
        <v>100.18680000000001</v>
      </c>
      <c r="DP1441">
        <v>98.835260000000005</v>
      </c>
      <c r="DQ1441">
        <v>96.307289999999995</v>
      </c>
      <c r="DR1441">
        <v>94.934479999999994</v>
      </c>
      <c r="DS1441">
        <v>94.436390000000003</v>
      </c>
      <c r="DT1441">
        <v>77.693470000000005</v>
      </c>
      <c r="DU1441">
        <v>56.628079999999997</v>
      </c>
      <c r="DV1441">
        <v>37.81615</v>
      </c>
      <c r="DW1441">
        <v>37.659370000000003</v>
      </c>
      <c r="DX1441">
        <v>38.021799999999999</v>
      </c>
      <c r="DY1441">
        <v>39.073700000000002</v>
      </c>
      <c r="DZ1441">
        <v>0</v>
      </c>
      <c r="EA1441">
        <v>0</v>
      </c>
      <c r="EB1441">
        <v>0</v>
      </c>
      <c r="EC1441">
        <v>0</v>
      </c>
      <c r="ED1441">
        <v>0</v>
      </c>
      <c r="EE1441">
        <v>0</v>
      </c>
      <c r="EF1441">
        <v>0</v>
      </c>
      <c r="EG1441">
        <v>0</v>
      </c>
      <c r="EH1441">
        <v>0</v>
      </c>
      <c r="EI1441">
        <v>0</v>
      </c>
      <c r="EJ1441">
        <v>0</v>
      </c>
      <c r="EK1441">
        <v>0</v>
      </c>
      <c r="EL1441">
        <v>33.434100000000001</v>
      </c>
      <c r="EM1441">
        <v>102.35720000000001</v>
      </c>
      <c r="EN1441">
        <v>100.836</v>
      </c>
      <c r="EO1441">
        <v>98.132000000000005</v>
      </c>
      <c r="EP1441">
        <v>96.71378</v>
      </c>
      <c r="EQ1441">
        <v>96.174949999999995</v>
      </c>
      <c r="ER1441">
        <v>78.684650000000005</v>
      </c>
      <c r="ES1441">
        <v>57.687640000000002</v>
      </c>
      <c r="ET1441">
        <v>38.882910000000003</v>
      </c>
      <c r="EU1441">
        <v>38.751420000000003</v>
      </c>
      <c r="EV1441">
        <v>39.142220000000002</v>
      </c>
      <c r="EW1441">
        <v>40.240259999999999</v>
      </c>
      <c r="EX1441">
        <v>69.287739999999999</v>
      </c>
      <c r="EY1441">
        <v>68.165729999999996</v>
      </c>
      <c r="EZ1441">
        <v>66.302189999999996</v>
      </c>
      <c r="FA1441">
        <v>65.053809999999999</v>
      </c>
      <c r="FB1441">
        <v>64.461250000000007</v>
      </c>
      <c r="FC1441">
        <v>63.223219999999998</v>
      </c>
      <c r="FD1441">
        <v>62.896740000000001</v>
      </c>
      <c r="FE1441">
        <v>62.304639999999999</v>
      </c>
      <c r="FF1441">
        <v>63.914670000000001</v>
      </c>
      <c r="FG1441">
        <v>69.068790000000007</v>
      </c>
      <c r="FH1441">
        <v>74.026690000000002</v>
      </c>
      <c r="FI1441">
        <v>78.399410000000003</v>
      </c>
      <c r="FJ1441">
        <v>81.048969999999997</v>
      </c>
      <c r="FK1441">
        <v>82.838769999999997</v>
      </c>
      <c r="FL1441">
        <v>83.988550000000004</v>
      </c>
      <c r="FM1441">
        <v>85.015289999999993</v>
      </c>
      <c r="FN1441">
        <v>85.281549999999996</v>
      </c>
      <c r="FO1441">
        <v>85.018020000000007</v>
      </c>
      <c r="FP1441">
        <v>83.771839999999997</v>
      </c>
      <c r="FQ1441">
        <v>81.160610000000005</v>
      </c>
      <c r="FR1441">
        <v>77.40728</v>
      </c>
      <c r="FS1441">
        <v>74.665930000000003</v>
      </c>
      <c r="FT1441">
        <v>73.173919999999995</v>
      </c>
      <c r="FU1441">
        <v>71.721540000000005</v>
      </c>
      <c r="FV1441">
        <v>1</v>
      </c>
    </row>
    <row r="1442" spans="1:178" x14ac:dyDescent="0.2">
      <c r="A1442" t="s">
        <v>216</v>
      </c>
      <c r="B1442" t="s">
        <v>231</v>
      </c>
      <c r="C1442" t="s">
        <v>245</v>
      </c>
      <c r="D1442" t="s">
        <v>42</v>
      </c>
      <c r="E1442">
        <v>2015</v>
      </c>
      <c r="F1442" t="s">
        <v>228</v>
      </c>
      <c r="G1442">
        <v>64</v>
      </c>
      <c r="H1442" s="59"/>
      <c r="I1442">
        <v>8.4192</v>
      </c>
      <c r="J1442">
        <v>118.6765</v>
      </c>
      <c r="K1442">
        <v>118.181</v>
      </c>
      <c r="L1442">
        <v>117.6808</v>
      </c>
      <c r="M1442">
        <v>117.2144</v>
      </c>
      <c r="N1442">
        <v>117.9431</v>
      </c>
      <c r="O1442">
        <v>118.3017</v>
      </c>
      <c r="P1442">
        <v>121.0697</v>
      </c>
      <c r="Q1442">
        <v>123.24209999999999</v>
      </c>
      <c r="R1442">
        <v>124.1262</v>
      </c>
      <c r="S1442">
        <v>124.7037</v>
      </c>
      <c r="T1442">
        <v>125.553</v>
      </c>
      <c r="U1442">
        <v>123.852</v>
      </c>
      <c r="V1442">
        <v>123.36490000000001</v>
      </c>
      <c r="W1442">
        <v>124.4588</v>
      </c>
      <c r="X1442">
        <v>123.598</v>
      </c>
      <c r="Y1442">
        <v>121.4332</v>
      </c>
      <c r="Z1442">
        <v>120.27930000000001</v>
      </c>
      <c r="AA1442">
        <v>119.11920000000001</v>
      </c>
      <c r="AB1442">
        <v>116.61069999999999</v>
      </c>
      <c r="AC1442">
        <v>116.82080000000001</v>
      </c>
      <c r="AD1442">
        <v>117.22629999999999</v>
      </c>
      <c r="AE1442">
        <v>117.992</v>
      </c>
      <c r="AF1442">
        <v>119.0266</v>
      </c>
      <c r="AG1442">
        <v>119.6464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27.538350000000001</v>
      </c>
      <c r="AU1442">
        <v>103.5848</v>
      </c>
      <c r="AV1442">
        <v>103.4216</v>
      </c>
      <c r="AW1442">
        <v>101.227</v>
      </c>
      <c r="AX1442">
        <v>100.37949999999999</v>
      </c>
      <c r="AY1442">
        <v>99.828990000000005</v>
      </c>
      <c r="AZ1442">
        <v>81.151049999999998</v>
      </c>
      <c r="BA1442">
        <v>58.898440000000001</v>
      </c>
      <c r="BB1442">
        <v>36.189830000000001</v>
      </c>
      <c r="BC1442">
        <v>37.268599999999999</v>
      </c>
      <c r="BD1442">
        <v>37.918170000000003</v>
      </c>
      <c r="BE1442">
        <v>37.456690000000002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30.475850000000001</v>
      </c>
      <c r="BS1442">
        <v>106.1613</v>
      </c>
      <c r="BT1442">
        <v>105.77290000000001</v>
      </c>
      <c r="BU1442">
        <v>103.45869999999999</v>
      </c>
      <c r="BV1442">
        <v>102.60720000000001</v>
      </c>
      <c r="BW1442">
        <v>101.95359999999999</v>
      </c>
      <c r="BX1442">
        <v>82.212220000000002</v>
      </c>
      <c r="BY1442">
        <v>59.981090000000002</v>
      </c>
      <c r="BZ1442">
        <v>37.289580000000001</v>
      </c>
      <c r="CA1442">
        <v>38.40475</v>
      </c>
      <c r="CB1442">
        <v>39.144710000000003</v>
      </c>
      <c r="CC1442">
        <v>38.748759999999997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32.510359999999999</v>
      </c>
      <c r="CQ1442">
        <v>107.9457</v>
      </c>
      <c r="CR1442">
        <v>107.4014</v>
      </c>
      <c r="CS1442">
        <v>105.0043</v>
      </c>
      <c r="CT1442">
        <v>104.1502</v>
      </c>
      <c r="CU1442">
        <v>103.4251</v>
      </c>
      <c r="CV1442">
        <v>82.94717</v>
      </c>
      <c r="CW1442">
        <v>60.730930000000001</v>
      </c>
      <c r="CX1442">
        <v>38.051270000000002</v>
      </c>
      <c r="CY1442">
        <v>39.19164</v>
      </c>
      <c r="CZ1442">
        <v>39.994199999999999</v>
      </c>
      <c r="DA1442">
        <v>39.643650000000001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  <c r="DM1442">
        <v>0</v>
      </c>
      <c r="DN1442">
        <v>34.544870000000003</v>
      </c>
      <c r="DO1442">
        <v>109.7302</v>
      </c>
      <c r="DP1442">
        <v>109.0299</v>
      </c>
      <c r="DQ1442">
        <v>106.54989999999999</v>
      </c>
      <c r="DR1442">
        <v>105.6931</v>
      </c>
      <c r="DS1442">
        <v>104.8967</v>
      </c>
      <c r="DT1442">
        <v>83.682130000000001</v>
      </c>
      <c r="DU1442">
        <v>61.480780000000003</v>
      </c>
      <c r="DV1442">
        <v>38.812959999999997</v>
      </c>
      <c r="DW1442">
        <v>39.978529999999999</v>
      </c>
      <c r="DX1442">
        <v>40.843699999999998</v>
      </c>
      <c r="DY1442">
        <v>40.538530000000002</v>
      </c>
      <c r="DZ1442">
        <v>0</v>
      </c>
      <c r="EA1442">
        <v>0</v>
      </c>
      <c r="EB1442">
        <v>0</v>
      </c>
      <c r="EC1442">
        <v>0</v>
      </c>
      <c r="ED1442">
        <v>0</v>
      </c>
      <c r="EE1442">
        <v>0</v>
      </c>
      <c r="EF1442">
        <v>0</v>
      </c>
      <c r="EG1442">
        <v>0</v>
      </c>
      <c r="EH1442">
        <v>0</v>
      </c>
      <c r="EI1442">
        <v>0</v>
      </c>
      <c r="EJ1442">
        <v>0</v>
      </c>
      <c r="EK1442">
        <v>0</v>
      </c>
      <c r="EL1442">
        <v>37.482379999999999</v>
      </c>
      <c r="EM1442">
        <v>112.30670000000001</v>
      </c>
      <c r="EN1442">
        <v>111.3811</v>
      </c>
      <c r="EO1442">
        <v>108.78149999999999</v>
      </c>
      <c r="EP1442">
        <v>107.9208</v>
      </c>
      <c r="EQ1442">
        <v>107.0213</v>
      </c>
      <c r="ER1442">
        <v>84.743290000000002</v>
      </c>
      <c r="ES1442">
        <v>62.563429999999997</v>
      </c>
      <c r="ET1442">
        <v>39.912709999999997</v>
      </c>
      <c r="EU1442">
        <v>41.11468</v>
      </c>
      <c r="EV1442">
        <v>42.070230000000002</v>
      </c>
      <c r="EW1442">
        <v>41.830599999999997</v>
      </c>
      <c r="EX1442">
        <v>65.386070000000004</v>
      </c>
      <c r="EY1442">
        <v>64.091170000000005</v>
      </c>
      <c r="EZ1442">
        <v>63.339260000000003</v>
      </c>
      <c r="FA1442">
        <v>62.77496</v>
      </c>
      <c r="FB1442">
        <v>62.171990000000001</v>
      </c>
      <c r="FC1442">
        <v>62.059600000000003</v>
      </c>
      <c r="FD1442">
        <v>61.500709999999998</v>
      </c>
      <c r="FE1442">
        <v>61.042909999999999</v>
      </c>
      <c r="FF1442">
        <v>61.924790000000002</v>
      </c>
      <c r="FG1442">
        <v>66.978960000000001</v>
      </c>
      <c r="FH1442">
        <v>73.485650000000007</v>
      </c>
      <c r="FI1442">
        <v>78.286550000000005</v>
      </c>
      <c r="FJ1442">
        <v>81.167910000000006</v>
      </c>
      <c r="FK1442">
        <v>83.201449999999994</v>
      </c>
      <c r="FL1442">
        <v>84.348950000000002</v>
      </c>
      <c r="FM1442">
        <v>84.985810000000001</v>
      </c>
      <c r="FN1442">
        <v>84.946330000000003</v>
      </c>
      <c r="FO1442">
        <v>84.188069999999996</v>
      </c>
      <c r="FP1442">
        <v>81.949219999999997</v>
      </c>
      <c r="FQ1442">
        <v>78.28304</v>
      </c>
      <c r="FR1442">
        <v>74.139480000000006</v>
      </c>
      <c r="FS1442">
        <v>71.262600000000006</v>
      </c>
      <c r="FT1442">
        <v>69.402770000000004</v>
      </c>
      <c r="FU1442">
        <v>67.371229999999997</v>
      </c>
      <c r="FV1442">
        <v>1</v>
      </c>
    </row>
    <row r="1443" spans="1:178" x14ac:dyDescent="0.2">
      <c r="A1443" t="s">
        <v>216</v>
      </c>
      <c r="B1443" t="s">
        <v>231</v>
      </c>
      <c r="C1443" t="s">
        <v>245</v>
      </c>
      <c r="D1443" t="s">
        <v>42</v>
      </c>
      <c r="E1443">
        <v>2016</v>
      </c>
      <c r="F1443" t="s">
        <v>228</v>
      </c>
      <c r="G1443">
        <v>62</v>
      </c>
      <c r="H1443" s="59"/>
      <c r="I1443">
        <v>8.1561000000000003</v>
      </c>
      <c r="J1443">
        <v>114.9679</v>
      </c>
      <c r="K1443">
        <v>114.48779999999999</v>
      </c>
      <c r="L1443">
        <v>114.0033</v>
      </c>
      <c r="M1443">
        <v>113.5514</v>
      </c>
      <c r="N1443">
        <v>114.2574</v>
      </c>
      <c r="O1443">
        <v>114.60469999999999</v>
      </c>
      <c r="P1443">
        <v>117.2863</v>
      </c>
      <c r="Q1443">
        <v>119.3907</v>
      </c>
      <c r="R1443">
        <v>120.2473</v>
      </c>
      <c r="S1443">
        <v>120.80670000000001</v>
      </c>
      <c r="T1443">
        <v>121.62949999999999</v>
      </c>
      <c r="U1443">
        <v>119.9816</v>
      </c>
      <c r="V1443">
        <v>119.5097</v>
      </c>
      <c r="W1443">
        <v>120.56950000000001</v>
      </c>
      <c r="X1443">
        <v>119.7355</v>
      </c>
      <c r="Y1443">
        <v>117.6384</v>
      </c>
      <c r="Z1443">
        <v>116.5206</v>
      </c>
      <c r="AA1443">
        <v>115.3967</v>
      </c>
      <c r="AB1443">
        <v>112.9666</v>
      </c>
      <c r="AC1443">
        <v>113.17019999999999</v>
      </c>
      <c r="AD1443">
        <v>113.563</v>
      </c>
      <c r="AE1443">
        <v>114.3047</v>
      </c>
      <c r="AF1443">
        <v>115.307</v>
      </c>
      <c r="AG1443">
        <v>115.9074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26.6007</v>
      </c>
      <c r="AU1443">
        <v>100.28019999999999</v>
      </c>
      <c r="AV1443">
        <v>100.128</v>
      </c>
      <c r="AW1443">
        <v>98.005129999999994</v>
      </c>
      <c r="AX1443">
        <v>97.184219999999996</v>
      </c>
      <c r="AY1443">
        <v>96.653589999999994</v>
      </c>
      <c r="AZ1443">
        <v>78.587239999999994</v>
      </c>
      <c r="BA1443">
        <v>57.029449999999997</v>
      </c>
      <c r="BB1443">
        <v>35.03004</v>
      </c>
      <c r="BC1443">
        <v>36.074150000000003</v>
      </c>
      <c r="BD1443">
        <v>36.701050000000002</v>
      </c>
      <c r="BE1443">
        <v>36.252270000000003</v>
      </c>
      <c r="BF1443">
        <v>0</v>
      </c>
      <c r="BG1443">
        <v>0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29.491949999999999</v>
      </c>
      <c r="BS1443">
        <v>102.81610000000001</v>
      </c>
      <c r="BT1443">
        <v>102.4422</v>
      </c>
      <c r="BU1443">
        <v>100.2016</v>
      </c>
      <c r="BV1443">
        <v>99.376850000000005</v>
      </c>
      <c r="BW1443">
        <v>98.744770000000003</v>
      </c>
      <c r="BX1443">
        <v>79.631690000000006</v>
      </c>
      <c r="BY1443">
        <v>58.095059999999997</v>
      </c>
      <c r="BZ1443">
        <v>36.112479999999998</v>
      </c>
      <c r="CA1443">
        <v>37.192410000000002</v>
      </c>
      <c r="CB1443">
        <v>37.908270000000002</v>
      </c>
      <c r="CC1443">
        <v>37.523989999999998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31.494420000000002</v>
      </c>
      <c r="CQ1443">
        <v>104.5724</v>
      </c>
      <c r="CR1443">
        <v>104.04510000000001</v>
      </c>
      <c r="CS1443">
        <v>101.7229</v>
      </c>
      <c r="CT1443">
        <v>100.8955</v>
      </c>
      <c r="CU1443">
        <v>100.1931</v>
      </c>
      <c r="CV1443">
        <v>80.355069999999998</v>
      </c>
      <c r="CW1443">
        <v>58.833089999999999</v>
      </c>
      <c r="CX1443">
        <v>36.862169999999999</v>
      </c>
      <c r="CY1443">
        <v>37.966900000000003</v>
      </c>
      <c r="CZ1443">
        <v>38.74438</v>
      </c>
      <c r="DA1443">
        <v>38.404780000000002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  <c r="DM1443">
        <v>0</v>
      </c>
      <c r="DN1443">
        <v>33.496879999999997</v>
      </c>
      <c r="DO1443">
        <v>106.3288</v>
      </c>
      <c r="DP1443">
        <v>105.64790000000001</v>
      </c>
      <c r="DQ1443">
        <v>103.24420000000001</v>
      </c>
      <c r="DR1443">
        <v>102.4141</v>
      </c>
      <c r="DS1443">
        <v>101.6414</v>
      </c>
      <c r="DT1443">
        <v>81.078450000000004</v>
      </c>
      <c r="DU1443">
        <v>59.571129999999997</v>
      </c>
      <c r="DV1443">
        <v>37.61186</v>
      </c>
      <c r="DW1443">
        <v>38.741399999999999</v>
      </c>
      <c r="DX1443">
        <v>39.580500000000001</v>
      </c>
      <c r="DY1443">
        <v>39.28557</v>
      </c>
      <c r="DZ1443">
        <v>0</v>
      </c>
      <c r="EA1443">
        <v>0</v>
      </c>
      <c r="EB1443">
        <v>0</v>
      </c>
      <c r="EC1443">
        <v>0</v>
      </c>
      <c r="ED1443">
        <v>0</v>
      </c>
      <c r="EE1443">
        <v>0</v>
      </c>
      <c r="EF1443">
        <v>0</v>
      </c>
      <c r="EG1443">
        <v>0</v>
      </c>
      <c r="EH1443">
        <v>0</v>
      </c>
      <c r="EI1443">
        <v>0</v>
      </c>
      <c r="EJ1443">
        <v>0</v>
      </c>
      <c r="EK1443">
        <v>0</v>
      </c>
      <c r="EL1443">
        <v>36.388129999999997</v>
      </c>
      <c r="EM1443">
        <v>108.8647</v>
      </c>
      <c r="EN1443">
        <v>107.9622</v>
      </c>
      <c r="EO1443">
        <v>105.44070000000001</v>
      </c>
      <c r="EP1443">
        <v>104.6067</v>
      </c>
      <c r="EQ1443">
        <v>103.73260000000001</v>
      </c>
      <c r="ER1443">
        <v>82.122900000000001</v>
      </c>
      <c r="ES1443">
        <v>60.63673</v>
      </c>
      <c r="ET1443">
        <v>38.694290000000002</v>
      </c>
      <c r="EU1443">
        <v>39.859659999999998</v>
      </c>
      <c r="EV1443">
        <v>40.78772</v>
      </c>
      <c r="EW1443">
        <v>40.557290000000002</v>
      </c>
      <c r="EX1443">
        <v>65.386070000000004</v>
      </c>
      <c r="EY1443">
        <v>64.091170000000005</v>
      </c>
      <c r="EZ1443">
        <v>63.339260000000003</v>
      </c>
      <c r="FA1443">
        <v>62.77496</v>
      </c>
      <c r="FB1443">
        <v>62.171990000000001</v>
      </c>
      <c r="FC1443">
        <v>62.059600000000003</v>
      </c>
      <c r="FD1443">
        <v>61.500709999999998</v>
      </c>
      <c r="FE1443">
        <v>61.042909999999999</v>
      </c>
      <c r="FF1443">
        <v>61.924790000000002</v>
      </c>
      <c r="FG1443">
        <v>66.978960000000001</v>
      </c>
      <c r="FH1443">
        <v>73.485640000000004</v>
      </c>
      <c r="FI1443">
        <v>78.286550000000005</v>
      </c>
      <c r="FJ1443">
        <v>81.167910000000006</v>
      </c>
      <c r="FK1443">
        <v>83.201449999999994</v>
      </c>
      <c r="FL1443">
        <v>84.348950000000002</v>
      </c>
      <c r="FM1443">
        <v>84.985810000000001</v>
      </c>
      <c r="FN1443">
        <v>84.946330000000003</v>
      </c>
      <c r="FO1443">
        <v>84.188059999999993</v>
      </c>
      <c r="FP1443">
        <v>81.949219999999997</v>
      </c>
      <c r="FQ1443">
        <v>78.28304</v>
      </c>
      <c r="FR1443">
        <v>74.139480000000006</v>
      </c>
      <c r="FS1443">
        <v>71.262600000000006</v>
      </c>
      <c r="FT1443">
        <v>69.402770000000004</v>
      </c>
      <c r="FU1443">
        <v>67.371229999999997</v>
      </c>
      <c r="FV1443">
        <v>1</v>
      </c>
    </row>
    <row r="1444" spans="1:178" x14ac:dyDescent="0.2">
      <c r="A1444" t="s">
        <v>216</v>
      </c>
      <c r="B1444" t="s">
        <v>231</v>
      </c>
      <c r="C1444" t="s">
        <v>245</v>
      </c>
      <c r="D1444" t="s">
        <v>42</v>
      </c>
      <c r="E1444">
        <v>2017</v>
      </c>
      <c r="F1444" t="s">
        <v>228</v>
      </c>
      <c r="G1444">
        <v>61</v>
      </c>
      <c r="H1444" s="59"/>
      <c r="I1444">
        <v>8.0245499999999996</v>
      </c>
      <c r="J1444">
        <v>113.1135</v>
      </c>
      <c r="K1444">
        <v>112.6413</v>
      </c>
      <c r="L1444">
        <v>112.1645</v>
      </c>
      <c r="M1444">
        <v>111.72</v>
      </c>
      <c r="N1444">
        <v>112.4145</v>
      </c>
      <c r="O1444">
        <v>112.7563</v>
      </c>
      <c r="P1444">
        <v>115.3946</v>
      </c>
      <c r="Q1444">
        <v>117.46510000000001</v>
      </c>
      <c r="R1444">
        <v>118.3078</v>
      </c>
      <c r="S1444">
        <v>118.8583</v>
      </c>
      <c r="T1444">
        <v>119.6677</v>
      </c>
      <c r="U1444">
        <v>118.04649999999999</v>
      </c>
      <c r="V1444">
        <v>117.5821</v>
      </c>
      <c r="W1444">
        <v>118.62479999999999</v>
      </c>
      <c r="X1444">
        <v>117.8043</v>
      </c>
      <c r="Y1444">
        <v>115.741</v>
      </c>
      <c r="Z1444">
        <v>114.6412</v>
      </c>
      <c r="AA1444">
        <v>113.5355</v>
      </c>
      <c r="AB1444">
        <v>111.14449999999999</v>
      </c>
      <c r="AC1444">
        <v>111.34480000000001</v>
      </c>
      <c r="AD1444">
        <v>111.7313</v>
      </c>
      <c r="AE1444">
        <v>112.4611</v>
      </c>
      <c r="AF1444">
        <v>113.4473</v>
      </c>
      <c r="AG1444">
        <v>114.038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26.132349999999999</v>
      </c>
      <c r="AU1444">
        <v>98.628270000000001</v>
      </c>
      <c r="AV1444">
        <v>98.481579999999994</v>
      </c>
      <c r="AW1444">
        <v>96.394549999999995</v>
      </c>
      <c r="AX1444">
        <v>95.586929999999995</v>
      </c>
      <c r="AY1444">
        <v>95.066239999999993</v>
      </c>
      <c r="AZ1444">
        <v>77.305499999999995</v>
      </c>
      <c r="BA1444">
        <v>56.095140000000001</v>
      </c>
      <c r="BB1444">
        <v>34.450330000000001</v>
      </c>
      <c r="BC1444">
        <v>35.477110000000003</v>
      </c>
      <c r="BD1444">
        <v>36.092689999999997</v>
      </c>
      <c r="BE1444">
        <v>35.650269999999999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29.00019</v>
      </c>
      <c r="BS1444">
        <v>101.14360000000001</v>
      </c>
      <c r="BT1444">
        <v>100.7771</v>
      </c>
      <c r="BU1444">
        <v>98.573239999999998</v>
      </c>
      <c r="BV1444">
        <v>97.761809999999997</v>
      </c>
      <c r="BW1444">
        <v>97.140479999999997</v>
      </c>
      <c r="BX1444">
        <v>78.341499999999996</v>
      </c>
      <c r="BY1444">
        <v>57.15211</v>
      </c>
      <c r="BZ1444">
        <v>35.523989999999998</v>
      </c>
      <c r="CA1444">
        <v>36.586309999999997</v>
      </c>
      <c r="CB1444">
        <v>37.290129999999998</v>
      </c>
      <c r="CC1444">
        <v>36.91169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30.986440000000002</v>
      </c>
      <c r="CQ1444">
        <v>102.8858</v>
      </c>
      <c r="CR1444">
        <v>102.3669</v>
      </c>
      <c r="CS1444">
        <v>100.0822</v>
      </c>
      <c r="CT1444">
        <v>99.268129999999999</v>
      </c>
      <c r="CU1444">
        <v>98.577100000000002</v>
      </c>
      <c r="CV1444">
        <v>79.059020000000004</v>
      </c>
      <c r="CW1444">
        <v>57.884169999999997</v>
      </c>
      <c r="CX1444">
        <v>36.267620000000001</v>
      </c>
      <c r="CY1444">
        <v>37.354529999999997</v>
      </c>
      <c r="CZ1444">
        <v>38.119480000000003</v>
      </c>
      <c r="DA1444">
        <v>37.785350000000001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  <c r="DM1444">
        <v>0</v>
      </c>
      <c r="DN1444">
        <v>32.97269</v>
      </c>
      <c r="DO1444">
        <v>104.6279</v>
      </c>
      <c r="DP1444">
        <v>103.9568</v>
      </c>
      <c r="DQ1444">
        <v>101.5912</v>
      </c>
      <c r="DR1444">
        <v>100.7744</v>
      </c>
      <c r="DS1444">
        <v>100.0137</v>
      </c>
      <c r="DT1444">
        <v>79.776539999999997</v>
      </c>
      <c r="DU1444">
        <v>58.616230000000002</v>
      </c>
      <c r="DV1444">
        <v>37.011240000000001</v>
      </c>
      <c r="DW1444">
        <v>38.12276</v>
      </c>
      <c r="DX1444">
        <v>38.948819999999998</v>
      </c>
      <c r="DY1444">
        <v>38.659010000000002</v>
      </c>
      <c r="DZ1444">
        <v>0</v>
      </c>
      <c r="EA1444">
        <v>0</v>
      </c>
      <c r="EB1444">
        <v>0</v>
      </c>
      <c r="EC1444">
        <v>0</v>
      </c>
      <c r="ED1444">
        <v>0</v>
      </c>
      <c r="EE1444">
        <v>0</v>
      </c>
      <c r="EF1444">
        <v>0</v>
      </c>
      <c r="EG1444">
        <v>0</v>
      </c>
      <c r="EH1444">
        <v>0</v>
      </c>
      <c r="EI1444">
        <v>0</v>
      </c>
      <c r="EJ1444">
        <v>0</v>
      </c>
      <c r="EK1444">
        <v>0</v>
      </c>
      <c r="EL1444">
        <v>35.840530000000001</v>
      </c>
      <c r="EM1444">
        <v>107.1433</v>
      </c>
      <c r="EN1444">
        <v>106.25230000000001</v>
      </c>
      <c r="EO1444">
        <v>103.76990000000001</v>
      </c>
      <c r="EP1444">
        <v>102.94929999999999</v>
      </c>
      <c r="EQ1444">
        <v>102.08799999999999</v>
      </c>
      <c r="ER1444">
        <v>80.812539999999998</v>
      </c>
      <c r="ES1444">
        <v>59.673209999999997</v>
      </c>
      <c r="ET1444">
        <v>38.084910000000001</v>
      </c>
      <c r="EU1444">
        <v>39.231960000000001</v>
      </c>
      <c r="EV1444">
        <v>40.146270000000001</v>
      </c>
      <c r="EW1444">
        <v>39.920430000000003</v>
      </c>
      <c r="EX1444">
        <v>65.386070000000004</v>
      </c>
      <c r="EY1444">
        <v>64.091170000000005</v>
      </c>
      <c r="EZ1444">
        <v>63.339260000000003</v>
      </c>
      <c r="FA1444">
        <v>62.77496</v>
      </c>
      <c r="FB1444">
        <v>62.171990000000001</v>
      </c>
      <c r="FC1444">
        <v>62.059600000000003</v>
      </c>
      <c r="FD1444">
        <v>61.500709999999998</v>
      </c>
      <c r="FE1444">
        <v>61.042909999999999</v>
      </c>
      <c r="FF1444">
        <v>61.924790000000002</v>
      </c>
      <c r="FG1444">
        <v>66.978960000000001</v>
      </c>
      <c r="FH1444">
        <v>73.485640000000004</v>
      </c>
      <c r="FI1444">
        <v>78.286550000000005</v>
      </c>
      <c r="FJ1444">
        <v>81.167910000000006</v>
      </c>
      <c r="FK1444">
        <v>83.201449999999994</v>
      </c>
      <c r="FL1444">
        <v>84.348950000000002</v>
      </c>
      <c r="FM1444">
        <v>84.985820000000004</v>
      </c>
      <c r="FN1444">
        <v>84.946330000000003</v>
      </c>
      <c r="FO1444">
        <v>84.188069999999996</v>
      </c>
      <c r="FP1444">
        <v>81.949209999999994</v>
      </c>
      <c r="FQ1444">
        <v>78.28304</v>
      </c>
      <c r="FR1444">
        <v>74.139489999999995</v>
      </c>
      <c r="FS1444">
        <v>71.262600000000006</v>
      </c>
      <c r="FT1444">
        <v>69.402770000000004</v>
      </c>
      <c r="FU1444">
        <v>67.371229999999997</v>
      </c>
      <c r="FV1444">
        <v>1</v>
      </c>
    </row>
    <row r="1445" spans="1:178" x14ac:dyDescent="0.2">
      <c r="A1445" t="s">
        <v>216</v>
      </c>
      <c r="B1445" t="s">
        <v>231</v>
      </c>
      <c r="C1445" t="s">
        <v>245</v>
      </c>
      <c r="D1445" t="s">
        <v>42</v>
      </c>
      <c r="E1445" t="s">
        <v>239</v>
      </c>
      <c r="F1445" t="s">
        <v>228</v>
      </c>
      <c r="G1445">
        <v>59</v>
      </c>
      <c r="H1445" s="59"/>
      <c r="I1445">
        <v>7.76145</v>
      </c>
      <c r="J1445">
        <v>109.4049</v>
      </c>
      <c r="K1445">
        <v>108.9481</v>
      </c>
      <c r="L1445">
        <v>108.48699999999999</v>
      </c>
      <c r="M1445">
        <v>108.057</v>
      </c>
      <c r="N1445">
        <v>108.72880000000001</v>
      </c>
      <c r="O1445">
        <v>109.05929999999999</v>
      </c>
      <c r="P1445">
        <v>111.61109999999999</v>
      </c>
      <c r="Q1445">
        <v>113.6138</v>
      </c>
      <c r="R1445">
        <v>114.4289</v>
      </c>
      <c r="S1445">
        <v>114.96129999999999</v>
      </c>
      <c r="T1445">
        <v>115.74420000000001</v>
      </c>
      <c r="U1445">
        <v>114.17610000000001</v>
      </c>
      <c r="V1445">
        <v>113.727</v>
      </c>
      <c r="W1445">
        <v>114.7354</v>
      </c>
      <c r="X1445">
        <v>113.9419</v>
      </c>
      <c r="Y1445">
        <v>111.9462</v>
      </c>
      <c r="Z1445">
        <v>110.88249999999999</v>
      </c>
      <c r="AA1445">
        <v>109.813</v>
      </c>
      <c r="AB1445">
        <v>107.5005</v>
      </c>
      <c r="AC1445">
        <v>107.6942</v>
      </c>
      <c r="AD1445">
        <v>108.068</v>
      </c>
      <c r="AE1445">
        <v>108.77379999999999</v>
      </c>
      <c r="AF1445">
        <v>109.7277</v>
      </c>
      <c r="AG1445">
        <v>110.29900000000001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25.196639999999999</v>
      </c>
      <c r="AU1445">
        <v>95.325339999999997</v>
      </c>
      <c r="AV1445">
        <v>95.189509999999999</v>
      </c>
      <c r="AW1445">
        <v>93.174130000000005</v>
      </c>
      <c r="AX1445">
        <v>92.393079999999998</v>
      </c>
      <c r="AY1445">
        <v>91.892229999999998</v>
      </c>
      <c r="AZ1445">
        <v>74.74239</v>
      </c>
      <c r="BA1445">
        <v>54.226869999999998</v>
      </c>
      <c r="BB1445">
        <v>33.291260000000001</v>
      </c>
      <c r="BC1445">
        <v>34.2834</v>
      </c>
      <c r="BD1445">
        <v>34.876370000000001</v>
      </c>
      <c r="BE1445">
        <v>34.4467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28.01707</v>
      </c>
      <c r="BS1445">
        <v>97.799139999999994</v>
      </c>
      <c r="BT1445">
        <v>97.447069999999997</v>
      </c>
      <c r="BU1445">
        <v>95.316800000000001</v>
      </c>
      <c r="BV1445">
        <v>94.532020000000003</v>
      </c>
      <c r="BW1445">
        <v>93.932190000000006</v>
      </c>
      <c r="BX1445">
        <v>75.761259999999993</v>
      </c>
      <c r="BY1445">
        <v>55.266379999999998</v>
      </c>
      <c r="BZ1445">
        <v>34.347189999999998</v>
      </c>
      <c r="CA1445">
        <v>35.374270000000003</v>
      </c>
      <c r="CB1445">
        <v>36.054020000000001</v>
      </c>
      <c r="CC1445">
        <v>35.687269999999998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29.970490000000002</v>
      </c>
      <c r="CQ1445">
        <v>99.51249</v>
      </c>
      <c r="CR1445">
        <v>99.010639999999995</v>
      </c>
      <c r="CS1445">
        <v>96.800820000000002</v>
      </c>
      <c r="CT1445">
        <v>96.013440000000003</v>
      </c>
      <c r="CU1445">
        <v>95.345050000000001</v>
      </c>
      <c r="CV1445">
        <v>76.466930000000005</v>
      </c>
      <c r="CW1445">
        <v>55.986330000000002</v>
      </c>
      <c r="CX1445">
        <v>35.078510000000001</v>
      </c>
      <c r="CY1445">
        <v>36.129800000000003</v>
      </c>
      <c r="CZ1445">
        <v>36.869660000000003</v>
      </c>
      <c r="DA1445">
        <v>36.546489999999999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  <c r="DM1445">
        <v>0</v>
      </c>
      <c r="DN1445">
        <v>31.923909999999999</v>
      </c>
      <c r="DO1445">
        <v>101.22580000000001</v>
      </c>
      <c r="DP1445">
        <v>100.5742</v>
      </c>
      <c r="DQ1445">
        <v>98.284840000000003</v>
      </c>
      <c r="DR1445">
        <v>97.49485</v>
      </c>
      <c r="DS1445">
        <v>96.757919999999999</v>
      </c>
      <c r="DT1445">
        <v>77.17259</v>
      </c>
      <c r="DU1445">
        <v>56.706290000000003</v>
      </c>
      <c r="DV1445">
        <v>35.809840000000001</v>
      </c>
      <c r="DW1445">
        <v>36.88532</v>
      </c>
      <c r="DX1445">
        <v>37.685290000000002</v>
      </c>
      <c r="DY1445">
        <v>37.405700000000003</v>
      </c>
      <c r="DZ1445">
        <v>0</v>
      </c>
      <c r="EA1445">
        <v>0</v>
      </c>
      <c r="EB1445">
        <v>0</v>
      </c>
      <c r="EC1445">
        <v>0</v>
      </c>
      <c r="ED1445">
        <v>0</v>
      </c>
      <c r="EE1445">
        <v>0</v>
      </c>
      <c r="EF1445">
        <v>0</v>
      </c>
      <c r="EG1445">
        <v>0</v>
      </c>
      <c r="EH1445">
        <v>0</v>
      </c>
      <c r="EI1445">
        <v>0</v>
      </c>
      <c r="EJ1445">
        <v>0</v>
      </c>
      <c r="EK1445">
        <v>0</v>
      </c>
      <c r="EL1445">
        <v>34.744340000000001</v>
      </c>
      <c r="EM1445">
        <v>103.6996</v>
      </c>
      <c r="EN1445">
        <v>102.8318</v>
      </c>
      <c r="EO1445">
        <v>100.42749999999999</v>
      </c>
      <c r="EP1445">
        <v>99.633790000000005</v>
      </c>
      <c r="EQ1445">
        <v>98.797880000000006</v>
      </c>
      <c r="ER1445">
        <v>78.191460000000006</v>
      </c>
      <c r="ES1445">
        <v>57.74579</v>
      </c>
      <c r="ET1445">
        <v>36.865760000000002</v>
      </c>
      <c r="EU1445">
        <v>37.976190000000003</v>
      </c>
      <c r="EV1445">
        <v>38.862949999999998</v>
      </c>
      <c r="EW1445">
        <v>38.646270000000001</v>
      </c>
      <c r="EX1445">
        <v>65.386070000000004</v>
      </c>
      <c r="EY1445">
        <v>64.091170000000005</v>
      </c>
      <c r="EZ1445">
        <v>63.339260000000003</v>
      </c>
      <c r="FA1445">
        <v>62.77496</v>
      </c>
      <c r="FB1445">
        <v>62.171990000000001</v>
      </c>
      <c r="FC1445">
        <v>62.059600000000003</v>
      </c>
      <c r="FD1445">
        <v>61.500709999999998</v>
      </c>
      <c r="FE1445">
        <v>61.042909999999999</v>
      </c>
      <c r="FF1445">
        <v>61.924790000000002</v>
      </c>
      <c r="FG1445">
        <v>66.978960000000001</v>
      </c>
      <c r="FH1445">
        <v>73.485640000000004</v>
      </c>
      <c r="FI1445">
        <v>78.286550000000005</v>
      </c>
      <c r="FJ1445">
        <v>81.167910000000006</v>
      </c>
      <c r="FK1445">
        <v>83.201449999999994</v>
      </c>
      <c r="FL1445">
        <v>84.348950000000002</v>
      </c>
      <c r="FM1445">
        <v>84.985810000000001</v>
      </c>
      <c r="FN1445">
        <v>84.946330000000003</v>
      </c>
      <c r="FO1445">
        <v>84.188069999999996</v>
      </c>
      <c r="FP1445">
        <v>81.949219999999997</v>
      </c>
      <c r="FQ1445">
        <v>78.28304</v>
      </c>
      <c r="FR1445">
        <v>74.139480000000006</v>
      </c>
      <c r="FS1445">
        <v>71.262600000000006</v>
      </c>
      <c r="FT1445">
        <v>69.402770000000004</v>
      </c>
      <c r="FU1445">
        <v>67.371229999999997</v>
      </c>
      <c r="FV1445">
        <v>1</v>
      </c>
    </row>
    <row r="1446" spans="1:178" x14ac:dyDescent="0.2">
      <c r="A1446" t="s">
        <v>216</v>
      </c>
      <c r="B1446" t="s">
        <v>231</v>
      </c>
      <c r="C1446" t="s">
        <v>245</v>
      </c>
      <c r="D1446" t="s">
        <v>43</v>
      </c>
      <c r="E1446">
        <v>2015</v>
      </c>
      <c r="F1446" t="s">
        <v>228</v>
      </c>
      <c r="G1446">
        <v>63</v>
      </c>
      <c r="H1446" s="59"/>
      <c r="I1446">
        <v>8.2876499999999993</v>
      </c>
      <c r="J1446">
        <v>113.7739</v>
      </c>
      <c r="K1446">
        <v>113.3959</v>
      </c>
      <c r="L1446">
        <v>112.3152</v>
      </c>
      <c r="M1446">
        <v>111.7927</v>
      </c>
      <c r="N1446">
        <v>111.7002</v>
      </c>
      <c r="O1446">
        <v>113.3385</v>
      </c>
      <c r="P1446">
        <v>116.914</v>
      </c>
      <c r="Q1446">
        <v>118.51139999999999</v>
      </c>
      <c r="R1446">
        <v>118.6615</v>
      </c>
      <c r="S1446">
        <v>117.8955</v>
      </c>
      <c r="T1446">
        <v>119.13039999999999</v>
      </c>
      <c r="U1446">
        <v>119.0378</v>
      </c>
      <c r="V1446">
        <v>118.423</v>
      </c>
      <c r="W1446">
        <v>119.2949</v>
      </c>
      <c r="X1446">
        <v>119.4875</v>
      </c>
      <c r="Y1446">
        <v>120.96169999999999</v>
      </c>
      <c r="Z1446">
        <v>121.00749999999999</v>
      </c>
      <c r="AA1446">
        <v>118.2059</v>
      </c>
      <c r="AB1446">
        <v>115.1319</v>
      </c>
      <c r="AC1446">
        <v>115.5702</v>
      </c>
      <c r="AD1446">
        <v>115.07850000000001</v>
      </c>
      <c r="AE1446">
        <v>116.1174</v>
      </c>
      <c r="AF1446">
        <v>115.43510000000001</v>
      </c>
      <c r="AG1446">
        <v>115.02670000000001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27.601590000000002</v>
      </c>
      <c r="AX1446">
        <v>104.01220000000001</v>
      </c>
      <c r="AY1446">
        <v>101.6324</v>
      </c>
      <c r="AZ1446">
        <v>98.230860000000007</v>
      </c>
      <c r="BA1446">
        <v>98.312629999999999</v>
      </c>
      <c r="BB1446">
        <v>97.964470000000006</v>
      </c>
      <c r="BC1446">
        <v>84.435789999999997</v>
      </c>
      <c r="BD1446">
        <v>61.404879999999999</v>
      </c>
      <c r="BE1446">
        <v>41.085819999999998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29.955380000000002</v>
      </c>
      <c r="BV1446">
        <v>105.98439999999999</v>
      </c>
      <c r="BW1446">
        <v>103.5364</v>
      </c>
      <c r="BX1446">
        <v>100.0838</v>
      </c>
      <c r="BY1446">
        <v>100.19710000000001</v>
      </c>
      <c r="BZ1446">
        <v>99.892259999999993</v>
      </c>
      <c r="CA1446">
        <v>85.565430000000006</v>
      </c>
      <c r="CB1446">
        <v>62.571869999999997</v>
      </c>
      <c r="CC1446">
        <v>41.762839999999997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31.585619999999999</v>
      </c>
      <c r="CT1446">
        <v>107.35039999999999</v>
      </c>
      <c r="CU1446">
        <v>104.855</v>
      </c>
      <c r="CV1446">
        <v>101.3672</v>
      </c>
      <c r="CW1446">
        <v>101.50239999999999</v>
      </c>
      <c r="CX1446">
        <v>101.2274</v>
      </c>
      <c r="CY1446">
        <v>86.347819999999999</v>
      </c>
      <c r="CZ1446">
        <v>63.380119999999998</v>
      </c>
      <c r="DA1446">
        <v>42.231749999999998</v>
      </c>
      <c r="DB1446">
        <v>0</v>
      </c>
      <c r="DC1446">
        <v>0</v>
      </c>
      <c r="DD1446">
        <v>0</v>
      </c>
      <c r="DE1446"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  <c r="DM1446">
        <v>0</v>
      </c>
      <c r="DN1446">
        <v>0</v>
      </c>
      <c r="DO1446">
        <v>0</v>
      </c>
      <c r="DP1446">
        <v>0</v>
      </c>
      <c r="DQ1446">
        <v>33.215850000000003</v>
      </c>
      <c r="DR1446">
        <v>108.71639999999999</v>
      </c>
      <c r="DS1446">
        <v>106.1737</v>
      </c>
      <c r="DT1446">
        <v>102.6506</v>
      </c>
      <c r="DU1446">
        <v>102.80759999999999</v>
      </c>
      <c r="DV1446">
        <v>102.5626</v>
      </c>
      <c r="DW1446">
        <v>87.130200000000002</v>
      </c>
      <c r="DX1446">
        <v>64.188370000000006</v>
      </c>
      <c r="DY1446">
        <v>42.700659999999999</v>
      </c>
      <c r="DZ1446">
        <v>0</v>
      </c>
      <c r="EA1446">
        <v>0</v>
      </c>
      <c r="EB1446">
        <v>0</v>
      </c>
      <c r="EC1446">
        <v>0</v>
      </c>
      <c r="ED1446">
        <v>0</v>
      </c>
      <c r="EE1446">
        <v>0</v>
      </c>
      <c r="EF1446">
        <v>0</v>
      </c>
      <c r="EG1446">
        <v>0</v>
      </c>
      <c r="EH1446">
        <v>0</v>
      </c>
      <c r="EI1446">
        <v>0</v>
      </c>
      <c r="EJ1446">
        <v>0</v>
      </c>
      <c r="EK1446">
        <v>0</v>
      </c>
      <c r="EL1446">
        <v>0</v>
      </c>
      <c r="EM1446">
        <v>0</v>
      </c>
      <c r="EN1446">
        <v>0</v>
      </c>
      <c r="EO1446">
        <v>35.56964</v>
      </c>
      <c r="EP1446">
        <v>110.68859999999999</v>
      </c>
      <c r="EQ1446">
        <v>108.07769999999999</v>
      </c>
      <c r="ER1446">
        <v>104.50360000000001</v>
      </c>
      <c r="ES1446">
        <v>104.6921</v>
      </c>
      <c r="ET1446">
        <v>104.49039999999999</v>
      </c>
      <c r="EU1446">
        <v>88.259839999999997</v>
      </c>
      <c r="EV1446">
        <v>65.355350000000001</v>
      </c>
      <c r="EW1446">
        <v>43.377690000000001</v>
      </c>
      <c r="EX1446">
        <v>55.074660000000002</v>
      </c>
      <c r="EY1446">
        <v>54.471249999999998</v>
      </c>
      <c r="EZ1446">
        <v>53.826990000000002</v>
      </c>
      <c r="FA1446">
        <v>52.941609999999997</v>
      </c>
      <c r="FB1446">
        <v>52.439570000000003</v>
      </c>
      <c r="FC1446">
        <v>52.151139999999998</v>
      </c>
      <c r="FD1446">
        <v>51.4863</v>
      </c>
      <c r="FE1446">
        <v>51.766080000000002</v>
      </c>
      <c r="FF1446">
        <v>54.777540000000002</v>
      </c>
      <c r="FG1446">
        <v>59.74559</v>
      </c>
      <c r="FH1446">
        <v>64.424469999999999</v>
      </c>
      <c r="FI1446">
        <v>68.408519999999996</v>
      </c>
      <c r="FJ1446">
        <v>70.947760000000002</v>
      </c>
      <c r="FK1446">
        <v>72.078159999999997</v>
      </c>
      <c r="FL1446">
        <v>72.860900000000001</v>
      </c>
      <c r="FM1446">
        <v>73.302549999999997</v>
      </c>
      <c r="FN1446">
        <v>71.779650000000004</v>
      </c>
      <c r="FO1446">
        <v>68.643619999999999</v>
      </c>
      <c r="FP1446">
        <v>64.346119999999999</v>
      </c>
      <c r="FQ1446">
        <v>61.775089999999999</v>
      </c>
      <c r="FR1446">
        <v>59.962780000000002</v>
      </c>
      <c r="FS1446">
        <v>57.792749999999998</v>
      </c>
      <c r="FT1446">
        <v>56.892989999999998</v>
      </c>
      <c r="FU1446">
        <v>55.688569999999999</v>
      </c>
      <c r="FV1446">
        <v>1</v>
      </c>
    </row>
    <row r="1447" spans="1:178" x14ac:dyDescent="0.2">
      <c r="A1447" t="s">
        <v>216</v>
      </c>
      <c r="B1447" t="s">
        <v>231</v>
      </c>
      <c r="C1447" t="s">
        <v>245</v>
      </c>
      <c r="D1447" t="s">
        <v>43</v>
      </c>
      <c r="E1447">
        <v>2016</v>
      </c>
      <c r="F1447" t="s">
        <v>228</v>
      </c>
      <c r="G1447">
        <v>62</v>
      </c>
      <c r="H1447" s="59"/>
      <c r="I1447">
        <v>8.1561000000000003</v>
      </c>
      <c r="J1447">
        <v>111.968</v>
      </c>
      <c r="K1447">
        <v>111.596</v>
      </c>
      <c r="L1447">
        <v>110.5324</v>
      </c>
      <c r="M1447">
        <v>110.01819999999999</v>
      </c>
      <c r="N1447">
        <v>109.9272</v>
      </c>
      <c r="O1447">
        <v>111.5394</v>
      </c>
      <c r="P1447">
        <v>115.0583</v>
      </c>
      <c r="Q1447">
        <v>116.63030000000001</v>
      </c>
      <c r="R1447">
        <v>116.77800000000001</v>
      </c>
      <c r="S1447">
        <v>116.0241</v>
      </c>
      <c r="T1447">
        <v>117.23950000000001</v>
      </c>
      <c r="U1447">
        <v>117.14830000000001</v>
      </c>
      <c r="V1447">
        <v>116.5433</v>
      </c>
      <c r="W1447">
        <v>117.40130000000001</v>
      </c>
      <c r="X1447">
        <v>117.5909</v>
      </c>
      <c r="Y1447">
        <v>119.0416</v>
      </c>
      <c r="Z1447">
        <v>119.08669999999999</v>
      </c>
      <c r="AA1447">
        <v>116.3297</v>
      </c>
      <c r="AB1447">
        <v>113.3044</v>
      </c>
      <c r="AC1447">
        <v>113.7358</v>
      </c>
      <c r="AD1447">
        <v>113.25190000000001</v>
      </c>
      <c r="AE1447">
        <v>114.2743</v>
      </c>
      <c r="AF1447">
        <v>113.6028</v>
      </c>
      <c r="AG1447">
        <v>113.2009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27.131979999999999</v>
      </c>
      <c r="AX1447">
        <v>102.3348</v>
      </c>
      <c r="AY1447">
        <v>99.993719999999996</v>
      </c>
      <c r="AZ1447">
        <v>96.646839999999997</v>
      </c>
      <c r="BA1447">
        <v>96.726900000000001</v>
      </c>
      <c r="BB1447">
        <v>96.383679999999998</v>
      </c>
      <c r="BC1447">
        <v>83.080430000000007</v>
      </c>
      <c r="BD1447">
        <v>60.414580000000001</v>
      </c>
      <c r="BE1447">
        <v>40.424599999999998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29.467020000000002</v>
      </c>
      <c r="BV1447">
        <v>104.29130000000001</v>
      </c>
      <c r="BW1447">
        <v>101.88249999999999</v>
      </c>
      <c r="BX1447">
        <v>98.485069999999993</v>
      </c>
      <c r="BY1447">
        <v>98.596400000000003</v>
      </c>
      <c r="BZ1447">
        <v>98.296109999999999</v>
      </c>
      <c r="CA1447">
        <v>84.201070000000001</v>
      </c>
      <c r="CB1447">
        <v>61.572270000000003</v>
      </c>
      <c r="CC1447">
        <v>41.096229999999998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31.08426</v>
      </c>
      <c r="CT1447">
        <v>105.6464</v>
      </c>
      <c r="CU1447">
        <v>103.19070000000001</v>
      </c>
      <c r="CV1447">
        <v>99.758219999999994</v>
      </c>
      <c r="CW1447">
        <v>99.891210000000001</v>
      </c>
      <c r="CX1447">
        <v>99.620649999999998</v>
      </c>
      <c r="CY1447">
        <v>84.977220000000003</v>
      </c>
      <c r="CZ1447">
        <v>62.374079999999999</v>
      </c>
      <c r="DA1447">
        <v>41.561410000000002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  <c r="DM1447">
        <v>0</v>
      </c>
      <c r="DN1447">
        <v>0</v>
      </c>
      <c r="DO1447">
        <v>0</v>
      </c>
      <c r="DP1447">
        <v>0</v>
      </c>
      <c r="DQ1447">
        <v>32.701500000000003</v>
      </c>
      <c r="DR1447">
        <v>107.00149999999999</v>
      </c>
      <c r="DS1447">
        <v>104.4988</v>
      </c>
      <c r="DT1447">
        <v>101.0314</v>
      </c>
      <c r="DU1447">
        <v>101.18600000000001</v>
      </c>
      <c r="DV1447">
        <v>100.9452</v>
      </c>
      <c r="DW1447">
        <v>85.753370000000004</v>
      </c>
      <c r="DX1447">
        <v>63.175890000000003</v>
      </c>
      <c r="DY1447">
        <v>42.026580000000003</v>
      </c>
      <c r="DZ1447">
        <v>0</v>
      </c>
      <c r="EA1447">
        <v>0</v>
      </c>
      <c r="EB1447">
        <v>0</v>
      </c>
      <c r="EC1447">
        <v>0</v>
      </c>
      <c r="ED1447">
        <v>0</v>
      </c>
      <c r="EE1447">
        <v>0</v>
      </c>
      <c r="EF1447">
        <v>0</v>
      </c>
      <c r="EG1447">
        <v>0</v>
      </c>
      <c r="EH1447">
        <v>0</v>
      </c>
      <c r="EI1447">
        <v>0</v>
      </c>
      <c r="EJ1447">
        <v>0</v>
      </c>
      <c r="EK1447">
        <v>0</v>
      </c>
      <c r="EL1447">
        <v>0</v>
      </c>
      <c r="EM1447">
        <v>0</v>
      </c>
      <c r="EN1447">
        <v>0</v>
      </c>
      <c r="EO1447">
        <v>35.036540000000002</v>
      </c>
      <c r="EP1447">
        <v>108.9581</v>
      </c>
      <c r="EQ1447">
        <v>106.38760000000001</v>
      </c>
      <c r="ER1447">
        <v>102.86960000000001</v>
      </c>
      <c r="ES1447">
        <v>103.05549999999999</v>
      </c>
      <c r="ET1447">
        <v>102.85760000000001</v>
      </c>
      <c r="EU1447">
        <v>86.874009999999998</v>
      </c>
      <c r="EV1447">
        <v>64.333579999999998</v>
      </c>
      <c r="EW1447">
        <v>42.698210000000003</v>
      </c>
      <c r="EX1447">
        <v>55.074660000000002</v>
      </c>
      <c r="EY1447">
        <v>54.471249999999998</v>
      </c>
      <c r="EZ1447">
        <v>53.826990000000002</v>
      </c>
      <c r="FA1447">
        <v>52.941609999999997</v>
      </c>
      <c r="FB1447">
        <v>52.439570000000003</v>
      </c>
      <c r="FC1447">
        <v>52.151139999999998</v>
      </c>
      <c r="FD1447">
        <v>51.4863</v>
      </c>
      <c r="FE1447">
        <v>51.766080000000002</v>
      </c>
      <c r="FF1447">
        <v>54.777540000000002</v>
      </c>
      <c r="FG1447">
        <v>59.74559</v>
      </c>
      <c r="FH1447">
        <v>64.424469999999999</v>
      </c>
      <c r="FI1447">
        <v>68.408519999999996</v>
      </c>
      <c r="FJ1447">
        <v>70.947749999999999</v>
      </c>
      <c r="FK1447">
        <v>72.078159999999997</v>
      </c>
      <c r="FL1447">
        <v>72.860900000000001</v>
      </c>
      <c r="FM1447">
        <v>73.302549999999997</v>
      </c>
      <c r="FN1447">
        <v>71.779650000000004</v>
      </c>
      <c r="FO1447">
        <v>68.643619999999999</v>
      </c>
      <c r="FP1447">
        <v>64.346119999999999</v>
      </c>
      <c r="FQ1447">
        <v>61.775089999999999</v>
      </c>
      <c r="FR1447">
        <v>59.962780000000002</v>
      </c>
      <c r="FS1447">
        <v>57.792749999999998</v>
      </c>
      <c r="FT1447">
        <v>56.892989999999998</v>
      </c>
      <c r="FU1447">
        <v>55.688569999999999</v>
      </c>
      <c r="FV1447">
        <v>1</v>
      </c>
    </row>
    <row r="1448" spans="1:178" x14ac:dyDescent="0.2">
      <c r="A1448" t="s">
        <v>216</v>
      </c>
      <c r="B1448" t="s">
        <v>231</v>
      </c>
      <c r="C1448" t="s">
        <v>245</v>
      </c>
      <c r="D1448" t="s">
        <v>43</v>
      </c>
      <c r="E1448">
        <v>2017</v>
      </c>
      <c r="F1448" t="s">
        <v>228</v>
      </c>
      <c r="G1448">
        <v>60</v>
      </c>
      <c r="H1448" s="59"/>
      <c r="I1448">
        <v>7.8929999999999998</v>
      </c>
      <c r="J1448">
        <v>108.3561</v>
      </c>
      <c r="K1448">
        <v>107.9961</v>
      </c>
      <c r="L1448">
        <v>106.96680000000001</v>
      </c>
      <c r="M1448">
        <v>106.4693</v>
      </c>
      <c r="N1448">
        <v>106.38120000000001</v>
      </c>
      <c r="O1448">
        <v>107.9414</v>
      </c>
      <c r="P1448">
        <v>111.3467</v>
      </c>
      <c r="Q1448">
        <v>112.86799999999999</v>
      </c>
      <c r="R1448">
        <v>113.01090000000001</v>
      </c>
      <c r="S1448">
        <v>112.2814</v>
      </c>
      <c r="T1448">
        <v>113.4576</v>
      </c>
      <c r="U1448">
        <v>113.3693</v>
      </c>
      <c r="V1448">
        <v>112.7838</v>
      </c>
      <c r="W1448">
        <v>113.6142</v>
      </c>
      <c r="X1448">
        <v>113.79770000000001</v>
      </c>
      <c r="Y1448">
        <v>115.2016</v>
      </c>
      <c r="Z1448">
        <v>115.2452</v>
      </c>
      <c r="AA1448">
        <v>112.5771</v>
      </c>
      <c r="AB1448">
        <v>109.6494</v>
      </c>
      <c r="AC1448">
        <v>110.0669</v>
      </c>
      <c r="AD1448">
        <v>109.5986</v>
      </c>
      <c r="AE1448">
        <v>110.58799999999999</v>
      </c>
      <c r="AF1448">
        <v>109.93819999999999</v>
      </c>
      <c r="AG1448">
        <v>109.5492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26.193529999999999</v>
      </c>
      <c r="AX1448">
        <v>98.980699999999999</v>
      </c>
      <c r="AY1448">
        <v>96.716980000000007</v>
      </c>
      <c r="AZ1448">
        <v>93.479429999999994</v>
      </c>
      <c r="BA1448">
        <v>93.556049999999999</v>
      </c>
      <c r="BB1448">
        <v>93.222750000000005</v>
      </c>
      <c r="BC1448">
        <v>80.370069999999998</v>
      </c>
      <c r="BD1448">
        <v>58.434379999999997</v>
      </c>
      <c r="BE1448">
        <v>39.10239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28.490600000000001</v>
      </c>
      <c r="BV1448">
        <v>100.9054</v>
      </c>
      <c r="BW1448">
        <v>98.575050000000005</v>
      </c>
      <c r="BX1448">
        <v>95.287769999999995</v>
      </c>
      <c r="BY1448">
        <v>95.395160000000004</v>
      </c>
      <c r="BZ1448">
        <v>95.104079999999996</v>
      </c>
      <c r="CA1448">
        <v>81.472489999999993</v>
      </c>
      <c r="CB1448">
        <v>59.573239999999998</v>
      </c>
      <c r="CC1448">
        <v>39.763109999999998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30.08154</v>
      </c>
      <c r="CT1448">
        <v>102.2385</v>
      </c>
      <c r="CU1448">
        <v>99.861949999999993</v>
      </c>
      <c r="CV1448">
        <v>96.540210000000002</v>
      </c>
      <c r="CW1448">
        <v>96.668909999999997</v>
      </c>
      <c r="CX1448">
        <v>96.407079999999993</v>
      </c>
      <c r="CY1448">
        <v>82.236019999999996</v>
      </c>
      <c r="CZ1448">
        <v>60.362009999999998</v>
      </c>
      <c r="DA1448">
        <v>40.220709999999997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  <c r="DM1448">
        <v>0</v>
      </c>
      <c r="DN1448">
        <v>0</v>
      </c>
      <c r="DO1448">
        <v>0</v>
      </c>
      <c r="DP1448">
        <v>0</v>
      </c>
      <c r="DQ1448">
        <v>31.67248</v>
      </c>
      <c r="DR1448">
        <v>103.5715</v>
      </c>
      <c r="DS1448">
        <v>101.14879999999999</v>
      </c>
      <c r="DT1448">
        <v>97.792659999999998</v>
      </c>
      <c r="DU1448">
        <v>97.942670000000007</v>
      </c>
      <c r="DV1448">
        <v>97.710080000000005</v>
      </c>
      <c r="DW1448">
        <v>82.999539999999996</v>
      </c>
      <c r="DX1448">
        <v>61.150790000000001</v>
      </c>
      <c r="DY1448">
        <v>40.678319999999999</v>
      </c>
      <c r="DZ1448">
        <v>0</v>
      </c>
      <c r="EA1448">
        <v>0</v>
      </c>
      <c r="EB1448">
        <v>0</v>
      </c>
      <c r="EC1448">
        <v>0</v>
      </c>
      <c r="ED1448">
        <v>0</v>
      </c>
      <c r="EE1448">
        <v>0</v>
      </c>
      <c r="EF1448">
        <v>0</v>
      </c>
      <c r="EG1448">
        <v>0</v>
      </c>
      <c r="EH1448">
        <v>0</v>
      </c>
      <c r="EI1448">
        <v>0</v>
      </c>
      <c r="EJ1448">
        <v>0</v>
      </c>
      <c r="EK1448">
        <v>0</v>
      </c>
      <c r="EL1448">
        <v>0</v>
      </c>
      <c r="EM1448">
        <v>0</v>
      </c>
      <c r="EN1448">
        <v>0</v>
      </c>
      <c r="EO1448">
        <v>33.969549999999998</v>
      </c>
      <c r="EP1448">
        <v>105.49630000000001</v>
      </c>
      <c r="EQ1448">
        <v>103.0069</v>
      </c>
      <c r="ER1448">
        <v>99.600999999999999</v>
      </c>
      <c r="ES1448">
        <v>99.781779999999998</v>
      </c>
      <c r="ET1448">
        <v>99.591419999999999</v>
      </c>
      <c r="EU1448">
        <v>84.101960000000005</v>
      </c>
      <c r="EV1448">
        <v>62.289650000000002</v>
      </c>
      <c r="EW1448">
        <v>41.339039999999997</v>
      </c>
      <c r="EX1448">
        <v>55.074669999999998</v>
      </c>
      <c r="EY1448">
        <v>54.471249999999998</v>
      </c>
      <c r="EZ1448">
        <v>53.826990000000002</v>
      </c>
      <c r="FA1448">
        <v>52.941609999999997</v>
      </c>
      <c r="FB1448">
        <v>52.439570000000003</v>
      </c>
      <c r="FC1448">
        <v>52.151139999999998</v>
      </c>
      <c r="FD1448">
        <v>51.4863</v>
      </c>
      <c r="FE1448">
        <v>51.766080000000002</v>
      </c>
      <c r="FF1448">
        <v>54.777540000000002</v>
      </c>
      <c r="FG1448">
        <v>59.74559</v>
      </c>
      <c r="FH1448">
        <v>64.424469999999999</v>
      </c>
      <c r="FI1448">
        <v>68.408519999999996</v>
      </c>
      <c r="FJ1448">
        <v>70.947760000000002</v>
      </c>
      <c r="FK1448">
        <v>72.078159999999997</v>
      </c>
      <c r="FL1448">
        <v>72.860900000000001</v>
      </c>
      <c r="FM1448">
        <v>73.302549999999997</v>
      </c>
      <c r="FN1448">
        <v>71.779650000000004</v>
      </c>
      <c r="FO1448">
        <v>68.643619999999999</v>
      </c>
      <c r="FP1448">
        <v>64.346119999999999</v>
      </c>
      <c r="FQ1448">
        <v>61.775089999999999</v>
      </c>
      <c r="FR1448">
        <v>59.962780000000002</v>
      </c>
      <c r="FS1448">
        <v>57.792749999999998</v>
      </c>
      <c r="FT1448">
        <v>56.892989999999998</v>
      </c>
      <c r="FU1448">
        <v>55.688569999999999</v>
      </c>
      <c r="FV1448">
        <v>1</v>
      </c>
    </row>
    <row r="1449" spans="1:178" x14ac:dyDescent="0.2">
      <c r="A1449" t="s">
        <v>216</v>
      </c>
      <c r="B1449" t="s">
        <v>231</v>
      </c>
      <c r="C1449" t="s">
        <v>245</v>
      </c>
      <c r="D1449" t="s">
        <v>43</v>
      </c>
      <c r="E1449" t="s">
        <v>239</v>
      </c>
      <c r="F1449" t="s">
        <v>228</v>
      </c>
      <c r="G1449">
        <v>59</v>
      </c>
      <c r="H1449" s="59"/>
      <c r="I1449">
        <v>7.76145</v>
      </c>
      <c r="J1449">
        <v>106.5502</v>
      </c>
      <c r="K1449">
        <v>106.1962</v>
      </c>
      <c r="L1449">
        <v>105.184</v>
      </c>
      <c r="M1449">
        <v>104.6948</v>
      </c>
      <c r="N1449">
        <v>104.6082</v>
      </c>
      <c r="O1449">
        <v>106.14239999999999</v>
      </c>
      <c r="P1449">
        <v>109.4909</v>
      </c>
      <c r="Q1449">
        <v>110.98690000000001</v>
      </c>
      <c r="R1449">
        <v>111.12739999999999</v>
      </c>
      <c r="S1449">
        <v>110.4101</v>
      </c>
      <c r="T1449">
        <v>111.56659999999999</v>
      </c>
      <c r="U1449">
        <v>111.4799</v>
      </c>
      <c r="V1449">
        <v>110.9041</v>
      </c>
      <c r="W1449">
        <v>111.7206</v>
      </c>
      <c r="X1449">
        <v>111.901</v>
      </c>
      <c r="Y1449">
        <v>113.2816</v>
      </c>
      <c r="Z1449">
        <v>113.3245</v>
      </c>
      <c r="AA1449">
        <v>110.7008</v>
      </c>
      <c r="AB1449">
        <v>107.8219</v>
      </c>
      <c r="AC1449">
        <v>108.2324</v>
      </c>
      <c r="AD1449">
        <v>107.7719</v>
      </c>
      <c r="AE1449">
        <v>108.7449</v>
      </c>
      <c r="AF1449">
        <v>108.10590000000001</v>
      </c>
      <c r="AG1449">
        <v>107.7234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25.724699999999999</v>
      </c>
      <c r="AX1449">
        <v>97.303989999999999</v>
      </c>
      <c r="AY1449">
        <v>95.07893</v>
      </c>
      <c r="AZ1449">
        <v>91.896039999999999</v>
      </c>
      <c r="BA1449">
        <v>91.970960000000005</v>
      </c>
      <c r="BB1449">
        <v>91.642619999999994</v>
      </c>
      <c r="BC1449">
        <v>79.015090000000001</v>
      </c>
      <c r="BD1449">
        <v>57.444479999999999</v>
      </c>
      <c r="BE1449">
        <v>38.441409999999998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28.002549999999999</v>
      </c>
      <c r="BV1449">
        <v>99.212609999999998</v>
      </c>
      <c r="BW1449">
        <v>96.921459999999996</v>
      </c>
      <c r="BX1449">
        <v>93.689239999999998</v>
      </c>
      <c r="BY1449">
        <v>93.794669999999996</v>
      </c>
      <c r="BZ1449">
        <v>93.508200000000002</v>
      </c>
      <c r="CA1449">
        <v>80.108279999999993</v>
      </c>
      <c r="CB1449">
        <v>58.573810000000002</v>
      </c>
      <c r="CC1449">
        <v>39.096589999999999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29.580179999999999</v>
      </c>
      <c r="CT1449">
        <v>100.53449999999999</v>
      </c>
      <c r="CU1449">
        <v>98.197580000000002</v>
      </c>
      <c r="CV1449">
        <v>94.931209999999993</v>
      </c>
      <c r="CW1449">
        <v>95.057770000000005</v>
      </c>
      <c r="CX1449">
        <v>94.800299999999993</v>
      </c>
      <c r="CY1449">
        <v>80.86542</v>
      </c>
      <c r="CZ1449">
        <v>59.355980000000002</v>
      </c>
      <c r="DA1449">
        <v>39.550370000000001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  <c r="DM1449">
        <v>0</v>
      </c>
      <c r="DN1449">
        <v>0</v>
      </c>
      <c r="DO1449">
        <v>0</v>
      </c>
      <c r="DP1449">
        <v>0</v>
      </c>
      <c r="DQ1449">
        <v>31.157810000000001</v>
      </c>
      <c r="DR1449">
        <v>101.85639999999999</v>
      </c>
      <c r="DS1449">
        <v>99.473699999999994</v>
      </c>
      <c r="DT1449">
        <v>96.173169999999999</v>
      </c>
      <c r="DU1449">
        <v>96.320869999999999</v>
      </c>
      <c r="DV1449">
        <v>96.092399999999998</v>
      </c>
      <c r="DW1449">
        <v>81.622559999999993</v>
      </c>
      <c r="DX1449">
        <v>60.138150000000003</v>
      </c>
      <c r="DY1449">
        <v>40.004150000000003</v>
      </c>
      <c r="DZ1449">
        <v>0</v>
      </c>
      <c r="EA1449">
        <v>0</v>
      </c>
      <c r="EB1449">
        <v>0</v>
      </c>
      <c r="EC1449">
        <v>0</v>
      </c>
      <c r="ED1449">
        <v>0</v>
      </c>
      <c r="EE1449">
        <v>0</v>
      </c>
      <c r="EF1449">
        <v>0</v>
      </c>
      <c r="EG1449">
        <v>0</v>
      </c>
      <c r="EH1449">
        <v>0</v>
      </c>
      <c r="EI1449">
        <v>0</v>
      </c>
      <c r="EJ1449">
        <v>0</v>
      </c>
      <c r="EK1449">
        <v>0</v>
      </c>
      <c r="EL1449">
        <v>0</v>
      </c>
      <c r="EM1449">
        <v>0</v>
      </c>
      <c r="EN1449">
        <v>0</v>
      </c>
      <c r="EO1449">
        <v>33.435650000000003</v>
      </c>
      <c r="EP1449">
        <v>103.765</v>
      </c>
      <c r="EQ1449">
        <v>101.31619999999999</v>
      </c>
      <c r="ER1449">
        <v>97.966369999999998</v>
      </c>
      <c r="ES1449">
        <v>98.144580000000005</v>
      </c>
      <c r="ET1449">
        <v>97.957980000000006</v>
      </c>
      <c r="EU1449">
        <v>82.715739999999997</v>
      </c>
      <c r="EV1449">
        <v>61.267479999999999</v>
      </c>
      <c r="EW1449">
        <v>40.659329999999997</v>
      </c>
      <c r="EX1449">
        <v>55.074660000000002</v>
      </c>
      <c r="EY1449">
        <v>54.471249999999998</v>
      </c>
      <c r="EZ1449">
        <v>53.826990000000002</v>
      </c>
      <c r="FA1449">
        <v>52.941609999999997</v>
      </c>
      <c r="FB1449">
        <v>52.439570000000003</v>
      </c>
      <c r="FC1449">
        <v>52.151139999999998</v>
      </c>
      <c r="FD1449">
        <v>51.4863</v>
      </c>
      <c r="FE1449">
        <v>51.766080000000002</v>
      </c>
      <c r="FF1449">
        <v>54.777540000000002</v>
      </c>
      <c r="FG1449">
        <v>59.74559</v>
      </c>
      <c r="FH1449">
        <v>64.424469999999999</v>
      </c>
      <c r="FI1449">
        <v>68.408519999999996</v>
      </c>
      <c r="FJ1449">
        <v>70.947760000000002</v>
      </c>
      <c r="FK1449">
        <v>72.078159999999997</v>
      </c>
      <c r="FL1449">
        <v>72.860900000000001</v>
      </c>
      <c r="FM1449">
        <v>73.302549999999997</v>
      </c>
      <c r="FN1449">
        <v>71.779650000000004</v>
      </c>
      <c r="FO1449">
        <v>68.643619999999999</v>
      </c>
      <c r="FP1449">
        <v>64.346119999999999</v>
      </c>
      <c r="FQ1449">
        <v>61.775089999999999</v>
      </c>
      <c r="FR1449">
        <v>59.962769999999999</v>
      </c>
      <c r="FS1449">
        <v>57.792749999999998</v>
      </c>
      <c r="FT1449">
        <v>56.892989999999998</v>
      </c>
      <c r="FU1449">
        <v>55.688569999999999</v>
      </c>
      <c r="FV1449">
        <v>1</v>
      </c>
    </row>
    <row r="1450" spans="1:178" x14ac:dyDescent="0.2">
      <c r="A1450" t="s">
        <v>216</v>
      </c>
      <c r="B1450" t="s">
        <v>231</v>
      </c>
      <c r="C1450" t="s">
        <v>245</v>
      </c>
      <c r="D1450" t="s">
        <v>44</v>
      </c>
      <c r="E1450">
        <v>2015</v>
      </c>
      <c r="F1450" t="s">
        <v>228</v>
      </c>
      <c r="G1450">
        <v>62</v>
      </c>
      <c r="H1450" s="59"/>
      <c r="I1450">
        <v>8.1561000000000003</v>
      </c>
      <c r="J1450">
        <v>100.80800000000001</v>
      </c>
      <c r="K1450">
        <v>99.904169999999993</v>
      </c>
      <c r="L1450">
        <v>98.701040000000006</v>
      </c>
      <c r="M1450">
        <v>97.454480000000004</v>
      </c>
      <c r="N1450">
        <v>97.683679999999995</v>
      </c>
      <c r="O1450">
        <v>101.0596</v>
      </c>
      <c r="P1450">
        <v>104.51560000000001</v>
      </c>
      <c r="Q1450">
        <v>103.5497</v>
      </c>
      <c r="R1450">
        <v>106.1532</v>
      </c>
      <c r="S1450">
        <v>105.5819</v>
      </c>
      <c r="T1450">
        <v>107.47920000000001</v>
      </c>
      <c r="U1450">
        <v>108.5488</v>
      </c>
      <c r="V1450">
        <v>105.3862</v>
      </c>
      <c r="W1450">
        <v>104.0962</v>
      </c>
      <c r="X1450">
        <v>105.07340000000001</v>
      </c>
      <c r="Y1450">
        <v>107.49939999999999</v>
      </c>
      <c r="Z1450">
        <v>107.0916</v>
      </c>
      <c r="AA1450">
        <v>107.485</v>
      </c>
      <c r="AB1450">
        <v>105.4447</v>
      </c>
      <c r="AC1450">
        <v>104.9722</v>
      </c>
      <c r="AD1450">
        <v>104.0275</v>
      </c>
      <c r="AE1450">
        <v>103.8974</v>
      </c>
      <c r="AF1450">
        <v>104.24299999999999</v>
      </c>
      <c r="AG1450">
        <v>103.9691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23.803640000000001</v>
      </c>
      <c r="AX1450">
        <v>91.696579999999997</v>
      </c>
      <c r="AY1450">
        <v>92.020449999999997</v>
      </c>
      <c r="AZ1450">
        <v>89.429779999999994</v>
      </c>
      <c r="BA1450">
        <v>89.341660000000005</v>
      </c>
      <c r="BB1450">
        <v>88.775760000000005</v>
      </c>
      <c r="BC1450">
        <v>75.045699999999997</v>
      </c>
      <c r="BD1450">
        <v>54.486750000000001</v>
      </c>
      <c r="BE1450">
        <v>35.82199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25.93366</v>
      </c>
      <c r="BV1450">
        <v>93.434780000000003</v>
      </c>
      <c r="BW1450">
        <v>93.838130000000007</v>
      </c>
      <c r="BX1450">
        <v>91.130049999999997</v>
      </c>
      <c r="BY1450">
        <v>91.096469999999997</v>
      </c>
      <c r="BZ1450">
        <v>90.538150000000002</v>
      </c>
      <c r="CA1450">
        <v>76.083579999999998</v>
      </c>
      <c r="CB1450">
        <v>55.671909999999997</v>
      </c>
      <c r="CC1450">
        <v>36.473399999999998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27.408909999999999</v>
      </c>
      <c r="CT1450">
        <v>94.638649999999998</v>
      </c>
      <c r="CU1450">
        <v>95.097049999999996</v>
      </c>
      <c r="CV1450">
        <v>92.307649999999995</v>
      </c>
      <c r="CW1450">
        <v>92.311859999999996</v>
      </c>
      <c r="CX1450">
        <v>91.758780000000002</v>
      </c>
      <c r="CY1450">
        <v>76.802409999999995</v>
      </c>
      <c r="CZ1450">
        <v>56.492739999999998</v>
      </c>
      <c r="DA1450">
        <v>36.924570000000003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  <c r="DM1450">
        <v>0</v>
      </c>
      <c r="DN1450">
        <v>0</v>
      </c>
      <c r="DO1450">
        <v>0</v>
      </c>
      <c r="DP1450">
        <v>0</v>
      </c>
      <c r="DQ1450">
        <v>28.884160000000001</v>
      </c>
      <c r="DR1450">
        <v>95.842519999999993</v>
      </c>
      <c r="DS1450">
        <v>96.355959999999996</v>
      </c>
      <c r="DT1450">
        <v>93.485240000000005</v>
      </c>
      <c r="DU1450">
        <v>93.527240000000006</v>
      </c>
      <c r="DV1450">
        <v>92.979410000000001</v>
      </c>
      <c r="DW1450">
        <v>77.521249999999995</v>
      </c>
      <c r="DX1450">
        <v>57.313580000000002</v>
      </c>
      <c r="DY1450">
        <v>37.375729999999997</v>
      </c>
      <c r="DZ1450">
        <v>0</v>
      </c>
      <c r="EA1450">
        <v>0</v>
      </c>
      <c r="EB1450">
        <v>0</v>
      </c>
      <c r="EC1450">
        <v>0</v>
      </c>
      <c r="ED1450">
        <v>0</v>
      </c>
      <c r="EE1450">
        <v>0</v>
      </c>
      <c r="EF1450">
        <v>0</v>
      </c>
      <c r="EG1450">
        <v>0</v>
      </c>
      <c r="EH1450">
        <v>0</v>
      </c>
      <c r="EI1450">
        <v>0</v>
      </c>
      <c r="EJ1450">
        <v>0</v>
      </c>
      <c r="EK1450">
        <v>0</v>
      </c>
      <c r="EL1450">
        <v>0</v>
      </c>
      <c r="EM1450">
        <v>0</v>
      </c>
      <c r="EN1450">
        <v>0</v>
      </c>
      <c r="EO1450">
        <v>31.01418</v>
      </c>
      <c r="EP1450">
        <v>97.580719999999999</v>
      </c>
      <c r="EQ1450">
        <v>98.173640000000006</v>
      </c>
      <c r="ER1450">
        <v>95.185519999999997</v>
      </c>
      <c r="ES1450">
        <v>95.282060000000001</v>
      </c>
      <c r="ET1450">
        <v>94.741799999999998</v>
      </c>
      <c r="EU1450">
        <v>78.559129999999996</v>
      </c>
      <c r="EV1450">
        <v>58.498739999999998</v>
      </c>
      <c r="EW1450">
        <v>38.027140000000003</v>
      </c>
      <c r="EX1450">
        <v>41.04034</v>
      </c>
      <c r="EY1450">
        <v>40.380780000000001</v>
      </c>
      <c r="EZ1450">
        <v>39.71931</v>
      </c>
      <c r="FA1450">
        <v>39.156109999999998</v>
      </c>
      <c r="FB1450">
        <v>38.736220000000003</v>
      </c>
      <c r="FC1450">
        <v>38.200369999999999</v>
      </c>
      <c r="FD1450">
        <v>37.729759999999999</v>
      </c>
      <c r="FE1450">
        <v>37.965049999999998</v>
      </c>
      <c r="FF1450">
        <v>38.396659999999997</v>
      </c>
      <c r="FG1450">
        <v>41.234209999999997</v>
      </c>
      <c r="FH1450">
        <v>43.52252</v>
      </c>
      <c r="FI1450">
        <v>45.336350000000003</v>
      </c>
      <c r="FJ1450">
        <v>46.603810000000003</v>
      </c>
      <c r="FK1450">
        <v>47.661659999999998</v>
      </c>
      <c r="FL1450">
        <v>48.682879999999997</v>
      </c>
      <c r="FM1450">
        <v>49.186279999999996</v>
      </c>
      <c r="FN1450">
        <v>48.852789999999999</v>
      </c>
      <c r="FO1450">
        <v>47.239919999999998</v>
      </c>
      <c r="FP1450">
        <v>44.877029999999998</v>
      </c>
      <c r="FQ1450">
        <v>43.464440000000003</v>
      </c>
      <c r="FR1450">
        <v>42.332079999999998</v>
      </c>
      <c r="FS1450">
        <v>41.089919999999999</v>
      </c>
      <c r="FT1450">
        <v>40.113320000000002</v>
      </c>
      <c r="FU1450">
        <v>39.496369999999999</v>
      </c>
      <c r="FV1450">
        <v>1</v>
      </c>
    </row>
    <row r="1451" spans="1:178" x14ac:dyDescent="0.2">
      <c r="A1451" t="s">
        <v>216</v>
      </c>
      <c r="B1451" t="s">
        <v>231</v>
      </c>
      <c r="C1451" t="s">
        <v>245</v>
      </c>
      <c r="D1451" t="s">
        <v>44</v>
      </c>
      <c r="E1451">
        <v>2016</v>
      </c>
      <c r="F1451" t="s">
        <v>228</v>
      </c>
      <c r="G1451">
        <v>61</v>
      </c>
      <c r="H1451" s="59"/>
      <c r="I1451">
        <v>8.0245499999999996</v>
      </c>
      <c r="J1451">
        <v>99.182109999999994</v>
      </c>
      <c r="K1451">
        <v>98.292820000000006</v>
      </c>
      <c r="L1451">
        <v>97.109089999999995</v>
      </c>
      <c r="M1451">
        <v>95.882630000000006</v>
      </c>
      <c r="N1451">
        <v>96.108140000000006</v>
      </c>
      <c r="O1451">
        <v>99.42962</v>
      </c>
      <c r="P1451">
        <v>102.82980000000001</v>
      </c>
      <c r="Q1451">
        <v>101.87949999999999</v>
      </c>
      <c r="R1451">
        <v>104.441</v>
      </c>
      <c r="S1451">
        <v>103.879</v>
      </c>
      <c r="T1451">
        <v>105.7456</v>
      </c>
      <c r="U1451">
        <v>106.798</v>
      </c>
      <c r="V1451">
        <v>103.6865</v>
      </c>
      <c r="W1451">
        <v>102.4173</v>
      </c>
      <c r="X1451">
        <v>103.37869999999999</v>
      </c>
      <c r="Y1451">
        <v>105.7655</v>
      </c>
      <c r="Z1451">
        <v>105.3643</v>
      </c>
      <c r="AA1451">
        <v>105.7513</v>
      </c>
      <c r="AB1451">
        <v>103.744</v>
      </c>
      <c r="AC1451">
        <v>103.2791</v>
      </c>
      <c r="AD1451">
        <v>102.3496</v>
      </c>
      <c r="AE1451">
        <v>102.2217</v>
      </c>
      <c r="AF1451">
        <v>102.5617</v>
      </c>
      <c r="AG1451">
        <v>102.29219999999999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23.39076</v>
      </c>
      <c r="AX1451">
        <v>90.193979999999996</v>
      </c>
      <c r="AY1451">
        <v>90.511539999999997</v>
      </c>
      <c r="AZ1451">
        <v>87.964250000000007</v>
      </c>
      <c r="BA1451">
        <v>87.876810000000006</v>
      </c>
      <c r="BB1451">
        <v>87.319940000000003</v>
      </c>
      <c r="BC1451">
        <v>73.821169999999995</v>
      </c>
      <c r="BD1451">
        <v>53.591819999999998</v>
      </c>
      <c r="BE1451">
        <v>35.23536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25.503530000000001</v>
      </c>
      <c r="BV1451">
        <v>91.918099999999995</v>
      </c>
      <c r="BW1451">
        <v>92.314490000000006</v>
      </c>
      <c r="BX1451">
        <v>89.650750000000002</v>
      </c>
      <c r="BY1451">
        <v>89.617419999999996</v>
      </c>
      <c r="BZ1451">
        <v>89.068060000000003</v>
      </c>
      <c r="CA1451">
        <v>74.850650000000002</v>
      </c>
      <c r="CB1451">
        <v>54.767380000000003</v>
      </c>
      <c r="CC1451">
        <v>35.881500000000003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26.966830000000002</v>
      </c>
      <c r="CT1451">
        <v>93.112219999999994</v>
      </c>
      <c r="CU1451">
        <v>93.563220000000001</v>
      </c>
      <c r="CV1451">
        <v>90.818820000000002</v>
      </c>
      <c r="CW1451">
        <v>90.822959999999995</v>
      </c>
      <c r="CX1451">
        <v>90.278800000000004</v>
      </c>
      <c r="CY1451">
        <v>75.563670000000002</v>
      </c>
      <c r="CZ1451">
        <v>55.581569999999999</v>
      </c>
      <c r="DA1451">
        <v>36.329009999999997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0</v>
      </c>
      <c r="DP1451">
        <v>0</v>
      </c>
      <c r="DQ1451">
        <v>28.430129999999998</v>
      </c>
      <c r="DR1451">
        <v>94.306340000000006</v>
      </c>
      <c r="DS1451">
        <v>94.811940000000007</v>
      </c>
      <c r="DT1451">
        <v>91.986890000000002</v>
      </c>
      <c r="DU1451">
        <v>92.028499999999994</v>
      </c>
      <c r="DV1451">
        <v>91.489540000000005</v>
      </c>
      <c r="DW1451">
        <v>76.276679999999999</v>
      </c>
      <c r="DX1451">
        <v>56.395760000000003</v>
      </c>
      <c r="DY1451">
        <v>36.776519999999998</v>
      </c>
      <c r="DZ1451">
        <v>0</v>
      </c>
      <c r="EA1451">
        <v>0</v>
      </c>
      <c r="EB1451">
        <v>0</v>
      </c>
      <c r="EC1451">
        <v>0</v>
      </c>
      <c r="ED1451">
        <v>0</v>
      </c>
      <c r="EE1451">
        <v>0</v>
      </c>
      <c r="EF1451">
        <v>0</v>
      </c>
      <c r="EG1451">
        <v>0</v>
      </c>
      <c r="EH1451">
        <v>0</v>
      </c>
      <c r="EI1451">
        <v>0</v>
      </c>
      <c r="EJ1451">
        <v>0</v>
      </c>
      <c r="EK1451">
        <v>0</v>
      </c>
      <c r="EL1451">
        <v>0</v>
      </c>
      <c r="EM1451">
        <v>0</v>
      </c>
      <c r="EN1451">
        <v>0</v>
      </c>
      <c r="EO1451">
        <v>30.542899999999999</v>
      </c>
      <c r="EP1451">
        <v>96.030460000000005</v>
      </c>
      <c r="EQ1451">
        <v>96.614900000000006</v>
      </c>
      <c r="ER1451">
        <v>93.673389999999998</v>
      </c>
      <c r="ES1451">
        <v>93.769109999999998</v>
      </c>
      <c r="ET1451">
        <v>93.237660000000005</v>
      </c>
      <c r="EU1451">
        <v>77.306160000000006</v>
      </c>
      <c r="EV1451">
        <v>57.571330000000003</v>
      </c>
      <c r="EW1451">
        <v>37.42266</v>
      </c>
      <c r="EX1451">
        <v>41.04034</v>
      </c>
      <c r="EY1451">
        <v>40.380780000000001</v>
      </c>
      <c r="EZ1451">
        <v>39.71931</v>
      </c>
      <c r="FA1451">
        <v>39.156109999999998</v>
      </c>
      <c r="FB1451">
        <v>38.736220000000003</v>
      </c>
      <c r="FC1451">
        <v>38.200369999999999</v>
      </c>
      <c r="FD1451">
        <v>37.729759999999999</v>
      </c>
      <c r="FE1451">
        <v>37.965049999999998</v>
      </c>
      <c r="FF1451">
        <v>38.396659999999997</v>
      </c>
      <c r="FG1451">
        <v>41.234209999999997</v>
      </c>
      <c r="FH1451">
        <v>43.52252</v>
      </c>
      <c r="FI1451">
        <v>45.336350000000003</v>
      </c>
      <c r="FJ1451">
        <v>46.603810000000003</v>
      </c>
      <c r="FK1451">
        <v>47.661659999999998</v>
      </c>
      <c r="FL1451">
        <v>48.682879999999997</v>
      </c>
      <c r="FM1451">
        <v>49.186279999999996</v>
      </c>
      <c r="FN1451">
        <v>48.852789999999999</v>
      </c>
      <c r="FO1451">
        <v>47.239919999999998</v>
      </c>
      <c r="FP1451">
        <v>44.877029999999998</v>
      </c>
      <c r="FQ1451">
        <v>43.464440000000003</v>
      </c>
      <c r="FR1451">
        <v>42.332079999999998</v>
      </c>
      <c r="FS1451">
        <v>41.089919999999999</v>
      </c>
      <c r="FT1451">
        <v>40.113320000000002</v>
      </c>
      <c r="FU1451">
        <v>39.496369999999999</v>
      </c>
      <c r="FV1451">
        <v>1</v>
      </c>
    </row>
    <row r="1452" spans="1:178" x14ac:dyDescent="0.2">
      <c r="A1452" t="s">
        <v>216</v>
      </c>
      <c r="B1452" t="s">
        <v>231</v>
      </c>
      <c r="C1452" t="s">
        <v>245</v>
      </c>
      <c r="D1452" t="s">
        <v>44</v>
      </c>
      <c r="E1452">
        <v>2017</v>
      </c>
      <c r="F1452" t="s">
        <v>228</v>
      </c>
      <c r="G1452">
        <v>59</v>
      </c>
      <c r="H1452" s="59"/>
      <c r="I1452">
        <v>7.76145</v>
      </c>
      <c r="J1452">
        <v>95.930229999999995</v>
      </c>
      <c r="K1452">
        <v>95.07011</v>
      </c>
      <c r="L1452">
        <v>93.925190000000001</v>
      </c>
      <c r="M1452">
        <v>92.738939999999999</v>
      </c>
      <c r="N1452">
        <v>92.957049999999995</v>
      </c>
      <c r="O1452">
        <v>96.169629999999998</v>
      </c>
      <c r="P1452">
        <v>99.458380000000005</v>
      </c>
      <c r="Q1452">
        <v>98.53922</v>
      </c>
      <c r="R1452">
        <v>101.0168</v>
      </c>
      <c r="S1452">
        <v>100.4731</v>
      </c>
      <c r="T1452">
        <v>102.2786</v>
      </c>
      <c r="U1452">
        <v>103.29640000000001</v>
      </c>
      <c r="V1452">
        <v>100.2869</v>
      </c>
      <c r="W1452">
        <v>99.059330000000003</v>
      </c>
      <c r="X1452">
        <v>99.989249999999998</v>
      </c>
      <c r="Y1452">
        <v>102.2978</v>
      </c>
      <c r="Z1452">
        <v>101.9097</v>
      </c>
      <c r="AA1452">
        <v>102.2841</v>
      </c>
      <c r="AB1452">
        <v>100.3425</v>
      </c>
      <c r="AC1452">
        <v>99.892880000000005</v>
      </c>
      <c r="AD1452">
        <v>98.993880000000004</v>
      </c>
      <c r="AE1452">
        <v>98.870149999999995</v>
      </c>
      <c r="AF1452">
        <v>99.199010000000001</v>
      </c>
      <c r="AG1452">
        <v>98.93835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22.565709999999999</v>
      </c>
      <c r="AX1452">
        <v>87.189350000000005</v>
      </c>
      <c r="AY1452">
        <v>87.494339999999994</v>
      </c>
      <c r="AZ1452">
        <v>85.033770000000004</v>
      </c>
      <c r="BA1452">
        <v>84.947710000000001</v>
      </c>
      <c r="BB1452">
        <v>84.40889</v>
      </c>
      <c r="BC1452">
        <v>71.372479999999996</v>
      </c>
      <c r="BD1452">
        <v>51.80236</v>
      </c>
      <c r="BE1452">
        <v>34.06232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24.643560000000001</v>
      </c>
      <c r="BV1452">
        <v>88.884979999999999</v>
      </c>
      <c r="BW1452">
        <v>89.267489999999995</v>
      </c>
      <c r="BX1452">
        <v>86.692390000000003</v>
      </c>
      <c r="BY1452">
        <v>86.659549999999996</v>
      </c>
      <c r="BZ1452">
        <v>86.128110000000007</v>
      </c>
      <c r="CA1452">
        <v>72.38494</v>
      </c>
      <c r="CB1452">
        <v>52.958489999999998</v>
      </c>
      <c r="CC1452">
        <v>34.697780000000002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26.08267</v>
      </c>
      <c r="CT1452">
        <v>90.059359999999998</v>
      </c>
      <c r="CU1452">
        <v>90.495570000000001</v>
      </c>
      <c r="CV1452">
        <v>87.841149999999999</v>
      </c>
      <c r="CW1452">
        <v>87.845160000000007</v>
      </c>
      <c r="CX1452">
        <v>87.318839999999994</v>
      </c>
      <c r="CY1452">
        <v>73.086169999999996</v>
      </c>
      <c r="CZ1452">
        <v>53.759219999999999</v>
      </c>
      <c r="DA1452">
        <v>35.137889999999999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  <c r="DM1452">
        <v>0</v>
      </c>
      <c r="DN1452">
        <v>0</v>
      </c>
      <c r="DO1452">
        <v>0</v>
      </c>
      <c r="DP1452">
        <v>0</v>
      </c>
      <c r="DQ1452">
        <v>27.52178</v>
      </c>
      <c r="DR1452">
        <v>91.233750000000001</v>
      </c>
      <c r="DS1452">
        <v>91.723659999999995</v>
      </c>
      <c r="DT1452">
        <v>88.989909999999995</v>
      </c>
      <c r="DU1452">
        <v>89.030779999999993</v>
      </c>
      <c r="DV1452">
        <v>88.509569999999997</v>
      </c>
      <c r="DW1452">
        <v>73.787390000000002</v>
      </c>
      <c r="DX1452">
        <v>54.559959999999997</v>
      </c>
      <c r="DY1452">
        <v>35.578009999999999</v>
      </c>
      <c r="DZ1452">
        <v>0</v>
      </c>
      <c r="EA1452">
        <v>0</v>
      </c>
      <c r="EB1452">
        <v>0</v>
      </c>
      <c r="EC1452">
        <v>0</v>
      </c>
      <c r="ED1452">
        <v>0</v>
      </c>
      <c r="EE1452">
        <v>0</v>
      </c>
      <c r="EF1452">
        <v>0</v>
      </c>
      <c r="EG1452">
        <v>0</v>
      </c>
      <c r="EH1452">
        <v>0</v>
      </c>
      <c r="EI1452">
        <v>0</v>
      </c>
      <c r="EJ1452">
        <v>0</v>
      </c>
      <c r="EK1452">
        <v>0</v>
      </c>
      <c r="EL1452">
        <v>0</v>
      </c>
      <c r="EM1452">
        <v>0</v>
      </c>
      <c r="EN1452">
        <v>0</v>
      </c>
      <c r="EO1452">
        <v>29.599630000000001</v>
      </c>
      <c r="EP1452">
        <v>92.929370000000006</v>
      </c>
      <c r="EQ1452">
        <v>93.496809999999996</v>
      </c>
      <c r="ER1452">
        <v>90.648529999999994</v>
      </c>
      <c r="ES1452">
        <v>90.742609999999999</v>
      </c>
      <c r="ET1452">
        <v>90.228790000000004</v>
      </c>
      <c r="EU1452">
        <v>74.799850000000006</v>
      </c>
      <c r="EV1452">
        <v>55.716090000000001</v>
      </c>
      <c r="EW1452">
        <v>36.213459999999998</v>
      </c>
      <c r="EX1452">
        <v>41.04034</v>
      </c>
      <c r="EY1452">
        <v>40.380780000000001</v>
      </c>
      <c r="EZ1452">
        <v>39.71931</v>
      </c>
      <c r="FA1452">
        <v>39.156109999999998</v>
      </c>
      <c r="FB1452">
        <v>38.736220000000003</v>
      </c>
      <c r="FC1452">
        <v>38.200369999999999</v>
      </c>
      <c r="FD1452">
        <v>37.729759999999999</v>
      </c>
      <c r="FE1452">
        <v>37.965049999999998</v>
      </c>
      <c r="FF1452">
        <v>38.396659999999997</v>
      </c>
      <c r="FG1452">
        <v>41.234209999999997</v>
      </c>
      <c r="FH1452">
        <v>43.52252</v>
      </c>
      <c r="FI1452">
        <v>45.336359999999999</v>
      </c>
      <c r="FJ1452">
        <v>46.603810000000003</v>
      </c>
      <c r="FK1452">
        <v>47.661659999999998</v>
      </c>
      <c r="FL1452">
        <v>48.682879999999997</v>
      </c>
      <c r="FM1452">
        <v>49.186279999999996</v>
      </c>
      <c r="FN1452">
        <v>48.852789999999999</v>
      </c>
      <c r="FO1452">
        <v>47.239919999999998</v>
      </c>
      <c r="FP1452">
        <v>44.877029999999998</v>
      </c>
      <c r="FQ1452">
        <v>43.464440000000003</v>
      </c>
      <c r="FR1452">
        <v>42.332079999999998</v>
      </c>
      <c r="FS1452">
        <v>41.089919999999999</v>
      </c>
      <c r="FT1452">
        <v>40.113320000000002</v>
      </c>
      <c r="FU1452">
        <v>39.496369999999999</v>
      </c>
      <c r="FV1452">
        <v>1</v>
      </c>
    </row>
    <row r="1453" spans="1:178" x14ac:dyDescent="0.2">
      <c r="A1453" t="s">
        <v>216</v>
      </c>
      <c r="B1453" t="s">
        <v>231</v>
      </c>
      <c r="C1453" t="s">
        <v>245</v>
      </c>
      <c r="D1453" t="s">
        <v>44</v>
      </c>
      <c r="E1453" t="s">
        <v>239</v>
      </c>
      <c r="F1453" t="s">
        <v>228</v>
      </c>
      <c r="G1453">
        <v>59</v>
      </c>
      <c r="H1453" s="59"/>
      <c r="I1453">
        <v>7.76145</v>
      </c>
      <c r="J1453">
        <v>95.930229999999995</v>
      </c>
      <c r="K1453">
        <v>95.07011</v>
      </c>
      <c r="L1453">
        <v>93.925190000000001</v>
      </c>
      <c r="M1453">
        <v>92.738939999999999</v>
      </c>
      <c r="N1453">
        <v>92.957049999999995</v>
      </c>
      <c r="O1453">
        <v>96.169629999999998</v>
      </c>
      <c r="P1453">
        <v>99.458380000000005</v>
      </c>
      <c r="Q1453">
        <v>98.53922</v>
      </c>
      <c r="R1453">
        <v>101.0168</v>
      </c>
      <c r="S1453">
        <v>100.4731</v>
      </c>
      <c r="T1453">
        <v>102.2786</v>
      </c>
      <c r="U1453">
        <v>103.29640000000001</v>
      </c>
      <c r="V1453">
        <v>100.2869</v>
      </c>
      <c r="W1453">
        <v>99.059330000000003</v>
      </c>
      <c r="X1453">
        <v>99.989249999999998</v>
      </c>
      <c r="Y1453">
        <v>102.2978</v>
      </c>
      <c r="Z1453">
        <v>101.9097</v>
      </c>
      <c r="AA1453">
        <v>102.2841</v>
      </c>
      <c r="AB1453">
        <v>100.3425</v>
      </c>
      <c r="AC1453">
        <v>99.892880000000005</v>
      </c>
      <c r="AD1453">
        <v>98.993880000000004</v>
      </c>
      <c r="AE1453">
        <v>98.870149999999995</v>
      </c>
      <c r="AF1453">
        <v>99.199010000000001</v>
      </c>
      <c r="AG1453">
        <v>98.93835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22.565709999999999</v>
      </c>
      <c r="AX1453">
        <v>87.189350000000005</v>
      </c>
      <c r="AY1453">
        <v>87.494339999999994</v>
      </c>
      <c r="AZ1453">
        <v>85.033770000000004</v>
      </c>
      <c r="BA1453">
        <v>84.947710000000001</v>
      </c>
      <c r="BB1453">
        <v>84.40889</v>
      </c>
      <c r="BC1453">
        <v>71.372479999999996</v>
      </c>
      <c r="BD1453">
        <v>51.80236</v>
      </c>
      <c r="BE1453">
        <v>34.06232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24.643560000000001</v>
      </c>
      <c r="BV1453">
        <v>88.884979999999999</v>
      </c>
      <c r="BW1453">
        <v>89.267489999999995</v>
      </c>
      <c r="BX1453">
        <v>86.692390000000003</v>
      </c>
      <c r="BY1453">
        <v>86.659549999999996</v>
      </c>
      <c r="BZ1453">
        <v>86.128110000000007</v>
      </c>
      <c r="CA1453">
        <v>72.38494</v>
      </c>
      <c r="CB1453">
        <v>52.958489999999998</v>
      </c>
      <c r="CC1453">
        <v>34.697780000000002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26.08267</v>
      </c>
      <c r="CT1453">
        <v>90.059359999999998</v>
      </c>
      <c r="CU1453">
        <v>90.495570000000001</v>
      </c>
      <c r="CV1453">
        <v>87.841149999999999</v>
      </c>
      <c r="CW1453">
        <v>87.845160000000007</v>
      </c>
      <c r="CX1453">
        <v>87.318839999999994</v>
      </c>
      <c r="CY1453">
        <v>73.086169999999996</v>
      </c>
      <c r="CZ1453">
        <v>53.759219999999999</v>
      </c>
      <c r="DA1453">
        <v>35.137889999999999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  <c r="DM1453">
        <v>0</v>
      </c>
      <c r="DN1453">
        <v>0</v>
      </c>
      <c r="DO1453">
        <v>0</v>
      </c>
      <c r="DP1453">
        <v>0</v>
      </c>
      <c r="DQ1453">
        <v>27.52178</v>
      </c>
      <c r="DR1453">
        <v>91.233750000000001</v>
      </c>
      <c r="DS1453">
        <v>91.723659999999995</v>
      </c>
      <c r="DT1453">
        <v>88.989909999999995</v>
      </c>
      <c r="DU1453">
        <v>89.030779999999993</v>
      </c>
      <c r="DV1453">
        <v>88.509569999999997</v>
      </c>
      <c r="DW1453">
        <v>73.787390000000002</v>
      </c>
      <c r="DX1453">
        <v>54.559959999999997</v>
      </c>
      <c r="DY1453">
        <v>35.578009999999999</v>
      </c>
      <c r="DZ1453">
        <v>0</v>
      </c>
      <c r="EA1453">
        <v>0</v>
      </c>
      <c r="EB1453">
        <v>0</v>
      </c>
      <c r="EC1453">
        <v>0</v>
      </c>
      <c r="ED1453">
        <v>0</v>
      </c>
      <c r="EE1453">
        <v>0</v>
      </c>
      <c r="EF1453">
        <v>0</v>
      </c>
      <c r="EG1453">
        <v>0</v>
      </c>
      <c r="EH1453">
        <v>0</v>
      </c>
      <c r="EI1453">
        <v>0</v>
      </c>
      <c r="EJ1453">
        <v>0</v>
      </c>
      <c r="EK1453">
        <v>0</v>
      </c>
      <c r="EL1453">
        <v>0</v>
      </c>
      <c r="EM1453">
        <v>0</v>
      </c>
      <c r="EN1453">
        <v>0</v>
      </c>
      <c r="EO1453">
        <v>29.599630000000001</v>
      </c>
      <c r="EP1453">
        <v>92.929370000000006</v>
      </c>
      <c r="EQ1453">
        <v>93.496809999999996</v>
      </c>
      <c r="ER1453">
        <v>90.648529999999994</v>
      </c>
      <c r="ES1453">
        <v>90.742609999999999</v>
      </c>
      <c r="ET1453">
        <v>90.228790000000004</v>
      </c>
      <c r="EU1453">
        <v>74.799850000000006</v>
      </c>
      <c r="EV1453">
        <v>55.716090000000001</v>
      </c>
      <c r="EW1453">
        <v>36.213459999999998</v>
      </c>
      <c r="EX1453">
        <v>41.04034</v>
      </c>
      <c r="EY1453">
        <v>40.380780000000001</v>
      </c>
      <c r="EZ1453">
        <v>39.71931</v>
      </c>
      <c r="FA1453">
        <v>39.156109999999998</v>
      </c>
      <c r="FB1453">
        <v>38.736220000000003</v>
      </c>
      <c r="FC1453">
        <v>38.200369999999999</v>
      </c>
      <c r="FD1453">
        <v>37.729759999999999</v>
      </c>
      <c r="FE1453">
        <v>37.965049999999998</v>
      </c>
      <c r="FF1453">
        <v>38.396659999999997</v>
      </c>
      <c r="FG1453">
        <v>41.234209999999997</v>
      </c>
      <c r="FH1453">
        <v>43.52252</v>
      </c>
      <c r="FI1453">
        <v>45.336359999999999</v>
      </c>
      <c r="FJ1453">
        <v>46.603810000000003</v>
      </c>
      <c r="FK1453">
        <v>47.661659999999998</v>
      </c>
      <c r="FL1453">
        <v>48.682879999999997</v>
      </c>
      <c r="FM1453">
        <v>49.186279999999996</v>
      </c>
      <c r="FN1453">
        <v>48.852789999999999</v>
      </c>
      <c r="FO1453">
        <v>47.239919999999998</v>
      </c>
      <c r="FP1453">
        <v>44.877029999999998</v>
      </c>
      <c r="FQ1453">
        <v>43.464440000000003</v>
      </c>
      <c r="FR1453">
        <v>42.332079999999998</v>
      </c>
      <c r="FS1453">
        <v>41.089919999999999</v>
      </c>
      <c r="FT1453">
        <v>40.113320000000002</v>
      </c>
      <c r="FU1453">
        <v>39.496369999999999</v>
      </c>
      <c r="FV1453">
        <v>1</v>
      </c>
    </row>
    <row r="1454" spans="1:178" x14ac:dyDescent="0.2">
      <c r="A1454" t="s">
        <v>216</v>
      </c>
      <c r="B1454" t="s">
        <v>231</v>
      </c>
      <c r="C1454" t="s">
        <v>245</v>
      </c>
      <c r="D1454" t="s">
        <v>10</v>
      </c>
      <c r="E1454">
        <v>2015</v>
      </c>
      <c r="F1454" t="s">
        <v>228</v>
      </c>
      <c r="G1454">
        <v>64</v>
      </c>
      <c r="H1454" s="59"/>
      <c r="I1454">
        <v>8.4192</v>
      </c>
      <c r="J1454">
        <v>126.9106</v>
      </c>
      <c r="K1454">
        <v>127.4905</v>
      </c>
      <c r="L1454">
        <v>127.6849</v>
      </c>
      <c r="M1454">
        <v>127.42440000000001</v>
      </c>
      <c r="N1454">
        <v>127.41540000000001</v>
      </c>
      <c r="O1454">
        <v>128.64179999999999</v>
      </c>
      <c r="P1454">
        <v>131.4787</v>
      </c>
      <c r="Q1454">
        <v>132.6</v>
      </c>
      <c r="R1454">
        <v>133.6088</v>
      </c>
      <c r="S1454">
        <v>135.3141</v>
      </c>
      <c r="T1454">
        <v>136.29519999999999</v>
      </c>
      <c r="U1454">
        <v>136.4614</v>
      </c>
      <c r="V1454">
        <v>133.39080000000001</v>
      </c>
      <c r="W1454">
        <v>132.8331</v>
      </c>
      <c r="X1454">
        <v>130.70480000000001</v>
      </c>
      <c r="Y1454">
        <v>127.46559999999999</v>
      </c>
      <c r="Z1454">
        <v>125.6168</v>
      </c>
      <c r="AA1454">
        <v>124.5564</v>
      </c>
      <c r="AB1454">
        <v>124.6476</v>
      </c>
      <c r="AC1454">
        <v>125.798</v>
      </c>
      <c r="AD1454">
        <v>126.7694</v>
      </c>
      <c r="AE1454">
        <v>126.75660000000001</v>
      </c>
      <c r="AF1454">
        <v>126.6942</v>
      </c>
      <c r="AG1454">
        <v>127.1253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27.836760000000002</v>
      </c>
      <c r="AU1454">
        <v>110.5762</v>
      </c>
      <c r="AV1454">
        <v>109.40089999999999</v>
      </c>
      <c r="AW1454">
        <v>106.98650000000001</v>
      </c>
      <c r="AX1454">
        <v>105.5213</v>
      </c>
      <c r="AY1454">
        <v>104.84010000000001</v>
      </c>
      <c r="AZ1454">
        <v>88.306330000000003</v>
      </c>
      <c r="BA1454">
        <v>65.151799999999994</v>
      </c>
      <c r="BB1454">
        <v>42.73086</v>
      </c>
      <c r="BC1454">
        <v>42.275359999999999</v>
      </c>
      <c r="BD1454">
        <v>42.133090000000003</v>
      </c>
      <c r="BE1454">
        <v>43.328189999999999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31.127179999999999</v>
      </c>
      <c r="BS1454">
        <v>113.28400000000001</v>
      </c>
      <c r="BT1454">
        <v>111.9081</v>
      </c>
      <c r="BU1454">
        <v>109.2774</v>
      </c>
      <c r="BV1454">
        <v>107.76730000000001</v>
      </c>
      <c r="BW1454">
        <v>107.0381</v>
      </c>
      <c r="BX1454">
        <v>89.508539999999996</v>
      </c>
      <c r="BY1454">
        <v>66.406779999999998</v>
      </c>
      <c r="BZ1454">
        <v>43.99709</v>
      </c>
      <c r="CA1454">
        <v>43.575519999999997</v>
      </c>
      <c r="CB1454">
        <v>43.469079999999998</v>
      </c>
      <c r="CC1454">
        <v>44.712090000000003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33.406109999999998</v>
      </c>
      <c r="CQ1454">
        <v>115.15940000000001</v>
      </c>
      <c r="CR1454">
        <v>113.64449999999999</v>
      </c>
      <c r="CS1454">
        <v>110.864</v>
      </c>
      <c r="CT1454">
        <v>109.3228</v>
      </c>
      <c r="CU1454">
        <v>108.5604</v>
      </c>
      <c r="CV1454">
        <v>90.341200000000001</v>
      </c>
      <c r="CW1454">
        <v>67.275980000000004</v>
      </c>
      <c r="CX1454">
        <v>44.874079999999999</v>
      </c>
      <c r="CY1454">
        <v>44.476010000000002</v>
      </c>
      <c r="CZ1454">
        <v>44.394379999999998</v>
      </c>
      <c r="DA1454">
        <v>45.670580000000001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  <c r="DM1454">
        <v>0</v>
      </c>
      <c r="DN1454">
        <v>35.685040000000001</v>
      </c>
      <c r="DO1454">
        <v>117.0348</v>
      </c>
      <c r="DP1454">
        <v>115.3809</v>
      </c>
      <c r="DQ1454">
        <v>112.4507</v>
      </c>
      <c r="DR1454">
        <v>110.8783</v>
      </c>
      <c r="DS1454">
        <v>110.08280000000001</v>
      </c>
      <c r="DT1454">
        <v>91.173860000000005</v>
      </c>
      <c r="DU1454">
        <v>68.145169999999993</v>
      </c>
      <c r="DV1454">
        <v>45.751069999999999</v>
      </c>
      <c r="DW1454">
        <v>45.376489999999997</v>
      </c>
      <c r="DX1454">
        <v>45.319690000000001</v>
      </c>
      <c r="DY1454">
        <v>46.629069999999999</v>
      </c>
      <c r="DZ1454">
        <v>0</v>
      </c>
      <c r="EA1454">
        <v>0</v>
      </c>
      <c r="EB1454">
        <v>0</v>
      </c>
      <c r="EC1454">
        <v>0</v>
      </c>
      <c r="ED1454">
        <v>0</v>
      </c>
      <c r="EE1454">
        <v>0</v>
      </c>
      <c r="EF1454">
        <v>0</v>
      </c>
      <c r="EG1454">
        <v>0</v>
      </c>
      <c r="EH1454">
        <v>0</v>
      </c>
      <c r="EI1454">
        <v>0</v>
      </c>
      <c r="EJ1454">
        <v>0</v>
      </c>
      <c r="EK1454">
        <v>0</v>
      </c>
      <c r="EL1454">
        <v>38.975459999999998</v>
      </c>
      <c r="EM1454">
        <v>119.7426</v>
      </c>
      <c r="EN1454">
        <v>117.88809999999999</v>
      </c>
      <c r="EO1454">
        <v>114.74160000000001</v>
      </c>
      <c r="EP1454">
        <v>113.1242</v>
      </c>
      <c r="EQ1454">
        <v>112.2807</v>
      </c>
      <c r="ER1454">
        <v>92.376080000000002</v>
      </c>
      <c r="ES1454">
        <v>69.400149999999996</v>
      </c>
      <c r="ET1454">
        <v>47.017299999999999</v>
      </c>
      <c r="EU1454">
        <v>46.676650000000002</v>
      </c>
      <c r="EV1454">
        <v>46.655679999999997</v>
      </c>
      <c r="EW1454">
        <v>48.012979999999999</v>
      </c>
      <c r="EX1454">
        <v>72.181970000000007</v>
      </c>
      <c r="EY1454">
        <v>70.993970000000004</v>
      </c>
      <c r="EZ1454">
        <v>69.669160000000005</v>
      </c>
      <c r="FA1454">
        <v>68.574219999999997</v>
      </c>
      <c r="FB1454">
        <v>67.495369999999994</v>
      </c>
      <c r="FC1454">
        <v>66.330799999999996</v>
      </c>
      <c r="FD1454">
        <v>65.55677</v>
      </c>
      <c r="FE1454">
        <v>65.408069999999995</v>
      </c>
      <c r="FF1454">
        <v>67.981949999999998</v>
      </c>
      <c r="FG1454">
        <v>72.643280000000004</v>
      </c>
      <c r="FH1454">
        <v>76.608519999999999</v>
      </c>
      <c r="FI1454">
        <v>79.697730000000007</v>
      </c>
      <c r="FJ1454">
        <v>82.184970000000007</v>
      </c>
      <c r="FK1454">
        <v>84.215829999999997</v>
      </c>
      <c r="FL1454">
        <v>85.484089999999995</v>
      </c>
      <c r="FM1454">
        <v>86.352069999999998</v>
      </c>
      <c r="FN1454">
        <v>86.619050000000001</v>
      </c>
      <c r="FO1454">
        <v>86.429000000000002</v>
      </c>
      <c r="FP1454">
        <v>85.495620000000002</v>
      </c>
      <c r="FQ1454">
        <v>83.799620000000004</v>
      </c>
      <c r="FR1454">
        <v>80.991129999999998</v>
      </c>
      <c r="FS1454">
        <v>78.084199999999996</v>
      </c>
      <c r="FT1454">
        <v>76.34084</v>
      </c>
      <c r="FU1454">
        <v>74.975269999999995</v>
      </c>
      <c r="FV1454">
        <v>1</v>
      </c>
    </row>
    <row r="1455" spans="1:178" x14ac:dyDescent="0.2">
      <c r="A1455" t="s">
        <v>216</v>
      </c>
      <c r="B1455" t="s">
        <v>231</v>
      </c>
      <c r="C1455" t="s">
        <v>245</v>
      </c>
      <c r="D1455" t="s">
        <v>10</v>
      </c>
      <c r="E1455">
        <v>2016</v>
      </c>
      <c r="F1455" t="s">
        <v>228</v>
      </c>
      <c r="G1455">
        <v>62</v>
      </c>
      <c r="H1455" s="59"/>
      <c r="I1455">
        <v>8.1561000000000003</v>
      </c>
      <c r="J1455">
        <v>122.9447</v>
      </c>
      <c r="K1455">
        <v>123.5065</v>
      </c>
      <c r="L1455">
        <v>123.6947</v>
      </c>
      <c r="M1455">
        <v>123.44240000000001</v>
      </c>
      <c r="N1455">
        <v>123.4337</v>
      </c>
      <c r="O1455">
        <v>124.6217</v>
      </c>
      <c r="P1455">
        <v>127.37</v>
      </c>
      <c r="Q1455">
        <v>128.4563</v>
      </c>
      <c r="R1455">
        <v>129.43350000000001</v>
      </c>
      <c r="S1455">
        <v>131.0855</v>
      </c>
      <c r="T1455">
        <v>132.036</v>
      </c>
      <c r="U1455">
        <v>132.197</v>
      </c>
      <c r="V1455">
        <v>129.22229999999999</v>
      </c>
      <c r="W1455">
        <v>128.68209999999999</v>
      </c>
      <c r="X1455">
        <v>126.6203</v>
      </c>
      <c r="Y1455">
        <v>123.4823</v>
      </c>
      <c r="Z1455">
        <v>121.6913</v>
      </c>
      <c r="AA1455">
        <v>120.664</v>
      </c>
      <c r="AB1455">
        <v>120.75230000000001</v>
      </c>
      <c r="AC1455">
        <v>121.8668</v>
      </c>
      <c r="AD1455">
        <v>122.8079</v>
      </c>
      <c r="AE1455">
        <v>122.7954</v>
      </c>
      <c r="AF1455">
        <v>122.7351</v>
      </c>
      <c r="AG1455">
        <v>123.15260000000001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26.88053</v>
      </c>
      <c r="AU1455">
        <v>107.0496</v>
      </c>
      <c r="AV1455">
        <v>105.9164</v>
      </c>
      <c r="AW1455">
        <v>103.583</v>
      </c>
      <c r="AX1455">
        <v>102.1648</v>
      </c>
      <c r="AY1455">
        <v>101.50620000000001</v>
      </c>
      <c r="AZ1455">
        <v>85.515209999999996</v>
      </c>
      <c r="BA1455">
        <v>63.082880000000003</v>
      </c>
      <c r="BB1455">
        <v>41.362299999999998</v>
      </c>
      <c r="BC1455">
        <v>40.920140000000004</v>
      </c>
      <c r="BD1455">
        <v>40.781379999999999</v>
      </c>
      <c r="BE1455">
        <v>41.937869999999997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30.119129999999998</v>
      </c>
      <c r="BS1455">
        <v>109.7148</v>
      </c>
      <c r="BT1455">
        <v>108.384</v>
      </c>
      <c r="BU1455">
        <v>105.8379</v>
      </c>
      <c r="BV1455">
        <v>104.3754</v>
      </c>
      <c r="BW1455">
        <v>103.6696</v>
      </c>
      <c r="BX1455">
        <v>86.698490000000007</v>
      </c>
      <c r="BY1455">
        <v>64.318100000000001</v>
      </c>
      <c r="BZ1455">
        <v>42.60859</v>
      </c>
      <c r="CA1455">
        <v>42.199829999999999</v>
      </c>
      <c r="CB1455">
        <v>42.096319999999999</v>
      </c>
      <c r="CC1455">
        <v>43.299979999999998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32.362169999999999</v>
      </c>
      <c r="CQ1455">
        <v>111.56059999999999</v>
      </c>
      <c r="CR1455">
        <v>110.09310000000001</v>
      </c>
      <c r="CS1455">
        <v>107.3995</v>
      </c>
      <c r="CT1455">
        <v>105.9064</v>
      </c>
      <c r="CU1455">
        <v>105.1679</v>
      </c>
      <c r="CV1455">
        <v>87.518039999999999</v>
      </c>
      <c r="CW1455">
        <v>65.173609999999996</v>
      </c>
      <c r="CX1455">
        <v>43.471769999999999</v>
      </c>
      <c r="CY1455">
        <v>43.086129999999997</v>
      </c>
      <c r="CZ1455">
        <v>43.007060000000003</v>
      </c>
      <c r="DA1455">
        <v>44.243380000000002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  <c r="DM1455">
        <v>0</v>
      </c>
      <c r="DN1455">
        <v>34.60521</v>
      </c>
      <c r="DO1455">
        <v>113.40649999999999</v>
      </c>
      <c r="DP1455">
        <v>111.8022</v>
      </c>
      <c r="DQ1455">
        <v>108.96120000000001</v>
      </c>
      <c r="DR1455">
        <v>107.4375</v>
      </c>
      <c r="DS1455">
        <v>106.66630000000001</v>
      </c>
      <c r="DT1455">
        <v>88.337580000000003</v>
      </c>
      <c r="DU1455">
        <v>66.029110000000003</v>
      </c>
      <c r="DV1455">
        <v>44.334949999999999</v>
      </c>
      <c r="DW1455">
        <v>43.972439999999999</v>
      </c>
      <c r="DX1455">
        <v>43.917789999999997</v>
      </c>
      <c r="DY1455">
        <v>45.186770000000003</v>
      </c>
      <c r="DZ1455">
        <v>0</v>
      </c>
      <c r="EA1455">
        <v>0</v>
      </c>
      <c r="EB1455">
        <v>0</v>
      </c>
      <c r="EC1455">
        <v>0</v>
      </c>
      <c r="ED1455">
        <v>0</v>
      </c>
      <c r="EE1455">
        <v>0</v>
      </c>
      <c r="EF1455">
        <v>0</v>
      </c>
      <c r="EG1455">
        <v>0</v>
      </c>
      <c r="EH1455">
        <v>0</v>
      </c>
      <c r="EI1455">
        <v>0</v>
      </c>
      <c r="EJ1455">
        <v>0</v>
      </c>
      <c r="EK1455">
        <v>0</v>
      </c>
      <c r="EL1455">
        <v>37.843800000000002</v>
      </c>
      <c r="EM1455">
        <v>116.07170000000001</v>
      </c>
      <c r="EN1455">
        <v>114.2698</v>
      </c>
      <c r="EO1455">
        <v>111.2161</v>
      </c>
      <c r="EP1455">
        <v>109.648</v>
      </c>
      <c r="EQ1455">
        <v>108.8296</v>
      </c>
      <c r="ER1455">
        <v>89.520870000000002</v>
      </c>
      <c r="ES1455">
        <v>67.264330000000001</v>
      </c>
      <c r="ET1455">
        <v>45.581240000000001</v>
      </c>
      <c r="EU1455">
        <v>45.252119999999998</v>
      </c>
      <c r="EV1455">
        <v>45.23274</v>
      </c>
      <c r="EW1455">
        <v>46.548879999999997</v>
      </c>
      <c r="EX1455">
        <v>72.181970000000007</v>
      </c>
      <c r="EY1455">
        <v>70.993970000000004</v>
      </c>
      <c r="EZ1455">
        <v>69.669160000000005</v>
      </c>
      <c r="FA1455">
        <v>68.574219999999997</v>
      </c>
      <c r="FB1455">
        <v>67.495369999999994</v>
      </c>
      <c r="FC1455">
        <v>66.330799999999996</v>
      </c>
      <c r="FD1455">
        <v>65.55677</v>
      </c>
      <c r="FE1455">
        <v>65.408069999999995</v>
      </c>
      <c r="FF1455">
        <v>67.981949999999998</v>
      </c>
      <c r="FG1455">
        <v>72.643280000000004</v>
      </c>
      <c r="FH1455">
        <v>76.608519999999999</v>
      </c>
      <c r="FI1455">
        <v>79.697730000000007</v>
      </c>
      <c r="FJ1455">
        <v>82.184970000000007</v>
      </c>
      <c r="FK1455">
        <v>84.215829999999997</v>
      </c>
      <c r="FL1455">
        <v>85.484089999999995</v>
      </c>
      <c r="FM1455">
        <v>86.352069999999998</v>
      </c>
      <c r="FN1455">
        <v>86.619050000000001</v>
      </c>
      <c r="FO1455">
        <v>86.429000000000002</v>
      </c>
      <c r="FP1455">
        <v>85.495620000000002</v>
      </c>
      <c r="FQ1455">
        <v>83.799620000000004</v>
      </c>
      <c r="FR1455">
        <v>80.991129999999998</v>
      </c>
      <c r="FS1455">
        <v>78.084190000000007</v>
      </c>
      <c r="FT1455">
        <v>76.34084</v>
      </c>
      <c r="FU1455">
        <v>74.975269999999995</v>
      </c>
      <c r="FV1455">
        <v>1</v>
      </c>
    </row>
    <row r="1456" spans="1:178" x14ac:dyDescent="0.2">
      <c r="A1456" t="s">
        <v>216</v>
      </c>
      <c r="B1456" t="s">
        <v>231</v>
      </c>
      <c r="C1456" t="s">
        <v>245</v>
      </c>
      <c r="D1456" t="s">
        <v>10</v>
      </c>
      <c r="E1456">
        <v>2017</v>
      </c>
      <c r="F1456" t="s">
        <v>228</v>
      </c>
      <c r="G1456">
        <v>61</v>
      </c>
      <c r="H1456" s="59"/>
      <c r="I1456">
        <v>8.0245499999999996</v>
      </c>
      <c r="J1456">
        <v>120.96169999999999</v>
      </c>
      <c r="K1456">
        <v>121.51439999999999</v>
      </c>
      <c r="L1456">
        <v>121.69970000000001</v>
      </c>
      <c r="M1456">
        <v>121.45140000000001</v>
      </c>
      <c r="N1456">
        <v>121.44280000000001</v>
      </c>
      <c r="O1456">
        <v>122.6117</v>
      </c>
      <c r="P1456">
        <v>125.3156</v>
      </c>
      <c r="Q1456">
        <v>126.3844</v>
      </c>
      <c r="R1456">
        <v>127.3459</v>
      </c>
      <c r="S1456">
        <v>128.97120000000001</v>
      </c>
      <c r="T1456">
        <v>129.90639999999999</v>
      </c>
      <c r="U1456">
        <v>130.06479999999999</v>
      </c>
      <c r="V1456">
        <v>127.13809999999999</v>
      </c>
      <c r="W1456">
        <v>126.6066</v>
      </c>
      <c r="X1456">
        <v>124.57810000000001</v>
      </c>
      <c r="Y1456">
        <v>121.4907</v>
      </c>
      <c r="Z1456">
        <v>119.7286</v>
      </c>
      <c r="AA1456">
        <v>118.7178</v>
      </c>
      <c r="AB1456">
        <v>118.8047</v>
      </c>
      <c r="AC1456">
        <v>119.9012</v>
      </c>
      <c r="AD1456">
        <v>120.8271</v>
      </c>
      <c r="AE1456">
        <v>120.81489999999999</v>
      </c>
      <c r="AF1456">
        <v>120.7555</v>
      </c>
      <c r="AG1456">
        <v>121.16630000000001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26.402950000000001</v>
      </c>
      <c r="AU1456">
        <v>105.2868</v>
      </c>
      <c r="AV1456">
        <v>104.17449999999999</v>
      </c>
      <c r="AW1456">
        <v>101.8817</v>
      </c>
      <c r="AX1456">
        <v>100.48699999999999</v>
      </c>
      <c r="AY1456">
        <v>99.839619999999996</v>
      </c>
      <c r="AZ1456">
        <v>84.11985</v>
      </c>
      <c r="BA1456">
        <v>62.048630000000003</v>
      </c>
      <c r="BB1456">
        <v>40.678220000000003</v>
      </c>
      <c r="BC1456">
        <v>40.242739999999998</v>
      </c>
      <c r="BD1456">
        <v>40.105739999999997</v>
      </c>
      <c r="BE1456">
        <v>41.242939999999997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29.615320000000001</v>
      </c>
      <c r="BS1456">
        <v>107.93040000000001</v>
      </c>
      <c r="BT1456">
        <v>106.62220000000001</v>
      </c>
      <c r="BU1456">
        <v>104.1182</v>
      </c>
      <c r="BV1456">
        <v>102.67959999999999</v>
      </c>
      <c r="BW1456">
        <v>101.9855</v>
      </c>
      <c r="BX1456">
        <v>85.293559999999999</v>
      </c>
      <c r="BY1456">
        <v>63.27384</v>
      </c>
      <c r="BZ1456">
        <v>41.91442</v>
      </c>
      <c r="CA1456">
        <v>41.512070000000001</v>
      </c>
      <c r="CB1456">
        <v>41.410040000000002</v>
      </c>
      <c r="CC1456">
        <v>42.59402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31.840199999999999</v>
      </c>
      <c r="CQ1456">
        <v>109.76130000000001</v>
      </c>
      <c r="CR1456">
        <v>108.31740000000001</v>
      </c>
      <c r="CS1456">
        <v>105.6673</v>
      </c>
      <c r="CT1456">
        <v>104.1983</v>
      </c>
      <c r="CU1456">
        <v>103.4717</v>
      </c>
      <c r="CV1456">
        <v>86.106459999999998</v>
      </c>
      <c r="CW1456">
        <v>64.122420000000005</v>
      </c>
      <c r="CX1456">
        <v>42.770609999999998</v>
      </c>
      <c r="CY1456">
        <v>42.391190000000002</v>
      </c>
      <c r="CZ1456">
        <v>42.313400000000001</v>
      </c>
      <c r="DA1456">
        <v>43.529769999999999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34.065080000000002</v>
      </c>
      <c r="DO1456">
        <v>111.59220000000001</v>
      </c>
      <c r="DP1456">
        <v>110.01260000000001</v>
      </c>
      <c r="DQ1456">
        <v>107.2163</v>
      </c>
      <c r="DR1456">
        <v>105.7169</v>
      </c>
      <c r="DS1456">
        <v>104.9579</v>
      </c>
      <c r="DT1456">
        <v>86.919359999999998</v>
      </c>
      <c r="DU1456">
        <v>64.971000000000004</v>
      </c>
      <c r="DV1456">
        <v>43.626800000000003</v>
      </c>
      <c r="DW1456">
        <v>43.270319999999998</v>
      </c>
      <c r="DX1456">
        <v>43.216749999999998</v>
      </c>
      <c r="DY1456">
        <v>44.465530000000001</v>
      </c>
      <c r="DZ1456">
        <v>0</v>
      </c>
      <c r="EA1456">
        <v>0</v>
      </c>
      <c r="EB1456">
        <v>0</v>
      </c>
      <c r="EC1456">
        <v>0</v>
      </c>
      <c r="ED1456">
        <v>0</v>
      </c>
      <c r="EE1456">
        <v>0</v>
      </c>
      <c r="EF1456">
        <v>0</v>
      </c>
      <c r="EG1456">
        <v>0</v>
      </c>
      <c r="EH1456">
        <v>0</v>
      </c>
      <c r="EI1456">
        <v>0</v>
      </c>
      <c r="EJ1456">
        <v>0</v>
      </c>
      <c r="EK1456">
        <v>0</v>
      </c>
      <c r="EL1456">
        <v>37.277450000000002</v>
      </c>
      <c r="EM1456">
        <v>114.2358</v>
      </c>
      <c r="EN1456">
        <v>112.4603</v>
      </c>
      <c r="EO1456">
        <v>109.4529</v>
      </c>
      <c r="EP1456">
        <v>107.90949999999999</v>
      </c>
      <c r="EQ1456">
        <v>107.1037</v>
      </c>
      <c r="ER1456">
        <v>88.093069999999997</v>
      </c>
      <c r="ES1456">
        <v>66.196209999999994</v>
      </c>
      <c r="ET1456">
        <v>44.863</v>
      </c>
      <c r="EU1456">
        <v>44.539639999999999</v>
      </c>
      <c r="EV1456">
        <v>44.521050000000002</v>
      </c>
      <c r="EW1456">
        <v>45.816609999999997</v>
      </c>
      <c r="EX1456">
        <v>72.181970000000007</v>
      </c>
      <c r="EY1456">
        <v>70.993970000000004</v>
      </c>
      <c r="EZ1456">
        <v>69.669160000000005</v>
      </c>
      <c r="FA1456">
        <v>68.574219999999997</v>
      </c>
      <c r="FB1456">
        <v>67.495369999999994</v>
      </c>
      <c r="FC1456">
        <v>66.330799999999996</v>
      </c>
      <c r="FD1456">
        <v>65.55677</v>
      </c>
      <c r="FE1456">
        <v>65.408069999999995</v>
      </c>
      <c r="FF1456">
        <v>67.981949999999998</v>
      </c>
      <c r="FG1456">
        <v>72.643280000000004</v>
      </c>
      <c r="FH1456">
        <v>76.608519999999999</v>
      </c>
      <c r="FI1456">
        <v>79.697730000000007</v>
      </c>
      <c r="FJ1456">
        <v>82.184970000000007</v>
      </c>
      <c r="FK1456">
        <v>84.215829999999997</v>
      </c>
      <c r="FL1456">
        <v>85.484089999999995</v>
      </c>
      <c r="FM1456">
        <v>86.352069999999998</v>
      </c>
      <c r="FN1456">
        <v>86.619050000000001</v>
      </c>
      <c r="FO1456">
        <v>86.429000000000002</v>
      </c>
      <c r="FP1456">
        <v>85.495620000000002</v>
      </c>
      <c r="FQ1456">
        <v>83.799620000000004</v>
      </c>
      <c r="FR1456">
        <v>80.991129999999998</v>
      </c>
      <c r="FS1456">
        <v>78.084199999999996</v>
      </c>
      <c r="FT1456">
        <v>76.34084</v>
      </c>
      <c r="FU1456">
        <v>74.975269999999995</v>
      </c>
      <c r="FV1456">
        <v>1</v>
      </c>
    </row>
    <row r="1457" spans="1:178" x14ac:dyDescent="0.2">
      <c r="A1457" t="s">
        <v>216</v>
      </c>
      <c r="B1457" t="s">
        <v>231</v>
      </c>
      <c r="C1457" t="s">
        <v>245</v>
      </c>
      <c r="D1457" t="s">
        <v>10</v>
      </c>
      <c r="E1457" t="s">
        <v>239</v>
      </c>
      <c r="F1457" t="s">
        <v>228</v>
      </c>
      <c r="G1457">
        <v>59</v>
      </c>
      <c r="H1457" s="59"/>
      <c r="I1457">
        <v>7.76145</v>
      </c>
      <c r="J1457">
        <v>116.9958</v>
      </c>
      <c r="K1457">
        <v>117.5303</v>
      </c>
      <c r="L1457">
        <v>117.70950000000001</v>
      </c>
      <c r="M1457">
        <v>117.46939999999999</v>
      </c>
      <c r="N1457">
        <v>117.4611</v>
      </c>
      <c r="O1457">
        <v>118.5916</v>
      </c>
      <c r="P1457">
        <v>121.2069</v>
      </c>
      <c r="Q1457">
        <v>122.2406</v>
      </c>
      <c r="R1457">
        <v>123.17059999999999</v>
      </c>
      <c r="S1457">
        <v>124.7427</v>
      </c>
      <c r="T1457">
        <v>125.6472</v>
      </c>
      <c r="U1457">
        <v>125.8004</v>
      </c>
      <c r="V1457">
        <v>122.9696</v>
      </c>
      <c r="W1457">
        <v>122.4555</v>
      </c>
      <c r="X1457">
        <v>120.4935</v>
      </c>
      <c r="Y1457">
        <v>117.5074</v>
      </c>
      <c r="Z1457">
        <v>115.803</v>
      </c>
      <c r="AA1457">
        <v>114.8254</v>
      </c>
      <c r="AB1457">
        <v>114.90949999999999</v>
      </c>
      <c r="AC1457">
        <v>115.97</v>
      </c>
      <c r="AD1457">
        <v>116.8656</v>
      </c>
      <c r="AE1457">
        <v>116.8537</v>
      </c>
      <c r="AF1457">
        <v>116.7963</v>
      </c>
      <c r="AG1457">
        <v>117.1936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25.448879999999999</v>
      </c>
      <c r="AU1457">
        <v>101.762</v>
      </c>
      <c r="AV1457">
        <v>100.69159999999999</v>
      </c>
      <c r="AW1457">
        <v>98.479740000000007</v>
      </c>
      <c r="AX1457">
        <v>97.131990000000002</v>
      </c>
      <c r="AY1457">
        <v>96.507140000000007</v>
      </c>
      <c r="AZ1457">
        <v>81.329520000000002</v>
      </c>
      <c r="BA1457">
        <v>59.980530000000002</v>
      </c>
      <c r="BB1457">
        <v>39.310490000000001</v>
      </c>
      <c r="BC1457">
        <v>38.888390000000001</v>
      </c>
      <c r="BD1457">
        <v>38.754910000000002</v>
      </c>
      <c r="BE1457">
        <v>39.853529999999999</v>
      </c>
      <c r="BF1457">
        <v>0</v>
      </c>
      <c r="BG1457">
        <v>0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28.608160000000002</v>
      </c>
      <c r="BS1457">
        <v>104.36190000000001</v>
      </c>
      <c r="BT1457">
        <v>103.0988</v>
      </c>
      <c r="BU1457">
        <v>100.6794</v>
      </c>
      <c r="BV1457">
        <v>99.288409999999999</v>
      </c>
      <c r="BW1457">
        <v>98.617519999999999</v>
      </c>
      <c r="BX1457">
        <v>82.483829999999998</v>
      </c>
      <c r="BY1457">
        <v>61.185490000000001</v>
      </c>
      <c r="BZ1457">
        <v>40.526260000000001</v>
      </c>
      <c r="CA1457">
        <v>40.136719999999997</v>
      </c>
      <c r="CB1457">
        <v>40.037649999999999</v>
      </c>
      <c r="CC1457">
        <v>41.182279999999999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30.79626</v>
      </c>
      <c r="CQ1457">
        <v>106.1626</v>
      </c>
      <c r="CR1457">
        <v>104.76600000000001</v>
      </c>
      <c r="CS1457">
        <v>102.2028</v>
      </c>
      <c r="CT1457">
        <v>100.78189999999999</v>
      </c>
      <c r="CU1457">
        <v>100.0792</v>
      </c>
      <c r="CV1457">
        <v>83.283289999999994</v>
      </c>
      <c r="CW1457">
        <v>62.020049999999998</v>
      </c>
      <c r="CX1457">
        <v>41.368290000000002</v>
      </c>
      <c r="CY1457">
        <v>41.00132</v>
      </c>
      <c r="CZ1457">
        <v>40.926070000000003</v>
      </c>
      <c r="DA1457">
        <v>42.10257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  <c r="DM1457">
        <v>0</v>
      </c>
      <c r="DN1457">
        <v>32.984360000000002</v>
      </c>
      <c r="DO1457">
        <v>107.9632</v>
      </c>
      <c r="DP1457">
        <v>106.4332</v>
      </c>
      <c r="DQ1457">
        <v>103.72620000000001</v>
      </c>
      <c r="DR1457">
        <v>102.27549999999999</v>
      </c>
      <c r="DS1457">
        <v>101.5408</v>
      </c>
      <c r="DT1457">
        <v>84.082759999999993</v>
      </c>
      <c r="DU1457">
        <v>62.854599999999998</v>
      </c>
      <c r="DV1457">
        <v>42.210329999999999</v>
      </c>
      <c r="DW1457">
        <v>41.865920000000003</v>
      </c>
      <c r="DX1457">
        <v>41.814500000000002</v>
      </c>
      <c r="DY1457">
        <v>43.022860000000001</v>
      </c>
      <c r="DZ1457">
        <v>0</v>
      </c>
      <c r="EA1457">
        <v>0</v>
      </c>
      <c r="EB1457">
        <v>0</v>
      </c>
      <c r="EC1457">
        <v>0</v>
      </c>
      <c r="ED1457">
        <v>0</v>
      </c>
      <c r="EE1457">
        <v>0</v>
      </c>
      <c r="EF1457">
        <v>0</v>
      </c>
      <c r="EG1457">
        <v>0</v>
      </c>
      <c r="EH1457">
        <v>0</v>
      </c>
      <c r="EI1457">
        <v>0</v>
      </c>
      <c r="EJ1457">
        <v>0</v>
      </c>
      <c r="EK1457">
        <v>0</v>
      </c>
      <c r="EL1457">
        <v>36.143630000000002</v>
      </c>
      <c r="EM1457">
        <v>110.56310000000001</v>
      </c>
      <c r="EN1457">
        <v>108.8404</v>
      </c>
      <c r="EO1457">
        <v>105.9258</v>
      </c>
      <c r="EP1457">
        <v>104.4319</v>
      </c>
      <c r="EQ1457">
        <v>103.6512</v>
      </c>
      <c r="ER1457">
        <v>85.237070000000003</v>
      </c>
      <c r="ES1457">
        <v>64.059560000000005</v>
      </c>
      <c r="ET1457">
        <v>43.426099999999998</v>
      </c>
      <c r="EU1457">
        <v>43.114249999999998</v>
      </c>
      <c r="EV1457">
        <v>43.097239999999999</v>
      </c>
      <c r="EW1457">
        <v>44.351599999999998</v>
      </c>
      <c r="EX1457">
        <v>72.181970000000007</v>
      </c>
      <c r="EY1457">
        <v>70.993970000000004</v>
      </c>
      <c r="EZ1457">
        <v>69.669160000000005</v>
      </c>
      <c r="FA1457">
        <v>68.574219999999997</v>
      </c>
      <c r="FB1457">
        <v>67.495369999999994</v>
      </c>
      <c r="FC1457">
        <v>66.330799999999996</v>
      </c>
      <c r="FD1457">
        <v>65.55677</v>
      </c>
      <c r="FE1457">
        <v>65.408069999999995</v>
      </c>
      <c r="FF1457">
        <v>67.981949999999998</v>
      </c>
      <c r="FG1457">
        <v>72.643280000000004</v>
      </c>
      <c r="FH1457">
        <v>76.608519999999999</v>
      </c>
      <c r="FI1457">
        <v>79.697730000000007</v>
      </c>
      <c r="FJ1457">
        <v>82.184970000000007</v>
      </c>
      <c r="FK1457">
        <v>84.215829999999997</v>
      </c>
      <c r="FL1457">
        <v>85.484089999999995</v>
      </c>
      <c r="FM1457">
        <v>86.352069999999998</v>
      </c>
      <c r="FN1457">
        <v>86.619050000000001</v>
      </c>
      <c r="FO1457">
        <v>86.429000000000002</v>
      </c>
      <c r="FP1457">
        <v>85.495620000000002</v>
      </c>
      <c r="FQ1457">
        <v>83.799620000000004</v>
      </c>
      <c r="FR1457">
        <v>80.991129999999998</v>
      </c>
      <c r="FS1457">
        <v>78.084199999999996</v>
      </c>
      <c r="FT1457">
        <v>76.34084</v>
      </c>
      <c r="FU1457">
        <v>74.975269999999995</v>
      </c>
      <c r="FV1457">
        <v>1</v>
      </c>
    </row>
    <row r="1458" spans="1:178" x14ac:dyDescent="0.2">
      <c r="A1458" t="s">
        <v>216</v>
      </c>
      <c r="B1458" t="s">
        <v>231</v>
      </c>
      <c r="C1458" t="s">
        <v>246</v>
      </c>
      <c r="D1458" t="s">
        <v>33</v>
      </c>
      <c r="E1458">
        <v>2015</v>
      </c>
      <c r="F1458" t="s">
        <v>229</v>
      </c>
      <c r="G1458">
        <v>56</v>
      </c>
      <c r="H1458" s="59"/>
      <c r="I1458">
        <v>12.87462</v>
      </c>
      <c r="J1458">
        <v>61.058010000000003</v>
      </c>
      <c r="K1458">
        <v>60.795349999999999</v>
      </c>
      <c r="L1458">
        <v>60.543680000000002</v>
      </c>
      <c r="M1458">
        <v>62.69905</v>
      </c>
      <c r="N1458">
        <v>65.884439999999998</v>
      </c>
      <c r="O1458">
        <v>69.232219999999998</v>
      </c>
      <c r="P1458">
        <v>70.840680000000006</v>
      </c>
      <c r="Q1458">
        <v>70.694779999999994</v>
      </c>
      <c r="R1458">
        <v>67.994810000000001</v>
      </c>
      <c r="S1458">
        <v>69.052350000000004</v>
      </c>
      <c r="T1458">
        <v>65.279989999999998</v>
      </c>
      <c r="U1458">
        <v>68.166470000000004</v>
      </c>
      <c r="V1458">
        <v>73.259389999999996</v>
      </c>
      <c r="W1458">
        <v>70.280630000000002</v>
      </c>
      <c r="X1458">
        <v>69.330799999999996</v>
      </c>
      <c r="Y1458">
        <v>68.850669999999994</v>
      </c>
      <c r="Z1458">
        <v>68.223500000000001</v>
      </c>
      <c r="AA1458">
        <v>68.590879999999999</v>
      </c>
      <c r="AB1458">
        <v>67.587789999999998</v>
      </c>
      <c r="AC1458">
        <v>67.450040000000001</v>
      </c>
      <c r="AD1458">
        <v>66.988169999999997</v>
      </c>
      <c r="AE1458">
        <v>67.383470000000003</v>
      </c>
      <c r="AF1458">
        <v>66.227310000000003</v>
      </c>
      <c r="AG1458">
        <v>62.487299999999998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20.434539999999998</v>
      </c>
      <c r="AX1458">
        <v>49.678919999999998</v>
      </c>
      <c r="AY1458">
        <v>50.331249999999997</v>
      </c>
      <c r="AZ1458">
        <v>49.855429999999998</v>
      </c>
      <c r="BA1458">
        <v>50.011409999999998</v>
      </c>
      <c r="BB1458">
        <v>49.462899999999998</v>
      </c>
      <c r="BC1458">
        <v>39.250590000000003</v>
      </c>
      <c r="BD1458">
        <v>21.604579999999999</v>
      </c>
      <c r="BE1458">
        <v>10.9329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20.782489999999999</v>
      </c>
      <c r="BV1458">
        <v>50.895499999999998</v>
      </c>
      <c r="BW1458">
        <v>51.482849999999999</v>
      </c>
      <c r="BX1458">
        <v>51.009920000000001</v>
      </c>
      <c r="BY1458">
        <v>51.153329999999997</v>
      </c>
      <c r="BZ1458">
        <v>50.587679999999999</v>
      </c>
      <c r="CA1458">
        <v>39.86063</v>
      </c>
      <c r="CB1458">
        <v>22.190940000000001</v>
      </c>
      <c r="CC1458">
        <v>11.79167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21.02347</v>
      </c>
      <c r="CT1458">
        <v>51.73809</v>
      </c>
      <c r="CU1458">
        <v>52.280450000000002</v>
      </c>
      <c r="CV1458">
        <v>51.809519999999999</v>
      </c>
      <c r="CW1458">
        <v>51.944220000000001</v>
      </c>
      <c r="CX1458">
        <v>51.366700000000002</v>
      </c>
      <c r="CY1458">
        <v>40.283140000000003</v>
      </c>
      <c r="CZ1458">
        <v>22.597049999999999</v>
      </c>
      <c r="DA1458">
        <v>12.38645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  <c r="DM1458">
        <v>0</v>
      </c>
      <c r="DN1458">
        <v>0</v>
      </c>
      <c r="DO1458">
        <v>0</v>
      </c>
      <c r="DP1458">
        <v>0</v>
      </c>
      <c r="DQ1458">
        <v>21.26445</v>
      </c>
      <c r="DR1458">
        <v>52.580680000000001</v>
      </c>
      <c r="DS1458">
        <v>53.078040000000001</v>
      </c>
      <c r="DT1458">
        <v>52.609119999999997</v>
      </c>
      <c r="DU1458">
        <v>52.735109999999999</v>
      </c>
      <c r="DV1458">
        <v>52.14573</v>
      </c>
      <c r="DW1458">
        <v>40.705649999999999</v>
      </c>
      <c r="DX1458">
        <v>23.003160000000001</v>
      </c>
      <c r="DY1458">
        <v>12.98123</v>
      </c>
      <c r="DZ1458">
        <v>0</v>
      </c>
      <c r="EA1458">
        <v>0</v>
      </c>
      <c r="EB1458">
        <v>0</v>
      </c>
      <c r="EC1458">
        <v>0</v>
      </c>
      <c r="ED1458">
        <v>0</v>
      </c>
      <c r="EE1458">
        <v>0</v>
      </c>
      <c r="EF1458">
        <v>0</v>
      </c>
      <c r="EG1458">
        <v>0</v>
      </c>
      <c r="EH1458">
        <v>0</v>
      </c>
      <c r="EI1458">
        <v>0</v>
      </c>
      <c r="EJ1458">
        <v>0</v>
      </c>
      <c r="EK1458">
        <v>0</v>
      </c>
      <c r="EL1458">
        <v>0</v>
      </c>
      <c r="EM1458">
        <v>0</v>
      </c>
      <c r="EN1458">
        <v>0</v>
      </c>
      <c r="EO1458">
        <v>21.612390000000001</v>
      </c>
      <c r="EP1458">
        <v>53.797260000000001</v>
      </c>
      <c r="EQ1458">
        <v>54.229649999999999</v>
      </c>
      <c r="ER1458">
        <v>53.76361</v>
      </c>
      <c r="ES1458">
        <v>53.877029999999998</v>
      </c>
      <c r="ET1458">
        <v>53.270510000000002</v>
      </c>
      <c r="EU1458">
        <v>41.3157</v>
      </c>
      <c r="EV1458">
        <v>23.58952</v>
      </c>
      <c r="EW1458">
        <v>13.84</v>
      </c>
      <c r="EX1458">
        <v>45.60378</v>
      </c>
      <c r="EY1458">
        <v>45.870330000000003</v>
      </c>
      <c r="EZ1458">
        <v>45.154389999999999</v>
      </c>
      <c r="FA1458">
        <v>44.474110000000003</v>
      </c>
      <c r="FB1458">
        <v>44.382379999999998</v>
      </c>
      <c r="FC1458">
        <v>44.179549999999999</v>
      </c>
      <c r="FD1458">
        <v>43.153260000000003</v>
      </c>
      <c r="FE1458">
        <v>42.902979999999999</v>
      </c>
      <c r="FF1458">
        <v>43.827689999999997</v>
      </c>
      <c r="FG1458">
        <v>46.620460000000001</v>
      </c>
      <c r="FH1458">
        <v>48.61683</v>
      </c>
      <c r="FI1458">
        <v>50.590240000000001</v>
      </c>
      <c r="FJ1458">
        <v>52.64743</v>
      </c>
      <c r="FK1458">
        <v>53.725110000000001</v>
      </c>
      <c r="FL1458">
        <v>54.632420000000003</v>
      </c>
      <c r="FM1458">
        <v>54.839190000000002</v>
      </c>
      <c r="FN1458">
        <v>54.47878</v>
      </c>
      <c r="FO1458">
        <v>53.58766</v>
      </c>
      <c r="FP1458">
        <v>52.000689999999999</v>
      </c>
      <c r="FQ1458">
        <v>51.086590000000001</v>
      </c>
      <c r="FR1458">
        <v>50.04627</v>
      </c>
      <c r="FS1458">
        <v>49.780970000000003</v>
      </c>
      <c r="FT1458">
        <v>49.629089999999998</v>
      </c>
      <c r="FU1458">
        <v>48.60183</v>
      </c>
      <c r="FV1458">
        <v>1</v>
      </c>
    </row>
    <row r="1459" spans="1:178" x14ac:dyDescent="0.2">
      <c r="A1459" t="s">
        <v>216</v>
      </c>
      <c r="B1459" t="s">
        <v>231</v>
      </c>
      <c r="C1459" t="s">
        <v>246</v>
      </c>
      <c r="D1459" t="s">
        <v>33</v>
      </c>
      <c r="E1459">
        <v>2016</v>
      </c>
      <c r="F1459" t="s">
        <v>229</v>
      </c>
      <c r="G1459">
        <v>54</v>
      </c>
      <c r="H1459" s="59"/>
      <c r="I1459">
        <v>12.414809999999999</v>
      </c>
      <c r="J1459">
        <v>58.877369999999999</v>
      </c>
      <c r="K1459">
        <v>58.624090000000002</v>
      </c>
      <c r="L1459">
        <v>58.381399999999999</v>
      </c>
      <c r="M1459">
        <v>60.459800000000001</v>
      </c>
      <c r="N1459">
        <v>63.531419999999997</v>
      </c>
      <c r="O1459">
        <v>66.759640000000005</v>
      </c>
      <c r="P1459">
        <v>68.310649999999995</v>
      </c>
      <c r="Q1459">
        <v>68.169960000000003</v>
      </c>
      <c r="R1459">
        <v>65.566429999999997</v>
      </c>
      <c r="S1459">
        <v>66.586190000000002</v>
      </c>
      <c r="T1459">
        <v>62.948569999999997</v>
      </c>
      <c r="U1459">
        <v>65.731949999999998</v>
      </c>
      <c r="V1459">
        <v>70.642989999999998</v>
      </c>
      <c r="W1459">
        <v>67.770610000000005</v>
      </c>
      <c r="X1459">
        <v>66.854699999999994</v>
      </c>
      <c r="Y1459">
        <v>66.391720000000007</v>
      </c>
      <c r="Z1459">
        <v>65.786950000000004</v>
      </c>
      <c r="AA1459">
        <v>66.141199999999998</v>
      </c>
      <c r="AB1459">
        <v>65.173940000000002</v>
      </c>
      <c r="AC1459">
        <v>65.041110000000003</v>
      </c>
      <c r="AD1459">
        <v>64.595730000000003</v>
      </c>
      <c r="AE1459">
        <v>64.976920000000007</v>
      </c>
      <c r="AF1459">
        <v>63.862050000000004</v>
      </c>
      <c r="AG1459">
        <v>60.255609999999997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19.694320000000001</v>
      </c>
      <c r="AX1459">
        <v>47.86824</v>
      </c>
      <c r="AY1459">
        <v>48.499209999999998</v>
      </c>
      <c r="AZ1459">
        <v>48.040300000000002</v>
      </c>
      <c r="BA1459">
        <v>48.191090000000003</v>
      </c>
      <c r="BB1459">
        <v>47.662680000000002</v>
      </c>
      <c r="BC1459">
        <v>37.830509999999997</v>
      </c>
      <c r="BD1459">
        <v>20.815429999999999</v>
      </c>
      <c r="BE1459">
        <v>10.51671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20.035990000000002</v>
      </c>
      <c r="BV1459">
        <v>49.062890000000003</v>
      </c>
      <c r="BW1459">
        <v>49.630070000000003</v>
      </c>
      <c r="BX1459">
        <v>49.173990000000003</v>
      </c>
      <c r="BY1459">
        <v>49.312440000000002</v>
      </c>
      <c r="BZ1459">
        <v>48.767189999999999</v>
      </c>
      <c r="CA1459">
        <v>38.429560000000002</v>
      </c>
      <c r="CB1459">
        <v>21.391220000000001</v>
      </c>
      <c r="CC1459">
        <v>11.360010000000001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20.272629999999999</v>
      </c>
      <c r="CT1459">
        <v>49.890300000000003</v>
      </c>
      <c r="CU1459">
        <v>50.413290000000003</v>
      </c>
      <c r="CV1459">
        <v>49.959180000000003</v>
      </c>
      <c r="CW1459">
        <v>50.08907</v>
      </c>
      <c r="CX1459">
        <v>49.532179999999997</v>
      </c>
      <c r="CY1459">
        <v>38.844459999999998</v>
      </c>
      <c r="CZ1459">
        <v>21.790009999999999</v>
      </c>
      <c r="DA1459">
        <v>11.94407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>
        <v>0</v>
      </c>
      <c r="DN1459">
        <v>0</v>
      </c>
      <c r="DO1459">
        <v>0</v>
      </c>
      <c r="DP1459">
        <v>0</v>
      </c>
      <c r="DQ1459">
        <v>20.509270000000001</v>
      </c>
      <c r="DR1459">
        <v>50.717709999999997</v>
      </c>
      <c r="DS1459">
        <v>51.196510000000004</v>
      </c>
      <c r="DT1459">
        <v>50.744370000000004</v>
      </c>
      <c r="DU1459">
        <v>50.86571</v>
      </c>
      <c r="DV1459">
        <v>50.297159999999998</v>
      </c>
      <c r="DW1459">
        <v>39.259360000000001</v>
      </c>
      <c r="DX1459">
        <v>22.18881</v>
      </c>
      <c r="DY1459">
        <v>12.52814</v>
      </c>
      <c r="DZ1459">
        <v>0</v>
      </c>
      <c r="EA1459">
        <v>0</v>
      </c>
      <c r="EB1459">
        <v>0</v>
      </c>
      <c r="EC1459">
        <v>0</v>
      </c>
      <c r="ED1459">
        <v>0</v>
      </c>
      <c r="EE1459">
        <v>0</v>
      </c>
      <c r="EF1459">
        <v>0</v>
      </c>
      <c r="EG1459">
        <v>0</v>
      </c>
      <c r="EH1459">
        <v>0</v>
      </c>
      <c r="EI1459">
        <v>0</v>
      </c>
      <c r="EJ1459">
        <v>0</v>
      </c>
      <c r="EK1459">
        <v>0</v>
      </c>
      <c r="EL1459">
        <v>0</v>
      </c>
      <c r="EM1459">
        <v>0</v>
      </c>
      <c r="EN1459">
        <v>0</v>
      </c>
      <c r="EO1459">
        <v>20.850940000000001</v>
      </c>
      <c r="EP1459">
        <v>51.91236</v>
      </c>
      <c r="EQ1459">
        <v>52.327359999999999</v>
      </c>
      <c r="ER1459">
        <v>51.878059999999998</v>
      </c>
      <c r="ES1459">
        <v>51.987050000000004</v>
      </c>
      <c r="ET1459">
        <v>51.401679999999999</v>
      </c>
      <c r="EU1459">
        <v>39.858409999999999</v>
      </c>
      <c r="EV1459">
        <v>22.764600000000002</v>
      </c>
      <c r="EW1459">
        <v>13.37144</v>
      </c>
      <c r="EX1459">
        <v>45.60378</v>
      </c>
      <c r="EY1459">
        <v>45.870330000000003</v>
      </c>
      <c r="EZ1459">
        <v>45.154389999999999</v>
      </c>
      <c r="FA1459">
        <v>44.474110000000003</v>
      </c>
      <c r="FB1459">
        <v>44.382379999999998</v>
      </c>
      <c r="FC1459">
        <v>44.179549999999999</v>
      </c>
      <c r="FD1459">
        <v>43.153260000000003</v>
      </c>
      <c r="FE1459">
        <v>42.902979999999999</v>
      </c>
      <c r="FF1459">
        <v>43.827689999999997</v>
      </c>
      <c r="FG1459">
        <v>46.620460000000001</v>
      </c>
      <c r="FH1459">
        <v>48.61683</v>
      </c>
      <c r="FI1459">
        <v>50.590240000000001</v>
      </c>
      <c r="FJ1459">
        <v>52.64743</v>
      </c>
      <c r="FK1459">
        <v>53.725110000000001</v>
      </c>
      <c r="FL1459">
        <v>54.632420000000003</v>
      </c>
      <c r="FM1459">
        <v>54.839190000000002</v>
      </c>
      <c r="FN1459">
        <v>54.47878</v>
      </c>
      <c r="FO1459">
        <v>53.58766</v>
      </c>
      <c r="FP1459">
        <v>52.000689999999999</v>
      </c>
      <c r="FQ1459">
        <v>51.086590000000001</v>
      </c>
      <c r="FR1459">
        <v>50.04627</v>
      </c>
      <c r="FS1459">
        <v>49.780970000000003</v>
      </c>
      <c r="FT1459">
        <v>49.629089999999998</v>
      </c>
      <c r="FU1459">
        <v>48.60183</v>
      </c>
      <c r="FV1459">
        <v>1</v>
      </c>
    </row>
    <row r="1460" spans="1:178" x14ac:dyDescent="0.2">
      <c r="A1460" t="s">
        <v>216</v>
      </c>
      <c r="B1460" t="s">
        <v>231</v>
      </c>
      <c r="C1460" t="s">
        <v>246</v>
      </c>
      <c r="D1460" t="s">
        <v>33</v>
      </c>
      <c r="E1460">
        <v>2017</v>
      </c>
      <c r="F1460" t="s">
        <v>229</v>
      </c>
      <c r="G1460">
        <v>53</v>
      </c>
      <c r="H1460" s="59"/>
      <c r="I1460">
        <v>12.184900000000001</v>
      </c>
      <c r="J1460">
        <v>57.787039999999998</v>
      </c>
      <c r="K1460">
        <v>57.538460000000001</v>
      </c>
      <c r="L1460">
        <v>57.300269999999998</v>
      </c>
      <c r="M1460">
        <v>59.340179999999997</v>
      </c>
      <c r="N1460">
        <v>62.354909999999997</v>
      </c>
      <c r="O1460">
        <v>65.523349999999994</v>
      </c>
      <c r="P1460">
        <v>67.045640000000006</v>
      </c>
      <c r="Q1460">
        <v>66.907550000000001</v>
      </c>
      <c r="R1460">
        <v>64.352230000000006</v>
      </c>
      <c r="S1460">
        <v>65.353110000000001</v>
      </c>
      <c r="T1460">
        <v>61.782850000000003</v>
      </c>
      <c r="U1460">
        <v>64.514690000000002</v>
      </c>
      <c r="V1460">
        <v>69.334789999999998</v>
      </c>
      <c r="W1460">
        <v>66.515590000000003</v>
      </c>
      <c r="X1460">
        <v>65.616650000000007</v>
      </c>
      <c r="Y1460">
        <v>65.162239999999997</v>
      </c>
      <c r="Z1460">
        <v>64.568669999999997</v>
      </c>
      <c r="AA1460">
        <v>64.916370000000001</v>
      </c>
      <c r="AB1460">
        <v>63.967019999999998</v>
      </c>
      <c r="AC1460">
        <v>63.836649999999999</v>
      </c>
      <c r="AD1460">
        <v>63.399520000000003</v>
      </c>
      <c r="AE1460">
        <v>63.77364</v>
      </c>
      <c r="AF1460">
        <v>62.67942</v>
      </c>
      <c r="AG1460">
        <v>59.139769999999999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19.324280000000002</v>
      </c>
      <c r="AX1460">
        <v>46.963149999999999</v>
      </c>
      <c r="AY1460">
        <v>47.583440000000003</v>
      </c>
      <c r="AZ1460">
        <v>47.132980000000003</v>
      </c>
      <c r="BA1460">
        <v>47.281170000000003</v>
      </c>
      <c r="BB1460">
        <v>46.762810000000002</v>
      </c>
      <c r="BC1460">
        <v>37.120600000000003</v>
      </c>
      <c r="BD1460">
        <v>20.420970000000001</v>
      </c>
      <c r="BE1460">
        <v>10.308809999999999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19.662769999999998</v>
      </c>
      <c r="BV1460">
        <v>48.14669</v>
      </c>
      <c r="BW1460">
        <v>48.703769999999999</v>
      </c>
      <c r="BX1460">
        <v>48.256129999999999</v>
      </c>
      <c r="BY1460">
        <v>48.39208</v>
      </c>
      <c r="BZ1460">
        <v>47.857050000000001</v>
      </c>
      <c r="CA1460">
        <v>37.71407</v>
      </c>
      <c r="CB1460">
        <v>20.991409999999998</v>
      </c>
      <c r="CC1460">
        <v>11.144259999999999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19.897210000000001</v>
      </c>
      <c r="CT1460">
        <v>48.966410000000003</v>
      </c>
      <c r="CU1460">
        <v>49.479709999999997</v>
      </c>
      <c r="CV1460">
        <v>49.034010000000002</v>
      </c>
      <c r="CW1460">
        <v>49.161499999999997</v>
      </c>
      <c r="CX1460">
        <v>48.614910000000002</v>
      </c>
      <c r="CY1460">
        <v>38.125109999999999</v>
      </c>
      <c r="CZ1460">
        <v>21.386500000000002</v>
      </c>
      <c r="DA1460">
        <v>11.72289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  <c r="DM1460">
        <v>0</v>
      </c>
      <c r="DN1460">
        <v>0</v>
      </c>
      <c r="DO1460">
        <v>0</v>
      </c>
      <c r="DP1460">
        <v>0</v>
      </c>
      <c r="DQ1460">
        <v>20.13165</v>
      </c>
      <c r="DR1460">
        <v>49.786119999999997</v>
      </c>
      <c r="DS1460">
        <v>50.255650000000003</v>
      </c>
      <c r="DT1460">
        <v>49.811900000000001</v>
      </c>
      <c r="DU1460">
        <v>49.930909999999997</v>
      </c>
      <c r="DV1460">
        <v>49.372779999999999</v>
      </c>
      <c r="DW1460">
        <v>38.536160000000002</v>
      </c>
      <c r="DX1460">
        <v>21.781580000000002</v>
      </c>
      <c r="DY1460">
        <v>12.30152</v>
      </c>
      <c r="DZ1460">
        <v>0</v>
      </c>
      <c r="EA1460">
        <v>0</v>
      </c>
      <c r="EB1460">
        <v>0</v>
      </c>
      <c r="EC1460">
        <v>0</v>
      </c>
      <c r="ED1460">
        <v>0</v>
      </c>
      <c r="EE1460">
        <v>0</v>
      </c>
      <c r="EF1460">
        <v>0</v>
      </c>
      <c r="EG1460">
        <v>0</v>
      </c>
      <c r="EH1460">
        <v>0</v>
      </c>
      <c r="EI1460">
        <v>0</v>
      </c>
      <c r="EJ1460">
        <v>0</v>
      </c>
      <c r="EK1460">
        <v>0</v>
      </c>
      <c r="EL1460">
        <v>0</v>
      </c>
      <c r="EM1460">
        <v>0</v>
      </c>
      <c r="EN1460">
        <v>0</v>
      </c>
      <c r="EO1460">
        <v>20.470140000000001</v>
      </c>
      <c r="EP1460">
        <v>50.969659999999998</v>
      </c>
      <c r="EQ1460">
        <v>51.375979999999998</v>
      </c>
      <c r="ER1460">
        <v>50.935040000000001</v>
      </c>
      <c r="ES1460">
        <v>51.041820000000001</v>
      </c>
      <c r="ET1460">
        <v>50.467019999999998</v>
      </c>
      <c r="EU1460">
        <v>39.129629999999999</v>
      </c>
      <c r="EV1460">
        <v>22.35202</v>
      </c>
      <c r="EW1460">
        <v>13.13697</v>
      </c>
      <c r="EX1460">
        <v>45.60378</v>
      </c>
      <c r="EY1460">
        <v>45.870330000000003</v>
      </c>
      <c r="EZ1460">
        <v>45.154389999999999</v>
      </c>
      <c r="FA1460">
        <v>44.474110000000003</v>
      </c>
      <c r="FB1460">
        <v>44.382379999999998</v>
      </c>
      <c r="FC1460">
        <v>44.179549999999999</v>
      </c>
      <c r="FD1460">
        <v>43.153260000000003</v>
      </c>
      <c r="FE1460">
        <v>42.902979999999999</v>
      </c>
      <c r="FF1460">
        <v>43.827689999999997</v>
      </c>
      <c r="FG1460">
        <v>46.620460000000001</v>
      </c>
      <c r="FH1460">
        <v>48.61683</v>
      </c>
      <c r="FI1460">
        <v>50.590240000000001</v>
      </c>
      <c r="FJ1460">
        <v>52.64743</v>
      </c>
      <c r="FK1460">
        <v>53.725110000000001</v>
      </c>
      <c r="FL1460">
        <v>54.632420000000003</v>
      </c>
      <c r="FM1460">
        <v>54.839190000000002</v>
      </c>
      <c r="FN1460">
        <v>54.47878</v>
      </c>
      <c r="FO1460">
        <v>53.58766</v>
      </c>
      <c r="FP1460">
        <v>52.000689999999999</v>
      </c>
      <c r="FQ1460">
        <v>51.086590000000001</v>
      </c>
      <c r="FR1460">
        <v>50.04627</v>
      </c>
      <c r="FS1460">
        <v>49.780970000000003</v>
      </c>
      <c r="FT1460">
        <v>49.629089999999998</v>
      </c>
      <c r="FU1460">
        <v>48.60183</v>
      </c>
      <c r="FV1460">
        <v>1</v>
      </c>
    </row>
    <row r="1461" spans="1:178" x14ac:dyDescent="0.2">
      <c r="A1461" t="s">
        <v>216</v>
      </c>
      <c r="B1461" t="s">
        <v>231</v>
      </c>
      <c r="C1461" t="s">
        <v>246</v>
      </c>
      <c r="D1461" t="s">
        <v>33</v>
      </c>
      <c r="E1461" t="s">
        <v>239</v>
      </c>
      <c r="F1461" t="s">
        <v>229</v>
      </c>
      <c r="G1461">
        <v>51</v>
      </c>
      <c r="H1461" s="59"/>
      <c r="I1461">
        <v>11.725099999999999</v>
      </c>
      <c r="J1461">
        <v>55.606400000000001</v>
      </c>
      <c r="K1461">
        <v>55.367199999999997</v>
      </c>
      <c r="L1461">
        <v>55.137990000000002</v>
      </c>
      <c r="M1461">
        <v>57.100929999999998</v>
      </c>
      <c r="N1461">
        <v>60.001899999999999</v>
      </c>
      <c r="O1461">
        <v>63.050780000000003</v>
      </c>
      <c r="P1461">
        <v>64.515619999999998</v>
      </c>
      <c r="Q1461">
        <v>64.382739999999998</v>
      </c>
      <c r="R1461">
        <v>61.923850000000002</v>
      </c>
      <c r="S1461">
        <v>62.886960000000002</v>
      </c>
      <c r="T1461">
        <v>59.451419999999999</v>
      </c>
      <c r="U1461">
        <v>62.080170000000003</v>
      </c>
      <c r="V1461">
        <v>66.718379999999996</v>
      </c>
      <c r="W1461">
        <v>64.005579999999995</v>
      </c>
      <c r="X1461">
        <v>63.140549999999998</v>
      </c>
      <c r="Y1461">
        <v>62.703290000000003</v>
      </c>
      <c r="Z1461">
        <v>62.13212</v>
      </c>
      <c r="AA1461">
        <v>62.46669</v>
      </c>
      <c r="AB1461">
        <v>61.553170000000001</v>
      </c>
      <c r="AC1461">
        <v>61.427720000000001</v>
      </c>
      <c r="AD1461">
        <v>61.007080000000002</v>
      </c>
      <c r="AE1461">
        <v>61.367089999999997</v>
      </c>
      <c r="AF1461">
        <v>60.314160000000001</v>
      </c>
      <c r="AG1461">
        <v>56.908079999999998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18.58436</v>
      </c>
      <c r="AX1461">
        <v>45.153530000000003</v>
      </c>
      <c r="AY1461">
        <v>45.752409999999998</v>
      </c>
      <c r="AZ1461">
        <v>45.318849999999998</v>
      </c>
      <c r="BA1461">
        <v>45.461849999999998</v>
      </c>
      <c r="BB1461">
        <v>44.963560000000001</v>
      </c>
      <c r="BC1461">
        <v>35.701050000000002</v>
      </c>
      <c r="BD1461">
        <v>19.63233</v>
      </c>
      <c r="BE1461">
        <v>9.8933700000000009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18.916399999999999</v>
      </c>
      <c r="BV1461">
        <v>46.314520000000002</v>
      </c>
      <c r="BW1461">
        <v>46.851390000000002</v>
      </c>
      <c r="BX1461">
        <v>46.4206</v>
      </c>
      <c r="BY1461">
        <v>46.551589999999997</v>
      </c>
      <c r="BZ1461">
        <v>46.036960000000001</v>
      </c>
      <c r="CA1461">
        <v>36.28322</v>
      </c>
      <c r="CB1461">
        <v>20.1919</v>
      </c>
      <c r="CC1461">
        <v>10.712910000000001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19.146370000000001</v>
      </c>
      <c r="CT1461">
        <v>47.11862</v>
      </c>
      <c r="CU1461">
        <v>47.612549999999999</v>
      </c>
      <c r="CV1461">
        <v>47.183669999999999</v>
      </c>
      <c r="CW1461">
        <v>47.306350000000002</v>
      </c>
      <c r="CX1461">
        <v>46.780389999999997</v>
      </c>
      <c r="CY1461">
        <v>36.686430000000001</v>
      </c>
      <c r="CZ1461">
        <v>20.579460000000001</v>
      </c>
      <c r="DA1461">
        <v>11.28051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  <c r="DM1461">
        <v>0</v>
      </c>
      <c r="DN1461">
        <v>0</v>
      </c>
      <c r="DO1461">
        <v>0</v>
      </c>
      <c r="DP1461">
        <v>0</v>
      </c>
      <c r="DQ1461">
        <v>19.376349999999999</v>
      </c>
      <c r="DR1461">
        <v>47.922719999999998</v>
      </c>
      <c r="DS1461">
        <v>48.373710000000003</v>
      </c>
      <c r="DT1461">
        <v>47.946739999999998</v>
      </c>
      <c r="DU1461">
        <v>48.061100000000003</v>
      </c>
      <c r="DV1461">
        <v>47.523820000000001</v>
      </c>
      <c r="DW1461">
        <v>37.089640000000003</v>
      </c>
      <c r="DX1461">
        <v>20.967020000000002</v>
      </c>
      <c r="DY1461">
        <v>11.84812</v>
      </c>
      <c r="DZ1461">
        <v>0</v>
      </c>
      <c r="EA1461">
        <v>0</v>
      </c>
      <c r="EB1461">
        <v>0</v>
      </c>
      <c r="EC1461">
        <v>0</v>
      </c>
      <c r="ED1461">
        <v>0</v>
      </c>
      <c r="EE1461">
        <v>0</v>
      </c>
      <c r="EF1461">
        <v>0</v>
      </c>
      <c r="EG1461">
        <v>0</v>
      </c>
      <c r="EH1461">
        <v>0</v>
      </c>
      <c r="EI1461">
        <v>0</v>
      </c>
      <c r="EJ1461">
        <v>0</v>
      </c>
      <c r="EK1461">
        <v>0</v>
      </c>
      <c r="EL1461">
        <v>0</v>
      </c>
      <c r="EM1461">
        <v>0</v>
      </c>
      <c r="EN1461">
        <v>0</v>
      </c>
      <c r="EO1461">
        <v>19.708390000000001</v>
      </c>
      <c r="EP1461">
        <v>49.083710000000004</v>
      </c>
      <c r="EQ1461">
        <v>49.472700000000003</v>
      </c>
      <c r="ER1461">
        <v>49.048490000000001</v>
      </c>
      <c r="ES1461">
        <v>49.150849999999998</v>
      </c>
      <c r="ET1461">
        <v>48.597209999999997</v>
      </c>
      <c r="EU1461">
        <v>37.671810000000001</v>
      </c>
      <c r="EV1461">
        <v>21.526589999999999</v>
      </c>
      <c r="EW1461">
        <v>12.66766</v>
      </c>
      <c r="EX1461">
        <v>45.60378</v>
      </c>
      <c r="EY1461">
        <v>45.870330000000003</v>
      </c>
      <c r="EZ1461">
        <v>45.154389999999999</v>
      </c>
      <c r="FA1461">
        <v>44.474110000000003</v>
      </c>
      <c r="FB1461">
        <v>44.382379999999998</v>
      </c>
      <c r="FC1461">
        <v>44.179549999999999</v>
      </c>
      <c r="FD1461">
        <v>43.153260000000003</v>
      </c>
      <c r="FE1461">
        <v>42.902979999999999</v>
      </c>
      <c r="FF1461">
        <v>43.827689999999997</v>
      </c>
      <c r="FG1461">
        <v>46.620460000000001</v>
      </c>
      <c r="FH1461">
        <v>48.61683</v>
      </c>
      <c r="FI1461">
        <v>50.590240000000001</v>
      </c>
      <c r="FJ1461">
        <v>52.64743</v>
      </c>
      <c r="FK1461">
        <v>53.725110000000001</v>
      </c>
      <c r="FL1461">
        <v>54.632420000000003</v>
      </c>
      <c r="FM1461">
        <v>54.839190000000002</v>
      </c>
      <c r="FN1461">
        <v>54.47878</v>
      </c>
      <c r="FO1461">
        <v>53.58766</v>
      </c>
      <c r="FP1461">
        <v>52.000689999999999</v>
      </c>
      <c r="FQ1461">
        <v>51.086590000000001</v>
      </c>
      <c r="FR1461">
        <v>50.04627</v>
      </c>
      <c r="FS1461">
        <v>49.780970000000003</v>
      </c>
      <c r="FT1461">
        <v>49.629089999999998</v>
      </c>
      <c r="FU1461">
        <v>48.60183</v>
      </c>
      <c r="FV1461">
        <v>1</v>
      </c>
    </row>
    <row r="1462" spans="1:178" x14ac:dyDescent="0.2">
      <c r="A1462" t="s">
        <v>216</v>
      </c>
      <c r="B1462" t="s">
        <v>231</v>
      </c>
      <c r="C1462" t="s">
        <v>246</v>
      </c>
      <c r="D1462" t="s">
        <v>34</v>
      </c>
      <c r="E1462">
        <v>2015</v>
      </c>
      <c r="F1462" t="s">
        <v>229</v>
      </c>
      <c r="G1462">
        <v>56</v>
      </c>
      <c r="H1462" s="59"/>
      <c r="I1462">
        <v>12.87462</v>
      </c>
      <c r="J1462">
        <v>58.948169999999998</v>
      </c>
      <c r="K1462">
        <v>58.432130000000001</v>
      </c>
      <c r="L1462">
        <v>58.499290000000002</v>
      </c>
      <c r="M1462">
        <v>59.808839999999996</v>
      </c>
      <c r="N1462">
        <v>62.753349999999998</v>
      </c>
      <c r="O1462">
        <v>66.089969999999994</v>
      </c>
      <c r="P1462">
        <v>67.745310000000003</v>
      </c>
      <c r="Q1462">
        <v>68.138440000000003</v>
      </c>
      <c r="R1462">
        <v>65.960579999999993</v>
      </c>
      <c r="S1462">
        <v>67.853660000000005</v>
      </c>
      <c r="T1462">
        <v>69.041439999999994</v>
      </c>
      <c r="U1462">
        <v>70.697270000000003</v>
      </c>
      <c r="V1462">
        <v>68.851470000000006</v>
      </c>
      <c r="W1462">
        <v>66.619789999999995</v>
      </c>
      <c r="X1462">
        <v>66.83972</v>
      </c>
      <c r="Y1462">
        <v>66.741519999999994</v>
      </c>
      <c r="Z1462">
        <v>65.907179999999997</v>
      </c>
      <c r="AA1462">
        <v>66.26558</v>
      </c>
      <c r="AB1462">
        <v>64.647199999999998</v>
      </c>
      <c r="AC1462">
        <v>65.154899999999998</v>
      </c>
      <c r="AD1462">
        <v>64.403040000000004</v>
      </c>
      <c r="AE1462">
        <v>64.342179999999999</v>
      </c>
      <c r="AF1462">
        <v>62.963099999999997</v>
      </c>
      <c r="AG1462">
        <v>60.26708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18.962720000000001</v>
      </c>
      <c r="AX1462">
        <v>49.224969999999999</v>
      </c>
      <c r="AY1462">
        <v>49.702860000000001</v>
      </c>
      <c r="AZ1462">
        <v>47.822769999999998</v>
      </c>
      <c r="BA1462">
        <v>49.095219999999998</v>
      </c>
      <c r="BB1462">
        <v>48.527259999999998</v>
      </c>
      <c r="BC1462">
        <v>37.579909999999998</v>
      </c>
      <c r="BD1462">
        <v>19.745660000000001</v>
      </c>
      <c r="BE1462">
        <v>10.10056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19.340209999999999</v>
      </c>
      <c r="BV1462">
        <v>49.856369999999998</v>
      </c>
      <c r="BW1462">
        <v>50.378889999999998</v>
      </c>
      <c r="BX1462">
        <v>48.54692</v>
      </c>
      <c r="BY1462">
        <v>49.781140000000001</v>
      </c>
      <c r="BZ1462">
        <v>49.140500000000003</v>
      </c>
      <c r="CA1462">
        <v>38.112099999999998</v>
      </c>
      <c r="CB1462">
        <v>20.28098</v>
      </c>
      <c r="CC1462">
        <v>10.95933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19.601659999999999</v>
      </c>
      <c r="CT1462">
        <v>50.293680000000002</v>
      </c>
      <c r="CU1462">
        <v>50.847110000000001</v>
      </c>
      <c r="CV1462">
        <v>49.048459999999999</v>
      </c>
      <c r="CW1462">
        <v>50.256210000000003</v>
      </c>
      <c r="CX1462">
        <v>49.565240000000003</v>
      </c>
      <c r="CY1462">
        <v>38.480690000000003</v>
      </c>
      <c r="CZ1462">
        <v>20.65174</v>
      </c>
      <c r="DA1462">
        <v>11.55411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  <c r="DM1462">
        <v>0</v>
      </c>
      <c r="DN1462">
        <v>0</v>
      </c>
      <c r="DO1462">
        <v>0</v>
      </c>
      <c r="DP1462">
        <v>0</v>
      </c>
      <c r="DQ1462">
        <v>19.863119999999999</v>
      </c>
      <c r="DR1462">
        <v>50.730980000000002</v>
      </c>
      <c r="DS1462">
        <v>51.315330000000003</v>
      </c>
      <c r="DT1462">
        <v>49.55</v>
      </c>
      <c r="DU1462">
        <v>50.731290000000001</v>
      </c>
      <c r="DV1462">
        <v>49.98997</v>
      </c>
      <c r="DW1462">
        <v>38.84928</v>
      </c>
      <c r="DX1462">
        <v>21.02251</v>
      </c>
      <c r="DY1462">
        <v>12.14889</v>
      </c>
      <c r="DZ1462">
        <v>0</v>
      </c>
      <c r="EA1462">
        <v>0</v>
      </c>
      <c r="EB1462">
        <v>0</v>
      </c>
      <c r="EC1462">
        <v>0</v>
      </c>
      <c r="ED1462">
        <v>0</v>
      </c>
      <c r="EE1462">
        <v>0</v>
      </c>
      <c r="EF1462">
        <v>0</v>
      </c>
      <c r="EG1462">
        <v>0</v>
      </c>
      <c r="EH1462">
        <v>0</v>
      </c>
      <c r="EI1462">
        <v>0</v>
      </c>
      <c r="EJ1462">
        <v>0</v>
      </c>
      <c r="EK1462">
        <v>0</v>
      </c>
      <c r="EL1462">
        <v>0</v>
      </c>
      <c r="EM1462">
        <v>0</v>
      </c>
      <c r="EN1462">
        <v>0</v>
      </c>
      <c r="EO1462">
        <v>20.24061</v>
      </c>
      <c r="EP1462">
        <v>51.362380000000002</v>
      </c>
      <c r="EQ1462">
        <v>51.991370000000003</v>
      </c>
      <c r="ER1462">
        <v>50.274149999999999</v>
      </c>
      <c r="ES1462">
        <v>51.417209999999997</v>
      </c>
      <c r="ET1462">
        <v>50.603209999999997</v>
      </c>
      <c r="EU1462">
        <v>39.38147</v>
      </c>
      <c r="EV1462">
        <v>21.557829999999999</v>
      </c>
      <c r="EW1462">
        <v>13.00766</v>
      </c>
      <c r="EX1462">
        <v>51.595999999999997</v>
      </c>
      <c r="EY1462">
        <v>50.92859</v>
      </c>
      <c r="EZ1462">
        <v>50.155839999999998</v>
      </c>
      <c r="FA1462">
        <v>49.065869999999997</v>
      </c>
      <c r="FB1462">
        <v>48.42689</v>
      </c>
      <c r="FC1462">
        <v>48.133090000000003</v>
      </c>
      <c r="FD1462">
        <v>47.24689</v>
      </c>
      <c r="FE1462">
        <v>47.150239999999997</v>
      </c>
      <c r="FF1462">
        <v>48.67604</v>
      </c>
      <c r="FG1462">
        <v>52.381100000000004</v>
      </c>
      <c r="FH1462">
        <v>56.262700000000002</v>
      </c>
      <c r="FI1462">
        <v>60.03866</v>
      </c>
      <c r="FJ1462">
        <v>61.884</v>
      </c>
      <c r="FK1462">
        <v>63.194180000000003</v>
      </c>
      <c r="FL1462">
        <v>63.993079999999999</v>
      </c>
      <c r="FM1462">
        <v>64.18271</v>
      </c>
      <c r="FN1462">
        <v>63.155760000000001</v>
      </c>
      <c r="FO1462">
        <v>62.064729999999997</v>
      </c>
      <c r="FP1462">
        <v>60.05921</v>
      </c>
      <c r="FQ1462">
        <v>58.080190000000002</v>
      </c>
      <c r="FR1462">
        <v>56.671959999999999</v>
      </c>
      <c r="FS1462">
        <v>55.4298</v>
      </c>
      <c r="FT1462">
        <v>54.459980000000002</v>
      </c>
      <c r="FU1462">
        <v>53.015160000000002</v>
      </c>
      <c r="FV1462">
        <v>1</v>
      </c>
    </row>
    <row r="1463" spans="1:178" x14ac:dyDescent="0.2">
      <c r="A1463" t="s">
        <v>216</v>
      </c>
      <c r="B1463" t="s">
        <v>231</v>
      </c>
      <c r="C1463" t="s">
        <v>246</v>
      </c>
      <c r="D1463" t="s">
        <v>34</v>
      </c>
      <c r="E1463">
        <v>2016</v>
      </c>
      <c r="F1463" t="s">
        <v>229</v>
      </c>
      <c r="G1463">
        <v>54</v>
      </c>
      <c r="H1463" s="59"/>
      <c r="I1463">
        <v>12.414809999999999</v>
      </c>
      <c r="J1463">
        <v>56.842880000000001</v>
      </c>
      <c r="K1463">
        <v>56.345269999999999</v>
      </c>
      <c r="L1463">
        <v>56.410029999999999</v>
      </c>
      <c r="M1463">
        <v>57.672809999999998</v>
      </c>
      <c r="N1463">
        <v>60.512149999999998</v>
      </c>
      <c r="O1463">
        <v>63.729619999999997</v>
      </c>
      <c r="P1463">
        <v>65.325839999999999</v>
      </c>
      <c r="Q1463">
        <v>65.704930000000004</v>
      </c>
      <c r="R1463">
        <v>63.604840000000003</v>
      </c>
      <c r="S1463">
        <v>65.430319999999995</v>
      </c>
      <c r="T1463">
        <v>66.575680000000006</v>
      </c>
      <c r="U1463">
        <v>68.172370000000001</v>
      </c>
      <c r="V1463">
        <v>66.392489999999995</v>
      </c>
      <c r="W1463">
        <v>64.240520000000004</v>
      </c>
      <c r="X1463">
        <v>64.452579999999998</v>
      </c>
      <c r="Y1463">
        <v>64.357889999999998</v>
      </c>
      <c r="Z1463">
        <v>63.553359999999998</v>
      </c>
      <c r="AA1463">
        <v>63.898949999999999</v>
      </c>
      <c r="AB1463">
        <v>62.338369999999998</v>
      </c>
      <c r="AC1463">
        <v>62.827939999999998</v>
      </c>
      <c r="AD1463">
        <v>62.102919999999997</v>
      </c>
      <c r="AE1463">
        <v>62.044240000000002</v>
      </c>
      <c r="AF1463">
        <v>60.714419999999997</v>
      </c>
      <c r="AG1463">
        <v>58.114690000000003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18.274170000000002</v>
      </c>
      <c r="AX1463">
        <v>47.44802</v>
      </c>
      <c r="AY1463">
        <v>47.907510000000002</v>
      </c>
      <c r="AZ1463">
        <v>46.093119999999999</v>
      </c>
      <c r="BA1463">
        <v>47.321280000000002</v>
      </c>
      <c r="BB1463">
        <v>46.775779999999997</v>
      </c>
      <c r="BC1463">
        <v>36.22184</v>
      </c>
      <c r="BD1463">
        <v>19.024419999999999</v>
      </c>
      <c r="BE1463">
        <v>9.714105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18.644860000000001</v>
      </c>
      <c r="BV1463">
        <v>48.068049999999999</v>
      </c>
      <c r="BW1463">
        <v>48.571370000000002</v>
      </c>
      <c r="BX1463">
        <v>46.804229999999997</v>
      </c>
      <c r="BY1463">
        <v>47.994840000000003</v>
      </c>
      <c r="BZ1463">
        <v>47.377969999999998</v>
      </c>
      <c r="CA1463">
        <v>36.744430000000001</v>
      </c>
      <c r="CB1463">
        <v>19.5501</v>
      </c>
      <c r="CC1463">
        <v>10.557399999999999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18.901599999999998</v>
      </c>
      <c r="CT1463">
        <v>48.49747</v>
      </c>
      <c r="CU1463">
        <v>49.031149999999997</v>
      </c>
      <c r="CV1463">
        <v>47.296729999999997</v>
      </c>
      <c r="CW1463">
        <v>48.461350000000003</v>
      </c>
      <c r="CX1463">
        <v>47.795050000000003</v>
      </c>
      <c r="CY1463">
        <v>37.106380000000001</v>
      </c>
      <c r="CZ1463">
        <v>19.914180000000002</v>
      </c>
      <c r="DA1463">
        <v>11.14147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  <c r="DM1463">
        <v>0</v>
      </c>
      <c r="DN1463">
        <v>0</v>
      </c>
      <c r="DO1463">
        <v>0</v>
      </c>
      <c r="DP1463">
        <v>0</v>
      </c>
      <c r="DQ1463">
        <v>19.158339999999999</v>
      </c>
      <c r="DR1463">
        <v>48.926900000000003</v>
      </c>
      <c r="DS1463">
        <v>49.490929999999999</v>
      </c>
      <c r="DT1463">
        <v>47.789230000000003</v>
      </c>
      <c r="DU1463">
        <v>48.927860000000003</v>
      </c>
      <c r="DV1463">
        <v>48.212119999999999</v>
      </c>
      <c r="DW1463">
        <v>37.468330000000002</v>
      </c>
      <c r="DX1463">
        <v>20.27826</v>
      </c>
      <c r="DY1463">
        <v>11.725529999999999</v>
      </c>
      <c r="DZ1463">
        <v>0</v>
      </c>
      <c r="EA1463">
        <v>0</v>
      </c>
      <c r="EB1463">
        <v>0</v>
      </c>
      <c r="EC1463">
        <v>0</v>
      </c>
      <c r="ED1463">
        <v>0</v>
      </c>
      <c r="EE1463">
        <v>0</v>
      </c>
      <c r="EF1463">
        <v>0</v>
      </c>
      <c r="EG1463">
        <v>0</v>
      </c>
      <c r="EH1463">
        <v>0</v>
      </c>
      <c r="EI1463">
        <v>0</v>
      </c>
      <c r="EJ1463">
        <v>0</v>
      </c>
      <c r="EK1463">
        <v>0</v>
      </c>
      <c r="EL1463">
        <v>0</v>
      </c>
      <c r="EM1463">
        <v>0</v>
      </c>
      <c r="EN1463">
        <v>0</v>
      </c>
      <c r="EO1463">
        <v>19.529039999999998</v>
      </c>
      <c r="EP1463">
        <v>49.54692</v>
      </c>
      <c r="EQ1463">
        <v>50.154789999999998</v>
      </c>
      <c r="ER1463">
        <v>48.500340000000001</v>
      </c>
      <c r="ES1463">
        <v>49.601419999999997</v>
      </c>
      <c r="ET1463">
        <v>48.814320000000002</v>
      </c>
      <c r="EU1463">
        <v>37.990920000000003</v>
      </c>
      <c r="EV1463">
        <v>20.803940000000001</v>
      </c>
      <c r="EW1463">
        <v>12.56883</v>
      </c>
      <c r="EX1463">
        <v>51.595999999999997</v>
      </c>
      <c r="EY1463">
        <v>50.92859</v>
      </c>
      <c r="EZ1463">
        <v>50.155850000000001</v>
      </c>
      <c r="FA1463">
        <v>49.065869999999997</v>
      </c>
      <c r="FB1463">
        <v>48.42689</v>
      </c>
      <c r="FC1463">
        <v>48.133090000000003</v>
      </c>
      <c r="FD1463">
        <v>47.24689</v>
      </c>
      <c r="FE1463">
        <v>47.150239999999997</v>
      </c>
      <c r="FF1463">
        <v>48.67604</v>
      </c>
      <c r="FG1463">
        <v>52.381100000000004</v>
      </c>
      <c r="FH1463">
        <v>56.262700000000002</v>
      </c>
      <c r="FI1463">
        <v>60.03866</v>
      </c>
      <c r="FJ1463">
        <v>61.884</v>
      </c>
      <c r="FK1463">
        <v>63.194180000000003</v>
      </c>
      <c r="FL1463">
        <v>63.993079999999999</v>
      </c>
      <c r="FM1463">
        <v>64.18271</v>
      </c>
      <c r="FN1463">
        <v>63.155760000000001</v>
      </c>
      <c r="FO1463">
        <v>62.064729999999997</v>
      </c>
      <c r="FP1463">
        <v>60.05921</v>
      </c>
      <c r="FQ1463">
        <v>58.080190000000002</v>
      </c>
      <c r="FR1463">
        <v>56.671959999999999</v>
      </c>
      <c r="FS1463">
        <v>55.4298</v>
      </c>
      <c r="FT1463">
        <v>54.459980000000002</v>
      </c>
      <c r="FU1463">
        <v>53.015160000000002</v>
      </c>
      <c r="FV1463">
        <v>1</v>
      </c>
    </row>
    <row r="1464" spans="1:178" x14ac:dyDescent="0.2">
      <c r="A1464" t="s">
        <v>216</v>
      </c>
      <c r="B1464" t="s">
        <v>231</v>
      </c>
      <c r="C1464" t="s">
        <v>246</v>
      </c>
      <c r="D1464" t="s">
        <v>34</v>
      </c>
      <c r="E1464">
        <v>2017</v>
      </c>
      <c r="F1464" t="s">
        <v>229</v>
      </c>
      <c r="G1464">
        <v>53</v>
      </c>
      <c r="H1464" s="59"/>
      <c r="I1464">
        <v>12.184900000000001</v>
      </c>
      <c r="J1464">
        <v>55.790230000000001</v>
      </c>
      <c r="K1464">
        <v>55.301839999999999</v>
      </c>
      <c r="L1464">
        <v>55.365389999999998</v>
      </c>
      <c r="M1464">
        <v>56.604790000000001</v>
      </c>
      <c r="N1464">
        <v>59.391559999999998</v>
      </c>
      <c r="O1464">
        <v>62.549439999999997</v>
      </c>
      <c r="P1464">
        <v>64.116100000000003</v>
      </c>
      <c r="Q1464">
        <v>64.488169999999997</v>
      </c>
      <c r="R1464">
        <v>62.42698</v>
      </c>
      <c r="S1464">
        <v>64.218639999999994</v>
      </c>
      <c r="T1464">
        <v>65.342799999999997</v>
      </c>
      <c r="U1464">
        <v>66.90992</v>
      </c>
      <c r="V1464">
        <v>65.162989999999994</v>
      </c>
      <c r="W1464">
        <v>63.050879999999999</v>
      </c>
      <c r="X1464">
        <v>63.25902</v>
      </c>
      <c r="Y1464">
        <v>63.166080000000001</v>
      </c>
      <c r="Z1464">
        <v>62.376440000000002</v>
      </c>
      <c r="AA1464">
        <v>62.71564</v>
      </c>
      <c r="AB1464">
        <v>61.183959999999999</v>
      </c>
      <c r="AC1464">
        <v>61.664459999999998</v>
      </c>
      <c r="AD1464">
        <v>60.952869999999997</v>
      </c>
      <c r="AE1464">
        <v>60.89528</v>
      </c>
      <c r="AF1464">
        <v>59.59008</v>
      </c>
      <c r="AG1464">
        <v>57.038490000000003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17.92998</v>
      </c>
      <c r="AX1464">
        <v>46.55968</v>
      </c>
      <c r="AY1464">
        <v>47.009979999999999</v>
      </c>
      <c r="AZ1464">
        <v>45.228450000000002</v>
      </c>
      <c r="BA1464">
        <v>46.434449999999998</v>
      </c>
      <c r="BB1464">
        <v>45.900170000000003</v>
      </c>
      <c r="BC1464">
        <v>35.542909999999999</v>
      </c>
      <c r="BD1464">
        <v>18.663920000000001</v>
      </c>
      <c r="BE1464">
        <v>9.5210589999999993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18.297219999999999</v>
      </c>
      <c r="BV1464">
        <v>47.173940000000002</v>
      </c>
      <c r="BW1464">
        <v>47.667659999999998</v>
      </c>
      <c r="BX1464">
        <v>45.932940000000002</v>
      </c>
      <c r="BY1464">
        <v>47.101750000000003</v>
      </c>
      <c r="BZ1464">
        <v>46.496760000000002</v>
      </c>
      <c r="CA1464">
        <v>36.060639999999999</v>
      </c>
      <c r="CB1464">
        <v>19.184699999999999</v>
      </c>
      <c r="CC1464">
        <v>10.35651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18.551570000000002</v>
      </c>
      <c r="CT1464">
        <v>47.59937</v>
      </c>
      <c r="CU1464">
        <v>48.123159999999999</v>
      </c>
      <c r="CV1464">
        <v>46.420859999999998</v>
      </c>
      <c r="CW1464">
        <v>47.563920000000003</v>
      </c>
      <c r="CX1464">
        <v>46.909959999999998</v>
      </c>
      <c r="CY1464">
        <v>36.419220000000003</v>
      </c>
      <c r="CZ1464">
        <v>19.545400000000001</v>
      </c>
      <c r="DA1464">
        <v>10.935140000000001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  <c r="DM1464">
        <v>0</v>
      </c>
      <c r="DN1464">
        <v>0</v>
      </c>
      <c r="DO1464">
        <v>0</v>
      </c>
      <c r="DP1464">
        <v>0</v>
      </c>
      <c r="DQ1464">
        <v>18.80593</v>
      </c>
      <c r="DR1464">
        <v>48.024799999999999</v>
      </c>
      <c r="DS1464">
        <v>48.578670000000002</v>
      </c>
      <c r="DT1464">
        <v>46.908790000000003</v>
      </c>
      <c r="DU1464">
        <v>48.02608</v>
      </c>
      <c r="DV1464">
        <v>47.323149999999998</v>
      </c>
      <c r="DW1464">
        <v>36.777810000000002</v>
      </c>
      <c r="DX1464">
        <v>19.906089999999999</v>
      </c>
      <c r="DY1464">
        <v>11.513769999999999</v>
      </c>
      <c r="DZ1464">
        <v>0</v>
      </c>
      <c r="EA1464">
        <v>0</v>
      </c>
      <c r="EB1464">
        <v>0</v>
      </c>
      <c r="EC1464">
        <v>0</v>
      </c>
      <c r="ED1464">
        <v>0</v>
      </c>
      <c r="EE1464">
        <v>0</v>
      </c>
      <c r="EF1464">
        <v>0</v>
      </c>
      <c r="EG1464">
        <v>0</v>
      </c>
      <c r="EH1464">
        <v>0</v>
      </c>
      <c r="EI1464">
        <v>0</v>
      </c>
      <c r="EJ1464">
        <v>0</v>
      </c>
      <c r="EK1464">
        <v>0</v>
      </c>
      <c r="EL1464">
        <v>0</v>
      </c>
      <c r="EM1464">
        <v>0</v>
      </c>
      <c r="EN1464">
        <v>0</v>
      </c>
      <c r="EO1464">
        <v>19.173169999999999</v>
      </c>
      <c r="EP1464">
        <v>48.639060000000001</v>
      </c>
      <c r="EQ1464">
        <v>49.236350000000002</v>
      </c>
      <c r="ER1464">
        <v>47.61327</v>
      </c>
      <c r="ES1464">
        <v>48.693379999999998</v>
      </c>
      <c r="ET1464">
        <v>47.919750000000001</v>
      </c>
      <c r="EU1464">
        <v>37.295540000000003</v>
      </c>
      <c r="EV1464">
        <v>20.426880000000001</v>
      </c>
      <c r="EW1464">
        <v>12.349220000000001</v>
      </c>
      <c r="EX1464">
        <v>51.595999999999997</v>
      </c>
      <c r="EY1464">
        <v>50.92859</v>
      </c>
      <c r="EZ1464">
        <v>50.155839999999998</v>
      </c>
      <c r="FA1464">
        <v>49.065869999999997</v>
      </c>
      <c r="FB1464">
        <v>48.42689</v>
      </c>
      <c r="FC1464">
        <v>48.133090000000003</v>
      </c>
      <c r="FD1464">
        <v>47.24689</v>
      </c>
      <c r="FE1464">
        <v>47.150239999999997</v>
      </c>
      <c r="FF1464">
        <v>48.67604</v>
      </c>
      <c r="FG1464">
        <v>52.381100000000004</v>
      </c>
      <c r="FH1464">
        <v>56.262700000000002</v>
      </c>
      <c r="FI1464">
        <v>60.03866</v>
      </c>
      <c r="FJ1464">
        <v>61.884</v>
      </c>
      <c r="FK1464">
        <v>63.194180000000003</v>
      </c>
      <c r="FL1464">
        <v>63.993079999999999</v>
      </c>
      <c r="FM1464">
        <v>64.18271</v>
      </c>
      <c r="FN1464">
        <v>63.155760000000001</v>
      </c>
      <c r="FO1464">
        <v>62.064729999999997</v>
      </c>
      <c r="FP1464">
        <v>60.05921</v>
      </c>
      <c r="FQ1464">
        <v>58.080190000000002</v>
      </c>
      <c r="FR1464">
        <v>56.671959999999999</v>
      </c>
      <c r="FS1464">
        <v>55.4298</v>
      </c>
      <c r="FT1464">
        <v>54.459980000000002</v>
      </c>
      <c r="FU1464">
        <v>53.015160000000002</v>
      </c>
      <c r="FV1464">
        <v>1</v>
      </c>
    </row>
    <row r="1465" spans="1:178" x14ac:dyDescent="0.2">
      <c r="A1465" t="s">
        <v>216</v>
      </c>
      <c r="B1465" t="s">
        <v>231</v>
      </c>
      <c r="C1465" t="s">
        <v>246</v>
      </c>
      <c r="D1465" t="s">
        <v>34</v>
      </c>
      <c r="E1465" t="s">
        <v>239</v>
      </c>
      <c r="F1465" t="s">
        <v>229</v>
      </c>
      <c r="G1465">
        <v>51</v>
      </c>
      <c r="H1465" s="59"/>
      <c r="I1465">
        <v>11.725099999999999</v>
      </c>
      <c r="J1465">
        <v>53.684939999999997</v>
      </c>
      <c r="K1465">
        <v>53.214979999999997</v>
      </c>
      <c r="L1465">
        <v>53.276130000000002</v>
      </c>
      <c r="M1465">
        <v>54.468769999999999</v>
      </c>
      <c r="N1465">
        <v>57.150370000000002</v>
      </c>
      <c r="O1465">
        <v>60.189079999999997</v>
      </c>
      <c r="P1465">
        <v>61.696620000000003</v>
      </c>
      <c r="Q1465">
        <v>62.054650000000002</v>
      </c>
      <c r="R1465">
        <v>60.071240000000003</v>
      </c>
      <c r="S1465">
        <v>61.795299999999997</v>
      </c>
      <c r="T1465">
        <v>62.877029999999998</v>
      </c>
      <c r="U1465">
        <v>64.385019999999997</v>
      </c>
      <c r="V1465">
        <v>62.70402</v>
      </c>
      <c r="W1465">
        <v>60.671599999999998</v>
      </c>
      <c r="X1465">
        <v>60.87189</v>
      </c>
      <c r="Y1465">
        <v>60.78246</v>
      </c>
      <c r="Z1465">
        <v>60.02261</v>
      </c>
      <c r="AA1465">
        <v>60.34901</v>
      </c>
      <c r="AB1465">
        <v>58.875129999999999</v>
      </c>
      <c r="AC1465">
        <v>59.337499999999999</v>
      </c>
      <c r="AD1465">
        <v>58.652760000000001</v>
      </c>
      <c r="AE1465">
        <v>58.597340000000003</v>
      </c>
      <c r="AF1465">
        <v>57.3414</v>
      </c>
      <c r="AG1465">
        <v>54.886090000000003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17.241759999999999</v>
      </c>
      <c r="AX1465">
        <v>44.783290000000001</v>
      </c>
      <c r="AY1465">
        <v>45.215209999999999</v>
      </c>
      <c r="AZ1465">
        <v>43.49944</v>
      </c>
      <c r="BA1465">
        <v>44.661099999999998</v>
      </c>
      <c r="BB1465">
        <v>44.14922</v>
      </c>
      <c r="BC1465">
        <v>34.185290000000002</v>
      </c>
      <c r="BD1465">
        <v>17.943149999999999</v>
      </c>
      <c r="BE1465">
        <v>9.1353489999999997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17.60201</v>
      </c>
      <c r="BV1465">
        <v>45.385840000000002</v>
      </c>
      <c r="BW1465">
        <v>45.860370000000003</v>
      </c>
      <c r="BX1465">
        <v>44.190510000000003</v>
      </c>
      <c r="BY1465">
        <v>45.315689999999996</v>
      </c>
      <c r="BZ1465">
        <v>44.734439999999999</v>
      </c>
      <c r="CA1465">
        <v>34.693159999999999</v>
      </c>
      <c r="CB1465">
        <v>18.45401</v>
      </c>
      <c r="CC1465">
        <v>9.9548850000000009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17.851510000000001</v>
      </c>
      <c r="CT1465">
        <v>45.803170000000001</v>
      </c>
      <c r="CU1465">
        <v>46.307189999999999</v>
      </c>
      <c r="CV1465">
        <v>44.669139999999999</v>
      </c>
      <c r="CW1465">
        <v>45.76905</v>
      </c>
      <c r="CX1465">
        <v>45.139769999999999</v>
      </c>
      <c r="CY1465">
        <v>35.044910000000002</v>
      </c>
      <c r="CZ1465">
        <v>18.807839999999999</v>
      </c>
      <c r="DA1465">
        <v>10.522489999999999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  <c r="DM1465">
        <v>0</v>
      </c>
      <c r="DN1465">
        <v>0</v>
      </c>
      <c r="DO1465">
        <v>0</v>
      </c>
      <c r="DP1465">
        <v>0</v>
      </c>
      <c r="DQ1465">
        <v>18.101019999999998</v>
      </c>
      <c r="DR1465">
        <v>46.220500000000001</v>
      </c>
      <c r="DS1465">
        <v>46.754019999999997</v>
      </c>
      <c r="DT1465">
        <v>45.147770000000001</v>
      </c>
      <c r="DU1465">
        <v>46.22242</v>
      </c>
      <c r="DV1465">
        <v>45.545099999999998</v>
      </c>
      <c r="DW1465">
        <v>35.396659999999997</v>
      </c>
      <c r="DX1465">
        <v>19.161660000000001</v>
      </c>
      <c r="DY1465">
        <v>11.0901</v>
      </c>
      <c r="DZ1465">
        <v>0</v>
      </c>
      <c r="EA1465">
        <v>0</v>
      </c>
      <c r="EB1465">
        <v>0</v>
      </c>
      <c r="EC1465">
        <v>0</v>
      </c>
      <c r="ED1465">
        <v>0</v>
      </c>
      <c r="EE1465">
        <v>0</v>
      </c>
      <c r="EF1465">
        <v>0</v>
      </c>
      <c r="EG1465">
        <v>0</v>
      </c>
      <c r="EH1465">
        <v>0</v>
      </c>
      <c r="EI1465">
        <v>0</v>
      </c>
      <c r="EJ1465">
        <v>0</v>
      </c>
      <c r="EK1465">
        <v>0</v>
      </c>
      <c r="EL1465">
        <v>0</v>
      </c>
      <c r="EM1465">
        <v>0</v>
      </c>
      <c r="EN1465">
        <v>0</v>
      </c>
      <c r="EO1465">
        <v>18.461269999999999</v>
      </c>
      <c r="EP1465">
        <v>46.823050000000002</v>
      </c>
      <c r="EQ1465">
        <v>47.399169999999998</v>
      </c>
      <c r="ER1465">
        <v>45.838830000000002</v>
      </c>
      <c r="ES1465">
        <v>46.877000000000002</v>
      </c>
      <c r="ET1465">
        <v>46.130319999999998</v>
      </c>
      <c r="EU1465">
        <v>35.904539999999997</v>
      </c>
      <c r="EV1465">
        <v>19.672529999999998</v>
      </c>
      <c r="EW1465">
        <v>11.90964</v>
      </c>
      <c r="EX1465">
        <v>51.595999999999997</v>
      </c>
      <c r="EY1465">
        <v>50.92859</v>
      </c>
      <c r="EZ1465">
        <v>50.155839999999998</v>
      </c>
      <c r="FA1465">
        <v>49.065869999999997</v>
      </c>
      <c r="FB1465">
        <v>48.42689</v>
      </c>
      <c r="FC1465">
        <v>48.133090000000003</v>
      </c>
      <c r="FD1465">
        <v>47.24689</v>
      </c>
      <c r="FE1465">
        <v>47.150239999999997</v>
      </c>
      <c r="FF1465">
        <v>48.67604</v>
      </c>
      <c r="FG1465">
        <v>52.381100000000004</v>
      </c>
      <c r="FH1465">
        <v>56.262700000000002</v>
      </c>
      <c r="FI1465">
        <v>60.03866</v>
      </c>
      <c r="FJ1465">
        <v>61.884</v>
      </c>
      <c r="FK1465">
        <v>63.194180000000003</v>
      </c>
      <c r="FL1465">
        <v>63.993079999999999</v>
      </c>
      <c r="FM1465">
        <v>64.18271</v>
      </c>
      <c r="FN1465">
        <v>63.155760000000001</v>
      </c>
      <c r="FO1465">
        <v>62.064729999999997</v>
      </c>
      <c r="FP1465">
        <v>60.05921</v>
      </c>
      <c r="FQ1465">
        <v>58.080190000000002</v>
      </c>
      <c r="FR1465">
        <v>56.671959999999999</v>
      </c>
      <c r="FS1465">
        <v>55.4298</v>
      </c>
      <c r="FT1465">
        <v>54.459980000000002</v>
      </c>
      <c r="FU1465">
        <v>53.015160000000002</v>
      </c>
      <c r="FV1465">
        <v>1</v>
      </c>
    </row>
    <row r="1466" spans="1:178" x14ac:dyDescent="0.2">
      <c r="A1466" t="s">
        <v>216</v>
      </c>
      <c r="B1466" t="s">
        <v>231</v>
      </c>
      <c r="C1466" t="s">
        <v>246</v>
      </c>
      <c r="D1466" t="s">
        <v>35</v>
      </c>
      <c r="E1466">
        <v>2015</v>
      </c>
      <c r="F1466" t="s">
        <v>229</v>
      </c>
      <c r="G1466">
        <v>56</v>
      </c>
      <c r="H1466" s="59"/>
      <c r="I1466">
        <v>12.87462</v>
      </c>
      <c r="J1466">
        <v>59.358840000000001</v>
      </c>
      <c r="K1466">
        <v>59.147550000000003</v>
      </c>
      <c r="L1466">
        <v>58.852339999999998</v>
      </c>
      <c r="M1466">
        <v>60.68703</v>
      </c>
      <c r="N1466">
        <v>62.91807</v>
      </c>
      <c r="O1466">
        <v>66.800539999999998</v>
      </c>
      <c r="P1466">
        <v>68.051060000000007</v>
      </c>
      <c r="Q1466">
        <v>69.199269999999999</v>
      </c>
      <c r="R1466">
        <v>69.627989999999997</v>
      </c>
      <c r="S1466">
        <v>71.629109999999997</v>
      </c>
      <c r="T1466">
        <v>72.741519999999994</v>
      </c>
      <c r="U1466">
        <v>71.843230000000005</v>
      </c>
      <c r="V1466">
        <v>70.642579999999995</v>
      </c>
      <c r="W1466">
        <v>68.695719999999994</v>
      </c>
      <c r="X1466">
        <v>68.402519999999996</v>
      </c>
      <c r="Y1466">
        <v>68.357529999999997</v>
      </c>
      <c r="Z1466">
        <v>67.434640000000002</v>
      </c>
      <c r="AA1466">
        <v>67.027850000000001</v>
      </c>
      <c r="AB1466">
        <v>66.716700000000003</v>
      </c>
      <c r="AC1466">
        <v>65.7423</v>
      </c>
      <c r="AD1466">
        <v>65.152889999999999</v>
      </c>
      <c r="AE1466">
        <v>64.40813</v>
      </c>
      <c r="AF1466">
        <v>63.149230000000003</v>
      </c>
      <c r="AG1466">
        <v>60.998010000000001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19.276879999999998</v>
      </c>
      <c r="AX1466">
        <v>49.630830000000003</v>
      </c>
      <c r="AY1466">
        <v>49.263680000000001</v>
      </c>
      <c r="AZ1466">
        <v>49.140180000000001</v>
      </c>
      <c r="BA1466">
        <v>48.650269999999999</v>
      </c>
      <c r="BB1466">
        <v>48.278779999999998</v>
      </c>
      <c r="BC1466">
        <v>37.462470000000003</v>
      </c>
      <c r="BD1466">
        <v>19.22157</v>
      </c>
      <c r="BE1466">
        <v>6.9948649999999999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19.658709999999999</v>
      </c>
      <c r="BV1466">
        <v>50.323410000000003</v>
      </c>
      <c r="BW1466">
        <v>49.948689999999999</v>
      </c>
      <c r="BX1466">
        <v>49.839840000000002</v>
      </c>
      <c r="BY1466">
        <v>49.299250000000001</v>
      </c>
      <c r="BZ1466">
        <v>48.878349999999998</v>
      </c>
      <c r="CA1466">
        <v>37.995550000000001</v>
      </c>
      <c r="CB1466">
        <v>19.774940000000001</v>
      </c>
      <c r="CC1466">
        <v>9.6430919999999993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19.923169999999999</v>
      </c>
      <c r="CT1466">
        <v>50.803089999999997</v>
      </c>
      <c r="CU1466">
        <v>50.42313</v>
      </c>
      <c r="CV1466">
        <v>50.324420000000003</v>
      </c>
      <c r="CW1466">
        <v>49.748730000000002</v>
      </c>
      <c r="CX1466">
        <v>49.293610000000001</v>
      </c>
      <c r="CY1466">
        <v>38.364759999999997</v>
      </c>
      <c r="CZ1466">
        <v>20.158200000000001</v>
      </c>
      <c r="DA1466">
        <v>11.47725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  <c r="DM1466">
        <v>0</v>
      </c>
      <c r="DN1466">
        <v>0</v>
      </c>
      <c r="DO1466">
        <v>0</v>
      </c>
      <c r="DP1466">
        <v>0</v>
      </c>
      <c r="DQ1466">
        <v>20.187629999999999</v>
      </c>
      <c r="DR1466">
        <v>51.282769999999999</v>
      </c>
      <c r="DS1466">
        <v>50.897559999999999</v>
      </c>
      <c r="DT1466">
        <v>50.808999999999997</v>
      </c>
      <c r="DU1466">
        <v>50.198210000000003</v>
      </c>
      <c r="DV1466">
        <v>49.708869999999997</v>
      </c>
      <c r="DW1466">
        <v>38.733969999999999</v>
      </c>
      <c r="DX1466">
        <v>20.54147</v>
      </c>
      <c r="DY1466">
        <v>13.311400000000001</v>
      </c>
      <c r="DZ1466">
        <v>0</v>
      </c>
      <c r="EA1466">
        <v>0</v>
      </c>
      <c r="EB1466">
        <v>0</v>
      </c>
      <c r="EC1466">
        <v>0</v>
      </c>
      <c r="ED1466">
        <v>0</v>
      </c>
      <c r="EE1466">
        <v>0</v>
      </c>
      <c r="EF1466">
        <v>0</v>
      </c>
      <c r="EG1466">
        <v>0</v>
      </c>
      <c r="EH1466">
        <v>0</v>
      </c>
      <c r="EI1466">
        <v>0</v>
      </c>
      <c r="EJ1466">
        <v>0</v>
      </c>
      <c r="EK1466">
        <v>0</v>
      </c>
      <c r="EL1466">
        <v>0</v>
      </c>
      <c r="EM1466">
        <v>0</v>
      </c>
      <c r="EN1466">
        <v>0</v>
      </c>
      <c r="EO1466">
        <v>20.569459999999999</v>
      </c>
      <c r="EP1466">
        <v>51.975349999999999</v>
      </c>
      <c r="EQ1466">
        <v>51.582569999999997</v>
      </c>
      <c r="ER1466">
        <v>51.508659999999999</v>
      </c>
      <c r="ES1466">
        <v>50.847189999999998</v>
      </c>
      <c r="ET1466">
        <v>50.308439999999997</v>
      </c>
      <c r="EU1466">
        <v>39.267049999999998</v>
      </c>
      <c r="EV1466">
        <v>21.094830000000002</v>
      </c>
      <c r="EW1466">
        <v>15.959630000000001</v>
      </c>
      <c r="EX1466">
        <v>61.218020000000003</v>
      </c>
      <c r="EY1466">
        <v>59.57891</v>
      </c>
      <c r="EZ1466">
        <v>58.903530000000003</v>
      </c>
      <c r="FA1466">
        <v>58.861469999999997</v>
      </c>
      <c r="FB1466">
        <v>57.981569999999998</v>
      </c>
      <c r="FC1466">
        <v>56.030670000000001</v>
      </c>
      <c r="FD1466">
        <v>55.475189999999998</v>
      </c>
      <c r="FE1466">
        <v>56.179920000000003</v>
      </c>
      <c r="FF1466">
        <v>59.249130000000001</v>
      </c>
      <c r="FG1466">
        <v>64.027760000000001</v>
      </c>
      <c r="FH1466">
        <v>69.101669999999999</v>
      </c>
      <c r="FI1466">
        <v>73.859920000000002</v>
      </c>
      <c r="FJ1466">
        <v>77.336190000000002</v>
      </c>
      <c r="FK1466">
        <v>78.791060000000002</v>
      </c>
      <c r="FL1466">
        <v>78.962900000000005</v>
      </c>
      <c r="FM1466">
        <v>79.453919999999997</v>
      </c>
      <c r="FN1466">
        <v>78.453909999999993</v>
      </c>
      <c r="FO1466">
        <v>76.847179999999994</v>
      </c>
      <c r="FP1466">
        <v>75.140069999999994</v>
      </c>
      <c r="FQ1466">
        <v>72.56062</v>
      </c>
      <c r="FR1466">
        <v>69.717039999999997</v>
      </c>
      <c r="FS1466">
        <v>66.607569999999996</v>
      </c>
      <c r="FT1466">
        <v>63.709800000000001</v>
      </c>
      <c r="FU1466">
        <v>61.617060000000002</v>
      </c>
      <c r="FV1466">
        <v>1</v>
      </c>
    </row>
    <row r="1467" spans="1:178" x14ac:dyDescent="0.2">
      <c r="A1467" t="s">
        <v>216</v>
      </c>
      <c r="B1467" t="s">
        <v>231</v>
      </c>
      <c r="C1467" t="s">
        <v>246</v>
      </c>
      <c r="D1467" t="s">
        <v>35</v>
      </c>
      <c r="E1467">
        <v>2016</v>
      </c>
      <c r="F1467" t="s">
        <v>229</v>
      </c>
      <c r="G1467">
        <v>54</v>
      </c>
      <c r="H1467" s="59"/>
      <c r="I1467">
        <v>12.414809999999999</v>
      </c>
      <c r="J1467">
        <v>57.238880000000002</v>
      </c>
      <c r="K1467">
        <v>57.035139999999998</v>
      </c>
      <c r="L1467">
        <v>56.75047</v>
      </c>
      <c r="M1467">
        <v>58.519640000000003</v>
      </c>
      <c r="N1467">
        <v>60.670990000000003</v>
      </c>
      <c r="O1467">
        <v>64.4148</v>
      </c>
      <c r="P1467">
        <v>65.620670000000004</v>
      </c>
      <c r="Q1467">
        <v>66.727869999999996</v>
      </c>
      <c r="R1467">
        <v>67.141279999999995</v>
      </c>
      <c r="S1467">
        <v>69.070930000000004</v>
      </c>
      <c r="T1467">
        <v>70.143600000000006</v>
      </c>
      <c r="U1467">
        <v>69.2774</v>
      </c>
      <c r="V1467">
        <v>68.119630000000001</v>
      </c>
      <c r="W1467">
        <v>66.2423</v>
      </c>
      <c r="X1467">
        <v>65.959569999999999</v>
      </c>
      <c r="Y1467">
        <v>65.91619</v>
      </c>
      <c r="Z1467">
        <v>65.026259999999994</v>
      </c>
      <c r="AA1467">
        <v>64.634</v>
      </c>
      <c r="AB1467">
        <v>64.333960000000005</v>
      </c>
      <c r="AC1467">
        <v>63.394359999999999</v>
      </c>
      <c r="AD1467">
        <v>62.826000000000001</v>
      </c>
      <c r="AE1467">
        <v>62.10783</v>
      </c>
      <c r="AF1467">
        <v>60.893900000000002</v>
      </c>
      <c r="AG1467">
        <v>58.819510000000001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18.576989999999999</v>
      </c>
      <c r="AX1467">
        <v>47.837560000000003</v>
      </c>
      <c r="AY1467">
        <v>47.483750000000001</v>
      </c>
      <c r="AZ1467">
        <v>47.364220000000003</v>
      </c>
      <c r="BA1467">
        <v>46.893320000000003</v>
      </c>
      <c r="BB1467">
        <v>46.536580000000001</v>
      </c>
      <c r="BC1467">
        <v>36.108559999999997</v>
      </c>
      <c r="BD1467">
        <v>18.518509999999999</v>
      </c>
      <c r="BE1467">
        <v>6.6657339999999996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18.95194</v>
      </c>
      <c r="BV1467">
        <v>48.517659999999999</v>
      </c>
      <c r="BW1467">
        <v>48.156410000000001</v>
      </c>
      <c r="BX1467">
        <v>48.051270000000002</v>
      </c>
      <c r="BY1467">
        <v>47.530610000000003</v>
      </c>
      <c r="BZ1467">
        <v>47.125349999999997</v>
      </c>
      <c r="CA1467">
        <v>36.63203</v>
      </c>
      <c r="CB1467">
        <v>19.061910000000001</v>
      </c>
      <c r="CC1467">
        <v>9.2662410000000008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19.21163</v>
      </c>
      <c r="CT1467">
        <v>48.988700000000001</v>
      </c>
      <c r="CU1467">
        <v>48.622300000000003</v>
      </c>
      <c r="CV1467">
        <v>48.527119999999996</v>
      </c>
      <c r="CW1467">
        <v>47.971989999999998</v>
      </c>
      <c r="CX1467">
        <v>47.533119999999997</v>
      </c>
      <c r="CY1467">
        <v>36.994590000000002</v>
      </c>
      <c r="CZ1467">
        <v>19.438269999999999</v>
      </c>
      <c r="DA1467">
        <v>11.06734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  <c r="DM1467">
        <v>0</v>
      </c>
      <c r="DN1467">
        <v>0</v>
      </c>
      <c r="DO1467">
        <v>0</v>
      </c>
      <c r="DP1467">
        <v>0</v>
      </c>
      <c r="DQ1467">
        <v>19.471319999999999</v>
      </c>
      <c r="DR1467">
        <v>49.45973</v>
      </c>
      <c r="DS1467">
        <v>49.088180000000001</v>
      </c>
      <c r="DT1467">
        <v>49.002969999999998</v>
      </c>
      <c r="DU1467">
        <v>48.41337</v>
      </c>
      <c r="DV1467">
        <v>47.940899999999999</v>
      </c>
      <c r="DW1467">
        <v>37.357149999999997</v>
      </c>
      <c r="DX1467">
        <v>19.814620000000001</v>
      </c>
      <c r="DY1467">
        <v>12.868449999999999</v>
      </c>
      <c r="DZ1467">
        <v>0</v>
      </c>
      <c r="EA1467">
        <v>0</v>
      </c>
      <c r="EB1467">
        <v>0</v>
      </c>
      <c r="EC1467">
        <v>0</v>
      </c>
      <c r="ED1467">
        <v>0</v>
      </c>
      <c r="EE1467">
        <v>0</v>
      </c>
      <c r="EF1467">
        <v>0</v>
      </c>
      <c r="EG1467">
        <v>0</v>
      </c>
      <c r="EH1467">
        <v>0</v>
      </c>
      <c r="EI1467">
        <v>0</v>
      </c>
      <c r="EJ1467">
        <v>0</v>
      </c>
      <c r="EK1467">
        <v>0</v>
      </c>
      <c r="EL1467">
        <v>0</v>
      </c>
      <c r="EM1467">
        <v>0</v>
      </c>
      <c r="EN1467">
        <v>0</v>
      </c>
      <c r="EO1467">
        <v>19.846270000000001</v>
      </c>
      <c r="EP1467">
        <v>50.13984</v>
      </c>
      <c r="EQ1467">
        <v>49.760849999999998</v>
      </c>
      <c r="ER1467">
        <v>49.690019999999997</v>
      </c>
      <c r="ES1467">
        <v>49.050660000000001</v>
      </c>
      <c r="ET1467">
        <v>48.529670000000003</v>
      </c>
      <c r="EU1467">
        <v>37.88062</v>
      </c>
      <c r="EV1467">
        <v>20.35802</v>
      </c>
      <c r="EW1467">
        <v>15.468959999999999</v>
      </c>
      <c r="EX1467">
        <v>61.218020000000003</v>
      </c>
      <c r="EY1467">
        <v>59.57891</v>
      </c>
      <c r="EZ1467">
        <v>58.903530000000003</v>
      </c>
      <c r="FA1467">
        <v>58.861460000000001</v>
      </c>
      <c r="FB1467">
        <v>57.981569999999998</v>
      </c>
      <c r="FC1467">
        <v>56.030670000000001</v>
      </c>
      <c r="FD1467">
        <v>55.475189999999998</v>
      </c>
      <c r="FE1467">
        <v>56.179920000000003</v>
      </c>
      <c r="FF1467">
        <v>59.249130000000001</v>
      </c>
      <c r="FG1467">
        <v>64.027760000000001</v>
      </c>
      <c r="FH1467">
        <v>69.101669999999999</v>
      </c>
      <c r="FI1467">
        <v>73.859920000000002</v>
      </c>
      <c r="FJ1467">
        <v>77.336190000000002</v>
      </c>
      <c r="FK1467">
        <v>78.791060000000002</v>
      </c>
      <c r="FL1467">
        <v>78.962900000000005</v>
      </c>
      <c r="FM1467">
        <v>79.453919999999997</v>
      </c>
      <c r="FN1467">
        <v>78.453909999999993</v>
      </c>
      <c r="FO1467">
        <v>76.847179999999994</v>
      </c>
      <c r="FP1467">
        <v>75.140069999999994</v>
      </c>
      <c r="FQ1467">
        <v>72.56062</v>
      </c>
      <c r="FR1467">
        <v>69.717039999999997</v>
      </c>
      <c r="FS1467">
        <v>66.607569999999996</v>
      </c>
      <c r="FT1467">
        <v>63.709800000000001</v>
      </c>
      <c r="FU1467">
        <v>61.617060000000002</v>
      </c>
      <c r="FV1467">
        <v>1</v>
      </c>
    </row>
    <row r="1468" spans="1:178" x14ac:dyDescent="0.2">
      <c r="A1468" t="s">
        <v>216</v>
      </c>
      <c r="B1468" t="s">
        <v>231</v>
      </c>
      <c r="C1468" t="s">
        <v>246</v>
      </c>
      <c r="D1468" t="s">
        <v>35</v>
      </c>
      <c r="E1468">
        <v>2017</v>
      </c>
      <c r="F1468" t="s">
        <v>229</v>
      </c>
      <c r="G1468">
        <v>53</v>
      </c>
      <c r="H1468" s="59"/>
      <c r="I1468">
        <v>12.184900000000001</v>
      </c>
      <c r="J1468">
        <v>56.178910000000002</v>
      </c>
      <c r="K1468">
        <v>55.978929999999998</v>
      </c>
      <c r="L1468">
        <v>55.699530000000003</v>
      </c>
      <c r="M1468">
        <v>57.435940000000002</v>
      </c>
      <c r="N1468">
        <v>59.547449999999998</v>
      </c>
      <c r="O1468">
        <v>63.221939999999996</v>
      </c>
      <c r="P1468">
        <v>64.405469999999994</v>
      </c>
      <c r="Q1468">
        <v>65.492170000000002</v>
      </c>
      <c r="R1468">
        <v>65.897930000000002</v>
      </c>
      <c r="S1468">
        <v>67.791839999999993</v>
      </c>
      <c r="T1468">
        <v>68.844650000000001</v>
      </c>
      <c r="U1468">
        <v>67.994489999999999</v>
      </c>
      <c r="V1468">
        <v>66.858149999999995</v>
      </c>
      <c r="W1468">
        <v>65.015590000000003</v>
      </c>
      <c r="X1468">
        <v>64.738100000000003</v>
      </c>
      <c r="Y1468">
        <v>64.695520000000002</v>
      </c>
      <c r="Z1468">
        <v>63.822069999999997</v>
      </c>
      <c r="AA1468">
        <v>63.437080000000002</v>
      </c>
      <c r="AB1468">
        <v>63.142589999999998</v>
      </c>
      <c r="AC1468">
        <v>62.220390000000002</v>
      </c>
      <c r="AD1468">
        <v>61.662550000000003</v>
      </c>
      <c r="AE1468">
        <v>60.957689999999999</v>
      </c>
      <c r="AF1468">
        <v>59.76623</v>
      </c>
      <c r="AG1468">
        <v>57.730260000000001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18.227119999999999</v>
      </c>
      <c r="AX1468">
        <v>46.941070000000003</v>
      </c>
      <c r="AY1468">
        <v>46.59393</v>
      </c>
      <c r="AZ1468">
        <v>46.476390000000002</v>
      </c>
      <c r="BA1468">
        <v>46.014980000000001</v>
      </c>
      <c r="BB1468">
        <v>45.665610000000001</v>
      </c>
      <c r="BC1468">
        <v>35.431719999999999</v>
      </c>
      <c r="BD1468">
        <v>18.167100000000001</v>
      </c>
      <c r="BE1468">
        <v>6.5017290000000001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18.598579999999998</v>
      </c>
      <c r="BV1468">
        <v>47.614840000000001</v>
      </c>
      <c r="BW1468">
        <v>47.260330000000003</v>
      </c>
      <c r="BX1468">
        <v>47.157040000000002</v>
      </c>
      <c r="BY1468">
        <v>46.646340000000002</v>
      </c>
      <c r="BZ1468">
        <v>46.248899999999999</v>
      </c>
      <c r="CA1468">
        <v>35.950319999999998</v>
      </c>
      <c r="CB1468">
        <v>18.705449999999999</v>
      </c>
      <c r="CC1468">
        <v>9.0780449999999995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18.85586</v>
      </c>
      <c r="CT1468">
        <v>48.081499999999998</v>
      </c>
      <c r="CU1468">
        <v>47.721890000000002</v>
      </c>
      <c r="CV1468">
        <v>47.62847</v>
      </c>
      <c r="CW1468">
        <v>47.083620000000003</v>
      </c>
      <c r="CX1468">
        <v>46.652880000000003</v>
      </c>
      <c r="CY1468">
        <v>36.309510000000003</v>
      </c>
      <c r="CZ1468">
        <v>19.078299999999999</v>
      </c>
      <c r="DA1468">
        <v>10.86239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  <c r="DM1468">
        <v>0</v>
      </c>
      <c r="DN1468">
        <v>0</v>
      </c>
      <c r="DO1468">
        <v>0</v>
      </c>
      <c r="DP1468">
        <v>0</v>
      </c>
      <c r="DQ1468">
        <v>19.113130000000002</v>
      </c>
      <c r="DR1468">
        <v>48.54815</v>
      </c>
      <c r="DS1468">
        <v>48.183439999999997</v>
      </c>
      <c r="DT1468">
        <v>48.099890000000002</v>
      </c>
      <c r="DU1468">
        <v>47.520890000000001</v>
      </c>
      <c r="DV1468">
        <v>47.056870000000004</v>
      </c>
      <c r="DW1468">
        <v>36.668689999999998</v>
      </c>
      <c r="DX1468">
        <v>19.451149999999998</v>
      </c>
      <c r="DY1468">
        <v>12.646739999999999</v>
      </c>
      <c r="DZ1468">
        <v>0</v>
      </c>
      <c r="EA1468">
        <v>0</v>
      </c>
      <c r="EB1468">
        <v>0</v>
      </c>
      <c r="EC1468">
        <v>0</v>
      </c>
      <c r="ED1468">
        <v>0</v>
      </c>
      <c r="EE1468">
        <v>0</v>
      </c>
      <c r="EF1468">
        <v>0</v>
      </c>
      <c r="EG1468">
        <v>0</v>
      </c>
      <c r="EH1468">
        <v>0</v>
      </c>
      <c r="EI1468">
        <v>0</v>
      </c>
      <c r="EJ1468">
        <v>0</v>
      </c>
      <c r="EK1468">
        <v>0</v>
      </c>
      <c r="EL1468">
        <v>0</v>
      </c>
      <c r="EM1468">
        <v>0</v>
      </c>
      <c r="EN1468">
        <v>0</v>
      </c>
      <c r="EO1468">
        <v>19.4846</v>
      </c>
      <c r="EP1468">
        <v>49.221919999999997</v>
      </c>
      <c r="EQ1468">
        <v>48.84984</v>
      </c>
      <c r="ER1468">
        <v>48.780549999999998</v>
      </c>
      <c r="ES1468">
        <v>48.152250000000002</v>
      </c>
      <c r="ET1468">
        <v>47.640160000000002</v>
      </c>
      <c r="EU1468">
        <v>37.187289999999997</v>
      </c>
      <c r="EV1468">
        <v>19.9895</v>
      </c>
      <c r="EW1468">
        <v>15.22306</v>
      </c>
      <c r="EX1468">
        <v>61.218020000000003</v>
      </c>
      <c r="EY1468">
        <v>59.57891</v>
      </c>
      <c r="EZ1468">
        <v>58.903530000000003</v>
      </c>
      <c r="FA1468">
        <v>58.861469999999997</v>
      </c>
      <c r="FB1468">
        <v>57.981569999999998</v>
      </c>
      <c r="FC1468">
        <v>56.030670000000001</v>
      </c>
      <c r="FD1468">
        <v>55.475189999999998</v>
      </c>
      <c r="FE1468">
        <v>56.179920000000003</v>
      </c>
      <c r="FF1468">
        <v>59.249130000000001</v>
      </c>
      <c r="FG1468">
        <v>64.027760000000001</v>
      </c>
      <c r="FH1468">
        <v>69.101669999999999</v>
      </c>
      <c r="FI1468">
        <v>73.859920000000002</v>
      </c>
      <c r="FJ1468">
        <v>77.336190000000002</v>
      </c>
      <c r="FK1468">
        <v>78.791060000000002</v>
      </c>
      <c r="FL1468">
        <v>78.962900000000005</v>
      </c>
      <c r="FM1468">
        <v>79.453919999999997</v>
      </c>
      <c r="FN1468">
        <v>78.453909999999993</v>
      </c>
      <c r="FO1468">
        <v>76.847179999999994</v>
      </c>
      <c r="FP1468">
        <v>75.140069999999994</v>
      </c>
      <c r="FQ1468">
        <v>72.56062</v>
      </c>
      <c r="FR1468">
        <v>69.717039999999997</v>
      </c>
      <c r="FS1468">
        <v>66.607569999999996</v>
      </c>
      <c r="FT1468">
        <v>63.709800000000001</v>
      </c>
      <c r="FU1468">
        <v>61.617060000000002</v>
      </c>
      <c r="FV1468">
        <v>1</v>
      </c>
    </row>
    <row r="1469" spans="1:178" x14ac:dyDescent="0.2">
      <c r="A1469" t="s">
        <v>216</v>
      </c>
      <c r="B1469" t="s">
        <v>231</v>
      </c>
      <c r="C1469" t="s">
        <v>246</v>
      </c>
      <c r="D1469" t="s">
        <v>35</v>
      </c>
      <c r="E1469" t="s">
        <v>239</v>
      </c>
      <c r="F1469" t="s">
        <v>229</v>
      </c>
      <c r="G1469">
        <v>51</v>
      </c>
      <c r="H1469" s="59"/>
      <c r="I1469">
        <v>11.725099999999999</v>
      </c>
      <c r="J1469">
        <v>54.058950000000003</v>
      </c>
      <c r="K1469">
        <v>53.866520000000001</v>
      </c>
      <c r="L1469">
        <v>53.597659999999998</v>
      </c>
      <c r="M1469">
        <v>55.268549999999998</v>
      </c>
      <c r="N1469">
        <v>57.300379999999997</v>
      </c>
      <c r="O1469">
        <v>60.836199999999998</v>
      </c>
      <c r="P1469">
        <v>61.975079999999998</v>
      </c>
      <c r="Q1469">
        <v>63.020769999999999</v>
      </c>
      <c r="R1469">
        <v>63.411209999999997</v>
      </c>
      <c r="S1469">
        <v>65.23366</v>
      </c>
      <c r="T1469">
        <v>66.246729999999999</v>
      </c>
      <c r="U1469">
        <v>65.428659999999994</v>
      </c>
      <c r="V1469">
        <v>64.335210000000004</v>
      </c>
      <c r="W1469">
        <v>62.562179999999998</v>
      </c>
      <c r="X1469">
        <v>62.29515</v>
      </c>
      <c r="Y1469">
        <v>62.254179999999998</v>
      </c>
      <c r="Z1469">
        <v>61.413690000000003</v>
      </c>
      <c r="AA1469">
        <v>61.043230000000001</v>
      </c>
      <c r="AB1469">
        <v>60.75985</v>
      </c>
      <c r="AC1469">
        <v>59.872450000000001</v>
      </c>
      <c r="AD1469">
        <v>59.335659999999997</v>
      </c>
      <c r="AE1469">
        <v>58.657400000000003</v>
      </c>
      <c r="AF1469">
        <v>57.510899999999999</v>
      </c>
      <c r="AG1469">
        <v>55.551760000000002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17.527550000000002</v>
      </c>
      <c r="AX1469">
        <v>45.148400000000002</v>
      </c>
      <c r="AY1469">
        <v>44.814590000000003</v>
      </c>
      <c r="AZ1469">
        <v>44.701030000000003</v>
      </c>
      <c r="BA1469">
        <v>44.258600000000001</v>
      </c>
      <c r="BB1469">
        <v>43.923929999999999</v>
      </c>
      <c r="BC1469">
        <v>34.078270000000003</v>
      </c>
      <c r="BD1469">
        <v>17.46453</v>
      </c>
      <c r="BE1469">
        <v>6.1748950000000002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17.891940000000002</v>
      </c>
      <c r="BV1469">
        <v>45.809339999999999</v>
      </c>
      <c r="BW1469">
        <v>45.468299999999999</v>
      </c>
      <c r="BX1469">
        <v>45.368720000000003</v>
      </c>
      <c r="BY1469">
        <v>44.877929999999999</v>
      </c>
      <c r="BZ1469">
        <v>44.496110000000002</v>
      </c>
      <c r="CA1469">
        <v>34.58699</v>
      </c>
      <c r="CB1469">
        <v>17.992609999999999</v>
      </c>
      <c r="CC1469">
        <v>8.7021339999999991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18.14432</v>
      </c>
      <c r="CT1469">
        <v>46.267099999999999</v>
      </c>
      <c r="CU1469">
        <v>45.921059999999997</v>
      </c>
      <c r="CV1469">
        <v>45.83117</v>
      </c>
      <c r="CW1469">
        <v>45.30688</v>
      </c>
      <c r="CX1469">
        <v>44.892400000000002</v>
      </c>
      <c r="CY1469">
        <v>34.939329999999998</v>
      </c>
      <c r="CZ1469">
        <v>18.358360000000001</v>
      </c>
      <c r="DA1469">
        <v>10.452489999999999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  <c r="DM1469">
        <v>0</v>
      </c>
      <c r="DN1469">
        <v>0</v>
      </c>
      <c r="DO1469">
        <v>0</v>
      </c>
      <c r="DP1469">
        <v>0</v>
      </c>
      <c r="DQ1469">
        <v>18.39669</v>
      </c>
      <c r="DR1469">
        <v>46.72486</v>
      </c>
      <c r="DS1469">
        <v>46.373820000000002</v>
      </c>
      <c r="DT1469">
        <v>46.293610000000001</v>
      </c>
      <c r="DU1469">
        <v>45.735819999999997</v>
      </c>
      <c r="DV1469">
        <v>45.288679999999999</v>
      </c>
      <c r="DW1469">
        <v>35.291679999999999</v>
      </c>
      <c r="DX1469">
        <v>18.724119999999999</v>
      </c>
      <c r="DY1469">
        <v>12.20285</v>
      </c>
      <c r="DZ1469">
        <v>0</v>
      </c>
      <c r="EA1469">
        <v>0</v>
      </c>
      <c r="EB1469">
        <v>0</v>
      </c>
      <c r="EC1469">
        <v>0</v>
      </c>
      <c r="ED1469">
        <v>0</v>
      </c>
      <c r="EE1469">
        <v>0</v>
      </c>
      <c r="EF1469">
        <v>0</v>
      </c>
      <c r="EG1469">
        <v>0</v>
      </c>
      <c r="EH1469">
        <v>0</v>
      </c>
      <c r="EI1469">
        <v>0</v>
      </c>
      <c r="EJ1469">
        <v>0</v>
      </c>
      <c r="EK1469">
        <v>0</v>
      </c>
      <c r="EL1469">
        <v>0</v>
      </c>
      <c r="EM1469">
        <v>0</v>
      </c>
      <c r="EN1469">
        <v>0</v>
      </c>
      <c r="EO1469">
        <v>18.76108</v>
      </c>
      <c r="EP1469">
        <v>47.385800000000003</v>
      </c>
      <c r="EQ1469">
        <v>47.027529999999999</v>
      </c>
      <c r="ER1469">
        <v>46.961300000000001</v>
      </c>
      <c r="ES1469">
        <v>46.355150000000002</v>
      </c>
      <c r="ET1469">
        <v>45.860860000000002</v>
      </c>
      <c r="EU1469">
        <v>35.800400000000003</v>
      </c>
      <c r="EV1469">
        <v>19.252199999999998</v>
      </c>
      <c r="EW1469">
        <v>14.730090000000001</v>
      </c>
      <c r="EX1469">
        <v>61.218020000000003</v>
      </c>
      <c r="EY1469">
        <v>59.57891</v>
      </c>
      <c r="EZ1469">
        <v>58.903530000000003</v>
      </c>
      <c r="FA1469">
        <v>58.861469999999997</v>
      </c>
      <c r="FB1469">
        <v>57.981569999999998</v>
      </c>
      <c r="FC1469">
        <v>56.030670000000001</v>
      </c>
      <c r="FD1469">
        <v>55.475189999999998</v>
      </c>
      <c r="FE1469">
        <v>56.179920000000003</v>
      </c>
      <c r="FF1469">
        <v>59.249130000000001</v>
      </c>
      <c r="FG1469">
        <v>64.027760000000001</v>
      </c>
      <c r="FH1469">
        <v>69.101669999999999</v>
      </c>
      <c r="FI1469">
        <v>73.859920000000002</v>
      </c>
      <c r="FJ1469">
        <v>77.336190000000002</v>
      </c>
      <c r="FK1469">
        <v>78.791060000000002</v>
      </c>
      <c r="FL1469">
        <v>78.962900000000005</v>
      </c>
      <c r="FM1469">
        <v>79.453919999999997</v>
      </c>
      <c r="FN1469">
        <v>78.453909999999993</v>
      </c>
      <c r="FO1469">
        <v>76.847179999999994</v>
      </c>
      <c r="FP1469">
        <v>75.140069999999994</v>
      </c>
      <c r="FQ1469">
        <v>72.56062</v>
      </c>
      <c r="FR1469">
        <v>69.717039999999997</v>
      </c>
      <c r="FS1469">
        <v>66.607569999999996</v>
      </c>
      <c r="FT1469">
        <v>63.709800000000001</v>
      </c>
      <c r="FU1469">
        <v>61.617060000000002</v>
      </c>
      <c r="FV1469">
        <v>1</v>
      </c>
    </row>
    <row r="1470" spans="1:178" x14ac:dyDescent="0.2">
      <c r="A1470" t="s">
        <v>216</v>
      </c>
      <c r="B1470" t="s">
        <v>231</v>
      </c>
      <c r="C1470" t="s">
        <v>246</v>
      </c>
      <c r="D1470" t="s">
        <v>36</v>
      </c>
      <c r="E1470">
        <v>2015</v>
      </c>
      <c r="F1470" t="s">
        <v>229</v>
      </c>
      <c r="G1470">
        <v>56</v>
      </c>
      <c r="H1470" s="59"/>
      <c r="I1470">
        <v>12.87462</v>
      </c>
      <c r="J1470">
        <v>55.380290000000002</v>
      </c>
      <c r="K1470">
        <v>54.483400000000003</v>
      </c>
      <c r="L1470">
        <v>55.242289999999997</v>
      </c>
      <c r="M1470">
        <v>56.371360000000003</v>
      </c>
      <c r="N1470">
        <v>59.200920000000004</v>
      </c>
      <c r="O1470">
        <v>63.146099999999997</v>
      </c>
      <c r="P1470">
        <v>64.567599999999999</v>
      </c>
      <c r="Q1470">
        <v>66.14358</v>
      </c>
      <c r="R1470">
        <v>65.797250000000005</v>
      </c>
      <c r="S1470">
        <v>69.344679999999997</v>
      </c>
      <c r="T1470">
        <v>71.342860000000002</v>
      </c>
      <c r="U1470">
        <v>70.514200000000002</v>
      </c>
      <c r="V1470">
        <v>69.19068</v>
      </c>
      <c r="W1470">
        <v>67.442620000000005</v>
      </c>
      <c r="X1470">
        <v>66.979519999999994</v>
      </c>
      <c r="Y1470">
        <v>66.927449999999993</v>
      </c>
      <c r="Z1470">
        <v>66.15549</v>
      </c>
      <c r="AA1470">
        <v>65.382570000000001</v>
      </c>
      <c r="AB1470">
        <v>64.576740000000001</v>
      </c>
      <c r="AC1470">
        <v>63.15354</v>
      </c>
      <c r="AD1470">
        <v>62.449840000000002</v>
      </c>
      <c r="AE1470">
        <v>61.623390000000001</v>
      </c>
      <c r="AF1470">
        <v>60.015999999999998</v>
      </c>
      <c r="AG1470">
        <v>57.99024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19.366199999999999</v>
      </c>
      <c r="AU1470">
        <v>43.758159999999997</v>
      </c>
      <c r="AV1470">
        <v>47.7164</v>
      </c>
      <c r="AW1470">
        <v>49.454410000000003</v>
      </c>
      <c r="AX1470">
        <v>48.939509999999999</v>
      </c>
      <c r="AY1470">
        <v>48.178469999999997</v>
      </c>
      <c r="AZ1470">
        <v>37.36</v>
      </c>
      <c r="BA1470">
        <v>20.177499999999998</v>
      </c>
      <c r="BB1470">
        <v>12.846830000000001</v>
      </c>
      <c r="BC1470">
        <v>12.812379999999999</v>
      </c>
      <c r="BD1470">
        <v>11.98706</v>
      </c>
      <c r="BE1470">
        <v>10.8323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19.699829999999999</v>
      </c>
      <c r="BS1470">
        <v>46.399920000000002</v>
      </c>
      <c r="BT1470">
        <v>48.724060000000001</v>
      </c>
      <c r="BU1470">
        <v>49.910969999999999</v>
      </c>
      <c r="BV1470">
        <v>49.340200000000003</v>
      </c>
      <c r="BW1470">
        <v>48.581449999999997</v>
      </c>
      <c r="BX1470">
        <v>37.823320000000002</v>
      </c>
      <c r="BY1470">
        <v>20.683109999999999</v>
      </c>
      <c r="BZ1470">
        <v>13.26793</v>
      </c>
      <c r="CA1470">
        <v>13.21855</v>
      </c>
      <c r="CB1470">
        <v>12.36246</v>
      </c>
      <c r="CC1470">
        <v>11.20879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19.930890000000002</v>
      </c>
      <c r="CQ1470">
        <v>48.229590000000002</v>
      </c>
      <c r="CR1470">
        <v>49.421959999999999</v>
      </c>
      <c r="CS1470">
        <v>50.227179999999997</v>
      </c>
      <c r="CT1470">
        <v>49.617719999999998</v>
      </c>
      <c r="CU1470">
        <v>48.860550000000003</v>
      </c>
      <c r="CV1470">
        <v>38.144210000000001</v>
      </c>
      <c r="CW1470">
        <v>21.033300000000001</v>
      </c>
      <c r="CX1470">
        <v>13.55959</v>
      </c>
      <c r="CY1470">
        <v>13.49986</v>
      </c>
      <c r="CZ1470">
        <v>12.62246</v>
      </c>
      <c r="DA1470">
        <v>11.46955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  <c r="DM1470">
        <v>0</v>
      </c>
      <c r="DN1470">
        <v>20.161960000000001</v>
      </c>
      <c r="DO1470">
        <v>50.059269999999998</v>
      </c>
      <c r="DP1470">
        <v>50.119860000000003</v>
      </c>
      <c r="DQ1470">
        <v>50.543399999999998</v>
      </c>
      <c r="DR1470">
        <v>49.895240000000001</v>
      </c>
      <c r="DS1470">
        <v>49.139650000000003</v>
      </c>
      <c r="DT1470">
        <v>38.4651</v>
      </c>
      <c r="DU1470">
        <v>21.383479999999999</v>
      </c>
      <c r="DV1470">
        <v>13.85125</v>
      </c>
      <c r="DW1470">
        <v>13.781169999999999</v>
      </c>
      <c r="DX1470">
        <v>12.88246</v>
      </c>
      <c r="DY1470">
        <v>11.7303</v>
      </c>
      <c r="DZ1470">
        <v>0</v>
      </c>
      <c r="EA1470">
        <v>0</v>
      </c>
      <c r="EB1470">
        <v>0</v>
      </c>
      <c r="EC1470">
        <v>0</v>
      </c>
      <c r="ED1470">
        <v>0</v>
      </c>
      <c r="EE1470">
        <v>0</v>
      </c>
      <c r="EF1470">
        <v>0</v>
      </c>
      <c r="EG1470">
        <v>0</v>
      </c>
      <c r="EH1470">
        <v>0</v>
      </c>
      <c r="EI1470">
        <v>0</v>
      </c>
      <c r="EJ1470">
        <v>0</v>
      </c>
      <c r="EK1470">
        <v>0</v>
      </c>
      <c r="EL1470">
        <v>20.49559</v>
      </c>
      <c r="EM1470">
        <v>52.70102</v>
      </c>
      <c r="EN1470">
        <v>51.127510000000001</v>
      </c>
      <c r="EO1470">
        <v>50.999949999999998</v>
      </c>
      <c r="EP1470">
        <v>50.295940000000002</v>
      </c>
      <c r="EQ1470">
        <v>49.542630000000003</v>
      </c>
      <c r="ER1470">
        <v>38.92841</v>
      </c>
      <c r="ES1470">
        <v>21.889099999999999</v>
      </c>
      <c r="ET1470">
        <v>14.272349999999999</v>
      </c>
      <c r="EU1470">
        <v>14.187340000000001</v>
      </c>
      <c r="EV1470">
        <v>13.257860000000001</v>
      </c>
      <c r="EW1470">
        <v>12.10679</v>
      </c>
      <c r="EX1470">
        <v>71.074749999999995</v>
      </c>
      <c r="EY1470">
        <v>69.922759999999997</v>
      </c>
      <c r="EZ1470">
        <v>68.334800000000001</v>
      </c>
      <c r="FA1470">
        <v>66.676119999999997</v>
      </c>
      <c r="FB1470">
        <v>65.271280000000004</v>
      </c>
      <c r="FC1470">
        <v>64.400959999999998</v>
      </c>
      <c r="FD1470">
        <v>63.890779999999999</v>
      </c>
      <c r="FE1470">
        <v>63.993389999999998</v>
      </c>
      <c r="FF1470">
        <v>66.662540000000007</v>
      </c>
      <c r="FG1470">
        <v>72.233080000000001</v>
      </c>
      <c r="FH1470">
        <v>77.205349999999996</v>
      </c>
      <c r="FI1470">
        <v>82.413139999999999</v>
      </c>
      <c r="FJ1470">
        <v>85.856930000000006</v>
      </c>
      <c r="FK1470">
        <v>87.613159999999993</v>
      </c>
      <c r="FL1470">
        <v>86.645709999999994</v>
      </c>
      <c r="FM1470">
        <v>86.413340000000005</v>
      </c>
      <c r="FN1470">
        <v>86.523439999999994</v>
      </c>
      <c r="FO1470">
        <v>86.331180000000003</v>
      </c>
      <c r="FP1470">
        <v>84.873599999999996</v>
      </c>
      <c r="FQ1470">
        <v>80.663809999999998</v>
      </c>
      <c r="FR1470">
        <v>75.680160000000001</v>
      </c>
      <c r="FS1470">
        <v>71.464150000000004</v>
      </c>
      <c r="FT1470">
        <v>69.008780000000002</v>
      </c>
      <c r="FU1470">
        <v>67.705340000000007</v>
      </c>
      <c r="FV1470">
        <v>1</v>
      </c>
    </row>
    <row r="1471" spans="1:178" x14ac:dyDescent="0.2">
      <c r="A1471" t="s">
        <v>216</v>
      </c>
      <c r="B1471" t="s">
        <v>231</v>
      </c>
      <c r="C1471" t="s">
        <v>246</v>
      </c>
      <c r="D1471" t="s">
        <v>36</v>
      </c>
      <c r="E1471">
        <v>2016</v>
      </c>
      <c r="F1471" t="s">
        <v>229</v>
      </c>
      <c r="G1471">
        <v>54</v>
      </c>
      <c r="H1471" s="59"/>
      <c r="I1471">
        <v>12.414809999999999</v>
      </c>
      <c r="J1471">
        <v>53.402430000000003</v>
      </c>
      <c r="K1471">
        <v>52.537570000000002</v>
      </c>
      <c r="L1471">
        <v>53.269359999999999</v>
      </c>
      <c r="M1471">
        <v>54.3581</v>
      </c>
      <c r="N1471">
        <v>57.086599999999997</v>
      </c>
      <c r="O1471">
        <v>60.890880000000003</v>
      </c>
      <c r="P1471">
        <v>62.261609999999997</v>
      </c>
      <c r="Q1471">
        <v>63.781309999999998</v>
      </c>
      <c r="R1471">
        <v>63.44735</v>
      </c>
      <c r="S1471">
        <v>66.868089999999995</v>
      </c>
      <c r="T1471">
        <v>68.794899999999998</v>
      </c>
      <c r="U1471">
        <v>67.995829999999998</v>
      </c>
      <c r="V1471">
        <v>66.719579999999993</v>
      </c>
      <c r="W1471">
        <v>65.033959999999993</v>
      </c>
      <c r="X1471">
        <v>64.587400000000002</v>
      </c>
      <c r="Y1471">
        <v>64.537189999999995</v>
      </c>
      <c r="Z1471">
        <v>63.792789999999997</v>
      </c>
      <c r="AA1471">
        <v>63.04748</v>
      </c>
      <c r="AB1471">
        <v>62.270440000000001</v>
      </c>
      <c r="AC1471">
        <v>60.898049999999998</v>
      </c>
      <c r="AD1471">
        <v>60.21949</v>
      </c>
      <c r="AE1471">
        <v>59.422550000000001</v>
      </c>
      <c r="AF1471">
        <v>57.872570000000003</v>
      </c>
      <c r="AG1471">
        <v>55.919159999999998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18.664560000000002</v>
      </c>
      <c r="AU1471">
        <v>42.116250000000001</v>
      </c>
      <c r="AV1471">
        <v>45.98207</v>
      </c>
      <c r="AW1471">
        <v>47.674509999999998</v>
      </c>
      <c r="AX1471">
        <v>47.179670000000002</v>
      </c>
      <c r="AY1471">
        <v>46.445740000000001</v>
      </c>
      <c r="AZ1471">
        <v>36.011839999999999</v>
      </c>
      <c r="BA1471">
        <v>19.44173</v>
      </c>
      <c r="BB1471">
        <v>12.375400000000001</v>
      </c>
      <c r="BC1471">
        <v>12.34263</v>
      </c>
      <c r="BD1471">
        <v>11.54771</v>
      </c>
      <c r="BE1471">
        <v>10.43416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18.992170000000002</v>
      </c>
      <c r="BS1471">
        <v>44.7104</v>
      </c>
      <c r="BT1471">
        <v>46.97157</v>
      </c>
      <c r="BU1471">
        <v>48.122839999999997</v>
      </c>
      <c r="BV1471">
        <v>47.573140000000002</v>
      </c>
      <c r="BW1471">
        <v>46.841450000000002</v>
      </c>
      <c r="BX1471">
        <v>36.466799999999999</v>
      </c>
      <c r="BY1471">
        <v>19.938230000000001</v>
      </c>
      <c r="BZ1471">
        <v>12.788919999999999</v>
      </c>
      <c r="CA1471">
        <v>12.741479999999999</v>
      </c>
      <c r="CB1471">
        <v>11.91634</v>
      </c>
      <c r="CC1471">
        <v>10.80386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19.219080000000002</v>
      </c>
      <c r="CQ1471">
        <v>46.507109999999997</v>
      </c>
      <c r="CR1471">
        <v>47.656889999999997</v>
      </c>
      <c r="CS1471">
        <v>48.43336</v>
      </c>
      <c r="CT1471">
        <v>47.845660000000002</v>
      </c>
      <c r="CU1471">
        <v>47.11553</v>
      </c>
      <c r="CV1471">
        <v>36.781910000000003</v>
      </c>
      <c r="CW1471">
        <v>20.282109999999999</v>
      </c>
      <c r="CX1471">
        <v>13.07532</v>
      </c>
      <c r="CY1471">
        <v>13.017720000000001</v>
      </c>
      <c r="CZ1471">
        <v>12.171659999999999</v>
      </c>
      <c r="DA1471">
        <v>11.05992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  <c r="DM1471">
        <v>0</v>
      </c>
      <c r="DN1471">
        <v>19.445979999999999</v>
      </c>
      <c r="DO1471">
        <v>48.303809999999999</v>
      </c>
      <c r="DP1471">
        <v>48.342210000000001</v>
      </c>
      <c r="DQ1471">
        <v>48.743870000000001</v>
      </c>
      <c r="DR1471">
        <v>48.118180000000002</v>
      </c>
      <c r="DS1471">
        <v>47.389600000000002</v>
      </c>
      <c r="DT1471">
        <v>37.097020000000001</v>
      </c>
      <c r="DU1471">
        <v>20.625979999999998</v>
      </c>
      <c r="DV1471">
        <v>13.36172</v>
      </c>
      <c r="DW1471">
        <v>13.29396</v>
      </c>
      <c r="DX1471">
        <v>12.42698</v>
      </c>
      <c r="DY1471">
        <v>11.31597</v>
      </c>
      <c r="DZ1471">
        <v>0</v>
      </c>
      <c r="EA1471">
        <v>0</v>
      </c>
      <c r="EB1471">
        <v>0</v>
      </c>
      <c r="EC1471">
        <v>0</v>
      </c>
      <c r="ED1471">
        <v>0</v>
      </c>
      <c r="EE1471">
        <v>0</v>
      </c>
      <c r="EF1471">
        <v>0</v>
      </c>
      <c r="EG1471">
        <v>0</v>
      </c>
      <c r="EH1471">
        <v>0</v>
      </c>
      <c r="EI1471">
        <v>0</v>
      </c>
      <c r="EJ1471">
        <v>0</v>
      </c>
      <c r="EK1471">
        <v>0</v>
      </c>
      <c r="EL1471">
        <v>19.773599999999998</v>
      </c>
      <c r="EM1471">
        <v>50.897959999999998</v>
      </c>
      <c r="EN1471">
        <v>49.331710000000001</v>
      </c>
      <c r="EO1471">
        <v>49.1922</v>
      </c>
      <c r="EP1471">
        <v>48.511650000000003</v>
      </c>
      <c r="EQ1471">
        <v>47.785319999999999</v>
      </c>
      <c r="ER1471">
        <v>37.551990000000004</v>
      </c>
      <c r="ES1471">
        <v>21.122479999999999</v>
      </c>
      <c r="ET1471">
        <v>13.77524</v>
      </c>
      <c r="EU1471">
        <v>13.69281</v>
      </c>
      <c r="EV1471">
        <v>12.79561</v>
      </c>
      <c r="EW1471">
        <v>11.68568</v>
      </c>
      <c r="EX1471">
        <v>71.074749999999995</v>
      </c>
      <c r="EY1471">
        <v>69.922759999999997</v>
      </c>
      <c r="EZ1471">
        <v>68.334800000000001</v>
      </c>
      <c r="FA1471">
        <v>66.676119999999997</v>
      </c>
      <c r="FB1471">
        <v>65.271280000000004</v>
      </c>
      <c r="FC1471">
        <v>64.400959999999998</v>
      </c>
      <c r="FD1471">
        <v>63.890779999999999</v>
      </c>
      <c r="FE1471">
        <v>63.993389999999998</v>
      </c>
      <c r="FF1471">
        <v>66.662540000000007</v>
      </c>
      <c r="FG1471">
        <v>72.233080000000001</v>
      </c>
      <c r="FH1471">
        <v>77.205349999999996</v>
      </c>
      <c r="FI1471">
        <v>82.413139999999999</v>
      </c>
      <c r="FJ1471">
        <v>85.856930000000006</v>
      </c>
      <c r="FK1471">
        <v>87.613159999999993</v>
      </c>
      <c r="FL1471">
        <v>86.645709999999994</v>
      </c>
      <c r="FM1471">
        <v>86.413340000000005</v>
      </c>
      <c r="FN1471">
        <v>86.523439999999994</v>
      </c>
      <c r="FO1471">
        <v>86.331180000000003</v>
      </c>
      <c r="FP1471">
        <v>84.873599999999996</v>
      </c>
      <c r="FQ1471">
        <v>80.663809999999998</v>
      </c>
      <c r="FR1471">
        <v>75.680160000000001</v>
      </c>
      <c r="FS1471">
        <v>71.464160000000007</v>
      </c>
      <c r="FT1471">
        <v>69.008780000000002</v>
      </c>
      <c r="FU1471">
        <v>67.705340000000007</v>
      </c>
      <c r="FV1471">
        <v>1</v>
      </c>
    </row>
    <row r="1472" spans="1:178" x14ac:dyDescent="0.2">
      <c r="A1472" t="s">
        <v>216</v>
      </c>
      <c r="B1472" t="s">
        <v>231</v>
      </c>
      <c r="C1472" t="s">
        <v>246</v>
      </c>
      <c r="D1472" t="s">
        <v>36</v>
      </c>
      <c r="E1472">
        <v>2017</v>
      </c>
      <c r="F1472" t="s">
        <v>229</v>
      </c>
      <c r="G1472">
        <v>53</v>
      </c>
      <c r="H1472" s="59"/>
      <c r="I1472">
        <v>12.184900000000001</v>
      </c>
      <c r="J1472">
        <v>52.413490000000003</v>
      </c>
      <c r="K1472">
        <v>51.56465</v>
      </c>
      <c r="L1472">
        <v>52.282890000000002</v>
      </c>
      <c r="M1472">
        <v>53.351469999999999</v>
      </c>
      <c r="N1472">
        <v>56.029440000000001</v>
      </c>
      <c r="O1472">
        <v>59.763280000000002</v>
      </c>
      <c r="P1472">
        <v>61.108620000000002</v>
      </c>
      <c r="Q1472">
        <v>62.600169999999999</v>
      </c>
      <c r="R1472">
        <v>62.272399999999998</v>
      </c>
      <c r="S1472">
        <v>65.629779999999997</v>
      </c>
      <c r="T1472">
        <v>67.520920000000004</v>
      </c>
      <c r="U1472">
        <v>66.736660000000001</v>
      </c>
      <c r="V1472">
        <v>65.484030000000004</v>
      </c>
      <c r="W1472">
        <v>63.829619999999998</v>
      </c>
      <c r="X1472">
        <v>63.39134</v>
      </c>
      <c r="Y1472">
        <v>63.342059999999996</v>
      </c>
      <c r="Z1472">
        <v>62.611440000000002</v>
      </c>
      <c r="AA1472">
        <v>61.879930000000002</v>
      </c>
      <c r="AB1472">
        <v>61.117280000000001</v>
      </c>
      <c r="AC1472">
        <v>59.770310000000002</v>
      </c>
      <c r="AD1472">
        <v>59.104309999999998</v>
      </c>
      <c r="AE1472">
        <v>58.322139999999997</v>
      </c>
      <c r="AF1472">
        <v>56.80086</v>
      </c>
      <c r="AG1472">
        <v>54.883620000000001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18.31381</v>
      </c>
      <c r="AU1472">
        <v>41.295850000000002</v>
      </c>
      <c r="AV1472">
        <v>45.115119999999997</v>
      </c>
      <c r="AW1472">
        <v>46.784660000000002</v>
      </c>
      <c r="AX1472">
        <v>46.29983</v>
      </c>
      <c r="AY1472">
        <v>45.579459999999997</v>
      </c>
      <c r="AZ1472">
        <v>35.337859999999999</v>
      </c>
      <c r="BA1472">
        <v>19.07396</v>
      </c>
      <c r="BB1472">
        <v>12.13977</v>
      </c>
      <c r="BC1472">
        <v>12.107839999999999</v>
      </c>
      <c r="BD1472">
        <v>11.328110000000001</v>
      </c>
      <c r="BE1472">
        <v>10.23517</v>
      </c>
      <c r="BF1472">
        <v>0</v>
      </c>
      <c r="BG1472">
        <v>0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18.638369999999998</v>
      </c>
      <c r="BS1472">
        <v>43.865879999999997</v>
      </c>
      <c r="BT1472">
        <v>46.095410000000001</v>
      </c>
      <c r="BU1472">
        <v>47.228819999999999</v>
      </c>
      <c r="BV1472">
        <v>46.689639999999997</v>
      </c>
      <c r="BW1472">
        <v>45.971499999999999</v>
      </c>
      <c r="BX1472">
        <v>35.788589999999999</v>
      </c>
      <c r="BY1472">
        <v>19.565840000000001</v>
      </c>
      <c r="BZ1472">
        <v>12.54945</v>
      </c>
      <c r="CA1472">
        <v>12.502980000000001</v>
      </c>
      <c r="CB1472">
        <v>11.69332</v>
      </c>
      <c r="CC1472">
        <v>10.601430000000001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18.86317</v>
      </c>
      <c r="CQ1472">
        <v>45.645859999999999</v>
      </c>
      <c r="CR1472">
        <v>46.774360000000001</v>
      </c>
      <c r="CS1472">
        <v>47.536439999999999</v>
      </c>
      <c r="CT1472">
        <v>46.959629999999997</v>
      </c>
      <c r="CU1472">
        <v>46.243020000000001</v>
      </c>
      <c r="CV1472">
        <v>36.100769999999997</v>
      </c>
      <c r="CW1472">
        <v>19.90652</v>
      </c>
      <c r="CX1472">
        <v>12.83318</v>
      </c>
      <c r="CY1472">
        <v>12.77665</v>
      </c>
      <c r="CZ1472">
        <v>11.946260000000001</v>
      </c>
      <c r="DA1472">
        <v>10.85511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  <c r="DM1472">
        <v>0</v>
      </c>
      <c r="DN1472">
        <v>19.087959999999999</v>
      </c>
      <c r="DO1472">
        <v>47.425849999999997</v>
      </c>
      <c r="DP1472">
        <v>47.453299999999999</v>
      </c>
      <c r="DQ1472">
        <v>47.844070000000002</v>
      </c>
      <c r="DR1472">
        <v>47.229610000000001</v>
      </c>
      <c r="DS1472">
        <v>46.514539999999997</v>
      </c>
      <c r="DT1472">
        <v>36.412939999999999</v>
      </c>
      <c r="DU1472">
        <v>20.24719</v>
      </c>
      <c r="DV1472">
        <v>13.11692</v>
      </c>
      <c r="DW1472">
        <v>13.050319999999999</v>
      </c>
      <c r="DX1472">
        <v>12.199199999999999</v>
      </c>
      <c r="DY1472">
        <v>11.108779999999999</v>
      </c>
      <c r="DZ1472">
        <v>0</v>
      </c>
      <c r="EA1472">
        <v>0</v>
      </c>
      <c r="EB1472">
        <v>0</v>
      </c>
      <c r="EC1472">
        <v>0</v>
      </c>
      <c r="ED1472">
        <v>0</v>
      </c>
      <c r="EE1472">
        <v>0</v>
      </c>
      <c r="EF1472">
        <v>0</v>
      </c>
      <c r="EG1472">
        <v>0</v>
      </c>
      <c r="EH1472">
        <v>0</v>
      </c>
      <c r="EI1472">
        <v>0</v>
      </c>
      <c r="EJ1472">
        <v>0</v>
      </c>
      <c r="EK1472">
        <v>0</v>
      </c>
      <c r="EL1472">
        <v>19.41253</v>
      </c>
      <c r="EM1472">
        <v>49.995869999999996</v>
      </c>
      <c r="EN1472">
        <v>48.433599999999998</v>
      </c>
      <c r="EO1472">
        <v>48.288229999999999</v>
      </c>
      <c r="EP1472">
        <v>47.619430000000001</v>
      </c>
      <c r="EQ1472">
        <v>46.906579999999998</v>
      </c>
      <c r="ER1472">
        <v>36.863669999999999</v>
      </c>
      <c r="ES1472">
        <v>20.739070000000002</v>
      </c>
      <c r="ET1472">
        <v>13.526590000000001</v>
      </c>
      <c r="EU1472">
        <v>13.44547</v>
      </c>
      <c r="EV1472">
        <v>12.564410000000001</v>
      </c>
      <c r="EW1472">
        <v>11.47504</v>
      </c>
      <c r="EX1472">
        <v>71.074749999999995</v>
      </c>
      <c r="EY1472">
        <v>69.922759999999997</v>
      </c>
      <c r="EZ1472">
        <v>68.334800000000001</v>
      </c>
      <c r="FA1472">
        <v>66.676119999999997</v>
      </c>
      <c r="FB1472">
        <v>65.271280000000004</v>
      </c>
      <c r="FC1472">
        <v>64.400959999999998</v>
      </c>
      <c r="FD1472">
        <v>63.890779999999999</v>
      </c>
      <c r="FE1472">
        <v>63.993389999999998</v>
      </c>
      <c r="FF1472">
        <v>66.662540000000007</v>
      </c>
      <c r="FG1472">
        <v>72.233080000000001</v>
      </c>
      <c r="FH1472">
        <v>77.205349999999996</v>
      </c>
      <c r="FI1472">
        <v>82.413139999999999</v>
      </c>
      <c r="FJ1472">
        <v>85.856930000000006</v>
      </c>
      <c r="FK1472">
        <v>87.613159999999993</v>
      </c>
      <c r="FL1472">
        <v>86.645709999999994</v>
      </c>
      <c r="FM1472">
        <v>86.413340000000005</v>
      </c>
      <c r="FN1472">
        <v>86.523439999999994</v>
      </c>
      <c r="FO1472">
        <v>86.331180000000003</v>
      </c>
      <c r="FP1472">
        <v>84.873599999999996</v>
      </c>
      <c r="FQ1472">
        <v>80.663809999999998</v>
      </c>
      <c r="FR1472">
        <v>75.680160000000001</v>
      </c>
      <c r="FS1472">
        <v>71.464150000000004</v>
      </c>
      <c r="FT1472">
        <v>69.008780000000002</v>
      </c>
      <c r="FU1472">
        <v>67.705340000000007</v>
      </c>
      <c r="FV1472">
        <v>1</v>
      </c>
    </row>
    <row r="1473" spans="1:178" x14ac:dyDescent="0.2">
      <c r="A1473" t="s">
        <v>216</v>
      </c>
      <c r="B1473" t="s">
        <v>231</v>
      </c>
      <c r="C1473" t="s">
        <v>246</v>
      </c>
      <c r="D1473" t="s">
        <v>36</v>
      </c>
      <c r="E1473" t="s">
        <v>239</v>
      </c>
      <c r="F1473" t="s">
        <v>229</v>
      </c>
      <c r="G1473">
        <v>51</v>
      </c>
      <c r="H1473" s="59"/>
      <c r="I1473">
        <v>11.725099999999999</v>
      </c>
      <c r="J1473">
        <v>50.435630000000003</v>
      </c>
      <c r="K1473">
        <v>49.618810000000003</v>
      </c>
      <c r="L1473">
        <v>50.309950000000001</v>
      </c>
      <c r="M1473">
        <v>51.338209999999997</v>
      </c>
      <c r="N1473">
        <v>53.915129999999998</v>
      </c>
      <c r="O1473">
        <v>57.50806</v>
      </c>
      <c r="P1473">
        <v>58.802630000000001</v>
      </c>
      <c r="Q1473">
        <v>60.237900000000003</v>
      </c>
      <c r="R1473">
        <v>59.922499999999999</v>
      </c>
      <c r="S1473">
        <v>63.153190000000002</v>
      </c>
      <c r="T1473">
        <v>64.97296</v>
      </c>
      <c r="U1473">
        <v>64.218289999999996</v>
      </c>
      <c r="V1473">
        <v>63.01294</v>
      </c>
      <c r="W1473">
        <v>61.420960000000001</v>
      </c>
      <c r="X1473">
        <v>60.999209999999998</v>
      </c>
      <c r="Y1473">
        <v>60.951790000000003</v>
      </c>
      <c r="Z1473">
        <v>60.248739999999998</v>
      </c>
      <c r="AA1473">
        <v>59.544840000000001</v>
      </c>
      <c r="AB1473">
        <v>58.810969999999998</v>
      </c>
      <c r="AC1473">
        <v>57.514830000000003</v>
      </c>
      <c r="AD1473">
        <v>56.873959999999997</v>
      </c>
      <c r="AE1473">
        <v>56.121299999999998</v>
      </c>
      <c r="AF1473">
        <v>54.657429999999998</v>
      </c>
      <c r="AG1473">
        <v>52.812539999999998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17.612459999999999</v>
      </c>
      <c r="AU1473">
        <v>39.656230000000001</v>
      </c>
      <c r="AV1473">
        <v>43.38165</v>
      </c>
      <c r="AW1473">
        <v>45.00515</v>
      </c>
      <c r="AX1473">
        <v>44.54034</v>
      </c>
      <c r="AY1473">
        <v>43.847079999999998</v>
      </c>
      <c r="AZ1473">
        <v>33.990099999999998</v>
      </c>
      <c r="BA1473">
        <v>18.338629999999998</v>
      </c>
      <c r="BB1473">
        <v>11.668710000000001</v>
      </c>
      <c r="BC1473">
        <v>11.638439999999999</v>
      </c>
      <c r="BD1473">
        <v>10.88908</v>
      </c>
      <c r="BE1473">
        <v>9.8373519999999992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17.93084</v>
      </c>
      <c r="BS1473">
        <v>42.177300000000002</v>
      </c>
      <c r="BT1473">
        <v>44.343269999999997</v>
      </c>
      <c r="BU1473">
        <v>45.440849999999998</v>
      </c>
      <c r="BV1473">
        <v>44.922730000000001</v>
      </c>
      <c r="BW1473">
        <v>44.231650000000002</v>
      </c>
      <c r="BX1473">
        <v>34.43224</v>
      </c>
      <c r="BY1473">
        <v>18.82114</v>
      </c>
      <c r="BZ1473">
        <v>12.07058</v>
      </c>
      <c r="CA1473">
        <v>12.02605</v>
      </c>
      <c r="CB1473">
        <v>11.24733</v>
      </c>
      <c r="CC1473">
        <v>10.19664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18.151350000000001</v>
      </c>
      <c r="CQ1473">
        <v>43.923380000000002</v>
      </c>
      <c r="CR1473">
        <v>45.009279999999997</v>
      </c>
      <c r="CS1473">
        <v>45.742609999999999</v>
      </c>
      <c r="CT1473">
        <v>45.187570000000001</v>
      </c>
      <c r="CU1473">
        <v>44.497999999999998</v>
      </c>
      <c r="CV1473">
        <v>34.73847</v>
      </c>
      <c r="CW1473">
        <v>19.15532</v>
      </c>
      <c r="CX1473">
        <v>12.34891</v>
      </c>
      <c r="CY1473">
        <v>12.294510000000001</v>
      </c>
      <c r="CZ1473">
        <v>11.49546</v>
      </c>
      <c r="DA1473">
        <v>10.44548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  <c r="DM1473">
        <v>0</v>
      </c>
      <c r="DN1473">
        <v>18.371860000000002</v>
      </c>
      <c r="DO1473">
        <v>45.669460000000001</v>
      </c>
      <c r="DP1473">
        <v>45.6753</v>
      </c>
      <c r="DQ1473">
        <v>46.044379999999997</v>
      </c>
      <c r="DR1473">
        <v>45.45241</v>
      </c>
      <c r="DS1473">
        <v>44.76435</v>
      </c>
      <c r="DT1473">
        <v>35.044699999999999</v>
      </c>
      <c r="DU1473">
        <v>19.489509999999999</v>
      </c>
      <c r="DV1473">
        <v>12.62724</v>
      </c>
      <c r="DW1473">
        <v>12.56297</v>
      </c>
      <c r="DX1473">
        <v>11.74358</v>
      </c>
      <c r="DY1473">
        <v>10.694319999999999</v>
      </c>
      <c r="DZ1473">
        <v>0</v>
      </c>
      <c r="EA1473">
        <v>0</v>
      </c>
      <c r="EB1473">
        <v>0</v>
      </c>
      <c r="EC1473">
        <v>0</v>
      </c>
      <c r="ED1473">
        <v>0</v>
      </c>
      <c r="EE1473">
        <v>0</v>
      </c>
      <c r="EF1473">
        <v>0</v>
      </c>
      <c r="EG1473">
        <v>0</v>
      </c>
      <c r="EH1473">
        <v>0</v>
      </c>
      <c r="EI1473">
        <v>0</v>
      </c>
      <c r="EJ1473">
        <v>0</v>
      </c>
      <c r="EK1473">
        <v>0</v>
      </c>
      <c r="EL1473">
        <v>18.690249999999999</v>
      </c>
      <c r="EM1473">
        <v>48.190519999999999</v>
      </c>
      <c r="EN1473">
        <v>46.636920000000003</v>
      </c>
      <c r="EO1473">
        <v>46.480080000000001</v>
      </c>
      <c r="EP1473">
        <v>45.834800000000001</v>
      </c>
      <c r="EQ1473">
        <v>45.148919999999997</v>
      </c>
      <c r="ER1473">
        <v>35.486849999999997</v>
      </c>
      <c r="ES1473">
        <v>19.972020000000001</v>
      </c>
      <c r="ET1473">
        <v>13.029109999999999</v>
      </c>
      <c r="EU1473">
        <v>12.95059</v>
      </c>
      <c r="EV1473">
        <v>12.10183</v>
      </c>
      <c r="EW1473">
        <v>11.053610000000001</v>
      </c>
      <c r="EX1473">
        <v>71.074749999999995</v>
      </c>
      <c r="EY1473">
        <v>69.922759999999997</v>
      </c>
      <c r="EZ1473">
        <v>68.334800000000001</v>
      </c>
      <c r="FA1473">
        <v>66.676119999999997</v>
      </c>
      <c r="FB1473">
        <v>65.271280000000004</v>
      </c>
      <c r="FC1473">
        <v>64.400959999999998</v>
      </c>
      <c r="FD1473">
        <v>63.890779999999999</v>
      </c>
      <c r="FE1473">
        <v>63.993389999999998</v>
      </c>
      <c r="FF1473">
        <v>66.662540000000007</v>
      </c>
      <c r="FG1473">
        <v>72.233080000000001</v>
      </c>
      <c r="FH1473">
        <v>77.205349999999996</v>
      </c>
      <c r="FI1473">
        <v>82.413139999999999</v>
      </c>
      <c r="FJ1473">
        <v>85.856930000000006</v>
      </c>
      <c r="FK1473">
        <v>87.613159999999993</v>
      </c>
      <c r="FL1473">
        <v>86.645709999999994</v>
      </c>
      <c r="FM1473">
        <v>86.413330000000002</v>
      </c>
      <c r="FN1473">
        <v>86.523439999999994</v>
      </c>
      <c r="FO1473">
        <v>86.331180000000003</v>
      </c>
      <c r="FP1473">
        <v>84.873599999999996</v>
      </c>
      <c r="FQ1473">
        <v>80.663809999999998</v>
      </c>
      <c r="FR1473">
        <v>75.680160000000001</v>
      </c>
      <c r="FS1473">
        <v>71.464150000000004</v>
      </c>
      <c r="FT1473">
        <v>69.008780000000002</v>
      </c>
      <c r="FU1473">
        <v>67.705340000000007</v>
      </c>
      <c r="FV1473">
        <v>1</v>
      </c>
    </row>
    <row r="1474" spans="1:178" x14ac:dyDescent="0.2">
      <c r="A1474" t="s">
        <v>216</v>
      </c>
      <c r="B1474" t="s">
        <v>231</v>
      </c>
      <c r="C1474" t="s">
        <v>246</v>
      </c>
      <c r="D1474" t="s">
        <v>37</v>
      </c>
      <c r="E1474">
        <v>2015</v>
      </c>
      <c r="F1474" t="s">
        <v>229</v>
      </c>
      <c r="G1474">
        <v>56</v>
      </c>
      <c r="H1474" s="59"/>
      <c r="I1474">
        <v>12.87462</v>
      </c>
      <c r="J1474">
        <v>56.668210000000002</v>
      </c>
      <c r="K1474">
        <v>56.435200000000002</v>
      </c>
      <c r="L1474">
        <v>56.60557</v>
      </c>
      <c r="M1474">
        <v>57.972020000000001</v>
      </c>
      <c r="N1474">
        <v>60.97137</v>
      </c>
      <c r="O1474">
        <v>64.727459999999994</v>
      </c>
      <c r="P1474">
        <v>66.455789999999993</v>
      </c>
      <c r="Q1474">
        <v>67.462819999999994</v>
      </c>
      <c r="R1474">
        <v>68.154499999999999</v>
      </c>
      <c r="S1474">
        <v>70.189419999999998</v>
      </c>
      <c r="T1474">
        <v>71.579819999999998</v>
      </c>
      <c r="U1474">
        <v>72.084460000000007</v>
      </c>
      <c r="V1474">
        <v>71.025679999999994</v>
      </c>
      <c r="W1474">
        <v>68.850380000000001</v>
      </c>
      <c r="X1474">
        <v>68.568280000000001</v>
      </c>
      <c r="Y1474">
        <v>68.617729999999995</v>
      </c>
      <c r="Z1474">
        <v>68.277140000000003</v>
      </c>
      <c r="AA1474">
        <v>67.643649999999994</v>
      </c>
      <c r="AB1474">
        <v>66.607349999999997</v>
      </c>
      <c r="AC1474">
        <v>66.275639999999996</v>
      </c>
      <c r="AD1474">
        <v>65.354579999999999</v>
      </c>
      <c r="AE1474">
        <v>63.819800000000001</v>
      </c>
      <c r="AF1474">
        <v>61.658630000000002</v>
      </c>
      <c r="AG1474">
        <v>58.807110000000002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19.788640000000001</v>
      </c>
      <c r="AU1474">
        <v>45.788719999999998</v>
      </c>
      <c r="AV1474">
        <v>49.078989999999997</v>
      </c>
      <c r="AW1474">
        <v>50.72466</v>
      </c>
      <c r="AX1474">
        <v>50.633009999999999</v>
      </c>
      <c r="AY1474">
        <v>50.357259999999997</v>
      </c>
      <c r="AZ1474">
        <v>37.864260000000002</v>
      </c>
      <c r="BA1474">
        <v>20.019269999999999</v>
      </c>
      <c r="BB1474">
        <v>12.54917</v>
      </c>
      <c r="BC1474">
        <v>12.01191</v>
      </c>
      <c r="BD1474">
        <v>11.36952</v>
      </c>
      <c r="BE1474">
        <v>10.110760000000001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20.162369999999999</v>
      </c>
      <c r="BS1474">
        <v>48.138530000000003</v>
      </c>
      <c r="BT1474">
        <v>49.997509999999998</v>
      </c>
      <c r="BU1474">
        <v>51.188960000000002</v>
      </c>
      <c r="BV1474">
        <v>51.074100000000001</v>
      </c>
      <c r="BW1474">
        <v>50.790410000000001</v>
      </c>
      <c r="BX1474">
        <v>38.395560000000003</v>
      </c>
      <c r="BY1474">
        <v>20.579640000000001</v>
      </c>
      <c r="BZ1474">
        <v>12.98706</v>
      </c>
      <c r="CA1474">
        <v>12.4223</v>
      </c>
      <c r="CB1474">
        <v>11.75977</v>
      </c>
      <c r="CC1474">
        <v>10.491379999999999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20.421220000000002</v>
      </c>
      <c r="CQ1474">
        <v>49.766010000000001</v>
      </c>
      <c r="CR1474">
        <v>50.633670000000002</v>
      </c>
      <c r="CS1474">
        <v>51.510530000000003</v>
      </c>
      <c r="CT1474">
        <v>51.379600000000003</v>
      </c>
      <c r="CU1474">
        <v>51.090409999999999</v>
      </c>
      <c r="CV1474">
        <v>38.763539999999999</v>
      </c>
      <c r="CW1474">
        <v>20.967749999999999</v>
      </c>
      <c r="CX1474">
        <v>13.290330000000001</v>
      </c>
      <c r="CY1474">
        <v>12.706530000000001</v>
      </c>
      <c r="CZ1474">
        <v>12.030049999999999</v>
      </c>
      <c r="DA1474">
        <v>10.755000000000001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  <c r="DM1474">
        <v>0</v>
      </c>
      <c r="DN1474">
        <v>20.680070000000001</v>
      </c>
      <c r="DO1474">
        <v>51.39349</v>
      </c>
      <c r="DP1474">
        <v>51.269840000000002</v>
      </c>
      <c r="DQ1474">
        <v>51.83211</v>
      </c>
      <c r="DR1474">
        <v>51.685099999999998</v>
      </c>
      <c r="DS1474">
        <v>51.390410000000003</v>
      </c>
      <c r="DT1474">
        <v>39.131520000000002</v>
      </c>
      <c r="DU1474">
        <v>21.355869999999999</v>
      </c>
      <c r="DV1474">
        <v>13.59361</v>
      </c>
      <c r="DW1474">
        <v>12.99076</v>
      </c>
      <c r="DX1474">
        <v>12.300330000000001</v>
      </c>
      <c r="DY1474">
        <v>11.01862</v>
      </c>
      <c r="DZ1474">
        <v>0</v>
      </c>
      <c r="EA1474">
        <v>0</v>
      </c>
      <c r="EB1474">
        <v>0</v>
      </c>
      <c r="EC1474">
        <v>0</v>
      </c>
      <c r="ED1474">
        <v>0</v>
      </c>
      <c r="EE1474">
        <v>0</v>
      </c>
      <c r="EF1474">
        <v>0</v>
      </c>
      <c r="EG1474">
        <v>0</v>
      </c>
      <c r="EH1474">
        <v>0</v>
      </c>
      <c r="EI1474">
        <v>0</v>
      </c>
      <c r="EJ1474">
        <v>0</v>
      </c>
      <c r="EK1474">
        <v>0</v>
      </c>
      <c r="EL1474">
        <v>21.053809999999999</v>
      </c>
      <c r="EM1474">
        <v>53.743310000000001</v>
      </c>
      <c r="EN1474">
        <v>52.188360000000003</v>
      </c>
      <c r="EO1474">
        <v>52.296410000000002</v>
      </c>
      <c r="EP1474">
        <v>52.126199999999997</v>
      </c>
      <c r="EQ1474">
        <v>51.823569999999997</v>
      </c>
      <c r="ER1474">
        <v>39.662820000000004</v>
      </c>
      <c r="ES1474">
        <v>21.916239999999998</v>
      </c>
      <c r="ET1474">
        <v>14.03149</v>
      </c>
      <c r="EU1474">
        <v>13.401149999999999</v>
      </c>
      <c r="EV1474">
        <v>12.690580000000001</v>
      </c>
      <c r="EW1474">
        <v>11.399240000000001</v>
      </c>
      <c r="EX1474">
        <v>67.945980000000006</v>
      </c>
      <c r="EY1474">
        <v>67.024619999999999</v>
      </c>
      <c r="EZ1474">
        <v>65.225030000000004</v>
      </c>
      <c r="FA1474">
        <v>64.205309999999997</v>
      </c>
      <c r="FB1474">
        <v>63.687440000000002</v>
      </c>
      <c r="FC1474">
        <v>62.967939999999999</v>
      </c>
      <c r="FD1474">
        <v>63.209850000000003</v>
      </c>
      <c r="FE1474">
        <v>63.421250000000001</v>
      </c>
      <c r="FF1474">
        <v>66.854489999999998</v>
      </c>
      <c r="FG1474">
        <v>72.943870000000004</v>
      </c>
      <c r="FH1474">
        <v>78.114360000000005</v>
      </c>
      <c r="FI1474">
        <v>82.035520000000005</v>
      </c>
      <c r="FJ1474">
        <v>84.202510000000004</v>
      </c>
      <c r="FK1474">
        <v>85.387889999999999</v>
      </c>
      <c r="FL1474">
        <v>87.089079999999996</v>
      </c>
      <c r="FM1474">
        <v>88.212069999999997</v>
      </c>
      <c r="FN1474">
        <v>88.468019999999996</v>
      </c>
      <c r="FO1474">
        <v>87.631910000000005</v>
      </c>
      <c r="FP1474">
        <v>86.333290000000005</v>
      </c>
      <c r="FQ1474">
        <v>83.5946</v>
      </c>
      <c r="FR1474">
        <v>80.270179999999996</v>
      </c>
      <c r="FS1474">
        <v>76.259770000000003</v>
      </c>
      <c r="FT1474">
        <v>73.209630000000004</v>
      </c>
      <c r="FU1474">
        <v>71.206289999999996</v>
      </c>
      <c r="FV1474">
        <v>1</v>
      </c>
    </row>
    <row r="1475" spans="1:178" x14ac:dyDescent="0.2">
      <c r="A1475" t="s">
        <v>216</v>
      </c>
      <c r="B1475" t="s">
        <v>231</v>
      </c>
      <c r="C1475" t="s">
        <v>246</v>
      </c>
      <c r="D1475" t="s">
        <v>37</v>
      </c>
      <c r="E1475">
        <v>2016</v>
      </c>
      <c r="F1475" t="s">
        <v>229</v>
      </c>
      <c r="G1475">
        <v>54</v>
      </c>
      <c r="H1475" s="59"/>
      <c r="I1475">
        <v>12.414809999999999</v>
      </c>
      <c r="J1475">
        <v>54.644350000000003</v>
      </c>
      <c r="K1475">
        <v>54.419649999999997</v>
      </c>
      <c r="L1475">
        <v>54.583939999999998</v>
      </c>
      <c r="M1475">
        <v>55.901589999999999</v>
      </c>
      <c r="N1475">
        <v>58.79383</v>
      </c>
      <c r="O1475">
        <v>62.415759999999999</v>
      </c>
      <c r="P1475">
        <v>64.082369999999997</v>
      </c>
      <c r="Q1475">
        <v>65.053439999999995</v>
      </c>
      <c r="R1475">
        <v>65.720410000000001</v>
      </c>
      <c r="S1475">
        <v>67.682659999999998</v>
      </c>
      <c r="T1475">
        <v>69.023399999999995</v>
      </c>
      <c r="U1475">
        <v>69.510009999999994</v>
      </c>
      <c r="V1475">
        <v>68.489050000000006</v>
      </c>
      <c r="W1475">
        <v>66.39143</v>
      </c>
      <c r="X1475">
        <v>66.119420000000005</v>
      </c>
      <c r="Y1475">
        <v>66.167090000000002</v>
      </c>
      <c r="Z1475">
        <v>65.838669999999993</v>
      </c>
      <c r="AA1475">
        <v>65.227810000000005</v>
      </c>
      <c r="AB1475">
        <v>64.228520000000003</v>
      </c>
      <c r="AC1475">
        <v>63.908659999999998</v>
      </c>
      <c r="AD1475">
        <v>63.020479999999999</v>
      </c>
      <c r="AE1475">
        <v>61.540520000000001</v>
      </c>
      <c r="AF1475">
        <v>59.456539999999997</v>
      </c>
      <c r="AG1475">
        <v>56.706859999999999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19.070709999999998</v>
      </c>
      <c r="AU1475">
        <v>44.083030000000001</v>
      </c>
      <c r="AV1475">
        <v>47.298659999999998</v>
      </c>
      <c r="AW1475">
        <v>48.899149999999999</v>
      </c>
      <c r="AX1475">
        <v>48.811480000000003</v>
      </c>
      <c r="AY1475">
        <v>48.545810000000003</v>
      </c>
      <c r="AZ1475">
        <v>36.496049999999997</v>
      </c>
      <c r="BA1475">
        <v>19.287510000000001</v>
      </c>
      <c r="BB1475">
        <v>12.08788</v>
      </c>
      <c r="BC1475">
        <v>11.57063</v>
      </c>
      <c r="BD1475">
        <v>10.951779999999999</v>
      </c>
      <c r="BE1475">
        <v>9.7382620000000006</v>
      </c>
      <c r="BF1475">
        <v>0</v>
      </c>
      <c r="BG1475">
        <v>0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19.437709999999999</v>
      </c>
      <c r="BS1475">
        <v>46.390500000000003</v>
      </c>
      <c r="BT1475">
        <v>48.200629999999997</v>
      </c>
      <c r="BU1475">
        <v>49.355089999999997</v>
      </c>
      <c r="BV1475">
        <v>49.244619999999998</v>
      </c>
      <c r="BW1475">
        <v>48.971159999999998</v>
      </c>
      <c r="BX1475">
        <v>37.017780000000002</v>
      </c>
      <c r="BY1475">
        <v>19.837789999999998</v>
      </c>
      <c r="BZ1475">
        <v>12.51787</v>
      </c>
      <c r="CA1475">
        <v>11.97362</v>
      </c>
      <c r="CB1475">
        <v>11.334989999999999</v>
      </c>
      <c r="CC1475">
        <v>10.112030000000001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0</v>
      </c>
      <c r="CN1475">
        <v>0</v>
      </c>
      <c r="CO1475">
        <v>0</v>
      </c>
      <c r="CP1475">
        <v>19.691890000000001</v>
      </c>
      <c r="CQ1475">
        <v>47.98865</v>
      </c>
      <c r="CR1475">
        <v>48.825330000000001</v>
      </c>
      <c r="CS1475">
        <v>49.670870000000001</v>
      </c>
      <c r="CT1475">
        <v>49.544620000000002</v>
      </c>
      <c r="CU1475">
        <v>49.265749999999997</v>
      </c>
      <c r="CV1475">
        <v>37.379130000000004</v>
      </c>
      <c r="CW1475">
        <v>20.218910000000001</v>
      </c>
      <c r="CX1475">
        <v>12.81568</v>
      </c>
      <c r="CY1475">
        <v>12.25273</v>
      </c>
      <c r="CZ1475">
        <v>11.60041</v>
      </c>
      <c r="DA1475">
        <v>10.370900000000001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  <c r="DM1475">
        <v>0</v>
      </c>
      <c r="DN1475">
        <v>19.946079999999998</v>
      </c>
      <c r="DO1475">
        <v>49.586799999999997</v>
      </c>
      <c r="DP1475">
        <v>49.450029999999998</v>
      </c>
      <c r="DQ1475">
        <v>49.986649999999997</v>
      </c>
      <c r="DR1475">
        <v>49.844610000000003</v>
      </c>
      <c r="DS1475">
        <v>49.56035</v>
      </c>
      <c r="DT1475">
        <v>37.740470000000002</v>
      </c>
      <c r="DU1475">
        <v>20.60003</v>
      </c>
      <c r="DV1475">
        <v>13.113490000000001</v>
      </c>
      <c r="DW1475">
        <v>12.531840000000001</v>
      </c>
      <c r="DX1475">
        <v>11.865819999999999</v>
      </c>
      <c r="DY1475">
        <v>10.629759999999999</v>
      </c>
      <c r="DZ1475">
        <v>0</v>
      </c>
      <c r="EA1475">
        <v>0</v>
      </c>
      <c r="EB1475">
        <v>0</v>
      </c>
      <c r="EC1475">
        <v>0</v>
      </c>
      <c r="ED1475">
        <v>0</v>
      </c>
      <c r="EE1475">
        <v>0</v>
      </c>
      <c r="EF1475">
        <v>0</v>
      </c>
      <c r="EG1475">
        <v>0</v>
      </c>
      <c r="EH1475">
        <v>0</v>
      </c>
      <c r="EI1475">
        <v>0</v>
      </c>
      <c r="EJ1475">
        <v>0</v>
      </c>
      <c r="EK1475">
        <v>0</v>
      </c>
      <c r="EL1475">
        <v>20.313079999999999</v>
      </c>
      <c r="EM1475">
        <v>51.894280000000002</v>
      </c>
      <c r="EN1475">
        <v>50.351999999999997</v>
      </c>
      <c r="EO1475">
        <v>50.442590000000003</v>
      </c>
      <c r="EP1475">
        <v>50.277760000000001</v>
      </c>
      <c r="EQ1475">
        <v>49.985689999999998</v>
      </c>
      <c r="ER1475">
        <v>38.2622</v>
      </c>
      <c r="ES1475">
        <v>21.150300000000001</v>
      </c>
      <c r="ET1475">
        <v>13.543480000000001</v>
      </c>
      <c r="EU1475">
        <v>12.93483</v>
      </c>
      <c r="EV1475">
        <v>12.249029999999999</v>
      </c>
      <c r="EW1475">
        <v>11.00353</v>
      </c>
      <c r="EX1475">
        <v>67.945980000000006</v>
      </c>
      <c r="EY1475">
        <v>67.024619999999999</v>
      </c>
      <c r="EZ1475">
        <v>65.225030000000004</v>
      </c>
      <c r="FA1475">
        <v>64.205309999999997</v>
      </c>
      <c r="FB1475">
        <v>63.687440000000002</v>
      </c>
      <c r="FC1475">
        <v>62.967939999999999</v>
      </c>
      <c r="FD1475">
        <v>63.209850000000003</v>
      </c>
      <c r="FE1475">
        <v>63.421250000000001</v>
      </c>
      <c r="FF1475">
        <v>66.854489999999998</v>
      </c>
      <c r="FG1475">
        <v>72.943870000000004</v>
      </c>
      <c r="FH1475">
        <v>78.114360000000005</v>
      </c>
      <c r="FI1475">
        <v>82.035520000000005</v>
      </c>
      <c r="FJ1475">
        <v>84.202510000000004</v>
      </c>
      <c r="FK1475">
        <v>85.387889999999999</v>
      </c>
      <c r="FL1475">
        <v>87.089079999999996</v>
      </c>
      <c r="FM1475">
        <v>88.212069999999997</v>
      </c>
      <c r="FN1475">
        <v>88.468019999999996</v>
      </c>
      <c r="FO1475">
        <v>87.631910000000005</v>
      </c>
      <c r="FP1475">
        <v>86.333290000000005</v>
      </c>
      <c r="FQ1475">
        <v>83.5946</v>
      </c>
      <c r="FR1475">
        <v>80.270179999999996</v>
      </c>
      <c r="FS1475">
        <v>76.259770000000003</v>
      </c>
      <c r="FT1475">
        <v>73.209630000000004</v>
      </c>
      <c r="FU1475">
        <v>71.206289999999996</v>
      </c>
      <c r="FV1475">
        <v>1</v>
      </c>
    </row>
    <row r="1476" spans="1:178" x14ac:dyDescent="0.2">
      <c r="A1476" t="s">
        <v>216</v>
      </c>
      <c r="B1476" t="s">
        <v>231</v>
      </c>
      <c r="C1476" t="s">
        <v>246</v>
      </c>
      <c r="D1476" t="s">
        <v>37</v>
      </c>
      <c r="E1476">
        <v>2017</v>
      </c>
      <c r="F1476" t="s">
        <v>229</v>
      </c>
      <c r="G1476">
        <v>53</v>
      </c>
      <c r="H1476" s="59"/>
      <c r="I1476">
        <v>12.184900000000001</v>
      </c>
      <c r="J1476">
        <v>53.632420000000003</v>
      </c>
      <c r="K1476">
        <v>53.411879999999996</v>
      </c>
      <c r="L1476">
        <v>53.573129999999999</v>
      </c>
      <c r="M1476">
        <v>54.866379999999999</v>
      </c>
      <c r="N1476">
        <v>57.70505</v>
      </c>
      <c r="O1476">
        <v>61.259909999999998</v>
      </c>
      <c r="P1476">
        <v>62.895650000000003</v>
      </c>
      <c r="Q1476">
        <v>63.848739999999999</v>
      </c>
      <c r="R1476">
        <v>64.503360000000001</v>
      </c>
      <c r="S1476">
        <v>66.429280000000006</v>
      </c>
      <c r="T1476">
        <v>67.745189999999994</v>
      </c>
      <c r="U1476">
        <v>68.222790000000003</v>
      </c>
      <c r="V1476">
        <v>67.220730000000003</v>
      </c>
      <c r="W1476">
        <v>65.161959999999993</v>
      </c>
      <c r="X1476">
        <v>64.894980000000004</v>
      </c>
      <c r="Y1476">
        <v>64.941770000000005</v>
      </c>
      <c r="Z1476">
        <v>64.619439999999997</v>
      </c>
      <c r="AA1476">
        <v>64.019880000000001</v>
      </c>
      <c r="AB1476">
        <v>63.039099999999998</v>
      </c>
      <c r="AC1476">
        <v>62.725169999999999</v>
      </c>
      <c r="AD1476">
        <v>61.853439999999999</v>
      </c>
      <c r="AE1476">
        <v>60.400880000000001</v>
      </c>
      <c r="AF1476">
        <v>58.355490000000003</v>
      </c>
      <c r="AG1476">
        <v>55.656730000000003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18.711819999999999</v>
      </c>
      <c r="AU1476">
        <v>43.23068</v>
      </c>
      <c r="AV1476">
        <v>46.40869</v>
      </c>
      <c r="AW1476">
        <v>47.986499999999999</v>
      </c>
      <c r="AX1476">
        <v>47.900799999999997</v>
      </c>
      <c r="AY1476">
        <v>47.640180000000001</v>
      </c>
      <c r="AZ1476">
        <v>35.812060000000002</v>
      </c>
      <c r="BA1476">
        <v>18.921749999999999</v>
      </c>
      <c r="BB1476">
        <v>11.85732</v>
      </c>
      <c r="BC1476">
        <v>11.350070000000001</v>
      </c>
      <c r="BD1476">
        <v>10.742990000000001</v>
      </c>
      <c r="BE1476">
        <v>9.5520940000000003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19.075410000000002</v>
      </c>
      <c r="BS1476">
        <v>45.516689999999997</v>
      </c>
      <c r="BT1476">
        <v>47.30227</v>
      </c>
      <c r="BU1476">
        <v>48.438200000000002</v>
      </c>
      <c r="BV1476">
        <v>48.329920000000001</v>
      </c>
      <c r="BW1476">
        <v>48.061570000000003</v>
      </c>
      <c r="BX1476">
        <v>36.32893</v>
      </c>
      <c r="BY1476">
        <v>19.466909999999999</v>
      </c>
      <c r="BZ1476">
        <v>12.28331</v>
      </c>
      <c r="CA1476">
        <v>11.749309999999999</v>
      </c>
      <c r="CB1476">
        <v>11.122640000000001</v>
      </c>
      <c r="CC1476">
        <v>9.9223809999999997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19.32723</v>
      </c>
      <c r="CQ1476">
        <v>47.099969999999999</v>
      </c>
      <c r="CR1476">
        <v>47.921149999999997</v>
      </c>
      <c r="CS1476">
        <v>48.751040000000003</v>
      </c>
      <c r="CT1476">
        <v>48.627119999999998</v>
      </c>
      <c r="CU1476">
        <v>48.353430000000003</v>
      </c>
      <c r="CV1476">
        <v>36.686920000000001</v>
      </c>
      <c r="CW1476">
        <v>19.844480000000001</v>
      </c>
      <c r="CX1476">
        <v>12.57835</v>
      </c>
      <c r="CY1476">
        <v>12.02582</v>
      </c>
      <c r="CZ1476">
        <v>11.385579999999999</v>
      </c>
      <c r="DA1476">
        <v>10.178839999999999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19.579049999999999</v>
      </c>
      <c r="DO1476">
        <v>48.683250000000001</v>
      </c>
      <c r="DP1476">
        <v>48.540039999999998</v>
      </c>
      <c r="DQ1476">
        <v>49.063879999999997</v>
      </c>
      <c r="DR1476">
        <v>48.924329999999998</v>
      </c>
      <c r="DS1476">
        <v>48.64528</v>
      </c>
      <c r="DT1476">
        <v>37.044910000000002</v>
      </c>
      <c r="DU1476">
        <v>20.222059999999999</v>
      </c>
      <c r="DV1476">
        <v>12.873390000000001</v>
      </c>
      <c r="DW1476">
        <v>12.302339999999999</v>
      </c>
      <c r="DX1476">
        <v>11.648529999999999</v>
      </c>
      <c r="DY1476">
        <v>10.4353</v>
      </c>
      <c r="DZ1476">
        <v>0</v>
      </c>
      <c r="EA1476">
        <v>0</v>
      </c>
      <c r="EB1476">
        <v>0</v>
      </c>
      <c r="EC1476">
        <v>0</v>
      </c>
      <c r="ED1476">
        <v>0</v>
      </c>
      <c r="EE1476">
        <v>0</v>
      </c>
      <c r="EF1476">
        <v>0</v>
      </c>
      <c r="EG1476">
        <v>0</v>
      </c>
      <c r="EH1476">
        <v>0</v>
      </c>
      <c r="EI1476">
        <v>0</v>
      </c>
      <c r="EJ1476">
        <v>0</v>
      </c>
      <c r="EK1476">
        <v>0</v>
      </c>
      <c r="EL1476">
        <v>19.942640000000001</v>
      </c>
      <c r="EM1476">
        <v>50.969259999999998</v>
      </c>
      <c r="EN1476">
        <v>49.433619999999998</v>
      </c>
      <c r="EO1476">
        <v>49.51558</v>
      </c>
      <c r="EP1476">
        <v>49.353450000000002</v>
      </c>
      <c r="EQ1476">
        <v>49.066670000000002</v>
      </c>
      <c r="ER1476">
        <v>37.561779999999999</v>
      </c>
      <c r="ES1476">
        <v>20.767219999999998</v>
      </c>
      <c r="ET1476">
        <v>13.299379999999999</v>
      </c>
      <c r="EU1476">
        <v>12.70158</v>
      </c>
      <c r="EV1476">
        <v>12.028180000000001</v>
      </c>
      <c r="EW1476">
        <v>10.80559</v>
      </c>
      <c r="EX1476">
        <v>67.945980000000006</v>
      </c>
      <c r="EY1476">
        <v>67.024619999999999</v>
      </c>
      <c r="EZ1476">
        <v>65.225030000000004</v>
      </c>
      <c r="FA1476">
        <v>64.205309999999997</v>
      </c>
      <c r="FB1476">
        <v>63.687440000000002</v>
      </c>
      <c r="FC1476">
        <v>62.967939999999999</v>
      </c>
      <c r="FD1476">
        <v>63.209850000000003</v>
      </c>
      <c r="FE1476">
        <v>63.421250000000001</v>
      </c>
      <c r="FF1476">
        <v>66.854489999999998</v>
      </c>
      <c r="FG1476">
        <v>72.943870000000004</v>
      </c>
      <c r="FH1476">
        <v>78.114360000000005</v>
      </c>
      <c r="FI1476">
        <v>82.035520000000005</v>
      </c>
      <c r="FJ1476">
        <v>84.202510000000004</v>
      </c>
      <c r="FK1476">
        <v>85.387889999999999</v>
      </c>
      <c r="FL1476">
        <v>87.089079999999996</v>
      </c>
      <c r="FM1476">
        <v>88.212069999999997</v>
      </c>
      <c r="FN1476">
        <v>88.468019999999996</v>
      </c>
      <c r="FO1476">
        <v>87.631910000000005</v>
      </c>
      <c r="FP1476">
        <v>86.333290000000005</v>
      </c>
      <c r="FQ1476">
        <v>83.5946</v>
      </c>
      <c r="FR1476">
        <v>80.270179999999996</v>
      </c>
      <c r="FS1476">
        <v>76.259770000000003</v>
      </c>
      <c r="FT1476">
        <v>73.209630000000004</v>
      </c>
      <c r="FU1476">
        <v>71.206289999999996</v>
      </c>
      <c r="FV1476">
        <v>1</v>
      </c>
    </row>
    <row r="1477" spans="1:178" x14ac:dyDescent="0.2">
      <c r="A1477" t="s">
        <v>216</v>
      </c>
      <c r="B1477" t="s">
        <v>231</v>
      </c>
      <c r="C1477" t="s">
        <v>246</v>
      </c>
      <c r="D1477" t="s">
        <v>37</v>
      </c>
      <c r="E1477" t="s">
        <v>239</v>
      </c>
      <c r="F1477" t="s">
        <v>229</v>
      </c>
      <c r="G1477">
        <v>51</v>
      </c>
      <c r="H1477" s="59"/>
      <c r="I1477">
        <v>11.725099999999999</v>
      </c>
      <c r="J1477">
        <v>51.608550000000001</v>
      </c>
      <c r="K1477">
        <v>51.396340000000002</v>
      </c>
      <c r="L1477">
        <v>51.551499999999997</v>
      </c>
      <c r="M1477">
        <v>52.795949999999998</v>
      </c>
      <c r="N1477">
        <v>55.527500000000003</v>
      </c>
      <c r="O1477">
        <v>58.948219999999999</v>
      </c>
      <c r="P1477">
        <v>60.52223</v>
      </c>
      <c r="Q1477">
        <v>61.439349999999997</v>
      </c>
      <c r="R1477">
        <v>62.069270000000003</v>
      </c>
      <c r="S1477">
        <v>63.922510000000003</v>
      </c>
      <c r="T1477">
        <v>65.188770000000005</v>
      </c>
      <c r="U1477">
        <v>65.648349999999994</v>
      </c>
      <c r="V1477">
        <v>64.684100000000001</v>
      </c>
      <c r="W1477">
        <v>62.703020000000002</v>
      </c>
      <c r="X1477">
        <v>62.446120000000001</v>
      </c>
      <c r="Y1477">
        <v>62.491140000000001</v>
      </c>
      <c r="Z1477">
        <v>62.180970000000002</v>
      </c>
      <c r="AA1477">
        <v>61.604039999999998</v>
      </c>
      <c r="AB1477">
        <v>60.660260000000001</v>
      </c>
      <c r="AC1477">
        <v>60.358179999999997</v>
      </c>
      <c r="AD1477">
        <v>59.51934</v>
      </c>
      <c r="AE1477">
        <v>58.121600000000001</v>
      </c>
      <c r="AF1477">
        <v>56.153399999999998</v>
      </c>
      <c r="AG1477">
        <v>53.556480000000001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17.994219999999999</v>
      </c>
      <c r="AU1477">
        <v>41.527030000000003</v>
      </c>
      <c r="AV1477">
        <v>44.629159999999999</v>
      </c>
      <c r="AW1477">
        <v>46.161409999999997</v>
      </c>
      <c r="AX1477">
        <v>46.079650000000001</v>
      </c>
      <c r="AY1477">
        <v>45.82911</v>
      </c>
      <c r="AZ1477">
        <v>34.444310000000002</v>
      </c>
      <c r="BA1477">
        <v>18.190480000000001</v>
      </c>
      <c r="BB1477">
        <v>11.3964</v>
      </c>
      <c r="BC1477">
        <v>10.909140000000001</v>
      </c>
      <c r="BD1477">
        <v>10.32558</v>
      </c>
      <c r="BE1477">
        <v>9.1799250000000008</v>
      </c>
      <c r="BF1477">
        <v>0</v>
      </c>
      <c r="BG1477">
        <v>0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18.35088</v>
      </c>
      <c r="BS1477">
        <v>43.769489999999998</v>
      </c>
      <c r="BT1477">
        <v>45.505710000000001</v>
      </c>
      <c r="BU1477">
        <v>46.604500000000002</v>
      </c>
      <c r="BV1477">
        <v>46.500599999999999</v>
      </c>
      <c r="BW1477">
        <v>46.24248</v>
      </c>
      <c r="BX1477">
        <v>34.951340000000002</v>
      </c>
      <c r="BY1477">
        <v>18.725249999999999</v>
      </c>
      <c r="BZ1477">
        <v>11.81427</v>
      </c>
      <c r="CA1477">
        <v>11.30077</v>
      </c>
      <c r="CB1477">
        <v>10.698</v>
      </c>
      <c r="CC1477">
        <v>9.5431589999999993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18.597899999999999</v>
      </c>
      <c r="CQ1477">
        <v>45.322620000000001</v>
      </c>
      <c r="CR1477">
        <v>46.112810000000003</v>
      </c>
      <c r="CS1477">
        <v>46.911380000000001</v>
      </c>
      <c r="CT1477">
        <v>46.792140000000003</v>
      </c>
      <c r="CU1477">
        <v>46.528770000000002</v>
      </c>
      <c r="CV1477">
        <v>35.302509999999998</v>
      </c>
      <c r="CW1477">
        <v>19.09563</v>
      </c>
      <c r="CX1477">
        <v>12.1037</v>
      </c>
      <c r="CY1477">
        <v>11.57202</v>
      </c>
      <c r="CZ1477">
        <v>10.95594</v>
      </c>
      <c r="DA1477">
        <v>9.7947340000000001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  <c r="DM1477">
        <v>0</v>
      </c>
      <c r="DN1477">
        <v>18.844919999999998</v>
      </c>
      <c r="DO1477">
        <v>46.87574</v>
      </c>
      <c r="DP1477">
        <v>46.719909999999999</v>
      </c>
      <c r="DQ1477">
        <v>47.218260000000001</v>
      </c>
      <c r="DR1477">
        <v>47.083680000000001</v>
      </c>
      <c r="DS1477">
        <v>46.815060000000003</v>
      </c>
      <c r="DT1477">
        <v>35.653680000000001</v>
      </c>
      <c r="DU1477">
        <v>19.466010000000001</v>
      </c>
      <c r="DV1477">
        <v>12.39312</v>
      </c>
      <c r="DW1477">
        <v>11.84327</v>
      </c>
      <c r="DX1477">
        <v>11.21387</v>
      </c>
      <c r="DY1477">
        <v>10.04631</v>
      </c>
      <c r="DZ1477">
        <v>0</v>
      </c>
      <c r="EA1477">
        <v>0</v>
      </c>
      <c r="EB1477">
        <v>0</v>
      </c>
      <c r="EC1477">
        <v>0</v>
      </c>
      <c r="ED1477">
        <v>0</v>
      </c>
      <c r="EE1477">
        <v>0</v>
      </c>
      <c r="EF1477">
        <v>0</v>
      </c>
      <c r="EG1477">
        <v>0</v>
      </c>
      <c r="EH1477">
        <v>0</v>
      </c>
      <c r="EI1477">
        <v>0</v>
      </c>
      <c r="EJ1477">
        <v>0</v>
      </c>
      <c r="EK1477">
        <v>0</v>
      </c>
      <c r="EL1477">
        <v>19.201589999999999</v>
      </c>
      <c r="EM1477">
        <v>49.118200000000002</v>
      </c>
      <c r="EN1477">
        <v>47.596469999999997</v>
      </c>
      <c r="EO1477">
        <v>47.661349999999999</v>
      </c>
      <c r="EP1477">
        <v>47.504620000000003</v>
      </c>
      <c r="EQ1477">
        <v>47.228430000000003</v>
      </c>
      <c r="ER1477">
        <v>36.160710000000002</v>
      </c>
      <c r="ES1477">
        <v>20.000789999999999</v>
      </c>
      <c r="ET1477">
        <v>12.81099</v>
      </c>
      <c r="EU1477">
        <v>12.2349</v>
      </c>
      <c r="EV1477">
        <v>11.58629</v>
      </c>
      <c r="EW1477">
        <v>10.40954</v>
      </c>
      <c r="EX1477">
        <v>67.945980000000006</v>
      </c>
      <c r="EY1477">
        <v>67.024619999999999</v>
      </c>
      <c r="EZ1477">
        <v>65.225030000000004</v>
      </c>
      <c r="FA1477">
        <v>64.205309999999997</v>
      </c>
      <c r="FB1477">
        <v>63.687440000000002</v>
      </c>
      <c r="FC1477">
        <v>62.967939999999999</v>
      </c>
      <c r="FD1477">
        <v>63.209850000000003</v>
      </c>
      <c r="FE1477">
        <v>63.421250000000001</v>
      </c>
      <c r="FF1477">
        <v>66.854489999999998</v>
      </c>
      <c r="FG1477">
        <v>72.943870000000004</v>
      </c>
      <c r="FH1477">
        <v>78.114360000000005</v>
      </c>
      <c r="FI1477">
        <v>82.035520000000005</v>
      </c>
      <c r="FJ1477">
        <v>84.202510000000004</v>
      </c>
      <c r="FK1477">
        <v>85.387889999999999</v>
      </c>
      <c r="FL1477">
        <v>87.089079999999996</v>
      </c>
      <c r="FM1477">
        <v>88.212069999999997</v>
      </c>
      <c r="FN1477">
        <v>88.468019999999996</v>
      </c>
      <c r="FO1477">
        <v>87.631910000000005</v>
      </c>
      <c r="FP1477">
        <v>86.333290000000005</v>
      </c>
      <c r="FQ1477">
        <v>83.5946</v>
      </c>
      <c r="FR1477">
        <v>80.270179999999996</v>
      </c>
      <c r="FS1477">
        <v>76.259770000000003</v>
      </c>
      <c r="FT1477">
        <v>73.209630000000004</v>
      </c>
      <c r="FU1477">
        <v>71.206289999999996</v>
      </c>
      <c r="FV1477">
        <v>1</v>
      </c>
    </row>
    <row r="1478" spans="1:178" x14ac:dyDescent="0.2">
      <c r="A1478" t="s">
        <v>216</v>
      </c>
      <c r="B1478" t="s">
        <v>231</v>
      </c>
      <c r="C1478" t="s">
        <v>246</v>
      </c>
      <c r="D1478" t="s">
        <v>38</v>
      </c>
      <c r="E1478">
        <v>2015</v>
      </c>
      <c r="F1478" t="s">
        <v>229</v>
      </c>
      <c r="G1478">
        <v>56</v>
      </c>
      <c r="H1478" s="59"/>
      <c r="I1478">
        <v>12.87462</v>
      </c>
      <c r="J1478">
        <v>56.738390000000003</v>
      </c>
      <c r="K1478">
        <v>56.411169999999998</v>
      </c>
      <c r="L1478">
        <v>57.136279999999999</v>
      </c>
      <c r="M1478">
        <v>59.092529999999996</v>
      </c>
      <c r="N1478">
        <v>61.142659999999999</v>
      </c>
      <c r="O1478">
        <v>63.848080000000003</v>
      </c>
      <c r="P1478">
        <v>65.558059999999998</v>
      </c>
      <c r="Q1478">
        <v>66.344480000000004</v>
      </c>
      <c r="R1478">
        <v>67.117679999999993</v>
      </c>
      <c r="S1478">
        <v>68.208979999999997</v>
      </c>
      <c r="T1478">
        <v>69.420069999999996</v>
      </c>
      <c r="U1478">
        <v>69.332499999999996</v>
      </c>
      <c r="V1478">
        <v>67.834850000000003</v>
      </c>
      <c r="W1478">
        <v>66.78613</v>
      </c>
      <c r="X1478">
        <v>67.315250000000006</v>
      </c>
      <c r="Y1478">
        <v>67.195710000000005</v>
      </c>
      <c r="Z1478">
        <v>66.887420000000006</v>
      </c>
      <c r="AA1478">
        <v>66.006870000000006</v>
      </c>
      <c r="AB1478">
        <v>65.092870000000005</v>
      </c>
      <c r="AC1478">
        <v>65.219430000000003</v>
      </c>
      <c r="AD1478">
        <v>64.596050000000005</v>
      </c>
      <c r="AE1478">
        <v>63.213810000000002</v>
      </c>
      <c r="AF1478">
        <v>61.387999999999998</v>
      </c>
      <c r="AG1478">
        <v>59.452039999999997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19.09797</v>
      </c>
      <c r="AU1478">
        <v>49.138019999999997</v>
      </c>
      <c r="AV1478">
        <v>49.797249999999998</v>
      </c>
      <c r="AW1478">
        <v>50.07817</v>
      </c>
      <c r="AX1478">
        <v>49.88411</v>
      </c>
      <c r="AY1478">
        <v>49.353589999999997</v>
      </c>
      <c r="AZ1478">
        <v>36.430619999999998</v>
      </c>
      <c r="BA1478">
        <v>18.34216</v>
      </c>
      <c r="BB1478">
        <v>11.249040000000001</v>
      </c>
      <c r="BC1478">
        <v>10.98723</v>
      </c>
      <c r="BD1478">
        <v>10.59643</v>
      </c>
      <c r="BE1478">
        <v>9.7490550000000002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19.465119999999999</v>
      </c>
      <c r="BS1478">
        <v>49.635669999999998</v>
      </c>
      <c r="BT1478">
        <v>50.267119999999998</v>
      </c>
      <c r="BU1478">
        <v>50.536749999999998</v>
      </c>
      <c r="BV1478">
        <v>50.337020000000003</v>
      </c>
      <c r="BW1478">
        <v>49.808810000000001</v>
      </c>
      <c r="BX1478">
        <v>36.941809999999997</v>
      </c>
      <c r="BY1478">
        <v>18.860779999999998</v>
      </c>
      <c r="BZ1478">
        <v>11.62918</v>
      </c>
      <c r="CA1478">
        <v>11.343059999999999</v>
      </c>
      <c r="CB1478">
        <v>10.9352</v>
      </c>
      <c r="CC1478">
        <v>10.07497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19.7194</v>
      </c>
      <c r="CQ1478">
        <v>49.980339999999998</v>
      </c>
      <c r="CR1478">
        <v>50.592559999999999</v>
      </c>
      <c r="CS1478">
        <v>50.854349999999997</v>
      </c>
      <c r="CT1478">
        <v>50.650709999999997</v>
      </c>
      <c r="CU1478">
        <v>50.124099999999999</v>
      </c>
      <c r="CV1478">
        <v>37.295870000000001</v>
      </c>
      <c r="CW1478">
        <v>19.21997</v>
      </c>
      <c r="CX1478">
        <v>11.89246</v>
      </c>
      <c r="CY1478">
        <v>11.589510000000001</v>
      </c>
      <c r="CZ1478">
        <v>11.169829999999999</v>
      </c>
      <c r="DA1478">
        <v>10.300700000000001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  <c r="DM1478">
        <v>0</v>
      </c>
      <c r="DN1478">
        <v>19.973690000000001</v>
      </c>
      <c r="DO1478">
        <v>50.325009999999999</v>
      </c>
      <c r="DP1478">
        <v>50.917990000000003</v>
      </c>
      <c r="DQ1478">
        <v>51.171959999999999</v>
      </c>
      <c r="DR1478">
        <v>50.964390000000002</v>
      </c>
      <c r="DS1478">
        <v>50.43938</v>
      </c>
      <c r="DT1478">
        <v>37.649920000000002</v>
      </c>
      <c r="DU1478">
        <v>19.579170000000001</v>
      </c>
      <c r="DV1478">
        <v>12.15574</v>
      </c>
      <c r="DW1478">
        <v>11.83596</v>
      </c>
      <c r="DX1478">
        <v>11.40446</v>
      </c>
      <c r="DY1478">
        <v>10.52643</v>
      </c>
      <c r="DZ1478">
        <v>0</v>
      </c>
      <c r="EA1478">
        <v>0</v>
      </c>
      <c r="EB1478">
        <v>0</v>
      </c>
      <c r="EC1478">
        <v>0</v>
      </c>
      <c r="ED1478">
        <v>0</v>
      </c>
      <c r="EE1478">
        <v>0</v>
      </c>
      <c r="EF1478">
        <v>0</v>
      </c>
      <c r="EG1478">
        <v>0</v>
      </c>
      <c r="EH1478">
        <v>0</v>
      </c>
      <c r="EI1478">
        <v>0</v>
      </c>
      <c r="EJ1478">
        <v>0</v>
      </c>
      <c r="EK1478">
        <v>0</v>
      </c>
      <c r="EL1478">
        <v>20.34084</v>
      </c>
      <c r="EM1478">
        <v>50.822659999999999</v>
      </c>
      <c r="EN1478">
        <v>51.387860000000003</v>
      </c>
      <c r="EO1478">
        <v>51.63053</v>
      </c>
      <c r="EP1478">
        <v>51.417310000000001</v>
      </c>
      <c r="EQ1478">
        <v>50.894599999999997</v>
      </c>
      <c r="ER1478">
        <v>38.161110000000001</v>
      </c>
      <c r="ES1478">
        <v>20.09778</v>
      </c>
      <c r="ET1478">
        <v>12.535869999999999</v>
      </c>
      <c r="EU1478">
        <v>12.191800000000001</v>
      </c>
      <c r="EV1478">
        <v>11.743230000000001</v>
      </c>
      <c r="EW1478">
        <v>10.85234</v>
      </c>
      <c r="EX1478">
        <v>65.853160000000003</v>
      </c>
      <c r="EY1478">
        <v>65.216999999999999</v>
      </c>
      <c r="EZ1478">
        <v>64.609380000000002</v>
      </c>
      <c r="FA1478">
        <v>63.989989999999999</v>
      </c>
      <c r="FB1478">
        <v>62.301580000000001</v>
      </c>
      <c r="FC1478">
        <v>61.561729999999997</v>
      </c>
      <c r="FD1478">
        <v>61.888719999999999</v>
      </c>
      <c r="FE1478">
        <v>63.99662</v>
      </c>
      <c r="FF1478">
        <v>67.101339999999993</v>
      </c>
      <c r="FG1478">
        <v>71.599299999999999</v>
      </c>
      <c r="FH1478">
        <v>76.573459999999997</v>
      </c>
      <c r="FI1478">
        <v>80.721710000000002</v>
      </c>
      <c r="FJ1478">
        <v>82.692859999999996</v>
      </c>
      <c r="FK1478">
        <v>83.249399999999994</v>
      </c>
      <c r="FL1478">
        <v>84.196380000000005</v>
      </c>
      <c r="FM1478">
        <v>84.391480000000001</v>
      </c>
      <c r="FN1478">
        <v>85.59639</v>
      </c>
      <c r="FO1478">
        <v>85.128519999999995</v>
      </c>
      <c r="FP1478">
        <v>84.946079999999995</v>
      </c>
      <c r="FQ1478">
        <v>83.428539999999998</v>
      </c>
      <c r="FR1478">
        <v>79.154820000000001</v>
      </c>
      <c r="FS1478">
        <v>75.022509999999997</v>
      </c>
      <c r="FT1478">
        <v>71.975759999999994</v>
      </c>
      <c r="FU1478">
        <v>70.007390000000001</v>
      </c>
      <c r="FV1478">
        <v>1</v>
      </c>
    </row>
    <row r="1479" spans="1:178" x14ac:dyDescent="0.2">
      <c r="A1479" t="s">
        <v>216</v>
      </c>
      <c r="B1479" t="s">
        <v>231</v>
      </c>
      <c r="C1479" t="s">
        <v>246</v>
      </c>
      <c r="D1479" t="s">
        <v>38</v>
      </c>
      <c r="E1479">
        <v>2016</v>
      </c>
      <c r="F1479" t="s">
        <v>229</v>
      </c>
      <c r="G1479">
        <v>54</v>
      </c>
      <c r="H1479" s="59"/>
      <c r="I1479">
        <v>12.414809999999999</v>
      </c>
      <c r="J1479">
        <v>54.712020000000003</v>
      </c>
      <c r="K1479">
        <v>54.39649</v>
      </c>
      <c r="L1479">
        <v>55.095700000000001</v>
      </c>
      <c r="M1479">
        <v>56.982089999999999</v>
      </c>
      <c r="N1479">
        <v>58.95899</v>
      </c>
      <c r="O1479">
        <v>61.567790000000002</v>
      </c>
      <c r="P1479">
        <v>63.216700000000003</v>
      </c>
      <c r="Q1479">
        <v>63.975029999999997</v>
      </c>
      <c r="R1479">
        <v>64.720619999999997</v>
      </c>
      <c r="S1479">
        <v>65.772949999999994</v>
      </c>
      <c r="T1479">
        <v>66.940790000000007</v>
      </c>
      <c r="U1479">
        <v>66.85633</v>
      </c>
      <c r="V1479">
        <v>65.412189999999995</v>
      </c>
      <c r="W1479">
        <v>64.400909999999996</v>
      </c>
      <c r="X1479">
        <v>64.911140000000003</v>
      </c>
      <c r="Y1479">
        <v>64.795869999999994</v>
      </c>
      <c r="Z1479">
        <v>64.498589999999993</v>
      </c>
      <c r="AA1479">
        <v>63.649479999999997</v>
      </c>
      <c r="AB1479">
        <v>62.768120000000003</v>
      </c>
      <c r="AC1479">
        <v>62.890169999999998</v>
      </c>
      <c r="AD1479">
        <v>62.289050000000003</v>
      </c>
      <c r="AE1479">
        <v>60.95617</v>
      </c>
      <c r="AF1479">
        <v>59.195569999999996</v>
      </c>
      <c r="AG1479">
        <v>57.328749999999999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18.404910000000001</v>
      </c>
      <c r="AU1479">
        <v>47.368189999999998</v>
      </c>
      <c r="AV1479">
        <v>48.0047</v>
      </c>
      <c r="AW1479">
        <v>48.275939999999999</v>
      </c>
      <c r="AX1479">
        <v>48.088970000000003</v>
      </c>
      <c r="AY1479">
        <v>47.577330000000003</v>
      </c>
      <c r="AZ1479">
        <v>35.114220000000003</v>
      </c>
      <c r="BA1479">
        <v>17.67155</v>
      </c>
      <c r="BB1479">
        <v>10.835900000000001</v>
      </c>
      <c r="BC1479">
        <v>10.58417</v>
      </c>
      <c r="BD1479">
        <v>10.207839999999999</v>
      </c>
      <c r="BE1479">
        <v>9.3911130000000007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18.765440000000002</v>
      </c>
      <c r="BS1479">
        <v>47.856870000000001</v>
      </c>
      <c r="BT1479">
        <v>48.46611</v>
      </c>
      <c r="BU1479">
        <v>48.726239999999997</v>
      </c>
      <c r="BV1479">
        <v>48.533720000000002</v>
      </c>
      <c r="BW1479">
        <v>48.024349999999998</v>
      </c>
      <c r="BX1479">
        <v>35.616199999999999</v>
      </c>
      <c r="BY1479">
        <v>18.180820000000001</v>
      </c>
      <c r="BZ1479">
        <v>11.20919</v>
      </c>
      <c r="CA1479">
        <v>10.933590000000001</v>
      </c>
      <c r="CB1479">
        <v>10.5405</v>
      </c>
      <c r="CC1479">
        <v>9.7111560000000008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19.015139999999999</v>
      </c>
      <c r="CQ1479">
        <v>48.195329999999998</v>
      </c>
      <c r="CR1479">
        <v>48.785679999999999</v>
      </c>
      <c r="CS1479">
        <v>49.038119999999999</v>
      </c>
      <c r="CT1479">
        <v>48.841749999999998</v>
      </c>
      <c r="CU1479">
        <v>48.333950000000002</v>
      </c>
      <c r="CV1479">
        <v>35.96387</v>
      </c>
      <c r="CW1479">
        <v>18.533539999999999</v>
      </c>
      <c r="CX1479">
        <v>11.46772</v>
      </c>
      <c r="CY1479">
        <v>11.175599999999999</v>
      </c>
      <c r="CZ1479">
        <v>10.770910000000001</v>
      </c>
      <c r="DA1479">
        <v>9.932817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  <c r="DM1479">
        <v>0</v>
      </c>
      <c r="DN1479">
        <v>19.26484</v>
      </c>
      <c r="DO1479">
        <v>48.533790000000003</v>
      </c>
      <c r="DP1479">
        <v>49.105249999999998</v>
      </c>
      <c r="DQ1479">
        <v>49.350009999999997</v>
      </c>
      <c r="DR1479">
        <v>49.149790000000003</v>
      </c>
      <c r="DS1479">
        <v>48.643549999999998</v>
      </c>
      <c r="DT1479">
        <v>36.311549999999997</v>
      </c>
      <c r="DU1479">
        <v>18.88626</v>
      </c>
      <c r="DV1479">
        <v>11.72626</v>
      </c>
      <c r="DW1479">
        <v>11.41761</v>
      </c>
      <c r="DX1479">
        <v>11.00131</v>
      </c>
      <c r="DY1479">
        <v>10.15448</v>
      </c>
      <c r="DZ1479">
        <v>0</v>
      </c>
      <c r="EA1479">
        <v>0</v>
      </c>
      <c r="EB1479">
        <v>0</v>
      </c>
      <c r="EC1479">
        <v>0</v>
      </c>
      <c r="ED1479">
        <v>0</v>
      </c>
      <c r="EE1479">
        <v>0</v>
      </c>
      <c r="EF1479">
        <v>0</v>
      </c>
      <c r="EG1479">
        <v>0</v>
      </c>
      <c r="EH1479">
        <v>0</v>
      </c>
      <c r="EI1479">
        <v>0</v>
      </c>
      <c r="EJ1479">
        <v>0</v>
      </c>
      <c r="EK1479">
        <v>0</v>
      </c>
      <c r="EL1479">
        <v>19.62538</v>
      </c>
      <c r="EM1479">
        <v>49.022480000000002</v>
      </c>
      <c r="EN1479">
        <v>49.566659999999999</v>
      </c>
      <c r="EO1479">
        <v>49.800310000000003</v>
      </c>
      <c r="EP1479">
        <v>49.594540000000002</v>
      </c>
      <c r="EQ1479">
        <v>49.09057</v>
      </c>
      <c r="ER1479">
        <v>36.81353</v>
      </c>
      <c r="ES1479">
        <v>19.39554</v>
      </c>
      <c r="ET1479">
        <v>12.099550000000001</v>
      </c>
      <c r="EU1479">
        <v>11.76703</v>
      </c>
      <c r="EV1479">
        <v>11.33398</v>
      </c>
      <c r="EW1479">
        <v>10.47452</v>
      </c>
      <c r="EX1479">
        <v>65.853160000000003</v>
      </c>
      <c r="EY1479">
        <v>65.216999999999999</v>
      </c>
      <c r="EZ1479">
        <v>64.609380000000002</v>
      </c>
      <c r="FA1479">
        <v>63.989989999999999</v>
      </c>
      <c r="FB1479">
        <v>62.301580000000001</v>
      </c>
      <c r="FC1479">
        <v>61.561729999999997</v>
      </c>
      <c r="FD1479">
        <v>61.888719999999999</v>
      </c>
      <c r="FE1479">
        <v>63.99662</v>
      </c>
      <c r="FF1479">
        <v>67.101339999999993</v>
      </c>
      <c r="FG1479">
        <v>71.599299999999999</v>
      </c>
      <c r="FH1479">
        <v>76.573459999999997</v>
      </c>
      <c r="FI1479">
        <v>80.721710000000002</v>
      </c>
      <c r="FJ1479">
        <v>82.692859999999996</v>
      </c>
      <c r="FK1479">
        <v>83.249399999999994</v>
      </c>
      <c r="FL1479">
        <v>84.196380000000005</v>
      </c>
      <c r="FM1479">
        <v>84.391480000000001</v>
      </c>
      <c r="FN1479">
        <v>85.59639</v>
      </c>
      <c r="FO1479">
        <v>85.128519999999995</v>
      </c>
      <c r="FP1479">
        <v>84.946079999999995</v>
      </c>
      <c r="FQ1479">
        <v>83.428539999999998</v>
      </c>
      <c r="FR1479">
        <v>79.154820000000001</v>
      </c>
      <c r="FS1479">
        <v>75.022509999999997</v>
      </c>
      <c r="FT1479">
        <v>71.975759999999994</v>
      </c>
      <c r="FU1479">
        <v>70.007390000000001</v>
      </c>
      <c r="FV1479">
        <v>1</v>
      </c>
    </row>
    <row r="1480" spans="1:178" x14ac:dyDescent="0.2">
      <c r="A1480" t="s">
        <v>216</v>
      </c>
      <c r="B1480" t="s">
        <v>231</v>
      </c>
      <c r="C1480" t="s">
        <v>246</v>
      </c>
      <c r="D1480" t="s">
        <v>38</v>
      </c>
      <c r="E1480">
        <v>2017</v>
      </c>
      <c r="F1480" t="s">
        <v>229</v>
      </c>
      <c r="G1480">
        <v>53</v>
      </c>
      <c r="H1480" s="59"/>
      <c r="I1480">
        <v>12.184900000000001</v>
      </c>
      <c r="J1480">
        <v>53.698839999999997</v>
      </c>
      <c r="K1480">
        <v>53.389150000000001</v>
      </c>
      <c r="L1480">
        <v>54.075409999999998</v>
      </c>
      <c r="M1480">
        <v>55.926859999999998</v>
      </c>
      <c r="N1480">
        <v>57.867159999999998</v>
      </c>
      <c r="O1480">
        <v>60.42765</v>
      </c>
      <c r="P1480">
        <v>62.046019999999999</v>
      </c>
      <c r="Q1480">
        <v>62.790309999999998</v>
      </c>
      <c r="R1480">
        <v>63.522089999999999</v>
      </c>
      <c r="S1480">
        <v>64.554929999999999</v>
      </c>
      <c r="T1480">
        <v>65.701139999999995</v>
      </c>
      <c r="U1480">
        <v>65.618260000000006</v>
      </c>
      <c r="V1480">
        <v>64.200839999999999</v>
      </c>
      <c r="W1480">
        <v>63.208300000000001</v>
      </c>
      <c r="X1480">
        <v>63.70908</v>
      </c>
      <c r="Y1480">
        <v>63.595939999999999</v>
      </c>
      <c r="Z1480">
        <v>63.304160000000003</v>
      </c>
      <c r="AA1480">
        <v>62.470790000000001</v>
      </c>
      <c r="AB1480">
        <v>61.60575</v>
      </c>
      <c r="AC1480">
        <v>61.725529999999999</v>
      </c>
      <c r="AD1480">
        <v>61.135550000000002</v>
      </c>
      <c r="AE1480">
        <v>59.827350000000003</v>
      </c>
      <c r="AF1480">
        <v>58.099350000000001</v>
      </c>
      <c r="AG1480">
        <v>56.267110000000002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18.058450000000001</v>
      </c>
      <c r="AU1480">
        <v>46.483370000000001</v>
      </c>
      <c r="AV1480">
        <v>47.108530000000002</v>
      </c>
      <c r="AW1480">
        <v>47.37491</v>
      </c>
      <c r="AX1480">
        <v>47.191490000000002</v>
      </c>
      <c r="AY1480">
        <v>46.68929</v>
      </c>
      <c r="AZ1480">
        <v>34.456119999999999</v>
      </c>
      <c r="BA1480">
        <v>17.336359999999999</v>
      </c>
      <c r="BB1480">
        <v>10.62942</v>
      </c>
      <c r="BC1480">
        <v>10.382720000000001</v>
      </c>
      <c r="BD1480">
        <v>10.01361</v>
      </c>
      <c r="BE1480">
        <v>9.2122119999999992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18.41563</v>
      </c>
      <c r="BS1480">
        <v>46.967509999999997</v>
      </c>
      <c r="BT1480">
        <v>47.565640000000002</v>
      </c>
      <c r="BU1480">
        <v>47.82103</v>
      </c>
      <c r="BV1480">
        <v>47.632109999999997</v>
      </c>
      <c r="BW1480">
        <v>47.132150000000003</v>
      </c>
      <c r="BX1480">
        <v>34.953440000000001</v>
      </c>
      <c r="BY1480">
        <v>17.840890000000002</v>
      </c>
      <c r="BZ1480">
        <v>10.999230000000001</v>
      </c>
      <c r="CA1480">
        <v>10.72889</v>
      </c>
      <c r="CB1480">
        <v>10.34319</v>
      </c>
      <c r="CC1480">
        <v>9.5292770000000004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18.66301</v>
      </c>
      <c r="CQ1480">
        <v>47.302819999999997</v>
      </c>
      <c r="CR1480">
        <v>47.882240000000003</v>
      </c>
      <c r="CS1480">
        <v>48.130009999999999</v>
      </c>
      <c r="CT1480">
        <v>47.937280000000001</v>
      </c>
      <c r="CU1480">
        <v>47.438879999999997</v>
      </c>
      <c r="CV1480">
        <v>35.297870000000003</v>
      </c>
      <c r="CW1480">
        <v>18.190329999999999</v>
      </c>
      <c r="CX1480">
        <v>11.25536</v>
      </c>
      <c r="CY1480">
        <v>10.96865</v>
      </c>
      <c r="CZ1480">
        <v>10.57145</v>
      </c>
      <c r="DA1480">
        <v>9.7488759999999992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  <c r="DM1480">
        <v>0</v>
      </c>
      <c r="DN1480">
        <v>18.91039</v>
      </c>
      <c r="DO1480">
        <v>47.638129999999997</v>
      </c>
      <c r="DP1480">
        <v>48.198839999999997</v>
      </c>
      <c r="DQ1480">
        <v>48.438989999999997</v>
      </c>
      <c r="DR1480">
        <v>48.242449999999998</v>
      </c>
      <c r="DS1480">
        <v>47.745600000000003</v>
      </c>
      <c r="DT1480">
        <v>35.642310000000002</v>
      </c>
      <c r="DU1480">
        <v>18.539770000000001</v>
      </c>
      <c r="DV1480">
        <v>11.51149</v>
      </c>
      <c r="DW1480">
        <v>11.208399999999999</v>
      </c>
      <c r="DX1480">
        <v>10.799709999999999</v>
      </c>
      <c r="DY1480">
        <v>9.9684740000000005</v>
      </c>
      <c r="DZ1480">
        <v>0</v>
      </c>
      <c r="EA1480">
        <v>0</v>
      </c>
      <c r="EB1480">
        <v>0</v>
      </c>
      <c r="EC1480">
        <v>0</v>
      </c>
      <c r="ED1480">
        <v>0</v>
      </c>
      <c r="EE1480">
        <v>0</v>
      </c>
      <c r="EF1480">
        <v>0</v>
      </c>
      <c r="EG1480">
        <v>0</v>
      </c>
      <c r="EH1480">
        <v>0</v>
      </c>
      <c r="EI1480">
        <v>0</v>
      </c>
      <c r="EJ1480">
        <v>0</v>
      </c>
      <c r="EK1480">
        <v>0</v>
      </c>
      <c r="EL1480">
        <v>19.267569999999999</v>
      </c>
      <c r="EM1480">
        <v>48.12227</v>
      </c>
      <c r="EN1480">
        <v>48.655949999999997</v>
      </c>
      <c r="EO1480">
        <v>48.885109999999997</v>
      </c>
      <c r="EP1480">
        <v>48.683059999999998</v>
      </c>
      <c r="EQ1480">
        <v>48.188459999999999</v>
      </c>
      <c r="ER1480">
        <v>36.139629999999997</v>
      </c>
      <c r="ES1480">
        <v>19.044309999999999</v>
      </c>
      <c r="ET1480">
        <v>11.8813</v>
      </c>
      <c r="EU1480">
        <v>11.55458</v>
      </c>
      <c r="EV1480">
        <v>11.12928</v>
      </c>
      <c r="EW1480">
        <v>10.285539999999999</v>
      </c>
      <c r="EX1480">
        <v>65.853160000000003</v>
      </c>
      <c r="EY1480">
        <v>65.216999999999999</v>
      </c>
      <c r="EZ1480">
        <v>64.609380000000002</v>
      </c>
      <c r="FA1480">
        <v>63.989989999999999</v>
      </c>
      <c r="FB1480">
        <v>62.301580000000001</v>
      </c>
      <c r="FC1480">
        <v>61.561729999999997</v>
      </c>
      <c r="FD1480">
        <v>61.888719999999999</v>
      </c>
      <c r="FE1480">
        <v>63.99662</v>
      </c>
      <c r="FF1480">
        <v>67.101339999999993</v>
      </c>
      <c r="FG1480">
        <v>71.599299999999999</v>
      </c>
      <c r="FH1480">
        <v>76.573459999999997</v>
      </c>
      <c r="FI1480">
        <v>80.721710000000002</v>
      </c>
      <c r="FJ1480">
        <v>82.692859999999996</v>
      </c>
      <c r="FK1480">
        <v>83.249399999999994</v>
      </c>
      <c r="FL1480">
        <v>84.196380000000005</v>
      </c>
      <c r="FM1480">
        <v>84.391480000000001</v>
      </c>
      <c r="FN1480">
        <v>85.59639</v>
      </c>
      <c r="FO1480">
        <v>85.128519999999995</v>
      </c>
      <c r="FP1480">
        <v>84.946089999999998</v>
      </c>
      <c r="FQ1480">
        <v>83.428539999999998</v>
      </c>
      <c r="FR1480">
        <v>79.154820000000001</v>
      </c>
      <c r="FS1480">
        <v>75.022509999999997</v>
      </c>
      <c r="FT1480">
        <v>71.975759999999994</v>
      </c>
      <c r="FU1480">
        <v>70.007390000000001</v>
      </c>
      <c r="FV1480">
        <v>1</v>
      </c>
    </row>
    <row r="1481" spans="1:178" x14ac:dyDescent="0.2">
      <c r="A1481" t="s">
        <v>216</v>
      </c>
      <c r="B1481" t="s">
        <v>231</v>
      </c>
      <c r="C1481" t="s">
        <v>246</v>
      </c>
      <c r="D1481" t="s">
        <v>38</v>
      </c>
      <c r="E1481" t="s">
        <v>239</v>
      </c>
      <c r="F1481" t="s">
        <v>229</v>
      </c>
      <c r="G1481">
        <v>51</v>
      </c>
      <c r="H1481" s="59"/>
      <c r="I1481">
        <v>11.725099999999999</v>
      </c>
      <c r="J1481">
        <v>51.672469999999997</v>
      </c>
      <c r="K1481">
        <v>51.374459999999999</v>
      </c>
      <c r="L1481">
        <v>52.034829999999999</v>
      </c>
      <c r="M1481">
        <v>53.816409999999998</v>
      </c>
      <c r="N1481">
        <v>55.683489999999999</v>
      </c>
      <c r="O1481">
        <v>58.147359999999999</v>
      </c>
      <c r="P1481">
        <v>59.704659999999997</v>
      </c>
      <c r="Q1481">
        <v>60.420870000000001</v>
      </c>
      <c r="R1481">
        <v>61.125030000000002</v>
      </c>
      <c r="S1481">
        <v>62.118899999999996</v>
      </c>
      <c r="T1481">
        <v>63.22186</v>
      </c>
      <c r="U1481">
        <v>63.142090000000003</v>
      </c>
      <c r="V1481">
        <v>61.778170000000003</v>
      </c>
      <c r="W1481">
        <v>60.823079999999997</v>
      </c>
      <c r="X1481">
        <v>61.304969999999997</v>
      </c>
      <c r="Y1481">
        <v>61.196089999999998</v>
      </c>
      <c r="Z1481">
        <v>60.915329999999997</v>
      </c>
      <c r="AA1481">
        <v>60.113399999999999</v>
      </c>
      <c r="AB1481">
        <v>59.281010000000002</v>
      </c>
      <c r="AC1481">
        <v>59.396270000000001</v>
      </c>
      <c r="AD1481">
        <v>58.82855</v>
      </c>
      <c r="AE1481">
        <v>57.569719999999997</v>
      </c>
      <c r="AF1481">
        <v>55.906930000000003</v>
      </c>
      <c r="AG1481">
        <v>54.143819999999998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17.3657</v>
      </c>
      <c r="AU1481">
        <v>44.713970000000003</v>
      </c>
      <c r="AV1481">
        <v>45.316389999999998</v>
      </c>
      <c r="AW1481">
        <v>45.573070000000001</v>
      </c>
      <c r="AX1481">
        <v>45.396740000000001</v>
      </c>
      <c r="AY1481">
        <v>44.913429999999998</v>
      </c>
      <c r="AZ1481">
        <v>33.140160000000002</v>
      </c>
      <c r="BA1481">
        <v>16.6662</v>
      </c>
      <c r="BB1481">
        <v>10.216609999999999</v>
      </c>
      <c r="BC1481">
        <v>9.9799670000000003</v>
      </c>
      <c r="BD1481">
        <v>9.625318</v>
      </c>
      <c r="BE1481">
        <v>8.854552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17.716080000000002</v>
      </c>
      <c r="BS1481">
        <v>45.188879999999997</v>
      </c>
      <c r="BT1481">
        <v>45.764800000000001</v>
      </c>
      <c r="BU1481">
        <v>46.010689999999997</v>
      </c>
      <c r="BV1481">
        <v>45.828969999999998</v>
      </c>
      <c r="BW1481">
        <v>45.347850000000001</v>
      </c>
      <c r="BX1481">
        <v>33.628010000000003</v>
      </c>
      <c r="BY1481">
        <v>17.16112</v>
      </c>
      <c r="BZ1481">
        <v>10.57938</v>
      </c>
      <c r="CA1481">
        <v>10.31955</v>
      </c>
      <c r="CB1481">
        <v>9.9486120000000007</v>
      </c>
      <c r="CC1481">
        <v>9.165578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17.958739999999999</v>
      </c>
      <c r="CQ1481">
        <v>45.517809999999997</v>
      </c>
      <c r="CR1481">
        <v>46.075360000000003</v>
      </c>
      <c r="CS1481">
        <v>46.313780000000001</v>
      </c>
      <c r="CT1481">
        <v>46.128320000000002</v>
      </c>
      <c r="CU1481">
        <v>45.64873</v>
      </c>
      <c r="CV1481">
        <v>33.965879999999999</v>
      </c>
      <c r="CW1481">
        <v>17.503900000000002</v>
      </c>
      <c r="CX1481">
        <v>10.830629999999999</v>
      </c>
      <c r="CY1481">
        <v>10.554740000000001</v>
      </c>
      <c r="CZ1481">
        <v>10.17252</v>
      </c>
      <c r="DA1481">
        <v>9.3809939999999994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  <c r="DM1481">
        <v>0</v>
      </c>
      <c r="DN1481">
        <v>18.201409999999999</v>
      </c>
      <c r="DO1481">
        <v>45.846739999999997</v>
      </c>
      <c r="DP1481">
        <v>46.385930000000002</v>
      </c>
      <c r="DQ1481">
        <v>46.616869999999999</v>
      </c>
      <c r="DR1481">
        <v>46.427680000000002</v>
      </c>
      <c r="DS1481">
        <v>45.94961</v>
      </c>
      <c r="DT1481">
        <v>34.303759999999997</v>
      </c>
      <c r="DU1481">
        <v>17.846689999999999</v>
      </c>
      <c r="DV1481">
        <v>11.08188</v>
      </c>
      <c r="DW1481">
        <v>10.78993</v>
      </c>
      <c r="DX1481">
        <v>10.39644</v>
      </c>
      <c r="DY1481">
        <v>9.5964100000000006</v>
      </c>
      <c r="DZ1481">
        <v>0</v>
      </c>
      <c r="EA1481">
        <v>0</v>
      </c>
      <c r="EB1481">
        <v>0</v>
      </c>
      <c r="EC1481">
        <v>0</v>
      </c>
      <c r="ED1481">
        <v>0</v>
      </c>
      <c r="EE1481">
        <v>0</v>
      </c>
      <c r="EF1481">
        <v>0</v>
      </c>
      <c r="EG1481">
        <v>0</v>
      </c>
      <c r="EH1481">
        <v>0</v>
      </c>
      <c r="EI1481">
        <v>0</v>
      </c>
      <c r="EJ1481">
        <v>0</v>
      </c>
      <c r="EK1481">
        <v>0</v>
      </c>
      <c r="EL1481">
        <v>18.55179</v>
      </c>
      <c r="EM1481">
        <v>46.321649999999998</v>
      </c>
      <c r="EN1481">
        <v>46.834339999999997</v>
      </c>
      <c r="EO1481">
        <v>47.054499999999997</v>
      </c>
      <c r="EP1481">
        <v>46.859900000000003</v>
      </c>
      <c r="EQ1481">
        <v>46.384039999999999</v>
      </c>
      <c r="ER1481">
        <v>34.791600000000003</v>
      </c>
      <c r="ES1481">
        <v>18.341609999999999</v>
      </c>
      <c r="ET1481">
        <v>11.444649999999999</v>
      </c>
      <c r="EU1481">
        <v>11.12951</v>
      </c>
      <c r="EV1481">
        <v>10.71973</v>
      </c>
      <c r="EW1481">
        <v>9.9074349999999995</v>
      </c>
      <c r="EX1481">
        <v>65.853160000000003</v>
      </c>
      <c r="EY1481">
        <v>65.216999999999999</v>
      </c>
      <c r="EZ1481">
        <v>64.609380000000002</v>
      </c>
      <c r="FA1481">
        <v>63.989989999999999</v>
      </c>
      <c r="FB1481">
        <v>62.301580000000001</v>
      </c>
      <c r="FC1481">
        <v>61.561729999999997</v>
      </c>
      <c r="FD1481">
        <v>61.888719999999999</v>
      </c>
      <c r="FE1481">
        <v>63.99662</v>
      </c>
      <c r="FF1481">
        <v>67.101330000000004</v>
      </c>
      <c r="FG1481">
        <v>71.599299999999999</v>
      </c>
      <c r="FH1481">
        <v>76.573459999999997</v>
      </c>
      <c r="FI1481">
        <v>80.721710000000002</v>
      </c>
      <c r="FJ1481">
        <v>82.692859999999996</v>
      </c>
      <c r="FK1481">
        <v>83.249399999999994</v>
      </c>
      <c r="FL1481">
        <v>84.196380000000005</v>
      </c>
      <c r="FM1481">
        <v>84.391490000000005</v>
      </c>
      <c r="FN1481">
        <v>85.59639</v>
      </c>
      <c r="FO1481">
        <v>85.128519999999995</v>
      </c>
      <c r="FP1481">
        <v>84.946079999999995</v>
      </c>
      <c r="FQ1481">
        <v>83.428539999999998</v>
      </c>
      <c r="FR1481">
        <v>79.154820000000001</v>
      </c>
      <c r="FS1481">
        <v>75.022509999999997</v>
      </c>
      <c r="FT1481">
        <v>71.975759999999994</v>
      </c>
      <c r="FU1481">
        <v>70.007390000000001</v>
      </c>
      <c r="FV1481">
        <v>1</v>
      </c>
    </row>
    <row r="1482" spans="1:178" x14ac:dyDescent="0.2">
      <c r="A1482" t="s">
        <v>216</v>
      </c>
      <c r="B1482" t="s">
        <v>231</v>
      </c>
      <c r="C1482" t="s">
        <v>246</v>
      </c>
      <c r="D1482" t="s">
        <v>39</v>
      </c>
      <c r="E1482">
        <v>2015</v>
      </c>
      <c r="F1482" t="s">
        <v>229</v>
      </c>
      <c r="G1482">
        <v>56</v>
      </c>
      <c r="H1482" s="59"/>
      <c r="I1482">
        <v>12.87462</v>
      </c>
      <c r="J1482">
        <v>62.296149999999997</v>
      </c>
      <c r="K1482">
        <v>62.020150000000001</v>
      </c>
      <c r="L1482">
        <v>62.663789999999999</v>
      </c>
      <c r="M1482">
        <v>64.432379999999995</v>
      </c>
      <c r="N1482">
        <v>66.879940000000005</v>
      </c>
      <c r="O1482">
        <v>69.603679999999997</v>
      </c>
      <c r="P1482">
        <v>71.112170000000006</v>
      </c>
      <c r="Q1482">
        <v>71.755600000000001</v>
      </c>
      <c r="R1482">
        <v>72.506119999999996</v>
      </c>
      <c r="S1482">
        <v>73.632289999999998</v>
      </c>
      <c r="T1482">
        <v>74.725030000000004</v>
      </c>
      <c r="U1482">
        <v>74.091080000000005</v>
      </c>
      <c r="V1482">
        <v>72.462940000000003</v>
      </c>
      <c r="W1482">
        <v>71.701769999999996</v>
      </c>
      <c r="X1482">
        <v>72.395449999999997</v>
      </c>
      <c r="Y1482">
        <v>72.375020000000006</v>
      </c>
      <c r="Z1482">
        <v>72.246530000000007</v>
      </c>
      <c r="AA1482">
        <v>71.147149999999996</v>
      </c>
      <c r="AB1482">
        <v>70.084950000000006</v>
      </c>
      <c r="AC1482">
        <v>69.884550000000004</v>
      </c>
      <c r="AD1482">
        <v>69.418000000000006</v>
      </c>
      <c r="AE1482">
        <v>68.385630000000006</v>
      </c>
      <c r="AF1482">
        <v>66.711309999999997</v>
      </c>
      <c r="AG1482">
        <v>64.700479999999999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19.88317</v>
      </c>
      <c r="AU1482">
        <v>51.484690000000001</v>
      </c>
      <c r="AV1482">
        <v>52.264569999999999</v>
      </c>
      <c r="AW1482">
        <v>52.635570000000001</v>
      </c>
      <c r="AX1482">
        <v>52.613160000000001</v>
      </c>
      <c r="AY1482">
        <v>52.00421</v>
      </c>
      <c r="AZ1482">
        <v>37.578060000000001</v>
      </c>
      <c r="BA1482">
        <v>19.83719</v>
      </c>
      <c r="BB1482">
        <v>11.70828</v>
      </c>
      <c r="BC1482">
        <v>11.53505</v>
      </c>
      <c r="BD1482">
        <v>11.10711</v>
      </c>
      <c r="BE1482">
        <v>10.27712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20.365459999999999</v>
      </c>
      <c r="BS1482">
        <v>52.128100000000003</v>
      </c>
      <c r="BT1482">
        <v>52.878830000000001</v>
      </c>
      <c r="BU1482">
        <v>53.223520000000001</v>
      </c>
      <c r="BV1482">
        <v>53.172400000000003</v>
      </c>
      <c r="BW1482">
        <v>52.552970000000002</v>
      </c>
      <c r="BX1482">
        <v>38.813609999999997</v>
      </c>
      <c r="BY1482">
        <v>20.756029999999999</v>
      </c>
      <c r="BZ1482">
        <v>12.855969999999999</v>
      </c>
      <c r="CA1482">
        <v>12.624969999999999</v>
      </c>
      <c r="CB1482">
        <v>12.194710000000001</v>
      </c>
      <c r="CC1482">
        <v>11.35586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20.699490000000001</v>
      </c>
      <c r="CQ1482">
        <v>52.573729999999998</v>
      </c>
      <c r="CR1482">
        <v>53.304279999999999</v>
      </c>
      <c r="CS1482">
        <v>53.63073</v>
      </c>
      <c r="CT1482">
        <v>53.559730000000002</v>
      </c>
      <c r="CU1482">
        <v>52.933039999999998</v>
      </c>
      <c r="CV1482">
        <v>39.669350000000001</v>
      </c>
      <c r="CW1482">
        <v>21.392420000000001</v>
      </c>
      <c r="CX1482">
        <v>13.65085</v>
      </c>
      <c r="CY1482">
        <v>13.379849999999999</v>
      </c>
      <c r="CZ1482">
        <v>12.947979999999999</v>
      </c>
      <c r="DA1482">
        <v>12.10299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  <c r="DM1482">
        <v>0</v>
      </c>
      <c r="DN1482">
        <v>21.033519999999999</v>
      </c>
      <c r="DO1482">
        <v>53.019359999999999</v>
      </c>
      <c r="DP1482">
        <v>53.72972</v>
      </c>
      <c r="DQ1482">
        <v>54.037939999999999</v>
      </c>
      <c r="DR1482">
        <v>53.94706</v>
      </c>
      <c r="DS1482">
        <v>53.313110000000002</v>
      </c>
      <c r="DT1482">
        <v>40.525100000000002</v>
      </c>
      <c r="DU1482">
        <v>22.02881</v>
      </c>
      <c r="DV1482">
        <v>14.445740000000001</v>
      </c>
      <c r="DW1482">
        <v>14.134729999999999</v>
      </c>
      <c r="DX1482">
        <v>13.70124</v>
      </c>
      <c r="DY1482">
        <v>12.85012</v>
      </c>
      <c r="DZ1482">
        <v>0</v>
      </c>
      <c r="EA1482">
        <v>0</v>
      </c>
      <c r="EB1482">
        <v>0</v>
      </c>
      <c r="EC1482">
        <v>0</v>
      </c>
      <c r="ED1482">
        <v>0</v>
      </c>
      <c r="EE1482">
        <v>0</v>
      </c>
      <c r="EF1482">
        <v>0</v>
      </c>
      <c r="EG1482">
        <v>0</v>
      </c>
      <c r="EH1482">
        <v>0</v>
      </c>
      <c r="EI1482">
        <v>0</v>
      </c>
      <c r="EJ1482">
        <v>0</v>
      </c>
      <c r="EK1482">
        <v>0</v>
      </c>
      <c r="EL1482">
        <v>21.515809999999998</v>
      </c>
      <c r="EM1482">
        <v>53.662770000000002</v>
      </c>
      <c r="EN1482">
        <v>54.343980000000002</v>
      </c>
      <c r="EO1482">
        <v>54.625889999999998</v>
      </c>
      <c r="EP1482">
        <v>54.506300000000003</v>
      </c>
      <c r="EQ1482">
        <v>53.861870000000003</v>
      </c>
      <c r="ER1482">
        <v>41.760649999999998</v>
      </c>
      <c r="ES1482">
        <v>22.947659999999999</v>
      </c>
      <c r="ET1482">
        <v>15.59342</v>
      </c>
      <c r="EU1482">
        <v>15.22465</v>
      </c>
      <c r="EV1482">
        <v>14.78884</v>
      </c>
      <c r="EW1482">
        <v>13.928850000000001</v>
      </c>
      <c r="EX1482">
        <v>69.511049999999997</v>
      </c>
      <c r="EY1482">
        <v>68.851439999999997</v>
      </c>
      <c r="EZ1482">
        <v>68.570449999999994</v>
      </c>
      <c r="FA1482">
        <v>68.341740000000001</v>
      </c>
      <c r="FB1482">
        <v>68.010859999999994</v>
      </c>
      <c r="FC1482">
        <v>67.701859999999996</v>
      </c>
      <c r="FD1482">
        <v>67.30762</v>
      </c>
      <c r="FE1482">
        <v>67.489450000000005</v>
      </c>
      <c r="FF1482">
        <v>70.378969999999995</v>
      </c>
      <c r="FG1482">
        <v>74.419650000000004</v>
      </c>
      <c r="FH1482">
        <v>78.129779999999997</v>
      </c>
      <c r="FI1482">
        <v>79.911869999999993</v>
      </c>
      <c r="FJ1482">
        <v>80.781790000000001</v>
      </c>
      <c r="FK1482">
        <v>82.685419999999993</v>
      </c>
      <c r="FL1482">
        <v>84.786600000000007</v>
      </c>
      <c r="FM1482">
        <v>85.808090000000007</v>
      </c>
      <c r="FN1482">
        <v>87.942830000000001</v>
      </c>
      <c r="FO1482">
        <v>86.791499999999999</v>
      </c>
      <c r="FP1482">
        <v>84.545779999999993</v>
      </c>
      <c r="FQ1482">
        <v>82.045569999999998</v>
      </c>
      <c r="FR1482">
        <v>78.741500000000002</v>
      </c>
      <c r="FS1482">
        <v>76.023669999999996</v>
      </c>
      <c r="FT1482">
        <v>74.155330000000006</v>
      </c>
      <c r="FU1482">
        <v>72.711730000000003</v>
      </c>
      <c r="FV1482">
        <v>1</v>
      </c>
    </row>
    <row r="1483" spans="1:178" x14ac:dyDescent="0.2">
      <c r="A1483" t="s">
        <v>216</v>
      </c>
      <c r="B1483" t="s">
        <v>231</v>
      </c>
      <c r="C1483" t="s">
        <v>246</v>
      </c>
      <c r="D1483" t="s">
        <v>39</v>
      </c>
      <c r="E1483">
        <v>2016</v>
      </c>
      <c r="F1483" t="s">
        <v>229</v>
      </c>
      <c r="G1483">
        <v>54</v>
      </c>
      <c r="H1483" s="59"/>
      <c r="I1483">
        <v>12.414809999999999</v>
      </c>
      <c r="J1483">
        <v>60.071289999999998</v>
      </c>
      <c r="K1483">
        <v>59.805149999999998</v>
      </c>
      <c r="L1483">
        <v>60.425800000000002</v>
      </c>
      <c r="M1483">
        <v>62.131230000000002</v>
      </c>
      <c r="N1483">
        <v>64.491370000000003</v>
      </c>
      <c r="O1483">
        <v>67.117840000000001</v>
      </c>
      <c r="P1483">
        <v>68.572450000000003</v>
      </c>
      <c r="Q1483">
        <v>69.192899999999995</v>
      </c>
      <c r="R1483">
        <v>69.916610000000006</v>
      </c>
      <c r="S1483">
        <v>71.002560000000003</v>
      </c>
      <c r="T1483">
        <v>72.056280000000001</v>
      </c>
      <c r="U1483">
        <v>71.444969999999998</v>
      </c>
      <c r="V1483">
        <v>69.874970000000005</v>
      </c>
      <c r="W1483">
        <v>69.141000000000005</v>
      </c>
      <c r="X1483">
        <v>69.809910000000002</v>
      </c>
      <c r="Y1483">
        <v>69.790189999999996</v>
      </c>
      <c r="Z1483">
        <v>69.666290000000004</v>
      </c>
      <c r="AA1483">
        <v>68.606179999999995</v>
      </c>
      <c r="AB1483">
        <v>67.581909999999993</v>
      </c>
      <c r="AC1483">
        <v>67.388670000000005</v>
      </c>
      <c r="AD1483">
        <v>66.938779999999994</v>
      </c>
      <c r="AE1483">
        <v>65.943280000000001</v>
      </c>
      <c r="AF1483">
        <v>64.328770000000006</v>
      </c>
      <c r="AG1483">
        <v>62.389749999999999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19.158609999999999</v>
      </c>
      <c r="AU1483">
        <v>49.62668</v>
      </c>
      <c r="AV1483">
        <v>50.379579999999997</v>
      </c>
      <c r="AW1483">
        <v>50.738120000000002</v>
      </c>
      <c r="AX1483">
        <v>50.717370000000003</v>
      </c>
      <c r="AY1483">
        <v>50.130479999999999</v>
      </c>
      <c r="AZ1483">
        <v>36.198979999999999</v>
      </c>
      <c r="BA1483">
        <v>19.101199999999999</v>
      </c>
      <c r="BB1483">
        <v>11.255750000000001</v>
      </c>
      <c r="BC1483">
        <v>11.090439999999999</v>
      </c>
      <c r="BD1483">
        <v>10.677860000000001</v>
      </c>
      <c r="BE1483">
        <v>9.8777749999999997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19.632210000000001</v>
      </c>
      <c r="BS1483">
        <v>50.258499999999998</v>
      </c>
      <c r="BT1483">
        <v>50.982779999999998</v>
      </c>
      <c r="BU1483">
        <v>51.315480000000001</v>
      </c>
      <c r="BV1483">
        <v>51.266539999999999</v>
      </c>
      <c r="BW1483">
        <v>50.669350000000001</v>
      </c>
      <c r="BX1483">
        <v>37.412269999999999</v>
      </c>
      <c r="BY1483">
        <v>20.003489999999999</v>
      </c>
      <c r="BZ1483">
        <v>12.382759999999999</v>
      </c>
      <c r="CA1483">
        <v>12.16072</v>
      </c>
      <c r="CB1483">
        <v>11.74586</v>
      </c>
      <c r="CC1483">
        <v>10.93707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19.96022</v>
      </c>
      <c r="CQ1483">
        <v>50.696100000000001</v>
      </c>
      <c r="CR1483">
        <v>51.400550000000003</v>
      </c>
      <c r="CS1483">
        <v>51.715350000000001</v>
      </c>
      <c r="CT1483">
        <v>51.646880000000003</v>
      </c>
      <c r="CU1483">
        <v>51.042569999999998</v>
      </c>
      <c r="CV1483">
        <v>38.252589999999998</v>
      </c>
      <c r="CW1483">
        <v>20.628409999999999</v>
      </c>
      <c r="CX1483">
        <v>13.163320000000001</v>
      </c>
      <c r="CY1483">
        <v>12.901999999999999</v>
      </c>
      <c r="CZ1483">
        <v>12.48555</v>
      </c>
      <c r="DA1483">
        <v>11.67074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  <c r="DM1483">
        <v>0</v>
      </c>
      <c r="DN1483">
        <v>20.288229999999999</v>
      </c>
      <c r="DO1483">
        <v>51.133699999999997</v>
      </c>
      <c r="DP1483">
        <v>51.818330000000003</v>
      </c>
      <c r="DQ1483">
        <v>52.115220000000001</v>
      </c>
      <c r="DR1483">
        <v>52.027230000000003</v>
      </c>
      <c r="DS1483">
        <v>51.415790000000001</v>
      </c>
      <c r="DT1483">
        <v>39.092910000000003</v>
      </c>
      <c r="DU1483">
        <v>21.253329999999998</v>
      </c>
      <c r="DV1483">
        <v>13.94388</v>
      </c>
      <c r="DW1483">
        <v>13.643269999999999</v>
      </c>
      <c r="DX1483">
        <v>13.225239999999999</v>
      </c>
      <c r="DY1483">
        <v>12.404400000000001</v>
      </c>
      <c r="DZ1483">
        <v>0</v>
      </c>
      <c r="EA1483">
        <v>0</v>
      </c>
      <c r="EB1483">
        <v>0</v>
      </c>
      <c r="EC1483">
        <v>0</v>
      </c>
      <c r="ED1483">
        <v>0</v>
      </c>
      <c r="EE1483">
        <v>0</v>
      </c>
      <c r="EF1483">
        <v>0</v>
      </c>
      <c r="EG1483">
        <v>0</v>
      </c>
      <c r="EH1483">
        <v>0</v>
      </c>
      <c r="EI1483">
        <v>0</v>
      </c>
      <c r="EJ1483">
        <v>0</v>
      </c>
      <c r="EK1483">
        <v>0</v>
      </c>
      <c r="EL1483">
        <v>20.76183</v>
      </c>
      <c r="EM1483">
        <v>51.765520000000002</v>
      </c>
      <c r="EN1483">
        <v>52.421520000000001</v>
      </c>
      <c r="EO1483">
        <v>52.692570000000003</v>
      </c>
      <c r="EP1483">
        <v>52.5764</v>
      </c>
      <c r="EQ1483">
        <v>51.954659999999997</v>
      </c>
      <c r="ER1483">
        <v>40.306199999999997</v>
      </c>
      <c r="ES1483">
        <v>22.155619999999999</v>
      </c>
      <c r="ET1483">
        <v>15.07089</v>
      </c>
      <c r="EU1483">
        <v>14.713559999999999</v>
      </c>
      <c r="EV1483">
        <v>14.293240000000001</v>
      </c>
      <c r="EW1483">
        <v>13.463699999999999</v>
      </c>
      <c r="EX1483">
        <v>69.511060000000001</v>
      </c>
      <c r="EY1483">
        <v>68.85145</v>
      </c>
      <c r="EZ1483">
        <v>68.570449999999994</v>
      </c>
      <c r="FA1483">
        <v>68.341740000000001</v>
      </c>
      <c r="FB1483">
        <v>68.010859999999994</v>
      </c>
      <c r="FC1483">
        <v>67.701859999999996</v>
      </c>
      <c r="FD1483">
        <v>67.30762</v>
      </c>
      <c r="FE1483">
        <v>67.489450000000005</v>
      </c>
      <c r="FF1483">
        <v>70.378969999999995</v>
      </c>
      <c r="FG1483">
        <v>74.419650000000004</v>
      </c>
      <c r="FH1483">
        <v>78.129779999999997</v>
      </c>
      <c r="FI1483">
        <v>79.911869999999993</v>
      </c>
      <c r="FJ1483">
        <v>80.781790000000001</v>
      </c>
      <c r="FK1483">
        <v>82.685419999999993</v>
      </c>
      <c r="FL1483">
        <v>84.786600000000007</v>
      </c>
      <c r="FM1483">
        <v>85.808090000000007</v>
      </c>
      <c r="FN1483">
        <v>87.942830000000001</v>
      </c>
      <c r="FO1483">
        <v>86.791499999999999</v>
      </c>
      <c r="FP1483">
        <v>84.545779999999993</v>
      </c>
      <c r="FQ1483">
        <v>82.045569999999998</v>
      </c>
      <c r="FR1483">
        <v>78.741500000000002</v>
      </c>
      <c r="FS1483">
        <v>76.023669999999996</v>
      </c>
      <c r="FT1483">
        <v>74.155330000000006</v>
      </c>
      <c r="FU1483">
        <v>72.711730000000003</v>
      </c>
      <c r="FV1483">
        <v>1</v>
      </c>
    </row>
    <row r="1484" spans="1:178" x14ac:dyDescent="0.2">
      <c r="A1484" t="s">
        <v>216</v>
      </c>
      <c r="B1484" t="s">
        <v>231</v>
      </c>
      <c r="C1484" t="s">
        <v>246</v>
      </c>
      <c r="D1484" t="s">
        <v>39</v>
      </c>
      <c r="E1484">
        <v>2017</v>
      </c>
      <c r="F1484" t="s">
        <v>229</v>
      </c>
      <c r="G1484">
        <v>53</v>
      </c>
      <c r="H1484" s="59"/>
      <c r="I1484">
        <v>12.184900000000001</v>
      </c>
      <c r="J1484">
        <v>58.958849999999998</v>
      </c>
      <c r="K1484">
        <v>58.697650000000003</v>
      </c>
      <c r="L1484">
        <v>59.306800000000003</v>
      </c>
      <c r="M1484">
        <v>60.980649999999997</v>
      </c>
      <c r="N1484">
        <v>63.297080000000001</v>
      </c>
      <c r="O1484">
        <v>65.87491</v>
      </c>
      <c r="P1484">
        <v>67.302589999999995</v>
      </c>
      <c r="Q1484">
        <v>67.911550000000005</v>
      </c>
      <c r="R1484">
        <v>68.621859999999998</v>
      </c>
      <c r="S1484">
        <v>69.687709999999996</v>
      </c>
      <c r="T1484">
        <v>70.721900000000005</v>
      </c>
      <c r="U1484">
        <v>70.121920000000003</v>
      </c>
      <c r="V1484">
        <v>68.58099</v>
      </c>
      <c r="W1484">
        <v>67.860609999999994</v>
      </c>
      <c r="X1484">
        <v>68.517129999999995</v>
      </c>
      <c r="Y1484">
        <v>68.497780000000006</v>
      </c>
      <c r="Z1484">
        <v>68.376170000000002</v>
      </c>
      <c r="AA1484">
        <v>67.33569</v>
      </c>
      <c r="AB1484">
        <v>66.330389999999994</v>
      </c>
      <c r="AC1484">
        <v>66.140739999999994</v>
      </c>
      <c r="AD1484">
        <v>65.699169999999995</v>
      </c>
      <c r="AE1484">
        <v>64.722110000000001</v>
      </c>
      <c r="AF1484">
        <v>63.13749</v>
      </c>
      <c r="AG1484">
        <v>61.234380000000002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18.79644</v>
      </c>
      <c r="AU1484">
        <v>48.697809999999997</v>
      </c>
      <c r="AV1484">
        <v>49.43721</v>
      </c>
      <c r="AW1484">
        <v>49.789520000000003</v>
      </c>
      <c r="AX1484">
        <v>49.769599999999997</v>
      </c>
      <c r="AY1484">
        <v>49.193730000000002</v>
      </c>
      <c r="AZ1484">
        <v>35.509700000000002</v>
      </c>
      <c r="BA1484">
        <v>18.7334</v>
      </c>
      <c r="BB1484">
        <v>11.02974</v>
      </c>
      <c r="BC1484">
        <v>10.868359999999999</v>
      </c>
      <c r="BD1484">
        <v>10.46346</v>
      </c>
      <c r="BE1484">
        <v>9.6783289999999997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19.265630000000002</v>
      </c>
      <c r="BS1484">
        <v>49.32376</v>
      </c>
      <c r="BT1484">
        <v>50.034799999999997</v>
      </c>
      <c r="BU1484">
        <v>50.361499999999999</v>
      </c>
      <c r="BV1484">
        <v>50.313650000000003</v>
      </c>
      <c r="BW1484">
        <v>49.727589999999999</v>
      </c>
      <c r="BX1484">
        <v>36.7117</v>
      </c>
      <c r="BY1484">
        <v>19.627289999999999</v>
      </c>
      <c r="BZ1484">
        <v>12.14626</v>
      </c>
      <c r="CA1484">
        <v>11.92869</v>
      </c>
      <c r="CB1484">
        <v>11.521520000000001</v>
      </c>
      <c r="CC1484">
        <v>10.72777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19.590589999999999</v>
      </c>
      <c r="CQ1484">
        <v>49.757280000000002</v>
      </c>
      <c r="CR1484">
        <v>50.448689999999999</v>
      </c>
      <c r="CS1484">
        <v>50.757649999999998</v>
      </c>
      <c r="CT1484">
        <v>50.690460000000002</v>
      </c>
      <c r="CU1484">
        <v>50.097340000000003</v>
      </c>
      <c r="CV1484">
        <v>37.54421</v>
      </c>
      <c r="CW1484">
        <v>20.246400000000001</v>
      </c>
      <c r="CX1484">
        <v>12.919560000000001</v>
      </c>
      <c r="CY1484">
        <v>12.663069999999999</v>
      </c>
      <c r="CZ1484">
        <v>12.25433</v>
      </c>
      <c r="DA1484">
        <v>11.454610000000001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  <c r="DM1484">
        <v>0</v>
      </c>
      <c r="DN1484">
        <v>19.91555</v>
      </c>
      <c r="DO1484">
        <v>50.190809999999999</v>
      </c>
      <c r="DP1484">
        <v>50.862580000000001</v>
      </c>
      <c r="DQ1484">
        <v>51.153799999999997</v>
      </c>
      <c r="DR1484">
        <v>51.067270000000001</v>
      </c>
      <c r="DS1484">
        <v>50.467089999999999</v>
      </c>
      <c r="DT1484">
        <v>38.376710000000003</v>
      </c>
      <c r="DU1484">
        <v>20.86551</v>
      </c>
      <c r="DV1484">
        <v>13.69286</v>
      </c>
      <c r="DW1484">
        <v>13.397449999999999</v>
      </c>
      <c r="DX1484">
        <v>12.98715</v>
      </c>
      <c r="DY1484">
        <v>12.18145</v>
      </c>
      <c r="DZ1484">
        <v>0</v>
      </c>
      <c r="EA1484">
        <v>0</v>
      </c>
      <c r="EB1484">
        <v>0</v>
      </c>
      <c r="EC1484">
        <v>0</v>
      </c>
      <c r="ED1484">
        <v>0</v>
      </c>
      <c r="EE1484">
        <v>0</v>
      </c>
      <c r="EF1484">
        <v>0</v>
      </c>
      <c r="EG1484">
        <v>0</v>
      </c>
      <c r="EH1484">
        <v>0</v>
      </c>
      <c r="EI1484">
        <v>0</v>
      </c>
      <c r="EJ1484">
        <v>0</v>
      </c>
      <c r="EK1484">
        <v>0</v>
      </c>
      <c r="EL1484">
        <v>20.384740000000001</v>
      </c>
      <c r="EM1484">
        <v>50.816749999999999</v>
      </c>
      <c r="EN1484">
        <v>51.460160000000002</v>
      </c>
      <c r="EO1484">
        <v>51.725790000000003</v>
      </c>
      <c r="EP1484">
        <v>51.611319999999999</v>
      </c>
      <c r="EQ1484">
        <v>51.000950000000003</v>
      </c>
      <c r="ER1484">
        <v>39.578719999999997</v>
      </c>
      <c r="ES1484">
        <v>21.759399999999999</v>
      </c>
      <c r="ET1484">
        <v>14.809380000000001</v>
      </c>
      <c r="EU1484">
        <v>14.45778</v>
      </c>
      <c r="EV1484">
        <v>14.045210000000001</v>
      </c>
      <c r="EW1484">
        <v>13.2309</v>
      </c>
      <c r="EX1484">
        <v>69.511049999999997</v>
      </c>
      <c r="EY1484">
        <v>68.851439999999997</v>
      </c>
      <c r="EZ1484">
        <v>68.570449999999994</v>
      </c>
      <c r="FA1484">
        <v>68.341740000000001</v>
      </c>
      <c r="FB1484">
        <v>68.010859999999994</v>
      </c>
      <c r="FC1484">
        <v>67.701859999999996</v>
      </c>
      <c r="FD1484">
        <v>67.30762</v>
      </c>
      <c r="FE1484">
        <v>67.489450000000005</v>
      </c>
      <c r="FF1484">
        <v>70.378969999999995</v>
      </c>
      <c r="FG1484">
        <v>74.419650000000004</v>
      </c>
      <c r="FH1484">
        <v>78.129779999999997</v>
      </c>
      <c r="FI1484">
        <v>79.911869999999993</v>
      </c>
      <c r="FJ1484">
        <v>80.781790000000001</v>
      </c>
      <c r="FK1484">
        <v>82.685419999999993</v>
      </c>
      <c r="FL1484">
        <v>84.786600000000007</v>
      </c>
      <c r="FM1484">
        <v>85.808090000000007</v>
      </c>
      <c r="FN1484">
        <v>87.942830000000001</v>
      </c>
      <c r="FO1484">
        <v>86.791499999999999</v>
      </c>
      <c r="FP1484">
        <v>84.545779999999993</v>
      </c>
      <c r="FQ1484">
        <v>82.045569999999998</v>
      </c>
      <c r="FR1484">
        <v>78.741500000000002</v>
      </c>
      <c r="FS1484">
        <v>76.023669999999996</v>
      </c>
      <c r="FT1484">
        <v>74.155330000000006</v>
      </c>
      <c r="FU1484">
        <v>72.711730000000003</v>
      </c>
      <c r="FV1484">
        <v>1</v>
      </c>
    </row>
    <row r="1485" spans="1:178" x14ac:dyDescent="0.2">
      <c r="A1485" t="s">
        <v>216</v>
      </c>
      <c r="B1485" t="s">
        <v>231</v>
      </c>
      <c r="C1485" t="s">
        <v>246</v>
      </c>
      <c r="D1485" t="s">
        <v>39</v>
      </c>
      <c r="E1485" t="s">
        <v>239</v>
      </c>
      <c r="F1485" t="s">
        <v>229</v>
      </c>
      <c r="G1485">
        <v>51</v>
      </c>
      <c r="H1485" s="59"/>
      <c r="I1485">
        <v>11.725099999999999</v>
      </c>
      <c r="J1485">
        <v>56.733989999999999</v>
      </c>
      <c r="K1485">
        <v>56.482640000000004</v>
      </c>
      <c r="L1485">
        <v>57.068809999999999</v>
      </c>
      <c r="M1485">
        <v>58.679490000000001</v>
      </c>
      <c r="N1485">
        <v>60.908520000000003</v>
      </c>
      <c r="O1485">
        <v>63.389060000000001</v>
      </c>
      <c r="P1485">
        <v>64.762870000000007</v>
      </c>
      <c r="Q1485">
        <v>65.348849999999999</v>
      </c>
      <c r="R1485">
        <v>66.032359999999997</v>
      </c>
      <c r="S1485">
        <v>67.057980000000001</v>
      </c>
      <c r="T1485">
        <v>68.053150000000002</v>
      </c>
      <c r="U1485">
        <v>67.475809999999996</v>
      </c>
      <c r="V1485">
        <v>65.993030000000005</v>
      </c>
      <c r="W1485">
        <v>65.29983</v>
      </c>
      <c r="X1485">
        <v>65.931569999999994</v>
      </c>
      <c r="Y1485">
        <v>65.912959999999998</v>
      </c>
      <c r="Z1485">
        <v>65.795940000000002</v>
      </c>
      <c r="AA1485">
        <v>64.794719999999998</v>
      </c>
      <c r="AB1485">
        <v>63.827359999999999</v>
      </c>
      <c r="AC1485">
        <v>63.644860000000001</v>
      </c>
      <c r="AD1485">
        <v>63.21996</v>
      </c>
      <c r="AE1485">
        <v>62.279769999999999</v>
      </c>
      <c r="AF1485">
        <v>60.754939999999998</v>
      </c>
      <c r="AG1485">
        <v>58.923650000000002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18.072299999999998</v>
      </c>
      <c r="AU1485">
        <v>46.840359999999997</v>
      </c>
      <c r="AV1485">
        <v>47.552759999999999</v>
      </c>
      <c r="AW1485">
        <v>47.892569999999999</v>
      </c>
      <c r="AX1485">
        <v>47.874290000000002</v>
      </c>
      <c r="AY1485">
        <v>47.320480000000003</v>
      </c>
      <c r="AZ1485">
        <v>34.131689999999999</v>
      </c>
      <c r="BA1485">
        <v>17.99821</v>
      </c>
      <c r="BB1485">
        <v>10.578200000000001</v>
      </c>
      <c r="BC1485">
        <v>10.4247</v>
      </c>
      <c r="BD1485">
        <v>10.03515</v>
      </c>
      <c r="BE1485">
        <v>9.2799169999999993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18.532550000000001</v>
      </c>
      <c r="BS1485">
        <v>47.45438</v>
      </c>
      <c r="BT1485">
        <v>48.138959999999997</v>
      </c>
      <c r="BU1485">
        <v>48.453659999999999</v>
      </c>
      <c r="BV1485">
        <v>48.407980000000002</v>
      </c>
      <c r="BW1485">
        <v>47.844169999999998</v>
      </c>
      <c r="BX1485">
        <v>35.3108</v>
      </c>
      <c r="BY1485">
        <v>18.875070000000001</v>
      </c>
      <c r="BZ1485">
        <v>11.67346</v>
      </c>
      <c r="CA1485">
        <v>11.464829999999999</v>
      </c>
      <c r="CB1485">
        <v>11.07305</v>
      </c>
      <c r="CC1485">
        <v>10.309369999999999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18.851320000000001</v>
      </c>
      <c r="CQ1485">
        <v>47.879649999999998</v>
      </c>
      <c r="CR1485">
        <v>48.544960000000003</v>
      </c>
      <c r="CS1485">
        <v>48.842269999999999</v>
      </c>
      <c r="CT1485">
        <v>48.777610000000003</v>
      </c>
      <c r="CU1485">
        <v>48.206870000000002</v>
      </c>
      <c r="CV1485">
        <v>36.127450000000003</v>
      </c>
      <c r="CW1485">
        <v>19.482389999999999</v>
      </c>
      <c r="CX1485">
        <v>12.432029999999999</v>
      </c>
      <c r="CY1485">
        <v>12.185219999999999</v>
      </c>
      <c r="CZ1485">
        <v>11.79191</v>
      </c>
      <c r="DA1485">
        <v>11.022360000000001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  <c r="DM1485">
        <v>0</v>
      </c>
      <c r="DN1485">
        <v>19.170089999999998</v>
      </c>
      <c r="DO1485">
        <v>48.304920000000003</v>
      </c>
      <c r="DP1485">
        <v>48.950969999999998</v>
      </c>
      <c r="DQ1485">
        <v>49.230879999999999</v>
      </c>
      <c r="DR1485">
        <v>49.14725</v>
      </c>
      <c r="DS1485">
        <v>48.569580000000002</v>
      </c>
      <c r="DT1485">
        <v>36.944090000000003</v>
      </c>
      <c r="DU1485">
        <v>20.089700000000001</v>
      </c>
      <c r="DV1485">
        <v>13.1906</v>
      </c>
      <c r="DW1485">
        <v>12.905609999999999</v>
      </c>
      <c r="DX1485">
        <v>12.510759999999999</v>
      </c>
      <c r="DY1485">
        <v>11.73536</v>
      </c>
      <c r="DZ1485">
        <v>0</v>
      </c>
      <c r="EA1485">
        <v>0</v>
      </c>
      <c r="EB1485">
        <v>0</v>
      </c>
      <c r="EC1485">
        <v>0</v>
      </c>
      <c r="ED1485">
        <v>0</v>
      </c>
      <c r="EE1485">
        <v>0</v>
      </c>
      <c r="EF1485">
        <v>0</v>
      </c>
      <c r="EG1485">
        <v>0</v>
      </c>
      <c r="EH1485">
        <v>0</v>
      </c>
      <c r="EI1485">
        <v>0</v>
      </c>
      <c r="EJ1485">
        <v>0</v>
      </c>
      <c r="EK1485">
        <v>0</v>
      </c>
      <c r="EL1485">
        <v>19.63035</v>
      </c>
      <c r="EM1485">
        <v>48.918930000000003</v>
      </c>
      <c r="EN1485">
        <v>49.537170000000003</v>
      </c>
      <c r="EO1485">
        <v>49.791969999999999</v>
      </c>
      <c r="EP1485">
        <v>49.680929999999996</v>
      </c>
      <c r="EQ1485">
        <v>49.093269999999997</v>
      </c>
      <c r="ER1485">
        <v>38.123199999999997</v>
      </c>
      <c r="ES1485">
        <v>20.966570000000001</v>
      </c>
      <c r="ET1485">
        <v>14.28585</v>
      </c>
      <c r="EU1485">
        <v>13.945740000000001</v>
      </c>
      <c r="EV1485">
        <v>13.54867</v>
      </c>
      <c r="EW1485">
        <v>12.764810000000001</v>
      </c>
      <c r="EX1485">
        <v>69.511049999999997</v>
      </c>
      <c r="EY1485">
        <v>68.851439999999997</v>
      </c>
      <c r="EZ1485">
        <v>68.570449999999994</v>
      </c>
      <c r="FA1485">
        <v>68.341740000000001</v>
      </c>
      <c r="FB1485">
        <v>68.010859999999994</v>
      </c>
      <c r="FC1485">
        <v>67.701859999999996</v>
      </c>
      <c r="FD1485">
        <v>67.30762</v>
      </c>
      <c r="FE1485">
        <v>67.489450000000005</v>
      </c>
      <c r="FF1485">
        <v>70.378969999999995</v>
      </c>
      <c r="FG1485">
        <v>74.419650000000004</v>
      </c>
      <c r="FH1485">
        <v>78.129779999999997</v>
      </c>
      <c r="FI1485">
        <v>79.911869999999993</v>
      </c>
      <c r="FJ1485">
        <v>80.781790000000001</v>
      </c>
      <c r="FK1485">
        <v>82.685419999999993</v>
      </c>
      <c r="FL1485">
        <v>84.786600000000007</v>
      </c>
      <c r="FM1485">
        <v>85.808090000000007</v>
      </c>
      <c r="FN1485">
        <v>87.942830000000001</v>
      </c>
      <c r="FO1485">
        <v>86.791499999999999</v>
      </c>
      <c r="FP1485">
        <v>84.545779999999993</v>
      </c>
      <c r="FQ1485">
        <v>82.045569999999998</v>
      </c>
      <c r="FR1485">
        <v>78.741500000000002</v>
      </c>
      <c r="FS1485">
        <v>76.023669999999996</v>
      </c>
      <c r="FT1485">
        <v>74.155330000000006</v>
      </c>
      <c r="FU1485">
        <v>72.711730000000003</v>
      </c>
      <c r="FV1485">
        <v>1</v>
      </c>
    </row>
    <row r="1486" spans="1:178" x14ac:dyDescent="0.2">
      <c r="A1486" t="s">
        <v>216</v>
      </c>
      <c r="B1486" t="s">
        <v>231</v>
      </c>
      <c r="C1486" t="s">
        <v>246</v>
      </c>
      <c r="D1486" t="s">
        <v>40</v>
      </c>
      <c r="E1486">
        <v>2015</v>
      </c>
      <c r="F1486" t="s">
        <v>229</v>
      </c>
      <c r="G1486">
        <v>56</v>
      </c>
      <c r="H1486" s="59"/>
      <c r="I1486">
        <v>12.87462</v>
      </c>
      <c r="J1486">
        <v>60.995869999999996</v>
      </c>
      <c r="K1486">
        <v>60.796309999999998</v>
      </c>
      <c r="L1486">
        <v>61.399209999999997</v>
      </c>
      <c r="M1486">
        <v>63.002000000000002</v>
      </c>
      <c r="N1486">
        <v>65.590360000000004</v>
      </c>
      <c r="O1486">
        <v>68.266559999999998</v>
      </c>
      <c r="P1486">
        <v>69.766360000000006</v>
      </c>
      <c r="Q1486">
        <v>70.432820000000007</v>
      </c>
      <c r="R1486">
        <v>71.100269999999995</v>
      </c>
      <c r="S1486">
        <v>72.229050000000001</v>
      </c>
      <c r="T1486">
        <v>73.205259999999996</v>
      </c>
      <c r="U1486">
        <v>72.980320000000006</v>
      </c>
      <c r="V1486">
        <v>71.898719999999997</v>
      </c>
      <c r="W1486">
        <v>70.983990000000006</v>
      </c>
      <c r="X1486">
        <v>71.277029999999996</v>
      </c>
      <c r="Y1486">
        <v>71.234620000000007</v>
      </c>
      <c r="Z1486">
        <v>70.939089999999993</v>
      </c>
      <c r="AA1486">
        <v>70.067440000000005</v>
      </c>
      <c r="AB1486">
        <v>69.037559999999999</v>
      </c>
      <c r="AC1486">
        <v>68.921019999999999</v>
      </c>
      <c r="AD1486">
        <v>68.044970000000006</v>
      </c>
      <c r="AE1486">
        <v>66.836299999999994</v>
      </c>
      <c r="AF1486">
        <v>65.126170000000002</v>
      </c>
      <c r="AG1486">
        <v>63.151150000000001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19.806819999999998</v>
      </c>
      <c r="AU1486">
        <v>51.598610000000001</v>
      </c>
      <c r="AV1486">
        <v>52.151009999999999</v>
      </c>
      <c r="AW1486">
        <v>52.423400000000001</v>
      </c>
      <c r="AX1486">
        <v>52.332270000000001</v>
      </c>
      <c r="AY1486">
        <v>51.829210000000003</v>
      </c>
      <c r="AZ1486">
        <v>39.383569999999999</v>
      </c>
      <c r="BA1486">
        <v>19.79457</v>
      </c>
      <c r="BB1486">
        <v>12.081580000000001</v>
      </c>
      <c r="BC1486">
        <v>11.830880000000001</v>
      </c>
      <c r="BD1486">
        <v>11.445679999999999</v>
      </c>
      <c r="BE1486">
        <v>10.605040000000001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20.23001</v>
      </c>
      <c r="BS1486">
        <v>52.164549999999998</v>
      </c>
      <c r="BT1486">
        <v>52.691319999999997</v>
      </c>
      <c r="BU1486">
        <v>52.959890000000001</v>
      </c>
      <c r="BV1486">
        <v>52.860689999999998</v>
      </c>
      <c r="BW1486">
        <v>52.358750000000001</v>
      </c>
      <c r="BX1486">
        <v>39.982190000000003</v>
      </c>
      <c r="BY1486">
        <v>20.456900000000001</v>
      </c>
      <c r="BZ1486">
        <v>12.61149</v>
      </c>
      <c r="CA1486">
        <v>12.326549999999999</v>
      </c>
      <c r="CB1486">
        <v>11.922779999999999</v>
      </c>
      <c r="CC1486">
        <v>11.07183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20.523109999999999</v>
      </c>
      <c r="CQ1486">
        <v>52.556519999999999</v>
      </c>
      <c r="CR1486">
        <v>53.065530000000003</v>
      </c>
      <c r="CS1486">
        <v>53.33146</v>
      </c>
      <c r="CT1486">
        <v>53.226680000000002</v>
      </c>
      <c r="CU1486">
        <v>52.72551</v>
      </c>
      <c r="CV1486">
        <v>40.396790000000003</v>
      </c>
      <c r="CW1486">
        <v>20.915620000000001</v>
      </c>
      <c r="CX1486">
        <v>12.97851</v>
      </c>
      <c r="CY1486">
        <v>12.66985</v>
      </c>
      <c r="CZ1486">
        <v>12.253220000000001</v>
      </c>
      <c r="DA1486">
        <v>11.39513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  <c r="DM1486">
        <v>0</v>
      </c>
      <c r="DN1486">
        <v>20.816220000000001</v>
      </c>
      <c r="DO1486">
        <v>52.94849</v>
      </c>
      <c r="DP1486">
        <v>53.439749999999997</v>
      </c>
      <c r="DQ1486">
        <v>53.703029999999998</v>
      </c>
      <c r="DR1486">
        <v>53.592660000000002</v>
      </c>
      <c r="DS1486">
        <v>53.092269999999999</v>
      </c>
      <c r="DT1486">
        <v>40.811390000000003</v>
      </c>
      <c r="DU1486">
        <v>21.37435</v>
      </c>
      <c r="DV1486">
        <v>13.34552</v>
      </c>
      <c r="DW1486">
        <v>13.01314</v>
      </c>
      <c r="DX1486">
        <v>12.58366</v>
      </c>
      <c r="DY1486">
        <v>11.71842</v>
      </c>
      <c r="DZ1486">
        <v>0</v>
      </c>
      <c r="EA1486">
        <v>0</v>
      </c>
      <c r="EB1486">
        <v>0</v>
      </c>
      <c r="EC1486">
        <v>0</v>
      </c>
      <c r="ED1486">
        <v>0</v>
      </c>
      <c r="EE1486">
        <v>0</v>
      </c>
      <c r="EF1486">
        <v>0</v>
      </c>
      <c r="EG1486">
        <v>0</v>
      </c>
      <c r="EH1486">
        <v>0</v>
      </c>
      <c r="EI1486">
        <v>0</v>
      </c>
      <c r="EJ1486">
        <v>0</v>
      </c>
      <c r="EK1486">
        <v>0</v>
      </c>
      <c r="EL1486">
        <v>21.239409999999999</v>
      </c>
      <c r="EM1486">
        <v>53.514420000000001</v>
      </c>
      <c r="EN1486">
        <v>53.980049999999999</v>
      </c>
      <c r="EO1486">
        <v>54.239519999999999</v>
      </c>
      <c r="EP1486">
        <v>54.121079999999999</v>
      </c>
      <c r="EQ1486">
        <v>53.621810000000004</v>
      </c>
      <c r="ER1486">
        <v>41.41001</v>
      </c>
      <c r="ES1486">
        <v>22.03668</v>
      </c>
      <c r="ET1486">
        <v>13.875439999999999</v>
      </c>
      <c r="EU1486">
        <v>13.50881</v>
      </c>
      <c r="EV1486">
        <v>13.06076</v>
      </c>
      <c r="EW1486">
        <v>12.18521</v>
      </c>
      <c r="EX1486">
        <v>70.805059999999997</v>
      </c>
      <c r="EY1486">
        <v>70.351489999999998</v>
      </c>
      <c r="EZ1486">
        <v>70.122470000000007</v>
      </c>
      <c r="FA1486">
        <v>69.804730000000006</v>
      </c>
      <c r="FB1486">
        <v>69.426609999999997</v>
      </c>
      <c r="FC1486">
        <v>69.282179999999997</v>
      </c>
      <c r="FD1486">
        <v>69.180980000000005</v>
      </c>
      <c r="FE1486">
        <v>69.406210000000002</v>
      </c>
      <c r="FF1486">
        <v>71.632239999999996</v>
      </c>
      <c r="FG1486">
        <v>75.285430000000005</v>
      </c>
      <c r="FH1486">
        <v>78.690169999999995</v>
      </c>
      <c r="FI1486">
        <v>82.499529999999993</v>
      </c>
      <c r="FJ1486">
        <v>85.455060000000003</v>
      </c>
      <c r="FK1486">
        <v>87.372559999999993</v>
      </c>
      <c r="FL1486">
        <v>87.708290000000005</v>
      </c>
      <c r="FM1486">
        <v>88.529089999999997</v>
      </c>
      <c r="FN1486">
        <v>89.241460000000004</v>
      </c>
      <c r="FO1486">
        <v>89.32687</v>
      </c>
      <c r="FP1486">
        <v>88.645830000000004</v>
      </c>
      <c r="FQ1486">
        <v>85.246669999999995</v>
      </c>
      <c r="FR1486">
        <v>79.759900000000002</v>
      </c>
      <c r="FS1486">
        <v>76.159630000000007</v>
      </c>
      <c r="FT1486">
        <v>73.838489999999993</v>
      </c>
      <c r="FU1486">
        <v>72.283659999999998</v>
      </c>
      <c r="FV1486">
        <v>1</v>
      </c>
    </row>
    <row r="1487" spans="1:178" x14ac:dyDescent="0.2">
      <c r="A1487" t="s">
        <v>216</v>
      </c>
      <c r="B1487" t="s">
        <v>231</v>
      </c>
      <c r="C1487" t="s">
        <v>246</v>
      </c>
      <c r="D1487" t="s">
        <v>40</v>
      </c>
      <c r="E1487">
        <v>2016</v>
      </c>
      <c r="F1487" t="s">
        <v>229</v>
      </c>
      <c r="G1487">
        <v>54</v>
      </c>
      <c r="H1487" s="59"/>
      <c r="I1487">
        <v>12.414809999999999</v>
      </c>
      <c r="J1487">
        <v>58.817439999999998</v>
      </c>
      <c r="K1487">
        <v>58.625010000000003</v>
      </c>
      <c r="L1487">
        <v>59.206380000000003</v>
      </c>
      <c r="M1487">
        <v>60.751919999999998</v>
      </c>
      <c r="N1487">
        <v>63.24785</v>
      </c>
      <c r="O1487">
        <v>65.828469999999996</v>
      </c>
      <c r="P1487">
        <v>67.274699999999996</v>
      </c>
      <c r="Q1487">
        <v>67.917370000000005</v>
      </c>
      <c r="R1487">
        <v>68.560969999999998</v>
      </c>
      <c r="S1487">
        <v>69.649439999999998</v>
      </c>
      <c r="T1487">
        <v>70.590789999999998</v>
      </c>
      <c r="U1487">
        <v>70.37388</v>
      </c>
      <c r="V1487">
        <v>69.330910000000003</v>
      </c>
      <c r="W1487">
        <v>68.448849999999993</v>
      </c>
      <c r="X1487">
        <v>68.73142</v>
      </c>
      <c r="Y1487">
        <v>68.690529999999995</v>
      </c>
      <c r="Z1487">
        <v>68.405550000000005</v>
      </c>
      <c r="AA1487">
        <v>67.565029999999993</v>
      </c>
      <c r="AB1487">
        <v>66.571929999999995</v>
      </c>
      <c r="AC1487">
        <v>66.459559999999996</v>
      </c>
      <c r="AD1487">
        <v>65.614789999999999</v>
      </c>
      <c r="AE1487">
        <v>64.449299999999994</v>
      </c>
      <c r="AF1487">
        <v>62.800229999999999</v>
      </c>
      <c r="AG1487">
        <v>60.89575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19.086760000000002</v>
      </c>
      <c r="AU1487">
        <v>49.738849999999999</v>
      </c>
      <c r="AV1487">
        <v>50.272289999999998</v>
      </c>
      <c r="AW1487">
        <v>50.535080000000001</v>
      </c>
      <c r="AX1487">
        <v>50.447429999999997</v>
      </c>
      <c r="AY1487">
        <v>49.962310000000002</v>
      </c>
      <c r="AZ1487">
        <v>37.95908</v>
      </c>
      <c r="BA1487">
        <v>19.067779999999999</v>
      </c>
      <c r="BB1487">
        <v>11.634219999999999</v>
      </c>
      <c r="BC1487">
        <v>11.393509999999999</v>
      </c>
      <c r="BD1487">
        <v>11.02262</v>
      </c>
      <c r="BE1487">
        <v>10.21231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19.502330000000001</v>
      </c>
      <c r="BS1487">
        <v>50.294600000000003</v>
      </c>
      <c r="BT1487">
        <v>50.802860000000003</v>
      </c>
      <c r="BU1487">
        <v>51.061889999999998</v>
      </c>
      <c r="BV1487">
        <v>50.966329999999999</v>
      </c>
      <c r="BW1487">
        <v>50.482309999999998</v>
      </c>
      <c r="BX1487">
        <v>38.54692</v>
      </c>
      <c r="BY1487">
        <v>19.71818</v>
      </c>
      <c r="BZ1487">
        <v>12.154579999999999</v>
      </c>
      <c r="CA1487">
        <v>11.880240000000001</v>
      </c>
      <c r="CB1487">
        <v>11.49112</v>
      </c>
      <c r="CC1487">
        <v>10.670680000000001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19.790150000000001</v>
      </c>
      <c r="CQ1487">
        <v>50.679499999999997</v>
      </c>
      <c r="CR1487">
        <v>51.17033</v>
      </c>
      <c r="CS1487">
        <v>51.426769999999998</v>
      </c>
      <c r="CT1487">
        <v>51.325719999999997</v>
      </c>
      <c r="CU1487">
        <v>50.842460000000003</v>
      </c>
      <c r="CV1487">
        <v>38.954050000000002</v>
      </c>
      <c r="CW1487">
        <v>20.16864</v>
      </c>
      <c r="CX1487">
        <v>12.514989999999999</v>
      </c>
      <c r="CY1487">
        <v>12.21735</v>
      </c>
      <c r="CZ1487">
        <v>11.81561</v>
      </c>
      <c r="DA1487">
        <v>10.988160000000001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>
        <v>0</v>
      </c>
      <c r="DN1487">
        <v>20.077970000000001</v>
      </c>
      <c r="DO1487">
        <v>51.064399999999999</v>
      </c>
      <c r="DP1487">
        <v>51.53781</v>
      </c>
      <c r="DQ1487">
        <v>51.791649999999997</v>
      </c>
      <c r="DR1487">
        <v>51.685110000000002</v>
      </c>
      <c r="DS1487">
        <v>51.20261</v>
      </c>
      <c r="DT1487">
        <v>39.361179999999997</v>
      </c>
      <c r="DU1487">
        <v>20.6191</v>
      </c>
      <c r="DV1487">
        <v>12.875389999999999</v>
      </c>
      <c r="DW1487">
        <v>12.554460000000001</v>
      </c>
      <c r="DX1487">
        <v>12.140090000000001</v>
      </c>
      <c r="DY1487">
        <v>11.305630000000001</v>
      </c>
      <c r="DZ1487">
        <v>0</v>
      </c>
      <c r="EA1487">
        <v>0</v>
      </c>
      <c r="EB1487">
        <v>0</v>
      </c>
      <c r="EC1487">
        <v>0</v>
      </c>
      <c r="ED1487">
        <v>0</v>
      </c>
      <c r="EE1487">
        <v>0</v>
      </c>
      <c r="EF1487">
        <v>0</v>
      </c>
      <c r="EG1487">
        <v>0</v>
      </c>
      <c r="EH1487">
        <v>0</v>
      </c>
      <c r="EI1487">
        <v>0</v>
      </c>
      <c r="EJ1487">
        <v>0</v>
      </c>
      <c r="EK1487">
        <v>0</v>
      </c>
      <c r="EL1487">
        <v>20.49353</v>
      </c>
      <c r="EM1487">
        <v>51.620150000000002</v>
      </c>
      <c r="EN1487">
        <v>52.068370000000002</v>
      </c>
      <c r="EO1487">
        <v>52.318460000000002</v>
      </c>
      <c r="EP1487">
        <v>52.204009999999997</v>
      </c>
      <c r="EQ1487">
        <v>51.722610000000003</v>
      </c>
      <c r="ER1487">
        <v>39.949010000000001</v>
      </c>
      <c r="ES1487">
        <v>21.269490000000001</v>
      </c>
      <c r="ET1487">
        <v>13.395759999999999</v>
      </c>
      <c r="EU1487">
        <v>13.0412</v>
      </c>
      <c r="EV1487">
        <v>12.608599999999999</v>
      </c>
      <c r="EW1487">
        <v>11.764010000000001</v>
      </c>
      <c r="EX1487">
        <v>70.805059999999997</v>
      </c>
      <c r="EY1487">
        <v>70.351479999999995</v>
      </c>
      <c r="EZ1487">
        <v>70.122470000000007</v>
      </c>
      <c r="FA1487">
        <v>69.804730000000006</v>
      </c>
      <c r="FB1487">
        <v>69.426609999999997</v>
      </c>
      <c r="FC1487">
        <v>69.282179999999997</v>
      </c>
      <c r="FD1487">
        <v>69.180980000000005</v>
      </c>
      <c r="FE1487">
        <v>69.406210000000002</v>
      </c>
      <c r="FF1487">
        <v>71.632239999999996</v>
      </c>
      <c r="FG1487">
        <v>75.285430000000005</v>
      </c>
      <c r="FH1487">
        <v>78.690169999999995</v>
      </c>
      <c r="FI1487">
        <v>82.499529999999993</v>
      </c>
      <c r="FJ1487">
        <v>85.455060000000003</v>
      </c>
      <c r="FK1487">
        <v>87.372559999999993</v>
      </c>
      <c r="FL1487">
        <v>87.708290000000005</v>
      </c>
      <c r="FM1487">
        <v>88.529089999999997</v>
      </c>
      <c r="FN1487">
        <v>89.241460000000004</v>
      </c>
      <c r="FO1487">
        <v>89.32687</v>
      </c>
      <c r="FP1487">
        <v>88.645830000000004</v>
      </c>
      <c r="FQ1487">
        <v>85.246669999999995</v>
      </c>
      <c r="FR1487">
        <v>79.759900000000002</v>
      </c>
      <c r="FS1487">
        <v>76.159630000000007</v>
      </c>
      <c r="FT1487">
        <v>73.838489999999993</v>
      </c>
      <c r="FU1487">
        <v>72.283659999999998</v>
      </c>
      <c r="FV1487">
        <v>1</v>
      </c>
    </row>
    <row r="1488" spans="1:178" x14ac:dyDescent="0.2">
      <c r="A1488" t="s">
        <v>216</v>
      </c>
      <c r="B1488" t="s">
        <v>231</v>
      </c>
      <c r="C1488" t="s">
        <v>246</v>
      </c>
      <c r="D1488" t="s">
        <v>40</v>
      </c>
      <c r="E1488">
        <v>2017</v>
      </c>
      <c r="F1488" t="s">
        <v>229</v>
      </c>
      <c r="G1488">
        <v>53</v>
      </c>
      <c r="H1488" s="59"/>
      <c r="I1488">
        <v>12.184900000000001</v>
      </c>
      <c r="J1488">
        <v>57.728230000000003</v>
      </c>
      <c r="K1488">
        <v>57.539360000000002</v>
      </c>
      <c r="L1488">
        <v>58.109969999999997</v>
      </c>
      <c r="M1488">
        <v>59.626890000000003</v>
      </c>
      <c r="N1488">
        <v>62.076599999999999</v>
      </c>
      <c r="O1488">
        <v>64.60942</v>
      </c>
      <c r="P1488">
        <v>66.028880000000001</v>
      </c>
      <c r="Q1488">
        <v>66.659639999999996</v>
      </c>
      <c r="R1488">
        <v>67.291319999999999</v>
      </c>
      <c r="S1488">
        <v>68.359639999999999</v>
      </c>
      <c r="T1488">
        <v>69.283550000000005</v>
      </c>
      <c r="U1488">
        <v>69.070660000000004</v>
      </c>
      <c r="V1488">
        <v>68.046999999999997</v>
      </c>
      <c r="W1488">
        <v>67.181280000000001</v>
      </c>
      <c r="X1488">
        <v>67.458619999999996</v>
      </c>
      <c r="Y1488">
        <v>67.418480000000002</v>
      </c>
      <c r="Z1488">
        <v>67.138779999999997</v>
      </c>
      <c r="AA1488">
        <v>66.313820000000007</v>
      </c>
      <c r="AB1488">
        <v>65.339119999999994</v>
      </c>
      <c r="AC1488">
        <v>65.228830000000002</v>
      </c>
      <c r="AD1488">
        <v>64.399699999999996</v>
      </c>
      <c r="AE1488">
        <v>63.255789999999998</v>
      </c>
      <c r="AF1488">
        <v>61.637259999999998</v>
      </c>
      <c r="AG1488">
        <v>59.768050000000002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18.72682</v>
      </c>
      <c r="AU1488">
        <v>48.809089999999998</v>
      </c>
      <c r="AV1488">
        <v>49.33305</v>
      </c>
      <c r="AW1488">
        <v>49.59102</v>
      </c>
      <c r="AX1488">
        <v>49.505130000000001</v>
      </c>
      <c r="AY1488">
        <v>49.028970000000001</v>
      </c>
      <c r="AZ1488">
        <v>37.246960000000001</v>
      </c>
      <c r="BA1488">
        <v>18.704529999999998</v>
      </c>
      <c r="BB1488">
        <v>11.41065</v>
      </c>
      <c r="BC1488">
        <v>11.17492</v>
      </c>
      <c r="BD1488">
        <v>10.81119</v>
      </c>
      <c r="BE1488">
        <v>10.01604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19.13852</v>
      </c>
      <c r="BS1488">
        <v>49.359659999999998</v>
      </c>
      <c r="BT1488">
        <v>49.85868</v>
      </c>
      <c r="BU1488">
        <v>50.112940000000002</v>
      </c>
      <c r="BV1488">
        <v>50.019199999999998</v>
      </c>
      <c r="BW1488">
        <v>49.544130000000003</v>
      </c>
      <c r="BX1488">
        <v>37.829329999999999</v>
      </c>
      <c r="BY1488">
        <v>19.348870000000002</v>
      </c>
      <c r="BZ1488">
        <v>11.92618</v>
      </c>
      <c r="CA1488">
        <v>11.65713</v>
      </c>
      <c r="CB1488">
        <v>11.27533</v>
      </c>
      <c r="CC1488">
        <v>10.47015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19.423660000000002</v>
      </c>
      <c r="CQ1488">
        <v>49.740989999999996</v>
      </c>
      <c r="CR1488">
        <v>50.222740000000002</v>
      </c>
      <c r="CS1488">
        <v>50.474420000000002</v>
      </c>
      <c r="CT1488">
        <v>50.375250000000001</v>
      </c>
      <c r="CU1488">
        <v>49.900930000000002</v>
      </c>
      <c r="CV1488">
        <v>38.232669999999999</v>
      </c>
      <c r="CW1488">
        <v>19.79514</v>
      </c>
      <c r="CX1488">
        <v>12.28323</v>
      </c>
      <c r="CY1488">
        <v>11.991099999999999</v>
      </c>
      <c r="CZ1488">
        <v>11.5968</v>
      </c>
      <c r="DA1488">
        <v>10.78467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  <c r="DM1488">
        <v>0</v>
      </c>
      <c r="DN1488">
        <v>19.70881</v>
      </c>
      <c r="DO1488">
        <v>50.122309999999999</v>
      </c>
      <c r="DP1488">
        <v>50.586790000000001</v>
      </c>
      <c r="DQ1488">
        <v>50.835900000000002</v>
      </c>
      <c r="DR1488">
        <v>50.731290000000001</v>
      </c>
      <c r="DS1488">
        <v>50.257730000000002</v>
      </c>
      <c r="DT1488">
        <v>38.636020000000002</v>
      </c>
      <c r="DU1488">
        <v>20.241409999999998</v>
      </c>
      <c r="DV1488">
        <v>12.640280000000001</v>
      </c>
      <c r="DW1488">
        <v>12.32508</v>
      </c>
      <c r="DX1488">
        <v>11.91827</v>
      </c>
      <c r="DY1488">
        <v>11.09919</v>
      </c>
      <c r="DZ1488">
        <v>0</v>
      </c>
      <c r="EA1488">
        <v>0</v>
      </c>
      <c r="EB1488">
        <v>0</v>
      </c>
      <c r="EC1488">
        <v>0</v>
      </c>
      <c r="ED1488">
        <v>0</v>
      </c>
      <c r="EE1488">
        <v>0</v>
      </c>
      <c r="EF1488">
        <v>0</v>
      </c>
      <c r="EG1488">
        <v>0</v>
      </c>
      <c r="EH1488">
        <v>0</v>
      </c>
      <c r="EI1488">
        <v>0</v>
      </c>
      <c r="EJ1488">
        <v>0</v>
      </c>
      <c r="EK1488">
        <v>0</v>
      </c>
      <c r="EL1488">
        <v>20.120509999999999</v>
      </c>
      <c r="EM1488">
        <v>50.672890000000002</v>
      </c>
      <c r="EN1488">
        <v>51.112430000000003</v>
      </c>
      <c r="EO1488">
        <v>51.357819999999997</v>
      </c>
      <c r="EP1488">
        <v>51.245370000000001</v>
      </c>
      <c r="EQ1488">
        <v>50.772889999999997</v>
      </c>
      <c r="ER1488">
        <v>39.218380000000003</v>
      </c>
      <c r="ES1488">
        <v>20.885760000000001</v>
      </c>
      <c r="ET1488">
        <v>13.155799999999999</v>
      </c>
      <c r="EU1488">
        <v>12.80729</v>
      </c>
      <c r="EV1488">
        <v>12.38241</v>
      </c>
      <c r="EW1488">
        <v>11.55331</v>
      </c>
      <c r="EX1488">
        <v>70.805059999999997</v>
      </c>
      <c r="EY1488">
        <v>70.351489999999998</v>
      </c>
      <c r="EZ1488">
        <v>70.122470000000007</v>
      </c>
      <c r="FA1488">
        <v>69.804730000000006</v>
      </c>
      <c r="FB1488">
        <v>69.426609999999997</v>
      </c>
      <c r="FC1488">
        <v>69.282179999999997</v>
      </c>
      <c r="FD1488">
        <v>69.180980000000005</v>
      </c>
      <c r="FE1488">
        <v>69.406210000000002</v>
      </c>
      <c r="FF1488">
        <v>71.632239999999996</v>
      </c>
      <c r="FG1488">
        <v>75.285430000000005</v>
      </c>
      <c r="FH1488">
        <v>78.690169999999995</v>
      </c>
      <c r="FI1488">
        <v>82.499529999999993</v>
      </c>
      <c r="FJ1488">
        <v>85.455060000000003</v>
      </c>
      <c r="FK1488">
        <v>87.372559999999993</v>
      </c>
      <c r="FL1488">
        <v>87.708290000000005</v>
      </c>
      <c r="FM1488">
        <v>88.529089999999997</v>
      </c>
      <c r="FN1488">
        <v>89.241460000000004</v>
      </c>
      <c r="FO1488">
        <v>89.32687</v>
      </c>
      <c r="FP1488">
        <v>88.645830000000004</v>
      </c>
      <c r="FQ1488">
        <v>85.246669999999995</v>
      </c>
      <c r="FR1488">
        <v>79.759900000000002</v>
      </c>
      <c r="FS1488">
        <v>76.159630000000007</v>
      </c>
      <c r="FT1488">
        <v>73.838489999999993</v>
      </c>
      <c r="FU1488">
        <v>72.283659999999998</v>
      </c>
      <c r="FV1488">
        <v>1</v>
      </c>
    </row>
    <row r="1489" spans="1:178" x14ac:dyDescent="0.2">
      <c r="A1489" t="s">
        <v>216</v>
      </c>
      <c r="B1489" t="s">
        <v>231</v>
      </c>
      <c r="C1489" t="s">
        <v>246</v>
      </c>
      <c r="D1489" t="s">
        <v>40</v>
      </c>
      <c r="E1489" t="s">
        <v>239</v>
      </c>
      <c r="F1489" t="s">
        <v>229</v>
      </c>
      <c r="G1489">
        <v>51</v>
      </c>
      <c r="H1489" s="59"/>
      <c r="I1489">
        <v>11.725099999999999</v>
      </c>
      <c r="J1489">
        <v>55.549810000000001</v>
      </c>
      <c r="K1489">
        <v>55.368070000000003</v>
      </c>
      <c r="L1489">
        <v>55.917140000000003</v>
      </c>
      <c r="M1489">
        <v>57.376820000000002</v>
      </c>
      <c r="N1489">
        <v>59.734090000000002</v>
      </c>
      <c r="O1489">
        <v>62.171329999999998</v>
      </c>
      <c r="P1489">
        <v>63.537219999999998</v>
      </c>
      <c r="Q1489">
        <v>64.144180000000006</v>
      </c>
      <c r="R1489">
        <v>64.752020000000002</v>
      </c>
      <c r="S1489">
        <v>65.780029999999996</v>
      </c>
      <c r="T1489">
        <v>66.669079999999994</v>
      </c>
      <c r="U1489">
        <v>66.464219999999997</v>
      </c>
      <c r="V1489">
        <v>65.479190000000003</v>
      </c>
      <c r="W1489">
        <v>64.646129999999999</v>
      </c>
      <c r="X1489">
        <v>64.91301</v>
      </c>
      <c r="Y1489">
        <v>64.874390000000005</v>
      </c>
      <c r="Z1489">
        <v>64.605239999999995</v>
      </c>
      <c r="AA1489">
        <v>63.811410000000002</v>
      </c>
      <c r="AB1489">
        <v>62.873489999999997</v>
      </c>
      <c r="AC1489">
        <v>62.767359999999996</v>
      </c>
      <c r="AD1489">
        <v>61.969520000000003</v>
      </c>
      <c r="AE1489">
        <v>60.868780000000001</v>
      </c>
      <c r="AF1489">
        <v>59.311329999999998</v>
      </c>
      <c r="AG1489">
        <v>57.512659999999997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18.00712</v>
      </c>
      <c r="AU1489">
        <v>46.949829999999999</v>
      </c>
      <c r="AV1489">
        <v>47.454799999999999</v>
      </c>
      <c r="AW1489">
        <v>47.703159999999997</v>
      </c>
      <c r="AX1489">
        <v>47.620750000000001</v>
      </c>
      <c r="AY1489">
        <v>47.162529999999997</v>
      </c>
      <c r="AZ1489">
        <v>35.823</v>
      </c>
      <c r="BA1489">
        <v>17.97832</v>
      </c>
      <c r="BB1489">
        <v>10.963760000000001</v>
      </c>
      <c r="BC1489">
        <v>10.73798</v>
      </c>
      <c r="BD1489">
        <v>10.388540000000001</v>
      </c>
      <c r="BE1489">
        <v>9.6237110000000001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18.410979999999999</v>
      </c>
      <c r="BS1489">
        <v>47.489910000000002</v>
      </c>
      <c r="BT1489">
        <v>47.970419999999997</v>
      </c>
      <c r="BU1489">
        <v>48.215130000000002</v>
      </c>
      <c r="BV1489">
        <v>48.125030000000002</v>
      </c>
      <c r="BW1489">
        <v>47.667870000000001</v>
      </c>
      <c r="BX1489">
        <v>36.394269999999999</v>
      </c>
      <c r="BY1489">
        <v>18.610389999999999</v>
      </c>
      <c r="BZ1489">
        <v>11.46946</v>
      </c>
      <c r="CA1489">
        <v>11.211</v>
      </c>
      <c r="CB1489">
        <v>10.84384</v>
      </c>
      <c r="CC1489">
        <v>10.069179999999999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18.69069</v>
      </c>
      <c r="CQ1489">
        <v>47.863970000000002</v>
      </c>
      <c r="CR1489">
        <v>48.327539999999999</v>
      </c>
      <c r="CS1489">
        <v>48.56973</v>
      </c>
      <c r="CT1489">
        <v>48.474290000000003</v>
      </c>
      <c r="CU1489">
        <v>48.017879999999998</v>
      </c>
      <c r="CV1489">
        <v>36.789929999999998</v>
      </c>
      <c r="CW1489">
        <v>19.048159999999999</v>
      </c>
      <c r="CX1489">
        <v>11.819710000000001</v>
      </c>
      <c r="CY1489">
        <v>11.53861</v>
      </c>
      <c r="CZ1489">
        <v>11.159179999999999</v>
      </c>
      <c r="DA1489">
        <v>10.377700000000001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  <c r="DM1489">
        <v>0</v>
      </c>
      <c r="DN1489">
        <v>18.970410000000001</v>
      </c>
      <c r="DO1489">
        <v>48.238030000000002</v>
      </c>
      <c r="DP1489">
        <v>48.684649999999998</v>
      </c>
      <c r="DQ1489">
        <v>48.924320000000002</v>
      </c>
      <c r="DR1489">
        <v>48.823549999999997</v>
      </c>
      <c r="DS1489">
        <v>48.36788</v>
      </c>
      <c r="DT1489">
        <v>37.185589999999998</v>
      </c>
      <c r="DU1489">
        <v>19.48593</v>
      </c>
      <c r="DV1489">
        <v>12.16996</v>
      </c>
      <c r="DW1489">
        <v>11.86622</v>
      </c>
      <c r="DX1489">
        <v>11.47453</v>
      </c>
      <c r="DY1489">
        <v>10.68623</v>
      </c>
      <c r="DZ1489">
        <v>0</v>
      </c>
      <c r="EA1489">
        <v>0</v>
      </c>
      <c r="EB1489">
        <v>0</v>
      </c>
      <c r="EC1489">
        <v>0</v>
      </c>
      <c r="ED1489">
        <v>0</v>
      </c>
      <c r="EE1489">
        <v>0</v>
      </c>
      <c r="EF1489">
        <v>0</v>
      </c>
      <c r="EG1489">
        <v>0</v>
      </c>
      <c r="EH1489">
        <v>0</v>
      </c>
      <c r="EI1489">
        <v>0</v>
      </c>
      <c r="EJ1489">
        <v>0</v>
      </c>
      <c r="EK1489">
        <v>0</v>
      </c>
      <c r="EL1489">
        <v>19.37426</v>
      </c>
      <c r="EM1489">
        <v>48.778109999999998</v>
      </c>
      <c r="EN1489">
        <v>49.200279999999999</v>
      </c>
      <c r="EO1489">
        <v>49.43629</v>
      </c>
      <c r="EP1489">
        <v>49.327840000000002</v>
      </c>
      <c r="EQ1489">
        <v>48.87323</v>
      </c>
      <c r="ER1489">
        <v>37.756869999999999</v>
      </c>
      <c r="ES1489">
        <v>20.117999999999999</v>
      </c>
      <c r="ET1489">
        <v>12.675660000000001</v>
      </c>
      <c r="EU1489">
        <v>12.33924</v>
      </c>
      <c r="EV1489">
        <v>11.929830000000001</v>
      </c>
      <c r="EW1489">
        <v>11.1317</v>
      </c>
      <c r="EX1489">
        <v>70.805059999999997</v>
      </c>
      <c r="EY1489">
        <v>70.351489999999998</v>
      </c>
      <c r="EZ1489">
        <v>70.122470000000007</v>
      </c>
      <c r="FA1489">
        <v>69.804730000000006</v>
      </c>
      <c r="FB1489">
        <v>69.426609999999997</v>
      </c>
      <c r="FC1489">
        <v>69.282179999999997</v>
      </c>
      <c r="FD1489">
        <v>69.180980000000005</v>
      </c>
      <c r="FE1489">
        <v>69.406210000000002</v>
      </c>
      <c r="FF1489">
        <v>71.632239999999996</v>
      </c>
      <c r="FG1489">
        <v>75.285430000000005</v>
      </c>
      <c r="FH1489">
        <v>78.690169999999995</v>
      </c>
      <c r="FI1489">
        <v>82.499529999999993</v>
      </c>
      <c r="FJ1489">
        <v>85.455060000000003</v>
      </c>
      <c r="FK1489">
        <v>87.372559999999993</v>
      </c>
      <c r="FL1489">
        <v>87.708290000000005</v>
      </c>
      <c r="FM1489">
        <v>88.529089999999997</v>
      </c>
      <c r="FN1489">
        <v>89.241460000000004</v>
      </c>
      <c r="FO1489">
        <v>89.32687</v>
      </c>
      <c r="FP1489">
        <v>88.645830000000004</v>
      </c>
      <c r="FQ1489">
        <v>85.246669999999995</v>
      </c>
      <c r="FR1489">
        <v>79.759900000000002</v>
      </c>
      <c r="FS1489">
        <v>76.159630000000007</v>
      </c>
      <c r="FT1489">
        <v>73.838489999999993</v>
      </c>
      <c r="FU1489">
        <v>72.283659999999998</v>
      </c>
      <c r="FV1489">
        <v>1</v>
      </c>
    </row>
    <row r="1490" spans="1:178" x14ac:dyDescent="0.2">
      <c r="A1490" t="s">
        <v>216</v>
      </c>
      <c r="B1490" t="s">
        <v>231</v>
      </c>
      <c r="C1490" t="s">
        <v>246</v>
      </c>
      <c r="D1490" t="s">
        <v>41</v>
      </c>
      <c r="E1490">
        <v>2015</v>
      </c>
      <c r="F1490" t="s">
        <v>229</v>
      </c>
      <c r="G1490">
        <v>56</v>
      </c>
      <c r="H1490" s="59"/>
      <c r="I1490">
        <v>12.87462</v>
      </c>
      <c r="J1490">
        <v>61.221240000000002</v>
      </c>
      <c r="K1490">
        <v>60.952759999999998</v>
      </c>
      <c r="L1490">
        <v>61.488750000000003</v>
      </c>
      <c r="M1490">
        <v>62.964790000000001</v>
      </c>
      <c r="N1490">
        <v>65.586370000000002</v>
      </c>
      <c r="O1490">
        <v>68.237039999999993</v>
      </c>
      <c r="P1490">
        <v>69.586389999999994</v>
      </c>
      <c r="Q1490">
        <v>70.337459999999993</v>
      </c>
      <c r="R1490">
        <v>71.00694</v>
      </c>
      <c r="S1490">
        <v>72.142759999999996</v>
      </c>
      <c r="T1490">
        <v>73.403779999999998</v>
      </c>
      <c r="U1490">
        <v>73.665729999999996</v>
      </c>
      <c r="V1490">
        <v>72.817549999999997</v>
      </c>
      <c r="W1490">
        <v>72.234340000000003</v>
      </c>
      <c r="X1490">
        <v>72.465599999999995</v>
      </c>
      <c r="Y1490">
        <v>71.944019999999995</v>
      </c>
      <c r="Z1490">
        <v>71.655140000000003</v>
      </c>
      <c r="AA1490">
        <v>70.392020000000002</v>
      </c>
      <c r="AB1490">
        <v>69.299819999999997</v>
      </c>
      <c r="AC1490">
        <v>69.439139999999995</v>
      </c>
      <c r="AD1490">
        <v>68.927620000000005</v>
      </c>
      <c r="AE1490">
        <v>67.338250000000002</v>
      </c>
      <c r="AF1490">
        <v>65.449860000000001</v>
      </c>
      <c r="AG1490">
        <v>63.357439999999997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20.177900000000001</v>
      </c>
      <c r="AU1490">
        <v>52.79081</v>
      </c>
      <c r="AV1490">
        <v>53.268650000000001</v>
      </c>
      <c r="AW1490">
        <v>53.28877</v>
      </c>
      <c r="AX1490">
        <v>53.320279999999997</v>
      </c>
      <c r="AY1490">
        <v>52.640749999999997</v>
      </c>
      <c r="AZ1490">
        <v>39.734279999999998</v>
      </c>
      <c r="BA1490">
        <v>20.050319999999999</v>
      </c>
      <c r="BB1490">
        <v>12.280849999999999</v>
      </c>
      <c r="BC1490">
        <v>11.91061</v>
      </c>
      <c r="BD1490">
        <v>11.470499999999999</v>
      </c>
      <c r="BE1490">
        <v>10.660869999999999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20.583490000000001</v>
      </c>
      <c r="BS1490">
        <v>53.299399999999999</v>
      </c>
      <c r="BT1490">
        <v>53.77834</v>
      </c>
      <c r="BU1490">
        <v>53.778449999999999</v>
      </c>
      <c r="BV1490">
        <v>53.79795</v>
      </c>
      <c r="BW1490">
        <v>53.109720000000003</v>
      </c>
      <c r="BX1490">
        <v>40.312370000000001</v>
      </c>
      <c r="BY1490">
        <v>20.677099999999999</v>
      </c>
      <c r="BZ1490">
        <v>12.77009</v>
      </c>
      <c r="CA1490">
        <v>12.359920000000001</v>
      </c>
      <c r="CB1490">
        <v>11.89029</v>
      </c>
      <c r="CC1490">
        <v>11.074730000000001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20.8644</v>
      </c>
      <c r="CQ1490">
        <v>53.651649999999997</v>
      </c>
      <c r="CR1490">
        <v>54.131349999999998</v>
      </c>
      <c r="CS1490">
        <v>54.117609999999999</v>
      </c>
      <c r="CT1490">
        <v>54.128790000000002</v>
      </c>
      <c r="CU1490">
        <v>53.434539999999998</v>
      </c>
      <c r="CV1490">
        <v>40.71275</v>
      </c>
      <c r="CW1490">
        <v>21.11121</v>
      </c>
      <c r="CX1490">
        <v>13.108930000000001</v>
      </c>
      <c r="CY1490">
        <v>12.671099999999999</v>
      </c>
      <c r="CZ1490">
        <v>12.18103</v>
      </c>
      <c r="DA1490">
        <v>11.361370000000001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  <c r="DM1490">
        <v>0</v>
      </c>
      <c r="DN1490">
        <v>21.145299999999999</v>
      </c>
      <c r="DO1490">
        <v>54.003900000000002</v>
      </c>
      <c r="DP1490">
        <v>54.484360000000002</v>
      </c>
      <c r="DQ1490">
        <v>54.456760000000003</v>
      </c>
      <c r="DR1490">
        <v>54.459629999999997</v>
      </c>
      <c r="DS1490">
        <v>53.759349999999998</v>
      </c>
      <c r="DT1490">
        <v>41.113140000000001</v>
      </c>
      <c r="DU1490">
        <v>21.54532</v>
      </c>
      <c r="DV1490">
        <v>13.44778</v>
      </c>
      <c r="DW1490">
        <v>12.982290000000001</v>
      </c>
      <c r="DX1490">
        <v>12.471780000000001</v>
      </c>
      <c r="DY1490">
        <v>11.648009999999999</v>
      </c>
      <c r="DZ1490">
        <v>0</v>
      </c>
      <c r="EA1490">
        <v>0</v>
      </c>
      <c r="EB1490">
        <v>0</v>
      </c>
      <c r="EC1490">
        <v>0</v>
      </c>
      <c r="ED1490">
        <v>0</v>
      </c>
      <c r="EE1490">
        <v>0</v>
      </c>
      <c r="EF1490">
        <v>0</v>
      </c>
      <c r="EG1490">
        <v>0</v>
      </c>
      <c r="EH1490">
        <v>0</v>
      </c>
      <c r="EI1490">
        <v>0</v>
      </c>
      <c r="EJ1490">
        <v>0</v>
      </c>
      <c r="EK1490">
        <v>0</v>
      </c>
      <c r="EL1490">
        <v>21.550889999999999</v>
      </c>
      <c r="EM1490">
        <v>54.51249</v>
      </c>
      <c r="EN1490">
        <v>54.994039999999998</v>
      </c>
      <c r="EO1490">
        <v>54.946440000000003</v>
      </c>
      <c r="EP1490">
        <v>54.937309999999997</v>
      </c>
      <c r="EQ1490">
        <v>54.228319999999997</v>
      </c>
      <c r="ER1490">
        <v>41.691220000000001</v>
      </c>
      <c r="ES1490">
        <v>22.1721</v>
      </c>
      <c r="ET1490">
        <v>13.937010000000001</v>
      </c>
      <c r="EU1490">
        <v>13.4316</v>
      </c>
      <c r="EV1490">
        <v>12.89156</v>
      </c>
      <c r="EW1490">
        <v>12.061870000000001</v>
      </c>
      <c r="EX1490">
        <v>74.621669999999995</v>
      </c>
      <c r="EY1490">
        <v>73.338939999999994</v>
      </c>
      <c r="EZ1490">
        <v>72.725740000000002</v>
      </c>
      <c r="FA1490">
        <v>72.508989999999997</v>
      </c>
      <c r="FB1490">
        <v>71.63785</v>
      </c>
      <c r="FC1490">
        <v>71.118039999999993</v>
      </c>
      <c r="FD1490">
        <v>70.867199999999997</v>
      </c>
      <c r="FE1490">
        <v>71.302819999999997</v>
      </c>
      <c r="FF1490">
        <v>73.612660000000005</v>
      </c>
      <c r="FG1490">
        <v>77.599620000000002</v>
      </c>
      <c r="FH1490">
        <v>81.885450000000006</v>
      </c>
      <c r="FI1490">
        <v>87.619519999999994</v>
      </c>
      <c r="FJ1490">
        <v>92.188239999999993</v>
      </c>
      <c r="FK1490">
        <v>95.603520000000003</v>
      </c>
      <c r="FL1490">
        <v>96.390169999999998</v>
      </c>
      <c r="FM1490">
        <v>95.862769999999998</v>
      </c>
      <c r="FN1490">
        <v>95.354230000000001</v>
      </c>
      <c r="FO1490">
        <v>93.922780000000003</v>
      </c>
      <c r="FP1490">
        <v>92.725250000000003</v>
      </c>
      <c r="FQ1490">
        <v>90.3185</v>
      </c>
      <c r="FR1490">
        <v>86.63297</v>
      </c>
      <c r="FS1490">
        <v>81.224580000000003</v>
      </c>
      <c r="FT1490">
        <v>77.934359999999998</v>
      </c>
      <c r="FU1490">
        <v>75.881450000000001</v>
      </c>
      <c r="FV1490">
        <v>1</v>
      </c>
    </row>
    <row r="1491" spans="1:178" x14ac:dyDescent="0.2">
      <c r="A1491" t="s">
        <v>216</v>
      </c>
      <c r="B1491" t="s">
        <v>231</v>
      </c>
      <c r="C1491" t="s">
        <v>246</v>
      </c>
      <c r="D1491" t="s">
        <v>41</v>
      </c>
      <c r="E1491">
        <v>2016</v>
      </c>
      <c r="F1491" t="s">
        <v>229</v>
      </c>
      <c r="G1491">
        <v>54</v>
      </c>
      <c r="H1491" s="59"/>
      <c r="I1491">
        <v>12.414809999999999</v>
      </c>
      <c r="J1491">
        <v>59.034770000000002</v>
      </c>
      <c r="K1491">
        <v>58.775880000000001</v>
      </c>
      <c r="L1491">
        <v>59.292720000000003</v>
      </c>
      <c r="M1491">
        <v>60.71604</v>
      </c>
      <c r="N1491">
        <v>63.244</v>
      </c>
      <c r="O1491">
        <v>65.8</v>
      </c>
      <c r="P1491">
        <v>67.101159999999993</v>
      </c>
      <c r="Q1491">
        <v>67.825419999999994</v>
      </c>
      <c r="R1491">
        <v>68.470979999999997</v>
      </c>
      <c r="S1491">
        <v>69.566230000000004</v>
      </c>
      <c r="T1491">
        <v>70.782210000000006</v>
      </c>
      <c r="U1491">
        <v>71.034809999999993</v>
      </c>
      <c r="V1491">
        <v>70.216920000000002</v>
      </c>
      <c r="W1491">
        <v>69.65455</v>
      </c>
      <c r="X1491">
        <v>69.877539999999996</v>
      </c>
      <c r="Y1491">
        <v>69.374589999999998</v>
      </c>
      <c r="Z1491">
        <v>69.096019999999996</v>
      </c>
      <c r="AA1491">
        <v>67.878020000000006</v>
      </c>
      <c r="AB1491">
        <v>66.824830000000006</v>
      </c>
      <c r="AC1491">
        <v>66.95917</v>
      </c>
      <c r="AD1491">
        <v>66.465919999999997</v>
      </c>
      <c r="AE1491">
        <v>64.933310000000006</v>
      </c>
      <c r="AF1491">
        <v>63.112360000000002</v>
      </c>
      <c r="AG1491">
        <v>61.094670000000001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19.44511</v>
      </c>
      <c r="AU1491">
        <v>50.890189999999997</v>
      </c>
      <c r="AV1491">
        <v>51.350940000000001</v>
      </c>
      <c r="AW1491">
        <v>51.370939999999997</v>
      </c>
      <c r="AX1491">
        <v>51.401679999999999</v>
      </c>
      <c r="AY1491">
        <v>50.746670000000002</v>
      </c>
      <c r="AZ1491">
        <v>38.297890000000002</v>
      </c>
      <c r="BA1491">
        <v>19.315470000000001</v>
      </c>
      <c r="BB1491">
        <v>11.8276</v>
      </c>
      <c r="BC1491">
        <v>11.471769999999999</v>
      </c>
      <c r="BD1491">
        <v>11.04827</v>
      </c>
      <c r="BE1491">
        <v>10.26773</v>
      </c>
      <c r="BF1491">
        <v>0</v>
      </c>
      <c r="BG1491">
        <v>0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19.843389999999999</v>
      </c>
      <c r="BS1491">
        <v>51.389620000000001</v>
      </c>
      <c r="BT1491">
        <v>51.851439999999997</v>
      </c>
      <c r="BU1491">
        <v>51.851799999999997</v>
      </c>
      <c r="BV1491">
        <v>51.870750000000001</v>
      </c>
      <c r="BW1491">
        <v>51.2072</v>
      </c>
      <c r="BX1491">
        <v>38.865560000000002</v>
      </c>
      <c r="BY1491">
        <v>19.930949999999999</v>
      </c>
      <c r="BZ1491">
        <v>12.308020000000001</v>
      </c>
      <c r="CA1491">
        <v>11.912979999999999</v>
      </c>
      <c r="CB1491">
        <v>11.46049</v>
      </c>
      <c r="CC1491">
        <v>10.67413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20.119240000000001</v>
      </c>
      <c r="CQ1491">
        <v>51.735520000000001</v>
      </c>
      <c r="CR1491">
        <v>52.198090000000001</v>
      </c>
      <c r="CS1491">
        <v>52.184840000000001</v>
      </c>
      <c r="CT1491">
        <v>52.195619999999998</v>
      </c>
      <c r="CU1491">
        <v>51.526159999999997</v>
      </c>
      <c r="CV1491">
        <v>39.258719999999997</v>
      </c>
      <c r="CW1491">
        <v>20.357240000000001</v>
      </c>
      <c r="CX1491">
        <v>12.64076</v>
      </c>
      <c r="CY1491">
        <v>12.21856</v>
      </c>
      <c r="CZ1491">
        <v>11.745990000000001</v>
      </c>
      <c r="DA1491">
        <v>10.95561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  <c r="DM1491">
        <v>0</v>
      </c>
      <c r="DN1491">
        <v>20.39508</v>
      </c>
      <c r="DO1491">
        <v>52.081420000000001</v>
      </c>
      <c r="DP1491">
        <v>52.544730000000001</v>
      </c>
      <c r="DQ1491">
        <v>52.517879999999998</v>
      </c>
      <c r="DR1491">
        <v>52.520499999999998</v>
      </c>
      <c r="DS1491">
        <v>51.845120000000001</v>
      </c>
      <c r="DT1491">
        <v>39.651890000000002</v>
      </c>
      <c r="DU1491">
        <v>20.783529999999999</v>
      </c>
      <c r="DV1491">
        <v>12.9735</v>
      </c>
      <c r="DW1491">
        <v>12.524150000000001</v>
      </c>
      <c r="DX1491">
        <v>12.031499999999999</v>
      </c>
      <c r="DY1491">
        <v>11.237080000000001</v>
      </c>
      <c r="DZ1491">
        <v>0</v>
      </c>
      <c r="EA1491">
        <v>0</v>
      </c>
      <c r="EB1491">
        <v>0</v>
      </c>
      <c r="EC1491">
        <v>0</v>
      </c>
      <c r="ED1491">
        <v>0</v>
      </c>
      <c r="EE1491">
        <v>0</v>
      </c>
      <c r="EF1491">
        <v>0</v>
      </c>
      <c r="EG1491">
        <v>0</v>
      </c>
      <c r="EH1491">
        <v>0</v>
      </c>
      <c r="EI1491">
        <v>0</v>
      </c>
      <c r="EJ1491">
        <v>0</v>
      </c>
      <c r="EK1491">
        <v>0</v>
      </c>
      <c r="EL1491">
        <v>20.79336</v>
      </c>
      <c r="EM1491">
        <v>52.580849999999998</v>
      </c>
      <c r="EN1491">
        <v>53.045229999999997</v>
      </c>
      <c r="EO1491">
        <v>52.998739999999998</v>
      </c>
      <c r="EP1491">
        <v>52.989570000000001</v>
      </c>
      <c r="EQ1491">
        <v>52.30565</v>
      </c>
      <c r="ER1491">
        <v>40.219560000000001</v>
      </c>
      <c r="ES1491">
        <v>21.39902</v>
      </c>
      <c r="ET1491">
        <v>13.45392</v>
      </c>
      <c r="EU1491">
        <v>12.965350000000001</v>
      </c>
      <c r="EV1491">
        <v>12.443720000000001</v>
      </c>
      <c r="EW1491">
        <v>11.64349</v>
      </c>
      <c r="EX1491">
        <v>74.621669999999995</v>
      </c>
      <c r="EY1491">
        <v>73.338939999999994</v>
      </c>
      <c r="EZ1491">
        <v>72.725740000000002</v>
      </c>
      <c r="FA1491">
        <v>72.508989999999997</v>
      </c>
      <c r="FB1491">
        <v>71.63785</v>
      </c>
      <c r="FC1491">
        <v>71.118039999999993</v>
      </c>
      <c r="FD1491">
        <v>70.867199999999997</v>
      </c>
      <c r="FE1491">
        <v>71.302819999999997</v>
      </c>
      <c r="FF1491">
        <v>73.612660000000005</v>
      </c>
      <c r="FG1491">
        <v>77.599620000000002</v>
      </c>
      <c r="FH1491">
        <v>81.885450000000006</v>
      </c>
      <c r="FI1491">
        <v>87.619519999999994</v>
      </c>
      <c r="FJ1491">
        <v>92.188239999999993</v>
      </c>
      <c r="FK1491">
        <v>95.603520000000003</v>
      </c>
      <c r="FL1491">
        <v>96.390169999999998</v>
      </c>
      <c r="FM1491">
        <v>95.862769999999998</v>
      </c>
      <c r="FN1491">
        <v>95.354230000000001</v>
      </c>
      <c r="FO1491">
        <v>93.922780000000003</v>
      </c>
      <c r="FP1491">
        <v>92.725250000000003</v>
      </c>
      <c r="FQ1491">
        <v>90.3185</v>
      </c>
      <c r="FR1491">
        <v>86.63297</v>
      </c>
      <c r="FS1491">
        <v>81.224580000000003</v>
      </c>
      <c r="FT1491">
        <v>77.934359999999998</v>
      </c>
      <c r="FU1491">
        <v>75.881450000000001</v>
      </c>
      <c r="FV1491">
        <v>1</v>
      </c>
    </row>
    <row r="1492" spans="1:178" x14ac:dyDescent="0.2">
      <c r="A1492" t="s">
        <v>216</v>
      </c>
      <c r="B1492" t="s">
        <v>231</v>
      </c>
      <c r="C1492" t="s">
        <v>246</v>
      </c>
      <c r="D1492" t="s">
        <v>41</v>
      </c>
      <c r="E1492">
        <v>2017</v>
      </c>
      <c r="F1492" t="s">
        <v>229</v>
      </c>
      <c r="G1492">
        <v>53</v>
      </c>
      <c r="H1492" s="59"/>
      <c r="I1492">
        <v>12.184900000000001</v>
      </c>
      <c r="J1492">
        <v>57.94153</v>
      </c>
      <c r="K1492">
        <v>57.687440000000002</v>
      </c>
      <c r="L1492">
        <v>58.194710000000001</v>
      </c>
      <c r="M1492">
        <v>59.591670000000001</v>
      </c>
      <c r="N1492">
        <v>62.07282</v>
      </c>
      <c r="O1492">
        <v>64.581479999999999</v>
      </c>
      <c r="P1492">
        <v>65.858540000000005</v>
      </c>
      <c r="Q1492">
        <v>66.569389999999999</v>
      </c>
      <c r="R1492">
        <v>67.203000000000003</v>
      </c>
      <c r="S1492">
        <v>68.277969999999996</v>
      </c>
      <c r="T1492">
        <v>69.471429999999998</v>
      </c>
      <c r="U1492">
        <v>69.719350000000006</v>
      </c>
      <c r="V1492">
        <v>68.916610000000006</v>
      </c>
      <c r="W1492">
        <v>68.364649999999997</v>
      </c>
      <c r="X1492">
        <v>68.583519999999993</v>
      </c>
      <c r="Y1492">
        <v>68.089870000000005</v>
      </c>
      <c r="Z1492">
        <v>67.816469999999995</v>
      </c>
      <c r="AA1492">
        <v>66.621030000000005</v>
      </c>
      <c r="AB1492">
        <v>65.587329999999994</v>
      </c>
      <c r="AC1492">
        <v>65.719179999999994</v>
      </c>
      <c r="AD1492">
        <v>65.235069999999993</v>
      </c>
      <c r="AE1492">
        <v>63.730840000000001</v>
      </c>
      <c r="AF1492">
        <v>61.94361</v>
      </c>
      <c r="AG1492">
        <v>59.963290000000001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19.078810000000001</v>
      </c>
      <c r="AU1492">
        <v>49.939990000000002</v>
      </c>
      <c r="AV1492">
        <v>50.392189999999999</v>
      </c>
      <c r="AW1492">
        <v>50.412120000000002</v>
      </c>
      <c r="AX1492">
        <v>50.44247</v>
      </c>
      <c r="AY1492">
        <v>49.79974</v>
      </c>
      <c r="AZ1492">
        <v>37.579810000000002</v>
      </c>
      <c r="BA1492">
        <v>18.948170000000001</v>
      </c>
      <c r="BB1492">
        <v>11.60108</v>
      </c>
      <c r="BC1492">
        <v>11.25245</v>
      </c>
      <c r="BD1492">
        <v>10.83724</v>
      </c>
      <c r="BE1492">
        <v>10.071249999999999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19.473379999999999</v>
      </c>
      <c r="BS1492">
        <v>50.43477</v>
      </c>
      <c r="BT1492">
        <v>50.888030000000001</v>
      </c>
      <c r="BU1492">
        <v>50.888500000000001</v>
      </c>
      <c r="BV1492">
        <v>50.907179999999997</v>
      </c>
      <c r="BW1492">
        <v>50.255980000000001</v>
      </c>
      <c r="BX1492">
        <v>38.142200000000003</v>
      </c>
      <c r="BY1492">
        <v>19.557929999999999</v>
      </c>
      <c r="BZ1492">
        <v>12.077030000000001</v>
      </c>
      <c r="CA1492">
        <v>11.68956</v>
      </c>
      <c r="CB1492">
        <v>11.24563</v>
      </c>
      <c r="CC1492">
        <v>10.47387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19.746659999999999</v>
      </c>
      <c r="CQ1492">
        <v>50.777450000000002</v>
      </c>
      <c r="CR1492">
        <v>51.231450000000002</v>
      </c>
      <c r="CS1492">
        <v>51.218449999999997</v>
      </c>
      <c r="CT1492">
        <v>51.229030000000002</v>
      </c>
      <c r="CU1492">
        <v>50.57197</v>
      </c>
      <c r="CV1492">
        <v>38.531709999999997</v>
      </c>
      <c r="CW1492">
        <v>19.980260000000001</v>
      </c>
      <c r="CX1492">
        <v>12.40667</v>
      </c>
      <c r="CY1492">
        <v>11.992290000000001</v>
      </c>
      <c r="CZ1492">
        <v>11.52848</v>
      </c>
      <c r="DA1492">
        <v>10.75273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  <c r="DM1492">
        <v>0</v>
      </c>
      <c r="DN1492">
        <v>20.019939999999998</v>
      </c>
      <c r="DO1492">
        <v>51.120139999999999</v>
      </c>
      <c r="DP1492">
        <v>51.574869999999997</v>
      </c>
      <c r="DQ1492">
        <v>51.548389999999998</v>
      </c>
      <c r="DR1492">
        <v>51.550890000000003</v>
      </c>
      <c r="DS1492">
        <v>50.887970000000003</v>
      </c>
      <c r="DT1492">
        <v>38.921219999999998</v>
      </c>
      <c r="DU1492">
        <v>20.40258</v>
      </c>
      <c r="DV1492">
        <v>12.73631</v>
      </c>
      <c r="DW1492">
        <v>12.295030000000001</v>
      </c>
      <c r="DX1492">
        <v>11.81133</v>
      </c>
      <c r="DY1492">
        <v>11.03158</v>
      </c>
      <c r="DZ1492">
        <v>0</v>
      </c>
      <c r="EA1492">
        <v>0</v>
      </c>
      <c r="EB1492">
        <v>0</v>
      </c>
      <c r="EC1492">
        <v>0</v>
      </c>
      <c r="ED1492">
        <v>0</v>
      </c>
      <c r="EE1492">
        <v>0</v>
      </c>
      <c r="EF1492">
        <v>0</v>
      </c>
      <c r="EG1492">
        <v>0</v>
      </c>
      <c r="EH1492">
        <v>0</v>
      </c>
      <c r="EI1492">
        <v>0</v>
      </c>
      <c r="EJ1492">
        <v>0</v>
      </c>
      <c r="EK1492">
        <v>0</v>
      </c>
      <c r="EL1492">
        <v>20.41451</v>
      </c>
      <c r="EM1492">
        <v>51.614919999999998</v>
      </c>
      <c r="EN1492">
        <v>52.070720000000001</v>
      </c>
      <c r="EO1492">
        <v>52.02478</v>
      </c>
      <c r="EP1492">
        <v>52.015590000000003</v>
      </c>
      <c r="EQ1492">
        <v>51.344209999999997</v>
      </c>
      <c r="ER1492">
        <v>39.483609999999999</v>
      </c>
      <c r="ES1492">
        <v>21.012339999999998</v>
      </c>
      <c r="ET1492">
        <v>13.212260000000001</v>
      </c>
      <c r="EU1492">
        <v>12.732139999999999</v>
      </c>
      <c r="EV1492">
        <v>12.219720000000001</v>
      </c>
      <c r="EW1492">
        <v>11.43421</v>
      </c>
      <c r="EX1492">
        <v>74.621669999999995</v>
      </c>
      <c r="EY1492">
        <v>73.338930000000005</v>
      </c>
      <c r="EZ1492">
        <v>72.725740000000002</v>
      </c>
      <c r="FA1492">
        <v>72.508989999999997</v>
      </c>
      <c r="FB1492">
        <v>71.63785</v>
      </c>
      <c r="FC1492">
        <v>71.118039999999993</v>
      </c>
      <c r="FD1492">
        <v>70.867199999999997</v>
      </c>
      <c r="FE1492">
        <v>71.302819999999997</v>
      </c>
      <c r="FF1492">
        <v>73.612660000000005</v>
      </c>
      <c r="FG1492">
        <v>77.599620000000002</v>
      </c>
      <c r="FH1492">
        <v>81.885450000000006</v>
      </c>
      <c r="FI1492">
        <v>87.619519999999994</v>
      </c>
      <c r="FJ1492">
        <v>92.188239999999993</v>
      </c>
      <c r="FK1492">
        <v>95.603520000000003</v>
      </c>
      <c r="FL1492">
        <v>96.390169999999998</v>
      </c>
      <c r="FM1492">
        <v>95.862769999999998</v>
      </c>
      <c r="FN1492">
        <v>95.354230000000001</v>
      </c>
      <c r="FO1492">
        <v>93.922780000000003</v>
      </c>
      <c r="FP1492">
        <v>92.725250000000003</v>
      </c>
      <c r="FQ1492">
        <v>90.3185</v>
      </c>
      <c r="FR1492">
        <v>86.63297</v>
      </c>
      <c r="FS1492">
        <v>81.224580000000003</v>
      </c>
      <c r="FT1492">
        <v>77.934359999999998</v>
      </c>
      <c r="FU1492">
        <v>75.881450000000001</v>
      </c>
      <c r="FV1492">
        <v>1</v>
      </c>
    </row>
    <row r="1493" spans="1:178" x14ac:dyDescent="0.2">
      <c r="A1493" t="s">
        <v>216</v>
      </c>
      <c r="B1493" t="s">
        <v>231</v>
      </c>
      <c r="C1493" t="s">
        <v>246</v>
      </c>
      <c r="D1493" t="s">
        <v>41</v>
      </c>
      <c r="E1493" t="s">
        <v>239</v>
      </c>
      <c r="F1493" t="s">
        <v>229</v>
      </c>
      <c r="G1493">
        <v>51</v>
      </c>
      <c r="H1493" s="59"/>
      <c r="I1493">
        <v>11.725099999999999</v>
      </c>
      <c r="J1493">
        <v>55.75506</v>
      </c>
      <c r="K1493">
        <v>55.510550000000002</v>
      </c>
      <c r="L1493">
        <v>55.99868</v>
      </c>
      <c r="M1493">
        <v>57.342930000000003</v>
      </c>
      <c r="N1493">
        <v>59.730449999999998</v>
      </c>
      <c r="O1493">
        <v>62.144449999999999</v>
      </c>
      <c r="P1493">
        <v>63.37332</v>
      </c>
      <c r="Q1493">
        <v>64.057329999999993</v>
      </c>
      <c r="R1493">
        <v>64.667029999999997</v>
      </c>
      <c r="S1493">
        <v>65.701440000000005</v>
      </c>
      <c r="T1493">
        <v>66.849869999999996</v>
      </c>
      <c r="U1493">
        <v>67.088430000000002</v>
      </c>
      <c r="V1493">
        <v>66.315979999999996</v>
      </c>
      <c r="W1493">
        <v>65.784850000000006</v>
      </c>
      <c r="X1493">
        <v>65.995459999999994</v>
      </c>
      <c r="Y1493">
        <v>65.520439999999994</v>
      </c>
      <c r="Z1493">
        <v>65.257350000000002</v>
      </c>
      <c r="AA1493">
        <v>64.107029999999995</v>
      </c>
      <c r="AB1493">
        <v>63.112340000000003</v>
      </c>
      <c r="AC1493">
        <v>63.239220000000003</v>
      </c>
      <c r="AD1493">
        <v>62.77337</v>
      </c>
      <c r="AE1493">
        <v>61.325899999999997</v>
      </c>
      <c r="AF1493">
        <v>59.606119999999997</v>
      </c>
      <c r="AG1493">
        <v>57.700519999999997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18.34637</v>
      </c>
      <c r="AU1493">
        <v>48.039810000000003</v>
      </c>
      <c r="AV1493">
        <v>48.474910000000001</v>
      </c>
      <c r="AW1493">
        <v>48.494709999999998</v>
      </c>
      <c r="AX1493">
        <v>48.524290000000001</v>
      </c>
      <c r="AY1493">
        <v>47.90607</v>
      </c>
      <c r="AZ1493">
        <v>36.143920000000001</v>
      </c>
      <c r="BA1493">
        <v>18.21386</v>
      </c>
      <c r="BB1493">
        <v>11.148239999999999</v>
      </c>
      <c r="BC1493">
        <v>10.814</v>
      </c>
      <c r="BD1493">
        <v>10.415369999999999</v>
      </c>
      <c r="BE1493">
        <v>9.6784630000000007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18.733429999999998</v>
      </c>
      <c r="BS1493">
        <v>48.525170000000003</v>
      </c>
      <c r="BT1493">
        <v>48.961309999999997</v>
      </c>
      <c r="BU1493">
        <v>48.962020000000003</v>
      </c>
      <c r="BV1493">
        <v>48.980139999999999</v>
      </c>
      <c r="BW1493">
        <v>48.353619999999999</v>
      </c>
      <c r="BX1493">
        <v>36.695599999999999</v>
      </c>
      <c r="BY1493">
        <v>18.812010000000001</v>
      </c>
      <c r="BZ1493">
        <v>11.615130000000001</v>
      </c>
      <c r="CA1493">
        <v>11.24278</v>
      </c>
      <c r="CB1493">
        <v>10.81598</v>
      </c>
      <c r="CC1493">
        <v>10.07342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19.0015</v>
      </c>
      <c r="CQ1493">
        <v>48.861319999999999</v>
      </c>
      <c r="CR1493">
        <v>49.298189999999998</v>
      </c>
      <c r="CS1493">
        <v>49.285679999999999</v>
      </c>
      <c r="CT1493">
        <v>49.295859999999998</v>
      </c>
      <c r="CU1493">
        <v>48.663600000000002</v>
      </c>
      <c r="CV1493">
        <v>37.077689999999997</v>
      </c>
      <c r="CW1493">
        <v>19.226279999999999</v>
      </c>
      <c r="CX1493">
        <v>11.93849</v>
      </c>
      <c r="CY1493">
        <v>11.53975</v>
      </c>
      <c r="CZ1493">
        <v>11.093439999999999</v>
      </c>
      <c r="DA1493">
        <v>10.346959999999999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  <c r="DM1493">
        <v>0</v>
      </c>
      <c r="DN1493">
        <v>19.269580000000001</v>
      </c>
      <c r="DO1493">
        <v>49.197479999999999</v>
      </c>
      <c r="DP1493">
        <v>49.635069999999999</v>
      </c>
      <c r="DQ1493">
        <v>49.609340000000003</v>
      </c>
      <c r="DR1493">
        <v>49.61159</v>
      </c>
      <c r="DS1493">
        <v>48.973570000000002</v>
      </c>
      <c r="DT1493">
        <v>37.459769999999999</v>
      </c>
      <c r="DU1493">
        <v>19.640560000000001</v>
      </c>
      <c r="DV1493">
        <v>12.26186</v>
      </c>
      <c r="DW1493">
        <v>11.836729999999999</v>
      </c>
      <c r="DX1493">
        <v>11.370900000000001</v>
      </c>
      <c r="DY1493">
        <v>10.620509999999999</v>
      </c>
      <c r="DZ1493">
        <v>0</v>
      </c>
      <c r="EA1493">
        <v>0</v>
      </c>
      <c r="EB1493">
        <v>0</v>
      </c>
      <c r="EC1493">
        <v>0</v>
      </c>
      <c r="ED1493">
        <v>0</v>
      </c>
      <c r="EE1493">
        <v>0</v>
      </c>
      <c r="EF1493">
        <v>0</v>
      </c>
      <c r="EG1493">
        <v>0</v>
      </c>
      <c r="EH1493">
        <v>0</v>
      </c>
      <c r="EI1493">
        <v>0</v>
      </c>
      <c r="EJ1493">
        <v>0</v>
      </c>
      <c r="EK1493">
        <v>0</v>
      </c>
      <c r="EL1493">
        <v>19.65663</v>
      </c>
      <c r="EM1493">
        <v>49.682839999999999</v>
      </c>
      <c r="EN1493">
        <v>50.121470000000002</v>
      </c>
      <c r="EO1493">
        <v>50.076639999999998</v>
      </c>
      <c r="EP1493">
        <v>50.067439999999998</v>
      </c>
      <c r="EQ1493">
        <v>49.421120000000002</v>
      </c>
      <c r="ER1493">
        <v>38.011450000000004</v>
      </c>
      <c r="ES1493">
        <v>20.238710000000001</v>
      </c>
      <c r="ET1493">
        <v>12.72874</v>
      </c>
      <c r="EU1493">
        <v>12.265499999999999</v>
      </c>
      <c r="EV1493">
        <v>11.771509999999999</v>
      </c>
      <c r="EW1493">
        <v>11.015459999999999</v>
      </c>
      <c r="EX1493">
        <v>74.621669999999995</v>
      </c>
      <c r="EY1493">
        <v>73.338939999999994</v>
      </c>
      <c r="EZ1493">
        <v>72.725740000000002</v>
      </c>
      <c r="FA1493">
        <v>72.508989999999997</v>
      </c>
      <c r="FB1493">
        <v>71.63785</v>
      </c>
      <c r="FC1493">
        <v>71.118039999999993</v>
      </c>
      <c r="FD1493">
        <v>70.867199999999997</v>
      </c>
      <c r="FE1493">
        <v>71.302819999999997</v>
      </c>
      <c r="FF1493">
        <v>73.612660000000005</v>
      </c>
      <c r="FG1493">
        <v>77.599620000000002</v>
      </c>
      <c r="FH1493">
        <v>81.885450000000006</v>
      </c>
      <c r="FI1493">
        <v>87.619519999999994</v>
      </c>
      <c r="FJ1493">
        <v>92.188239999999993</v>
      </c>
      <c r="FK1493">
        <v>95.603520000000003</v>
      </c>
      <c r="FL1493">
        <v>96.390169999999998</v>
      </c>
      <c r="FM1493">
        <v>95.862769999999998</v>
      </c>
      <c r="FN1493">
        <v>95.354230000000001</v>
      </c>
      <c r="FO1493">
        <v>93.922780000000003</v>
      </c>
      <c r="FP1493">
        <v>92.725250000000003</v>
      </c>
      <c r="FQ1493">
        <v>90.3185</v>
      </c>
      <c r="FR1493">
        <v>86.63297</v>
      </c>
      <c r="FS1493">
        <v>81.224580000000003</v>
      </c>
      <c r="FT1493">
        <v>77.934359999999998</v>
      </c>
      <c r="FU1493">
        <v>75.881450000000001</v>
      </c>
      <c r="FV1493">
        <v>1</v>
      </c>
    </row>
    <row r="1494" spans="1:178" x14ac:dyDescent="0.2">
      <c r="A1494" t="s">
        <v>216</v>
      </c>
      <c r="B1494" t="s">
        <v>231</v>
      </c>
      <c r="C1494" t="s">
        <v>246</v>
      </c>
      <c r="D1494" t="s">
        <v>42</v>
      </c>
      <c r="E1494">
        <v>2015</v>
      </c>
      <c r="F1494" t="s">
        <v>229</v>
      </c>
      <c r="G1494">
        <v>56</v>
      </c>
      <c r="H1494" s="59"/>
      <c r="I1494">
        <v>12.87462</v>
      </c>
      <c r="J1494">
        <v>57.404350000000001</v>
      </c>
      <c r="K1494">
        <v>57.267380000000003</v>
      </c>
      <c r="L1494">
        <v>57.584049999999998</v>
      </c>
      <c r="M1494">
        <v>58.736800000000002</v>
      </c>
      <c r="N1494">
        <v>61.940849999999998</v>
      </c>
      <c r="O1494">
        <v>65.631159999999994</v>
      </c>
      <c r="P1494">
        <v>67.122349999999997</v>
      </c>
      <c r="Q1494">
        <v>68.244979999999998</v>
      </c>
      <c r="R1494">
        <v>68.773240000000001</v>
      </c>
      <c r="S1494">
        <v>70.172870000000003</v>
      </c>
      <c r="T1494">
        <v>71.394509999999997</v>
      </c>
      <c r="U1494">
        <v>72.106620000000007</v>
      </c>
      <c r="V1494">
        <v>71.373289999999997</v>
      </c>
      <c r="W1494">
        <v>69.233599999999996</v>
      </c>
      <c r="X1494">
        <v>68.800849999999997</v>
      </c>
      <c r="Y1494">
        <v>68.571780000000004</v>
      </c>
      <c r="Z1494">
        <v>68.010400000000004</v>
      </c>
      <c r="AA1494">
        <v>67.14573</v>
      </c>
      <c r="AB1494">
        <v>65.888840000000002</v>
      </c>
      <c r="AC1494">
        <v>65.38176</v>
      </c>
      <c r="AD1494">
        <v>64.75188</v>
      </c>
      <c r="AE1494">
        <v>63.590119999999999</v>
      </c>
      <c r="AF1494">
        <v>61.804819999999999</v>
      </c>
      <c r="AG1494">
        <v>59.100360000000002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19.704879999999999</v>
      </c>
      <c r="AU1494">
        <v>45.174050000000001</v>
      </c>
      <c r="AV1494">
        <v>48.437669999999997</v>
      </c>
      <c r="AW1494">
        <v>50.049340000000001</v>
      </c>
      <c r="AX1494">
        <v>49.915550000000003</v>
      </c>
      <c r="AY1494">
        <v>49.55836</v>
      </c>
      <c r="AZ1494">
        <v>36.84346</v>
      </c>
      <c r="BA1494">
        <v>19.607320000000001</v>
      </c>
      <c r="BB1494">
        <v>11.87669</v>
      </c>
      <c r="BC1494">
        <v>11.471880000000001</v>
      </c>
      <c r="BD1494">
        <v>10.789899999999999</v>
      </c>
      <c r="BE1494">
        <v>9.5326839999999997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20.081320000000002</v>
      </c>
      <c r="BS1494">
        <v>47.645389999999999</v>
      </c>
      <c r="BT1494">
        <v>49.469389999999997</v>
      </c>
      <c r="BU1494">
        <v>50.562049999999999</v>
      </c>
      <c r="BV1494">
        <v>50.382539999999999</v>
      </c>
      <c r="BW1494">
        <v>50.007959999999997</v>
      </c>
      <c r="BX1494">
        <v>37.416809999999998</v>
      </c>
      <c r="BY1494">
        <v>20.15673</v>
      </c>
      <c r="BZ1494">
        <v>12.283759999999999</v>
      </c>
      <c r="CA1494">
        <v>11.86614</v>
      </c>
      <c r="CB1494">
        <v>11.16527</v>
      </c>
      <c r="CC1494">
        <v>9.8976950000000006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20.34205</v>
      </c>
      <c r="CQ1494">
        <v>49.357030000000002</v>
      </c>
      <c r="CR1494">
        <v>50.183950000000003</v>
      </c>
      <c r="CS1494">
        <v>50.917160000000003</v>
      </c>
      <c r="CT1494">
        <v>50.705970000000001</v>
      </c>
      <c r="CU1494">
        <v>50.319339999999997</v>
      </c>
      <c r="CV1494">
        <v>37.81391</v>
      </c>
      <c r="CW1494">
        <v>20.537240000000001</v>
      </c>
      <c r="CX1494">
        <v>12.56569</v>
      </c>
      <c r="CY1494">
        <v>12.13921</v>
      </c>
      <c r="CZ1494">
        <v>11.42525</v>
      </c>
      <c r="DA1494">
        <v>10.150499999999999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  <c r="DM1494">
        <v>0</v>
      </c>
      <c r="DN1494">
        <v>20.602779999999999</v>
      </c>
      <c r="DO1494">
        <v>51.068660000000001</v>
      </c>
      <c r="DP1494">
        <v>50.898510000000002</v>
      </c>
      <c r="DQ1494">
        <v>51.272269999999999</v>
      </c>
      <c r="DR1494">
        <v>51.029409999999999</v>
      </c>
      <c r="DS1494">
        <v>50.630719999999997</v>
      </c>
      <c r="DT1494">
        <v>38.211010000000002</v>
      </c>
      <c r="DU1494">
        <v>20.917760000000001</v>
      </c>
      <c r="DV1494">
        <v>12.847619999999999</v>
      </c>
      <c r="DW1494">
        <v>12.412269999999999</v>
      </c>
      <c r="DX1494">
        <v>11.685230000000001</v>
      </c>
      <c r="DY1494">
        <v>10.403309999999999</v>
      </c>
      <c r="DZ1494">
        <v>0</v>
      </c>
      <c r="EA1494">
        <v>0</v>
      </c>
      <c r="EB1494">
        <v>0</v>
      </c>
      <c r="EC1494">
        <v>0</v>
      </c>
      <c r="ED1494">
        <v>0</v>
      </c>
      <c r="EE1494">
        <v>0</v>
      </c>
      <c r="EF1494">
        <v>0</v>
      </c>
      <c r="EG1494">
        <v>0</v>
      </c>
      <c r="EH1494">
        <v>0</v>
      </c>
      <c r="EI1494">
        <v>0</v>
      </c>
      <c r="EJ1494">
        <v>0</v>
      </c>
      <c r="EK1494">
        <v>0</v>
      </c>
      <c r="EL1494">
        <v>20.979230000000001</v>
      </c>
      <c r="EM1494">
        <v>53.54</v>
      </c>
      <c r="EN1494">
        <v>51.930230000000002</v>
      </c>
      <c r="EO1494">
        <v>51.784979999999997</v>
      </c>
      <c r="EP1494">
        <v>51.496400000000001</v>
      </c>
      <c r="EQ1494">
        <v>51.080309999999997</v>
      </c>
      <c r="ER1494">
        <v>38.78436</v>
      </c>
      <c r="ES1494">
        <v>21.46716</v>
      </c>
      <c r="ET1494">
        <v>13.25469</v>
      </c>
      <c r="EU1494">
        <v>12.80654</v>
      </c>
      <c r="EV1494">
        <v>12.060600000000001</v>
      </c>
      <c r="EW1494">
        <v>10.768319999999999</v>
      </c>
      <c r="EX1494">
        <v>71.994370000000004</v>
      </c>
      <c r="EY1494">
        <v>71.50403</v>
      </c>
      <c r="EZ1494">
        <v>70.701359999999994</v>
      </c>
      <c r="FA1494">
        <v>69.895349999999993</v>
      </c>
      <c r="FB1494">
        <v>68.730879999999999</v>
      </c>
      <c r="FC1494">
        <v>68.475449999999995</v>
      </c>
      <c r="FD1494">
        <v>68.643180000000001</v>
      </c>
      <c r="FE1494">
        <v>68.890439999999998</v>
      </c>
      <c r="FF1494">
        <v>69.823210000000003</v>
      </c>
      <c r="FG1494">
        <v>72.467680000000001</v>
      </c>
      <c r="FH1494">
        <v>76.576350000000005</v>
      </c>
      <c r="FI1494">
        <v>81.619829999999993</v>
      </c>
      <c r="FJ1494">
        <v>85.282899999999998</v>
      </c>
      <c r="FK1494">
        <v>86.885589999999993</v>
      </c>
      <c r="FL1494">
        <v>87.411289999999994</v>
      </c>
      <c r="FM1494">
        <v>87.561869999999999</v>
      </c>
      <c r="FN1494">
        <v>86.586269999999999</v>
      </c>
      <c r="FO1494">
        <v>83.814580000000007</v>
      </c>
      <c r="FP1494">
        <v>80.322779999999995</v>
      </c>
      <c r="FQ1494">
        <v>77.767330000000001</v>
      </c>
      <c r="FR1494">
        <v>75.630210000000005</v>
      </c>
      <c r="FS1494">
        <v>74.203479999999999</v>
      </c>
      <c r="FT1494">
        <v>72.944779999999994</v>
      </c>
      <c r="FU1494">
        <v>71.963520000000003</v>
      </c>
      <c r="FV1494">
        <v>1</v>
      </c>
    </row>
    <row r="1495" spans="1:178" x14ac:dyDescent="0.2">
      <c r="A1495" t="s">
        <v>216</v>
      </c>
      <c r="B1495" t="s">
        <v>231</v>
      </c>
      <c r="C1495" t="s">
        <v>246</v>
      </c>
      <c r="D1495" t="s">
        <v>42</v>
      </c>
      <c r="E1495">
        <v>2016</v>
      </c>
      <c r="F1495" t="s">
        <v>229</v>
      </c>
      <c r="G1495">
        <v>54</v>
      </c>
      <c r="H1495" s="59"/>
      <c r="I1495">
        <v>12.414809999999999</v>
      </c>
      <c r="J1495">
        <v>55.354190000000003</v>
      </c>
      <c r="K1495">
        <v>55.222119999999997</v>
      </c>
      <c r="L1495">
        <v>55.527470000000001</v>
      </c>
      <c r="M1495">
        <v>56.639060000000001</v>
      </c>
      <c r="N1495">
        <v>59.728670000000001</v>
      </c>
      <c r="O1495">
        <v>63.287199999999999</v>
      </c>
      <c r="P1495">
        <v>64.725129999999993</v>
      </c>
      <c r="Q1495">
        <v>65.807659999999998</v>
      </c>
      <c r="R1495">
        <v>66.317049999999995</v>
      </c>
      <c r="S1495">
        <v>67.666690000000003</v>
      </c>
      <c r="T1495">
        <v>68.844700000000003</v>
      </c>
      <c r="U1495">
        <v>69.531390000000002</v>
      </c>
      <c r="V1495">
        <v>68.824250000000006</v>
      </c>
      <c r="W1495">
        <v>66.76097</v>
      </c>
      <c r="X1495">
        <v>66.343680000000006</v>
      </c>
      <c r="Y1495">
        <v>66.122799999999998</v>
      </c>
      <c r="Z1495">
        <v>65.581460000000007</v>
      </c>
      <c r="AA1495">
        <v>64.747669999999999</v>
      </c>
      <c r="AB1495">
        <v>63.535670000000003</v>
      </c>
      <c r="AC1495">
        <v>63.046700000000001</v>
      </c>
      <c r="AD1495">
        <v>62.439320000000002</v>
      </c>
      <c r="AE1495">
        <v>61.319040000000001</v>
      </c>
      <c r="AF1495">
        <v>59.59751</v>
      </c>
      <c r="AG1495">
        <v>56.989629999999998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18.98986</v>
      </c>
      <c r="AU1495">
        <v>43.486669999999997</v>
      </c>
      <c r="AV1495">
        <v>46.676850000000002</v>
      </c>
      <c r="AW1495">
        <v>48.246510000000001</v>
      </c>
      <c r="AX1495">
        <v>48.118859999999998</v>
      </c>
      <c r="AY1495">
        <v>47.77496</v>
      </c>
      <c r="AZ1495">
        <v>35.510449999999999</v>
      </c>
      <c r="BA1495">
        <v>18.890609999999999</v>
      </c>
      <c r="BB1495">
        <v>11.440329999999999</v>
      </c>
      <c r="BC1495">
        <v>11.05036</v>
      </c>
      <c r="BD1495">
        <v>10.3933</v>
      </c>
      <c r="BE1495">
        <v>9.181298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19.35952</v>
      </c>
      <c r="BS1495">
        <v>45.91348</v>
      </c>
      <c r="BT1495">
        <v>47.689979999999998</v>
      </c>
      <c r="BU1495">
        <v>48.749980000000001</v>
      </c>
      <c r="BV1495">
        <v>48.577440000000003</v>
      </c>
      <c r="BW1495">
        <v>48.216450000000002</v>
      </c>
      <c r="BX1495">
        <v>36.07347</v>
      </c>
      <c r="BY1495">
        <v>19.430109999999999</v>
      </c>
      <c r="BZ1495">
        <v>11.840059999999999</v>
      </c>
      <c r="CA1495">
        <v>11.437519999999999</v>
      </c>
      <c r="CB1495">
        <v>10.76191</v>
      </c>
      <c r="CC1495">
        <v>9.5397320000000008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19.615549999999999</v>
      </c>
      <c r="CQ1495">
        <v>47.594270000000002</v>
      </c>
      <c r="CR1495">
        <v>48.391660000000002</v>
      </c>
      <c r="CS1495">
        <v>49.098689999999998</v>
      </c>
      <c r="CT1495">
        <v>48.895049999999998</v>
      </c>
      <c r="CU1495">
        <v>48.522219999999997</v>
      </c>
      <c r="CV1495">
        <v>36.463410000000003</v>
      </c>
      <c r="CW1495">
        <v>19.80377</v>
      </c>
      <c r="CX1495">
        <v>12.116910000000001</v>
      </c>
      <c r="CY1495">
        <v>11.70566</v>
      </c>
      <c r="CZ1495">
        <v>11.017200000000001</v>
      </c>
      <c r="DA1495">
        <v>9.7879819999999995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  <c r="DM1495">
        <v>0</v>
      </c>
      <c r="DN1495">
        <v>19.871580000000002</v>
      </c>
      <c r="DO1495">
        <v>49.275069999999999</v>
      </c>
      <c r="DP1495">
        <v>49.093350000000001</v>
      </c>
      <c r="DQ1495">
        <v>49.447400000000002</v>
      </c>
      <c r="DR1495">
        <v>49.212649999999996</v>
      </c>
      <c r="DS1495">
        <v>48.828000000000003</v>
      </c>
      <c r="DT1495">
        <v>36.853360000000002</v>
      </c>
      <c r="DU1495">
        <v>20.177430000000001</v>
      </c>
      <c r="DV1495">
        <v>12.39377</v>
      </c>
      <c r="DW1495">
        <v>11.97381</v>
      </c>
      <c r="DX1495">
        <v>11.272500000000001</v>
      </c>
      <c r="DY1495">
        <v>10.03623</v>
      </c>
      <c r="DZ1495">
        <v>0</v>
      </c>
      <c r="EA1495">
        <v>0</v>
      </c>
      <c r="EB1495">
        <v>0</v>
      </c>
      <c r="EC1495">
        <v>0</v>
      </c>
      <c r="ED1495">
        <v>0</v>
      </c>
      <c r="EE1495">
        <v>0</v>
      </c>
      <c r="EF1495">
        <v>0</v>
      </c>
      <c r="EG1495">
        <v>0</v>
      </c>
      <c r="EH1495">
        <v>0</v>
      </c>
      <c r="EI1495">
        <v>0</v>
      </c>
      <c r="EJ1495">
        <v>0</v>
      </c>
      <c r="EK1495">
        <v>0</v>
      </c>
      <c r="EL1495">
        <v>20.241240000000001</v>
      </c>
      <c r="EM1495">
        <v>51.701880000000003</v>
      </c>
      <c r="EN1495">
        <v>50.106470000000002</v>
      </c>
      <c r="EO1495">
        <v>49.950870000000002</v>
      </c>
      <c r="EP1495">
        <v>49.671230000000001</v>
      </c>
      <c r="EQ1495">
        <v>49.269480000000001</v>
      </c>
      <c r="ER1495">
        <v>37.416379999999997</v>
      </c>
      <c r="ES1495">
        <v>20.716930000000001</v>
      </c>
      <c r="ET1495">
        <v>12.7935</v>
      </c>
      <c r="EU1495">
        <v>12.36097</v>
      </c>
      <c r="EV1495">
        <v>11.6411</v>
      </c>
      <c r="EW1495">
        <v>10.39467</v>
      </c>
      <c r="EX1495">
        <v>71.994370000000004</v>
      </c>
      <c r="EY1495">
        <v>71.50403</v>
      </c>
      <c r="EZ1495">
        <v>70.701359999999994</v>
      </c>
      <c r="FA1495">
        <v>69.895349999999993</v>
      </c>
      <c r="FB1495">
        <v>68.730879999999999</v>
      </c>
      <c r="FC1495">
        <v>68.475449999999995</v>
      </c>
      <c r="FD1495">
        <v>68.643180000000001</v>
      </c>
      <c r="FE1495">
        <v>68.890439999999998</v>
      </c>
      <c r="FF1495">
        <v>69.823210000000003</v>
      </c>
      <c r="FG1495">
        <v>72.467680000000001</v>
      </c>
      <c r="FH1495">
        <v>76.576350000000005</v>
      </c>
      <c r="FI1495">
        <v>81.619829999999993</v>
      </c>
      <c r="FJ1495">
        <v>85.282899999999998</v>
      </c>
      <c r="FK1495">
        <v>86.885589999999993</v>
      </c>
      <c r="FL1495">
        <v>87.411289999999994</v>
      </c>
      <c r="FM1495">
        <v>87.561869999999999</v>
      </c>
      <c r="FN1495">
        <v>86.586269999999999</v>
      </c>
      <c r="FO1495">
        <v>83.814580000000007</v>
      </c>
      <c r="FP1495">
        <v>80.322779999999995</v>
      </c>
      <c r="FQ1495">
        <v>77.767330000000001</v>
      </c>
      <c r="FR1495">
        <v>75.630210000000005</v>
      </c>
      <c r="FS1495">
        <v>74.203479999999999</v>
      </c>
      <c r="FT1495">
        <v>72.944779999999994</v>
      </c>
      <c r="FU1495">
        <v>71.963520000000003</v>
      </c>
      <c r="FV1495">
        <v>1</v>
      </c>
    </row>
    <row r="1496" spans="1:178" x14ac:dyDescent="0.2">
      <c r="A1496" t="s">
        <v>216</v>
      </c>
      <c r="B1496" t="s">
        <v>231</v>
      </c>
      <c r="C1496" t="s">
        <v>246</v>
      </c>
      <c r="D1496" t="s">
        <v>42</v>
      </c>
      <c r="E1496">
        <v>2017</v>
      </c>
      <c r="F1496" t="s">
        <v>229</v>
      </c>
      <c r="G1496">
        <v>53</v>
      </c>
      <c r="H1496" s="59"/>
      <c r="I1496">
        <v>12.184900000000001</v>
      </c>
      <c r="J1496">
        <v>54.32911</v>
      </c>
      <c r="K1496">
        <v>54.199489999999997</v>
      </c>
      <c r="L1496">
        <v>54.499180000000003</v>
      </c>
      <c r="M1496">
        <v>55.59019</v>
      </c>
      <c r="N1496">
        <v>58.622590000000002</v>
      </c>
      <c r="O1496">
        <v>62.115209999999998</v>
      </c>
      <c r="P1496">
        <v>63.526519999999998</v>
      </c>
      <c r="Q1496">
        <v>64.588999999999999</v>
      </c>
      <c r="R1496">
        <v>65.08896</v>
      </c>
      <c r="S1496">
        <v>66.413600000000002</v>
      </c>
      <c r="T1496">
        <v>67.569800000000001</v>
      </c>
      <c r="U1496">
        <v>68.243769999999998</v>
      </c>
      <c r="V1496">
        <v>67.549719999999994</v>
      </c>
      <c r="W1496">
        <v>65.524659999999997</v>
      </c>
      <c r="X1496">
        <v>65.115089999999995</v>
      </c>
      <c r="Y1496">
        <v>64.898300000000006</v>
      </c>
      <c r="Z1496">
        <v>64.366990000000001</v>
      </c>
      <c r="AA1496">
        <v>63.548630000000003</v>
      </c>
      <c r="AB1496">
        <v>62.359079999999999</v>
      </c>
      <c r="AC1496">
        <v>61.879170000000002</v>
      </c>
      <c r="AD1496">
        <v>61.28304</v>
      </c>
      <c r="AE1496">
        <v>60.183509999999998</v>
      </c>
      <c r="AF1496">
        <v>58.493850000000002</v>
      </c>
      <c r="AG1496">
        <v>55.934269999999998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18.632429999999999</v>
      </c>
      <c r="AU1496">
        <v>42.643509999999999</v>
      </c>
      <c r="AV1496">
        <v>45.796669999999999</v>
      </c>
      <c r="AW1496">
        <v>47.345199999999998</v>
      </c>
      <c r="AX1496">
        <v>47.220619999999997</v>
      </c>
      <c r="AY1496">
        <v>46.88335</v>
      </c>
      <c r="AZ1496">
        <v>34.844070000000002</v>
      </c>
      <c r="BA1496">
        <v>18.53237</v>
      </c>
      <c r="BB1496">
        <v>11.222239999999999</v>
      </c>
      <c r="BC1496">
        <v>10.83968</v>
      </c>
      <c r="BD1496">
        <v>10.19509</v>
      </c>
      <c r="BE1496">
        <v>9.0056840000000005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18.998650000000001</v>
      </c>
      <c r="BS1496">
        <v>45.047739999999997</v>
      </c>
      <c r="BT1496">
        <v>46.800359999999998</v>
      </c>
      <c r="BU1496">
        <v>47.843989999999998</v>
      </c>
      <c r="BV1496">
        <v>47.674930000000003</v>
      </c>
      <c r="BW1496">
        <v>47.320729999999998</v>
      </c>
      <c r="BX1496">
        <v>35.401850000000003</v>
      </c>
      <c r="BY1496">
        <v>19.066849999999999</v>
      </c>
      <c r="BZ1496">
        <v>11.61825</v>
      </c>
      <c r="CA1496">
        <v>11.223240000000001</v>
      </c>
      <c r="CB1496">
        <v>10.56026</v>
      </c>
      <c r="CC1496">
        <v>9.3607840000000007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19.252300000000002</v>
      </c>
      <c r="CQ1496">
        <v>46.712899999999998</v>
      </c>
      <c r="CR1496">
        <v>47.495519999999999</v>
      </c>
      <c r="CS1496">
        <v>48.189450000000001</v>
      </c>
      <c r="CT1496">
        <v>47.98959</v>
      </c>
      <c r="CU1496">
        <v>47.623660000000001</v>
      </c>
      <c r="CV1496">
        <v>35.788170000000001</v>
      </c>
      <c r="CW1496">
        <v>19.43703</v>
      </c>
      <c r="CX1496">
        <v>11.892530000000001</v>
      </c>
      <c r="CY1496">
        <v>11.48889</v>
      </c>
      <c r="CZ1496">
        <v>10.813179999999999</v>
      </c>
      <c r="DA1496">
        <v>9.6067239999999998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  <c r="DM1496">
        <v>0</v>
      </c>
      <c r="DN1496">
        <v>19.505949999999999</v>
      </c>
      <c r="DO1496">
        <v>48.378059999999998</v>
      </c>
      <c r="DP1496">
        <v>48.19068</v>
      </c>
      <c r="DQ1496">
        <v>48.53492</v>
      </c>
      <c r="DR1496">
        <v>48.30424</v>
      </c>
      <c r="DS1496">
        <v>47.926589999999997</v>
      </c>
      <c r="DT1496">
        <v>36.174480000000003</v>
      </c>
      <c r="DU1496">
        <v>19.807220000000001</v>
      </c>
      <c r="DV1496">
        <v>12.1668</v>
      </c>
      <c r="DW1496">
        <v>11.75454</v>
      </c>
      <c r="DX1496">
        <v>11.0661</v>
      </c>
      <c r="DY1496">
        <v>9.8526640000000008</v>
      </c>
      <c r="DZ1496">
        <v>0</v>
      </c>
      <c r="EA1496">
        <v>0</v>
      </c>
      <c r="EB1496">
        <v>0</v>
      </c>
      <c r="EC1496">
        <v>0</v>
      </c>
      <c r="ED1496">
        <v>0</v>
      </c>
      <c r="EE1496">
        <v>0</v>
      </c>
      <c r="EF1496">
        <v>0</v>
      </c>
      <c r="EG1496">
        <v>0</v>
      </c>
      <c r="EH1496">
        <v>0</v>
      </c>
      <c r="EI1496">
        <v>0</v>
      </c>
      <c r="EJ1496">
        <v>0</v>
      </c>
      <c r="EK1496">
        <v>0</v>
      </c>
      <c r="EL1496">
        <v>19.872170000000001</v>
      </c>
      <c r="EM1496">
        <v>50.782290000000003</v>
      </c>
      <c r="EN1496">
        <v>49.194380000000002</v>
      </c>
      <c r="EO1496">
        <v>49.033709999999999</v>
      </c>
      <c r="EP1496">
        <v>48.75855</v>
      </c>
      <c r="EQ1496">
        <v>48.363970000000002</v>
      </c>
      <c r="ER1496">
        <v>36.73227</v>
      </c>
      <c r="ES1496">
        <v>20.341699999999999</v>
      </c>
      <c r="ET1496">
        <v>12.56282</v>
      </c>
      <c r="EU1496">
        <v>12.1381</v>
      </c>
      <c r="EV1496">
        <v>11.431279999999999</v>
      </c>
      <c r="EW1496">
        <v>10.20776</v>
      </c>
      <c r="EX1496">
        <v>71.994370000000004</v>
      </c>
      <c r="EY1496">
        <v>71.50403</v>
      </c>
      <c r="EZ1496">
        <v>70.701359999999994</v>
      </c>
      <c r="FA1496">
        <v>69.895349999999993</v>
      </c>
      <c r="FB1496">
        <v>68.730879999999999</v>
      </c>
      <c r="FC1496">
        <v>68.475449999999995</v>
      </c>
      <c r="FD1496">
        <v>68.643180000000001</v>
      </c>
      <c r="FE1496">
        <v>68.890439999999998</v>
      </c>
      <c r="FF1496">
        <v>69.823210000000003</v>
      </c>
      <c r="FG1496">
        <v>72.467680000000001</v>
      </c>
      <c r="FH1496">
        <v>76.576350000000005</v>
      </c>
      <c r="FI1496">
        <v>81.619829999999993</v>
      </c>
      <c r="FJ1496">
        <v>85.282899999999998</v>
      </c>
      <c r="FK1496">
        <v>86.885589999999993</v>
      </c>
      <c r="FL1496">
        <v>87.411289999999994</v>
      </c>
      <c r="FM1496">
        <v>87.561869999999999</v>
      </c>
      <c r="FN1496">
        <v>86.586269999999999</v>
      </c>
      <c r="FO1496">
        <v>83.814580000000007</v>
      </c>
      <c r="FP1496">
        <v>80.322779999999995</v>
      </c>
      <c r="FQ1496">
        <v>77.767330000000001</v>
      </c>
      <c r="FR1496">
        <v>75.630219999999994</v>
      </c>
      <c r="FS1496">
        <v>74.203479999999999</v>
      </c>
      <c r="FT1496">
        <v>72.944779999999994</v>
      </c>
      <c r="FU1496">
        <v>71.963520000000003</v>
      </c>
      <c r="FV1496">
        <v>1</v>
      </c>
    </row>
    <row r="1497" spans="1:178" x14ac:dyDescent="0.2">
      <c r="A1497" t="s">
        <v>216</v>
      </c>
      <c r="B1497" t="s">
        <v>231</v>
      </c>
      <c r="C1497" t="s">
        <v>246</v>
      </c>
      <c r="D1497" t="s">
        <v>42</v>
      </c>
      <c r="E1497" t="s">
        <v>239</v>
      </c>
      <c r="F1497" t="s">
        <v>229</v>
      </c>
      <c r="G1497">
        <v>51</v>
      </c>
      <c r="H1497" s="59"/>
      <c r="I1497">
        <v>11.725099999999999</v>
      </c>
      <c r="J1497">
        <v>52.278959999999998</v>
      </c>
      <c r="K1497">
        <v>52.154220000000002</v>
      </c>
      <c r="L1497">
        <v>52.442610000000002</v>
      </c>
      <c r="M1497">
        <v>53.492449999999998</v>
      </c>
      <c r="N1497">
        <v>56.410409999999999</v>
      </c>
      <c r="O1497">
        <v>59.771239999999999</v>
      </c>
      <c r="P1497">
        <v>61.129289999999997</v>
      </c>
      <c r="Q1497">
        <v>62.151679999999999</v>
      </c>
      <c r="R1497">
        <v>62.632770000000001</v>
      </c>
      <c r="S1497">
        <v>63.907429999999998</v>
      </c>
      <c r="T1497">
        <v>65.02</v>
      </c>
      <c r="U1497">
        <v>65.668530000000004</v>
      </c>
      <c r="V1497">
        <v>65.000680000000003</v>
      </c>
      <c r="W1497">
        <v>63.052030000000002</v>
      </c>
      <c r="X1497">
        <v>62.657919999999997</v>
      </c>
      <c r="Y1497">
        <v>62.449309999999997</v>
      </c>
      <c r="Z1497">
        <v>61.938049999999997</v>
      </c>
      <c r="AA1497">
        <v>61.150570000000002</v>
      </c>
      <c r="AB1497">
        <v>60.00591</v>
      </c>
      <c r="AC1497">
        <v>59.544110000000003</v>
      </c>
      <c r="AD1497">
        <v>58.970469999999999</v>
      </c>
      <c r="AE1497">
        <v>57.912430000000001</v>
      </c>
      <c r="AF1497">
        <v>56.286540000000002</v>
      </c>
      <c r="AG1497">
        <v>53.823540000000001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17.917729999999999</v>
      </c>
      <c r="AU1497">
        <v>40.958269999999999</v>
      </c>
      <c r="AV1497">
        <v>44.036749999999998</v>
      </c>
      <c r="AW1497">
        <v>45.542810000000003</v>
      </c>
      <c r="AX1497">
        <v>45.424340000000001</v>
      </c>
      <c r="AY1497">
        <v>45.10033</v>
      </c>
      <c r="AZ1497">
        <v>33.511560000000003</v>
      </c>
      <c r="BA1497">
        <v>17.816130000000001</v>
      </c>
      <c r="BB1497">
        <v>10.78623</v>
      </c>
      <c r="BC1497">
        <v>10.418509999999999</v>
      </c>
      <c r="BD1497">
        <v>9.7988149999999994</v>
      </c>
      <c r="BE1497">
        <v>8.6546149999999997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18.276979999999998</v>
      </c>
      <c r="BS1497">
        <v>43.31671</v>
      </c>
      <c r="BT1497">
        <v>45.021320000000003</v>
      </c>
      <c r="BU1497">
        <v>46.0321</v>
      </c>
      <c r="BV1497">
        <v>45.87</v>
      </c>
      <c r="BW1497">
        <v>45.529380000000003</v>
      </c>
      <c r="BX1497">
        <v>34.058709999999998</v>
      </c>
      <c r="BY1497">
        <v>18.340430000000001</v>
      </c>
      <c r="BZ1497">
        <v>11.1747</v>
      </c>
      <c r="CA1497">
        <v>10.79476</v>
      </c>
      <c r="CB1497">
        <v>10.157030000000001</v>
      </c>
      <c r="CC1497">
        <v>9.0029500000000002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18.5258</v>
      </c>
      <c r="CQ1497">
        <v>44.950150000000001</v>
      </c>
      <c r="CR1497">
        <v>45.703240000000001</v>
      </c>
      <c r="CS1497">
        <v>46.370980000000003</v>
      </c>
      <c r="CT1497">
        <v>46.178660000000001</v>
      </c>
      <c r="CU1497">
        <v>45.826540000000001</v>
      </c>
      <c r="CV1497">
        <v>34.437669999999997</v>
      </c>
      <c r="CW1497">
        <v>18.70356</v>
      </c>
      <c r="CX1497">
        <v>11.44375</v>
      </c>
      <c r="CY1497">
        <v>11.055350000000001</v>
      </c>
      <c r="CZ1497">
        <v>10.405139999999999</v>
      </c>
      <c r="DA1497">
        <v>9.2442049999999991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  <c r="DM1497">
        <v>0</v>
      </c>
      <c r="DN1497">
        <v>18.774609999999999</v>
      </c>
      <c r="DO1497">
        <v>46.583590000000001</v>
      </c>
      <c r="DP1497">
        <v>46.385150000000003</v>
      </c>
      <c r="DQ1497">
        <v>46.709870000000002</v>
      </c>
      <c r="DR1497">
        <v>46.487319999999997</v>
      </c>
      <c r="DS1497">
        <v>46.123699999999999</v>
      </c>
      <c r="DT1497">
        <v>34.816630000000004</v>
      </c>
      <c r="DU1497">
        <v>19.066690000000001</v>
      </c>
      <c r="DV1497">
        <v>11.7128</v>
      </c>
      <c r="DW1497">
        <v>11.315939999999999</v>
      </c>
      <c r="DX1497">
        <v>10.65324</v>
      </c>
      <c r="DY1497">
        <v>9.4854610000000008</v>
      </c>
      <c r="DZ1497">
        <v>0</v>
      </c>
      <c r="EA1497">
        <v>0</v>
      </c>
      <c r="EB1497">
        <v>0</v>
      </c>
      <c r="EC1497">
        <v>0</v>
      </c>
      <c r="ED1497">
        <v>0</v>
      </c>
      <c r="EE1497">
        <v>0</v>
      </c>
      <c r="EF1497">
        <v>0</v>
      </c>
      <c r="EG1497">
        <v>0</v>
      </c>
      <c r="EH1497">
        <v>0</v>
      </c>
      <c r="EI1497">
        <v>0</v>
      </c>
      <c r="EJ1497">
        <v>0</v>
      </c>
      <c r="EK1497">
        <v>0</v>
      </c>
      <c r="EL1497">
        <v>19.133859999999999</v>
      </c>
      <c r="EM1497">
        <v>48.942019999999999</v>
      </c>
      <c r="EN1497">
        <v>47.369729999999997</v>
      </c>
      <c r="EO1497">
        <v>47.199159999999999</v>
      </c>
      <c r="EP1497">
        <v>46.932969999999997</v>
      </c>
      <c r="EQ1497">
        <v>46.552750000000003</v>
      </c>
      <c r="ER1497">
        <v>35.363779999999998</v>
      </c>
      <c r="ES1497">
        <v>19.590990000000001</v>
      </c>
      <c r="ET1497">
        <v>12.10127</v>
      </c>
      <c r="EU1497">
        <v>11.69219</v>
      </c>
      <c r="EV1497">
        <v>11.01146</v>
      </c>
      <c r="EW1497">
        <v>9.8337959999999995</v>
      </c>
      <c r="EX1497">
        <v>71.994370000000004</v>
      </c>
      <c r="EY1497">
        <v>71.50403</v>
      </c>
      <c r="EZ1497">
        <v>70.701359999999994</v>
      </c>
      <c r="FA1497">
        <v>69.895349999999993</v>
      </c>
      <c r="FB1497">
        <v>68.730879999999999</v>
      </c>
      <c r="FC1497">
        <v>68.475449999999995</v>
      </c>
      <c r="FD1497">
        <v>68.643180000000001</v>
      </c>
      <c r="FE1497">
        <v>68.890439999999998</v>
      </c>
      <c r="FF1497">
        <v>69.823210000000003</v>
      </c>
      <c r="FG1497">
        <v>72.467680000000001</v>
      </c>
      <c r="FH1497">
        <v>76.576350000000005</v>
      </c>
      <c r="FI1497">
        <v>81.619829999999993</v>
      </c>
      <c r="FJ1497">
        <v>85.282899999999998</v>
      </c>
      <c r="FK1497">
        <v>86.885589999999993</v>
      </c>
      <c r="FL1497">
        <v>87.411289999999994</v>
      </c>
      <c r="FM1497">
        <v>87.561869999999999</v>
      </c>
      <c r="FN1497">
        <v>86.586269999999999</v>
      </c>
      <c r="FO1497">
        <v>83.814580000000007</v>
      </c>
      <c r="FP1497">
        <v>80.322779999999995</v>
      </c>
      <c r="FQ1497">
        <v>77.767330000000001</v>
      </c>
      <c r="FR1497">
        <v>75.630210000000005</v>
      </c>
      <c r="FS1497">
        <v>74.203479999999999</v>
      </c>
      <c r="FT1497">
        <v>72.944779999999994</v>
      </c>
      <c r="FU1497">
        <v>71.963520000000003</v>
      </c>
      <c r="FV1497">
        <v>1</v>
      </c>
    </row>
    <row r="1498" spans="1:178" x14ac:dyDescent="0.2">
      <c r="A1498" t="s">
        <v>216</v>
      </c>
      <c r="B1498" t="s">
        <v>231</v>
      </c>
      <c r="C1498" t="s">
        <v>246</v>
      </c>
      <c r="D1498" t="s">
        <v>43</v>
      </c>
      <c r="E1498">
        <v>2015</v>
      </c>
      <c r="F1498" t="s">
        <v>229</v>
      </c>
      <c r="G1498">
        <v>55</v>
      </c>
      <c r="H1498" s="59"/>
      <c r="I1498">
        <v>12.64471</v>
      </c>
      <c r="J1498">
        <v>57.142870000000002</v>
      </c>
      <c r="K1498">
        <v>56.710850000000001</v>
      </c>
      <c r="L1498">
        <v>56.727809999999998</v>
      </c>
      <c r="M1498">
        <v>58.402360000000002</v>
      </c>
      <c r="N1498">
        <v>60.808109999999999</v>
      </c>
      <c r="O1498">
        <v>65.043539999999993</v>
      </c>
      <c r="P1498">
        <v>66.383920000000003</v>
      </c>
      <c r="Q1498">
        <v>67.702709999999996</v>
      </c>
      <c r="R1498">
        <v>67.379099999999994</v>
      </c>
      <c r="S1498">
        <v>69.493279999999999</v>
      </c>
      <c r="T1498">
        <v>70.826650000000001</v>
      </c>
      <c r="U1498">
        <v>70.176959999999994</v>
      </c>
      <c r="V1498">
        <v>68.99324</v>
      </c>
      <c r="W1498">
        <v>67.055639999999997</v>
      </c>
      <c r="X1498">
        <v>66.739840000000001</v>
      </c>
      <c r="Y1498">
        <v>66.726799999999997</v>
      </c>
      <c r="Z1498">
        <v>65.910719999999998</v>
      </c>
      <c r="AA1498">
        <v>65.282589999999999</v>
      </c>
      <c r="AB1498">
        <v>64.569919999999996</v>
      </c>
      <c r="AC1498">
        <v>63.58708</v>
      </c>
      <c r="AD1498">
        <v>63.170319999999997</v>
      </c>
      <c r="AE1498">
        <v>62.715060000000001</v>
      </c>
      <c r="AF1498">
        <v>61.222670000000001</v>
      </c>
      <c r="AG1498">
        <v>59.080750000000002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18.667079999999999</v>
      </c>
      <c r="AX1498">
        <v>48.399610000000003</v>
      </c>
      <c r="AY1498">
        <v>48.03293</v>
      </c>
      <c r="AZ1498">
        <v>47.534790000000001</v>
      </c>
      <c r="BA1498">
        <v>46.944929999999999</v>
      </c>
      <c r="BB1498">
        <v>46.613599999999998</v>
      </c>
      <c r="BC1498">
        <v>35.73124</v>
      </c>
      <c r="BD1498">
        <v>18.680319999999998</v>
      </c>
      <c r="BE1498">
        <v>10.248950000000001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19.05198</v>
      </c>
      <c r="BV1498">
        <v>48.893889999999999</v>
      </c>
      <c r="BW1498">
        <v>48.513500000000001</v>
      </c>
      <c r="BX1498">
        <v>48.016350000000003</v>
      </c>
      <c r="BY1498">
        <v>47.418140000000001</v>
      </c>
      <c r="BZ1498">
        <v>47.08708</v>
      </c>
      <c r="CA1498">
        <v>36.418579999999999</v>
      </c>
      <c r="CB1498">
        <v>19.316330000000001</v>
      </c>
      <c r="CC1498">
        <v>10.715299999999999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19.318570000000001</v>
      </c>
      <c r="CT1498">
        <v>49.236229999999999</v>
      </c>
      <c r="CU1498">
        <v>48.846339999999998</v>
      </c>
      <c r="CV1498">
        <v>48.349879999999999</v>
      </c>
      <c r="CW1498">
        <v>47.74588</v>
      </c>
      <c r="CX1498">
        <v>47.415010000000002</v>
      </c>
      <c r="CY1498">
        <v>36.894629999999999</v>
      </c>
      <c r="CZ1498">
        <v>19.756830000000001</v>
      </c>
      <c r="DA1498">
        <v>11.0383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  <c r="DM1498">
        <v>0</v>
      </c>
      <c r="DN1498">
        <v>0</v>
      </c>
      <c r="DO1498">
        <v>0</v>
      </c>
      <c r="DP1498">
        <v>0</v>
      </c>
      <c r="DQ1498">
        <v>19.585159999999998</v>
      </c>
      <c r="DR1498">
        <v>49.578569999999999</v>
      </c>
      <c r="DS1498">
        <v>49.179180000000002</v>
      </c>
      <c r="DT1498">
        <v>48.683410000000002</v>
      </c>
      <c r="DU1498">
        <v>48.073619999999998</v>
      </c>
      <c r="DV1498">
        <v>47.742939999999997</v>
      </c>
      <c r="DW1498">
        <v>37.37068</v>
      </c>
      <c r="DX1498">
        <v>20.197330000000001</v>
      </c>
      <c r="DY1498">
        <v>11.36129</v>
      </c>
      <c r="DZ1498">
        <v>0</v>
      </c>
      <c r="EA1498">
        <v>0</v>
      </c>
      <c r="EB1498">
        <v>0</v>
      </c>
      <c r="EC1498">
        <v>0</v>
      </c>
      <c r="ED1498">
        <v>0</v>
      </c>
      <c r="EE1498">
        <v>0</v>
      </c>
      <c r="EF1498">
        <v>0</v>
      </c>
      <c r="EG1498">
        <v>0</v>
      </c>
      <c r="EH1498">
        <v>0</v>
      </c>
      <c r="EI1498">
        <v>0</v>
      </c>
      <c r="EJ1498">
        <v>0</v>
      </c>
      <c r="EK1498">
        <v>0</v>
      </c>
      <c r="EL1498">
        <v>0</v>
      </c>
      <c r="EM1498">
        <v>0</v>
      </c>
      <c r="EN1498">
        <v>0</v>
      </c>
      <c r="EO1498">
        <v>19.97007</v>
      </c>
      <c r="EP1498">
        <v>50.072850000000003</v>
      </c>
      <c r="EQ1498">
        <v>49.659739999999999</v>
      </c>
      <c r="ER1498">
        <v>49.164969999999997</v>
      </c>
      <c r="ES1498">
        <v>48.546819999999997</v>
      </c>
      <c r="ET1498">
        <v>48.216430000000003</v>
      </c>
      <c r="EU1498">
        <v>38.058019999999999</v>
      </c>
      <c r="EV1498">
        <v>20.83334</v>
      </c>
      <c r="EW1498">
        <v>11.827640000000001</v>
      </c>
      <c r="EX1498">
        <v>64.726969999999994</v>
      </c>
      <c r="EY1498">
        <v>63.049300000000002</v>
      </c>
      <c r="EZ1498">
        <v>62.404290000000003</v>
      </c>
      <c r="FA1498">
        <v>60.800879999999999</v>
      </c>
      <c r="FB1498">
        <v>59.571460000000002</v>
      </c>
      <c r="FC1498">
        <v>58.899209999999997</v>
      </c>
      <c r="FD1498">
        <v>58.378210000000003</v>
      </c>
      <c r="FE1498">
        <v>59.79609</v>
      </c>
      <c r="FF1498">
        <v>62.492849999999997</v>
      </c>
      <c r="FG1498">
        <v>67.282849999999996</v>
      </c>
      <c r="FH1498">
        <v>72.825249999999997</v>
      </c>
      <c r="FI1498">
        <v>76.836029999999994</v>
      </c>
      <c r="FJ1498">
        <v>78.883719999999997</v>
      </c>
      <c r="FK1498">
        <v>80.596599999999995</v>
      </c>
      <c r="FL1498">
        <v>81.452809999999999</v>
      </c>
      <c r="FM1498">
        <v>81.017979999999994</v>
      </c>
      <c r="FN1498">
        <v>79.446240000000003</v>
      </c>
      <c r="FO1498">
        <v>77.298940000000002</v>
      </c>
      <c r="FP1498">
        <v>75.307640000000006</v>
      </c>
      <c r="FQ1498">
        <v>72.921850000000006</v>
      </c>
      <c r="FR1498">
        <v>71.056089999999998</v>
      </c>
      <c r="FS1498">
        <v>69.455699999999993</v>
      </c>
      <c r="FT1498">
        <v>67.622910000000005</v>
      </c>
      <c r="FU1498">
        <v>66.522170000000003</v>
      </c>
      <c r="FV1498">
        <v>1</v>
      </c>
    </row>
    <row r="1499" spans="1:178" x14ac:dyDescent="0.2">
      <c r="A1499" t="s">
        <v>216</v>
      </c>
      <c r="B1499" t="s">
        <v>231</v>
      </c>
      <c r="C1499" t="s">
        <v>246</v>
      </c>
      <c r="D1499" t="s">
        <v>43</v>
      </c>
      <c r="E1499">
        <v>2016</v>
      </c>
      <c r="F1499" t="s">
        <v>229</v>
      </c>
      <c r="G1499">
        <v>53</v>
      </c>
      <c r="H1499" s="59"/>
      <c r="I1499">
        <v>12.184900000000001</v>
      </c>
      <c r="J1499">
        <v>55.064950000000003</v>
      </c>
      <c r="K1499">
        <v>54.64864</v>
      </c>
      <c r="L1499">
        <v>54.66498</v>
      </c>
      <c r="M1499">
        <v>56.278640000000003</v>
      </c>
      <c r="N1499">
        <v>58.596910000000001</v>
      </c>
      <c r="O1499">
        <v>62.678319999999999</v>
      </c>
      <c r="P1499">
        <v>63.96996</v>
      </c>
      <c r="Q1499">
        <v>65.240790000000004</v>
      </c>
      <c r="R1499">
        <v>64.928960000000004</v>
      </c>
      <c r="S1499">
        <v>66.966250000000002</v>
      </c>
      <c r="T1499">
        <v>68.251140000000007</v>
      </c>
      <c r="U1499">
        <v>67.625069999999994</v>
      </c>
      <c r="V1499">
        <v>66.484399999999994</v>
      </c>
      <c r="W1499">
        <v>64.617249999999999</v>
      </c>
      <c r="X1499">
        <v>64.312929999999994</v>
      </c>
      <c r="Y1499">
        <v>64.300380000000004</v>
      </c>
      <c r="Z1499">
        <v>63.51397</v>
      </c>
      <c r="AA1499">
        <v>62.908670000000001</v>
      </c>
      <c r="AB1499">
        <v>62.221919999999997</v>
      </c>
      <c r="AC1499">
        <v>61.274819999999998</v>
      </c>
      <c r="AD1499">
        <v>60.873220000000003</v>
      </c>
      <c r="AE1499">
        <v>60.434510000000003</v>
      </c>
      <c r="AF1499">
        <v>58.996389999999998</v>
      </c>
      <c r="AG1499">
        <v>56.932360000000003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17.97654</v>
      </c>
      <c r="AX1499">
        <v>46.624549999999999</v>
      </c>
      <c r="AY1499">
        <v>46.271619999999999</v>
      </c>
      <c r="AZ1499">
        <v>45.791580000000003</v>
      </c>
      <c r="BA1499">
        <v>45.223419999999997</v>
      </c>
      <c r="BB1499">
        <v>44.904119999999999</v>
      </c>
      <c r="BC1499">
        <v>34.410969999999999</v>
      </c>
      <c r="BD1499">
        <v>17.981649999999998</v>
      </c>
      <c r="BE1499">
        <v>9.8620400000000004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18.354379999999999</v>
      </c>
      <c r="BV1499">
        <v>47.109769999999997</v>
      </c>
      <c r="BW1499">
        <v>46.743369999999999</v>
      </c>
      <c r="BX1499">
        <v>46.264299999999999</v>
      </c>
      <c r="BY1499">
        <v>45.687930000000001</v>
      </c>
      <c r="BZ1499">
        <v>45.368920000000003</v>
      </c>
      <c r="CA1499">
        <v>35.085700000000003</v>
      </c>
      <c r="CB1499">
        <v>18.605989999999998</v>
      </c>
      <c r="CC1499">
        <v>10.31983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18.61608</v>
      </c>
      <c r="CT1499">
        <v>47.445819999999998</v>
      </c>
      <c r="CU1499">
        <v>47.07011</v>
      </c>
      <c r="CV1499">
        <v>46.591709999999999</v>
      </c>
      <c r="CW1499">
        <v>46.009659999999997</v>
      </c>
      <c r="CX1499">
        <v>45.690829999999998</v>
      </c>
      <c r="CY1499">
        <v>35.55301</v>
      </c>
      <c r="CZ1499">
        <v>19.038399999999999</v>
      </c>
      <c r="DA1499">
        <v>10.636900000000001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  <c r="DM1499">
        <v>0</v>
      </c>
      <c r="DN1499">
        <v>0</v>
      </c>
      <c r="DO1499">
        <v>0</v>
      </c>
      <c r="DP1499">
        <v>0</v>
      </c>
      <c r="DQ1499">
        <v>18.877770000000002</v>
      </c>
      <c r="DR1499">
        <v>47.781880000000001</v>
      </c>
      <c r="DS1499">
        <v>47.396839999999997</v>
      </c>
      <c r="DT1499">
        <v>46.919110000000003</v>
      </c>
      <c r="DU1499">
        <v>46.331389999999999</v>
      </c>
      <c r="DV1499">
        <v>46.012740000000001</v>
      </c>
      <c r="DW1499">
        <v>36.020319999999998</v>
      </c>
      <c r="DX1499">
        <v>19.47082</v>
      </c>
      <c r="DY1499">
        <v>10.95397</v>
      </c>
      <c r="DZ1499">
        <v>0</v>
      </c>
      <c r="EA1499">
        <v>0</v>
      </c>
      <c r="EB1499">
        <v>0</v>
      </c>
      <c r="EC1499">
        <v>0</v>
      </c>
      <c r="ED1499">
        <v>0</v>
      </c>
      <c r="EE1499">
        <v>0</v>
      </c>
      <c r="EF1499">
        <v>0</v>
      </c>
      <c r="EG1499">
        <v>0</v>
      </c>
      <c r="EH1499">
        <v>0</v>
      </c>
      <c r="EI1499">
        <v>0</v>
      </c>
      <c r="EJ1499">
        <v>0</v>
      </c>
      <c r="EK1499">
        <v>0</v>
      </c>
      <c r="EL1499">
        <v>0</v>
      </c>
      <c r="EM1499">
        <v>0</v>
      </c>
      <c r="EN1499">
        <v>0</v>
      </c>
      <c r="EO1499">
        <v>19.25562</v>
      </c>
      <c r="EP1499">
        <v>48.267090000000003</v>
      </c>
      <c r="EQ1499">
        <v>47.868589999999998</v>
      </c>
      <c r="ER1499">
        <v>47.391829999999999</v>
      </c>
      <c r="ES1499">
        <v>46.795909999999999</v>
      </c>
      <c r="ET1499">
        <v>46.477539999999998</v>
      </c>
      <c r="EU1499">
        <v>36.695050000000002</v>
      </c>
      <c r="EV1499">
        <v>20.09515</v>
      </c>
      <c r="EW1499">
        <v>11.411770000000001</v>
      </c>
      <c r="EX1499">
        <v>64.726969999999994</v>
      </c>
      <c r="EY1499">
        <v>63.049300000000002</v>
      </c>
      <c r="EZ1499">
        <v>62.404290000000003</v>
      </c>
      <c r="FA1499">
        <v>60.800879999999999</v>
      </c>
      <c r="FB1499">
        <v>59.571469999999998</v>
      </c>
      <c r="FC1499">
        <v>58.899209999999997</v>
      </c>
      <c r="FD1499">
        <v>58.378210000000003</v>
      </c>
      <c r="FE1499">
        <v>59.79609</v>
      </c>
      <c r="FF1499">
        <v>62.492849999999997</v>
      </c>
      <c r="FG1499">
        <v>67.282849999999996</v>
      </c>
      <c r="FH1499">
        <v>72.825249999999997</v>
      </c>
      <c r="FI1499">
        <v>76.836029999999994</v>
      </c>
      <c r="FJ1499">
        <v>78.883719999999997</v>
      </c>
      <c r="FK1499">
        <v>80.596599999999995</v>
      </c>
      <c r="FL1499">
        <v>81.452809999999999</v>
      </c>
      <c r="FM1499">
        <v>81.017979999999994</v>
      </c>
      <c r="FN1499">
        <v>79.446240000000003</v>
      </c>
      <c r="FO1499">
        <v>77.298940000000002</v>
      </c>
      <c r="FP1499">
        <v>75.307640000000006</v>
      </c>
      <c r="FQ1499">
        <v>72.921850000000006</v>
      </c>
      <c r="FR1499">
        <v>71.056089999999998</v>
      </c>
      <c r="FS1499">
        <v>69.455699999999993</v>
      </c>
      <c r="FT1499">
        <v>67.622910000000005</v>
      </c>
      <c r="FU1499">
        <v>66.522170000000003</v>
      </c>
      <c r="FV1499">
        <v>1</v>
      </c>
    </row>
    <row r="1500" spans="1:178" x14ac:dyDescent="0.2">
      <c r="A1500" t="s">
        <v>216</v>
      </c>
      <c r="B1500" t="s">
        <v>231</v>
      </c>
      <c r="C1500" t="s">
        <v>246</v>
      </c>
      <c r="D1500" t="s">
        <v>43</v>
      </c>
      <c r="E1500">
        <v>2017</v>
      </c>
      <c r="F1500" t="s">
        <v>229</v>
      </c>
      <c r="G1500">
        <v>52</v>
      </c>
      <c r="H1500" s="59"/>
      <c r="I1500">
        <v>11.955</v>
      </c>
      <c r="J1500">
        <v>54.02599</v>
      </c>
      <c r="K1500">
        <v>53.617530000000002</v>
      </c>
      <c r="L1500">
        <v>53.633560000000003</v>
      </c>
      <c r="M1500">
        <v>55.21678</v>
      </c>
      <c r="N1500">
        <v>57.491309999999999</v>
      </c>
      <c r="O1500">
        <v>61.495710000000003</v>
      </c>
      <c r="P1500">
        <v>62.762970000000003</v>
      </c>
      <c r="Q1500">
        <v>64.009829999999994</v>
      </c>
      <c r="R1500">
        <v>63.703879999999998</v>
      </c>
      <c r="S1500">
        <v>65.702740000000006</v>
      </c>
      <c r="T1500">
        <v>66.963390000000004</v>
      </c>
      <c r="U1500">
        <v>66.349119999999999</v>
      </c>
      <c r="V1500">
        <v>65.229969999999994</v>
      </c>
      <c r="W1500">
        <v>63.398060000000001</v>
      </c>
      <c r="X1500">
        <v>63.09948</v>
      </c>
      <c r="Y1500">
        <v>63.087159999999997</v>
      </c>
      <c r="Z1500">
        <v>62.31559</v>
      </c>
      <c r="AA1500">
        <v>61.721710000000002</v>
      </c>
      <c r="AB1500">
        <v>61.047919999999998</v>
      </c>
      <c r="AC1500">
        <v>60.118690000000001</v>
      </c>
      <c r="AD1500">
        <v>59.724670000000003</v>
      </c>
      <c r="AE1500">
        <v>59.294240000000002</v>
      </c>
      <c r="AF1500">
        <v>57.883249999999997</v>
      </c>
      <c r="AG1500">
        <v>55.858159999999998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17.631350000000001</v>
      </c>
      <c r="AX1500">
        <v>45.737139999999997</v>
      </c>
      <c r="AY1500">
        <v>45.391080000000002</v>
      </c>
      <c r="AZ1500">
        <v>44.920070000000003</v>
      </c>
      <c r="BA1500">
        <v>44.362760000000002</v>
      </c>
      <c r="BB1500">
        <v>44.049489999999999</v>
      </c>
      <c r="BC1500">
        <v>33.750979999999998</v>
      </c>
      <c r="BD1500">
        <v>17.632449999999999</v>
      </c>
      <c r="BE1500">
        <v>9.6686879999999995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18.00562</v>
      </c>
      <c r="BV1500">
        <v>46.217750000000002</v>
      </c>
      <c r="BW1500">
        <v>45.858359999999998</v>
      </c>
      <c r="BX1500">
        <v>45.388309999999997</v>
      </c>
      <c r="BY1500">
        <v>44.822879999999998</v>
      </c>
      <c r="BZ1500">
        <v>44.509880000000003</v>
      </c>
      <c r="CA1500">
        <v>34.419319999999999</v>
      </c>
      <c r="CB1500">
        <v>18.250869999999999</v>
      </c>
      <c r="CC1500">
        <v>10.12214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18.26483</v>
      </c>
      <c r="CT1500">
        <v>46.550620000000002</v>
      </c>
      <c r="CU1500">
        <v>46.181989999999999</v>
      </c>
      <c r="CV1500">
        <v>45.712620000000001</v>
      </c>
      <c r="CW1500">
        <v>45.141559999999998</v>
      </c>
      <c r="CX1500">
        <v>44.828740000000003</v>
      </c>
      <c r="CY1500">
        <v>34.882199999999997</v>
      </c>
      <c r="CZ1500">
        <v>18.679179999999999</v>
      </c>
      <c r="DA1500">
        <v>10.436210000000001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  <c r="DM1500">
        <v>0</v>
      </c>
      <c r="DN1500">
        <v>0</v>
      </c>
      <c r="DO1500">
        <v>0</v>
      </c>
      <c r="DP1500">
        <v>0</v>
      </c>
      <c r="DQ1500">
        <v>18.524049999999999</v>
      </c>
      <c r="DR1500">
        <v>46.883490000000002</v>
      </c>
      <c r="DS1500">
        <v>46.505629999999996</v>
      </c>
      <c r="DT1500">
        <v>46.036920000000002</v>
      </c>
      <c r="DU1500">
        <v>45.460230000000003</v>
      </c>
      <c r="DV1500">
        <v>45.147599999999997</v>
      </c>
      <c r="DW1500">
        <v>35.345080000000003</v>
      </c>
      <c r="DX1500">
        <v>19.107500000000002</v>
      </c>
      <c r="DY1500">
        <v>10.75027</v>
      </c>
      <c r="DZ1500">
        <v>0</v>
      </c>
      <c r="EA1500">
        <v>0</v>
      </c>
      <c r="EB1500">
        <v>0</v>
      </c>
      <c r="EC1500">
        <v>0</v>
      </c>
      <c r="ED1500">
        <v>0</v>
      </c>
      <c r="EE1500">
        <v>0</v>
      </c>
      <c r="EF1500">
        <v>0</v>
      </c>
      <c r="EG1500">
        <v>0</v>
      </c>
      <c r="EH1500">
        <v>0</v>
      </c>
      <c r="EI1500">
        <v>0</v>
      </c>
      <c r="EJ1500">
        <v>0</v>
      </c>
      <c r="EK1500">
        <v>0</v>
      </c>
      <c r="EL1500">
        <v>0</v>
      </c>
      <c r="EM1500">
        <v>0</v>
      </c>
      <c r="EN1500">
        <v>0</v>
      </c>
      <c r="EO1500">
        <v>18.898309999999999</v>
      </c>
      <c r="EP1500">
        <v>47.364109999999997</v>
      </c>
      <c r="EQ1500">
        <v>46.972900000000003</v>
      </c>
      <c r="ER1500">
        <v>46.505159999999997</v>
      </c>
      <c r="ES1500">
        <v>45.920349999999999</v>
      </c>
      <c r="ET1500">
        <v>45.607990000000001</v>
      </c>
      <c r="EU1500">
        <v>36.01341</v>
      </c>
      <c r="EV1500">
        <v>19.725919999999999</v>
      </c>
      <c r="EW1500">
        <v>11.20373</v>
      </c>
      <c r="EX1500">
        <v>64.726969999999994</v>
      </c>
      <c r="EY1500">
        <v>63.049300000000002</v>
      </c>
      <c r="EZ1500">
        <v>62.404290000000003</v>
      </c>
      <c r="FA1500">
        <v>60.800879999999999</v>
      </c>
      <c r="FB1500">
        <v>59.571469999999998</v>
      </c>
      <c r="FC1500">
        <v>58.899209999999997</v>
      </c>
      <c r="FD1500">
        <v>58.378210000000003</v>
      </c>
      <c r="FE1500">
        <v>59.79609</v>
      </c>
      <c r="FF1500">
        <v>62.492849999999997</v>
      </c>
      <c r="FG1500">
        <v>67.282849999999996</v>
      </c>
      <c r="FH1500">
        <v>72.825249999999997</v>
      </c>
      <c r="FI1500">
        <v>76.836029999999994</v>
      </c>
      <c r="FJ1500">
        <v>78.883719999999997</v>
      </c>
      <c r="FK1500">
        <v>80.596599999999995</v>
      </c>
      <c r="FL1500">
        <v>81.452809999999999</v>
      </c>
      <c r="FM1500">
        <v>81.017979999999994</v>
      </c>
      <c r="FN1500">
        <v>79.446240000000003</v>
      </c>
      <c r="FO1500">
        <v>77.298940000000002</v>
      </c>
      <c r="FP1500">
        <v>75.307640000000006</v>
      </c>
      <c r="FQ1500">
        <v>72.921850000000006</v>
      </c>
      <c r="FR1500">
        <v>71.056089999999998</v>
      </c>
      <c r="FS1500">
        <v>69.455699999999993</v>
      </c>
      <c r="FT1500">
        <v>67.622910000000005</v>
      </c>
      <c r="FU1500">
        <v>66.522170000000003</v>
      </c>
      <c r="FV1500">
        <v>1</v>
      </c>
    </row>
    <row r="1501" spans="1:178" x14ac:dyDescent="0.2">
      <c r="A1501" t="s">
        <v>216</v>
      </c>
      <c r="B1501" t="s">
        <v>231</v>
      </c>
      <c r="C1501" t="s">
        <v>246</v>
      </c>
      <c r="D1501" t="s">
        <v>43</v>
      </c>
      <c r="E1501" t="s">
        <v>239</v>
      </c>
      <c r="F1501" t="s">
        <v>229</v>
      </c>
      <c r="G1501">
        <v>51</v>
      </c>
      <c r="H1501" s="59"/>
      <c r="I1501">
        <v>11.725099999999999</v>
      </c>
      <c r="J1501">
        <v>52.987020000000001</v>
      </c>
      <c r="K1501">
        <v>52.58643</v>
      </c>
      <c r="L1501">
        <v>52.602150000000002</v>
      </c>
      <c r="M1501">
        <v>54.154919999999997</v>
      </c>
      <c r="N1501">
        <v>56.3857</v>
      </c>
      <c r="O1501">
        <v>60.313099999999999</v>
      </c>
      <c r="P1501">
        <v>61.555999999999997</v>
      </c>
      <c r="Q1501">
        <v>62.778880000000001</v>
      </c>
      <c r="R1501">
        <v>62.4788</v>
      </c>
      <c r="S1501">
        <v>64.439220000000006</v>
      </c>
      <c r="T1501">
        <v>65.675629999999998</v>
      </c>
      <c r="U1501">
        <v>65.073179999999994</v>
      </c>
      <c r="V1501">
        <v>63.975549999999998</v>
      </c>
      <c r="W1501">
        <v>62.17886</v>
      </c>
      <c r="X1501">
        <v>61.886029999999998</v>
      </c>
      <c r="Y1501">
        <v>61.873939999999997</v>
      </c>
      <c r="Z1501">
        <v>61.11721</v>
      </c>
      <c r="AA1501">
        <v>60.534759999999999</v>
      </c>
      <c r="AB1501">
        <v>59.873919999999998</v>
      </c>
      <c r="AC1501">
        <v>58.962560000000003</v>
      </c>
      <c r="AD1501">
        <v>58.576120000000003</v>
      </c>
      <c r="AE1501">
        <v>58.153959999999998</v>
      </c>
      <c r="AF1501">
        <v>56.770110000000003</v>
      </c>
      <c r="AG1501">
        <v>54.783969999999997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17.28623</v>
      </c>
      <c r="AX1501">
        <v>44.849789999999999</v>
      </c>
      <c r="AY1501">
        <v>44.510599999999997</v>
      </c>
      <c r="AZ1501">
        <v>44.048639999999999</v>
      </c>
      <c r="BA1501">
        <v>43.502180000000003</v>
      </c>
      <c r="BB1501">
        <v>43.194929999999999</v>
      </c>
      <c r="BC1501">
        <v>33.091099999999997</v>
      </c>
      <c r="BD1501">
        <v>17.283349999999999</v>
      </c>
      <c r="BE1501">
        <v>9.4754079999999998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17.656870000000001</v>
      </c>
      <c r="BV1501">
        <v>45.325760000000002</v>
      </c>
      <c r="BW1501">
        <v>44.973370000000003</v>
      </c>
      <c r="BX1501">
        <v>44.512360000000001</v>
      </c>
      <c r="BY1501">
        <v>43.957850000000001</v>
      </c>
      <c r="BZ1501">
        <v>43.650869999999998</v>
      </c>
      <c r="CA1501">
        <v>33.752969999999998</v>
      </c>
      <c r="CB1501">
        <v>17.895790000000002</v>
      </c>
      <c r="CC1501">
        <v>9.9244830000000004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17.91358</v>
      </c>
      <c r="CT1501">
        <v>45.655410000000003</v>
      </c>
      <c r="CU1501">
        <v>45.293880000000001</v>
      </c>
      <c r="CV1501">
        <v>44.833530000000003</v>
      </c>
      <c r="CW1501">
        <v>44.273449999999997</v>
      </c>
      <c r="CX1501">
        <v>43.966650000000001</v>
      </c>
      <c r="CY1501">
        <v>34.211379999999998</v>
      </c>
      <c r="CZ1501">
        <v>18.319970000000001</v>
      </c>
      <c r="DA1501">
        <v>10.23551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  <c r="DM1501">
        <v>0</v>
      </c>
      <c r="DN1501">
        <v>0</v>
      </c>
      <c r="DO1501">
        <v>0</v>
      </c>
      <c r="DP1501">
        <v>0</v>
      </c>
      <c r="DQ1501">
        <v>18.170290000000001</v>
      </c>
      <c r="DR1501">
        <v>45.98507</v>
      </c>
      <c r="DS1501">
        <v>45.614379999999997</v>
      </c>
      <c r="DT1501">
        <v>45.154699999999998</v>
      </c>
      <c r="DU1501">
        <v>44.58905</v>
      </c>
      <c r="DV1501">
        <v>44.282429999999998</v>
      </c>
      <c r="DW1501">
        <v>34.669800000000002</v>
      </c>
      <c r="DX1501">
        <v>18.744150000000001</v>
      </c>
      <c r="DY1501">
        <v>10.54654</v>
      </c>
      <c r="DZ1501">
        <v>0</v>
      </c>
      <c r="EA1501">
        <v>0</v>
      </c>
      <c r="EB1501">
        <v>0</v>
      </c>
      <c r="EC1501">
        <v>0</v>
      </c>
      <c r="ED1501">
        <v>0</v>
      </c>
      <c r="EE1501">
        <v>0</v>
      </c>
      <c r="EF1501">
        <v>0</v>
      </c>
      <c r="EG1501">
        <v>0</v>
      </c>
      <c r="EH1501">
        <v>0</v>
      </c>
      <c r="EI1501">
        <v>0</v>
      </c>
      <c r="EJ1501">
        <v>0</v>
      </c>
      <c r="EK1501">
        <v>0</v>
      </c>
      <c r="EL1501">
        <v>0</v>
      </c>
      <c r="EM1501">
        <v>0</v>
      </c>
      <c r="EN1501">
        <v>0</v>
      </c>
      <c r="EO1501">
        <v>18.540939999999999</v>
      </c>
      <c r="EP1501">
        <v>46.461039999999997</v>
      </c>
      <c r="EQ1501">
        <v>46.077150000000003</v>
      </c>
      <c r="ER1501">
        <v>45.618409999999997</v>
      </c>
      <c r="ES1501">
        <v>45.044719999999998</v>
      </c>
      <c r="ET1501">
        <v>44.738370000000003</v>
      </c>
      <c r="EU1501">
        <v>35.331670000000003</v>
      </c>
      <c r="EV1501">
        <v>19.356590000000001</v>
      </c>
      <c r="EW1501">
        <v>10.995609999999999</v>
      </c>
      <c r="EX1501">
        <v>64.726969999999994</v>
      </c>
      <c r="EY1501">
        <v>63.049300000000002</v>
      </c>
      <c r="EZ1501">
        <v>62.404299999999999</v>
      </c>
      <c r="FA1501">
        <v>60.800879999999999</v>
      </c>
      <c r="FB1501">
        <v>59.571469999999998</v>
      </c>
      <c r="FC1501">
        <v>58.899209999999997</v>
      </c>
      <c r="FD1501">
        <v>58.378210000000003</v>
      </c>
      <c r="FE1501">
        <v>59.79609</v>
      </c>
      <c r="FF1501">
        <v>62.492849999999997</v>
      </c>
      <c r="FG1501">
        <v>67.282849999999996</v>
      </c>
      <c r="FH1501">
        <v>72.825249999999997</v>
      </c>
      <c r="FI1501">
        <v>76.836029999999994</v>
      </c>
      <c r="FJ1501">
        <v>78.883719999999997</v>
      </c>
      <c r="FK1501">
        <v>80.596599999999995</v>
      </c>
      <c r="FL1501">
        <v>81.452809999999999</v>
      </c>
      <c r="FM1501">
        <v>81.017979999999994</v>
      </c>
      <c r="FN1501">
        <v>79.446240000000003</v>
      </c>
      <c r="FO1501">
        <v>77.298940000000002</v>
      </c>
      <c r="FP1501">
        <v>75.307640000000006</v>
      </c>
      <c r="FQ1501">
        <v>72.921850000000006</v>
      </c>
      <c r="FR1501">
        <v>71.056089999999998</v>
      </c>
      <c r="FS1501">
        <v>69.455699999999993</v>
      </c>
      <c r="FT1501">
        <v>67.622910000000005</v>
      </c>
      <c r="FU1501">
        <v>66.522170000000003</v>
      </c>
      <c r="FV1501">
        <v>1</v>
      </c>
    </row>
    <row r="1502" spans="1:178" x14ac:dyDescent="0.2">
      <c r="A1502" t="s">
        <v>216</v>
      </c>
      <c r="B1502" t="s">
        <v>231</v>
      </c>
      <c r="C1502" t="s">
        <v>246</v>
      </c>
      <c r="D1502" t="s">
        <v>44</v>
      </c>
      <c r="E1502">
        <v>2015</v>
      </c>
      <c r="F1502" t="s">
        <v>229</v>
      </c>
      <c r="G1502">
        <v>54</v>
      </c>
      <c r="H1502" s="59"/>
      <c r="I1502">
        <v>12.414809999999999</v>
      </c>
      <c r="J1502">
        <v>54.57826</v>
      </c>
      <c r="K1502">
        <v>54.291519999999998</v>
      </c>
      <c r="L1502">
        <v>53.8232</v>
      </c>
      <c r="M1502">
        <v>56.064779999999999</v>
      </c>
      <c r="N1502">
        <v>59.161189999999998</v>
      </c>
      <c r="O1502">
        <v>62.06053</v>
      </c>
      <c r="P1502">
        <v>64.278390000000002</v>
      </c>
      <c r="Q1502">
        <v>64.91198</v>
      </c>
      <c r="R1502">
        <v>63.168469999999999</v>
      </c>
      <c r="S1502">
        <v>62.743659999999998</v>
      </c>
      <c r="T1502">
        <v>59.010910000000003</v>
      </c>
      <c r="U1502">
        <v>61.644289999999998</v>
      </c>
      <c r="V1502">
        <v>65.877899999999997</v>
      </c>
      <c r="W1502">
        <v>63.420310000000001</v>
      </c>
      <c r="X1502">
        <v>62.662999999999997</v>
      </c>
      <c r="Y1502">
        <v>61.94258</v>
      </c>
      <c r="Z1502">
        <v>61.239159999999998</v>
      </c>
      <c r="AA1502">
        <v>61.085299999999997</v>
      </c>
      <c r="AB1502">
        <v>60.85951</v>
      </c>
      <c r="AC1502">
        <v>59.813429999999997</v>
      </c>
      <c r="AD1502">
        <v>59.375630000000001</v>
      </c>
      <c r="AE1502">
        <v>59.709380000000003</v>
      </c>
      <c r="AF1502">
        <v>58.011270000000003</v>
      </c>
      <c r="AG1502">
        <v>55.259039999999999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18.31672</v>
      </c>
      <c r="AX1502">
        <v>45.273490000000002</v>
      </c>
      <c r="AY1502">
        <v>45.554789999999997</v>
      </c>
      <c r="AZ1502">
        <v>46.171239999999997</v>
      </c>
      <c r="BA1502">
        <v>45.313339999999997</v>
      </c>
      <c r="BB1502">
        <v>44.685470000000002</v>
      </c>
      <c r="BC1502">
        <v>34.868340000000003</v>
      </c>
      <c r="BD1502">
        <v>18.85098</v>
      </c>
      <c r="BE1502">
        <v>6.3331160000000004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18.661159999999999</v>
      </c>
      <c r="BV1502">
        <v>45.917589999999997</v>
      </c>
      <c r="BW1502">
        <v>46.03257</v>
      </c>
      <c r="BX1502">
        <v>46.612609999999997</v>
      </c>
      <c r="BY1502">
        <v>45.762439999999998</v>
      </c>
      <c r="BZ1502">
        <v>45.16433</v>
      </c>
      <c r="CA1502">
        <v>35.534230000000001</v>
      </c>
      <c r="CB1502">
        <v>19.441230000000001</v>
      </c>
      <c r="CC1502">
        <v>8.9336230000000008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18.899719999999999</v>
      </c>
      <c r="CT1502">
        <v>46.363689999999998</v>
      </c>
      <c r="CU1502">
        <v>46.363480000000003</v>
      </c>
      <c r="CV1502">
        <v>46.918309999999998</v>
      </c>
      <c r="CW1502">
        <v>46.073480000000004</v>
      </c>
      <c r="CX1502">
        <v>45.495980000000003</v>
      </c>
      <c r="CY1502">
        <v>35.995420000000003</v>
      </c>
      <c r="CZ1502">
        <v>19.85004</v>
      </c>
      <c r="DA1502">
        <v>10.734730000000001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  <c r="DM1502">
        <v>0</v>
      </c>
      <c r="DN1502">
        <v>0</v>
      </c>
      <c r="DO1502">
        <v>0</v>
      </c>
      <c r="DP1502">
        <v>0</v>
      </c>
      <c r="DQ1502">
        <v>19.138280000000002</v>
      </c>
      <c r="DR1502">
        <v>46.809800000000003</v>
      </c>
      <c r="DS1502">
        <v>46.694389999999999</v>
      </c>
      <c r="DT1502">
        <v>47.223999999999997</v>
      </c>
      <c r="DU1502">
        <v>46.384520000000002</v>
      </c>
      <c r="DV1502">
        <v>45.827640000000002</v>
      </c>
      <c r="DW1502">
        <v>36.456620000000001</v>
      </c>
      <c r="DX1502">
        <v>20.258849999999999</v>
      </c>
      <c r="DY1502">
        <v>12.535830000000001</v>
      </c>
      <c r="DZ1502">
        <v>0</v>
      </c>
      <c r="EA1502">
        <v>0</v>
      </c>
      <c r="EB1502">
        <v>0</v>
      </c>
      <c r="EC1502">
        <v>0</v>
      </c>
      <c r="ED1502">
        <v>0</v>
      </c>
      <c r="EE1502">
        <v>0</v>
      </c>
      <c r="EF1502">
        <v>0</v>
      </c>
      <c r="EG1502">
        <v>0</v>
      </c>
      <c r="EH1502">
        <v>0</v>
      </c>
      <c r="EI1502">
        <v>0</v>
      </c>
      <c r="EJ1502">
        <v>0</v>
      </c>
      <c r="EK1502">
        <v>0</v>
      </c>
      <c r="EL1502">
        <v>0</v>
      </c>
      <c r="EM1502">
        <v>0</v>
      </c>
      <c r="EN1502">
        <v>0</v>
      </c>
      <c r="EO1502">
        <v>19.482710000000001</v>
      </c>
      <c r="EP1502">
        <v>47.453899999999997</v>
      </c>
      <c r="EQ1502">
        <v>47.172170000000001</v>
      </c>
      <c r="ER1502">
        <v>47.665379999999999</v>
      </c>
      <c r="ES1502">
        <v>46.833620000000003</v>
      </c>
      <c r="ET1502">
        <v>46.3065</v>
      </c>
      <c r="EU1502">
        <v>37.122500000000002</v>
      </c>
      <c r="EV1502">
        <v>20.8491</v>
      </c>
      <c r="EW1502">
        <v>15.136340000000001</v>
      </c>
      <c r="EX1502">
        <v>47.016530000000003</v>
      </c>
      <c r="EY1502">
        <v>46.423070000000003</v>
      </c>
      <c r="EZ1502">
        <v>45.55453</v>
      </c>
      <c r="FA1502">
        <v>44.83643</v>
      </c>
      <c r="FB1502">
        <v>44.28351</v>
      </c>
      <c r="FC1502">
        <v>42.921779999999998</v>
      </c>
      <c r="FD1502">
        <v>44.015610000000002</v>
      </c>
      <c r="FE1502">
        <v>44.791179999999997</v>
      </c>
      <c r="FF1502">
        <v>46.064250000000001</v>
      </c>
      <c r="FG1502">
        <v>47.637030000000003</v>
      </c>
      <c r="FH1502">
        <v>49.851460000000003</v>
      </c>
      <c r="FI1502">
        <v>51.656410000000001</v>
      </c>
      <c r="FJ1502">
        <v>52.991909999999997</v>
      </c>
      <c r="FK1502">
        <v>52.48169</v>
      </c>
      <c r="FL1502">
        <v>52.329270000000001</v>
      </c>
      <c r="FM1502">
        <v>51.996859999999998</v>
      </c>
      <c r="FN1502">
        <v>51.703400000000002</v>
      </c>
      <c r="FO1502">
        <v>50.531820000000003</v>
      </c>
      <c r="FP1502">
        <v>49.169600000000003</v>
      </c>
      <c r="FQ1502">
        <v>48.374420000000001</v>
      </c>
      <c r="FR1502">
        <v>47.347299999999997</v>
      </c>
      <c r="FS1502">
        <v>46.801639999999999</v>
      </c>
      <c r="FT1502">
        <v>46.151980000000002</v>
      </c>
      <c r="FU1502">
        <v>45.732230000000001</v>
      </c>
      <c r="FV1502">
        <v>1</v>
      </c>
    </row>
    <row r="1503" spans="1:178" x14ac:dyDescent="0.2">
      <c r="A1503" t="s">
        <v>216</v>
      </c>
      <c r="B1503" t="s">
        <v>231</v>
      </c>
      <c r="C1503" t="s">
        <v>246</v>
      </c>
      <c r="D1503" t="s">
        <v>44</v>
      </c>
      <c r="E1503">
        <v>2016</v>
      </c>
      <c r="F1503" t="s">
        <v>229</v>
      </c>
      <c r="G1503">
        <v>53</v>
      </c>
      <c r="H1503" s="59"/>
      <c r="I1503">
        <v>12.184900000000001</v>
      </c>
      <c r="J1503">
        <v>53.567549999999997</v>
      </c>
      <c r="K1503">
        <v>53.286119999999997</v>
      </c>
      <c r="L1503">
        <v>52.82647</v>
      </c>
      <c r="M1503">
        <v>55.026539999999997</v>
      </c>
      <c r="N1503">
        <v>58.065620000000003</v>
      </c>
      <c r="O1503">
        <v>60.911259999999999</v>
      </c>
      <c r="P1503">
        <v>63.088050000000003</v>
      </c>
      <c r="Q1503">
        <v>63.709910000000001</v>
      </c>
      <c r="R1503">
        <v>61.99868</v>
      </c>
      <c r="S1503">
        <v>61.58175</v>
      </c>
      <c r="T1503">
        <v>57.918120000000002</v>
      </c>
      <c r="U1503">
        <v>60.50273</v>
      </c>
      <c r="V1503">
        <v>64.657939999999996</v>
      </c>
      <c r="W1503">
        <v>62.24586</v>
      </c>
      <c r="X1503">
        <v>61.502569999999999</v>
      </c>
      <c r="Y1503">
        <v>60.795490000000001</v>
      </c>
      <c r="Z1503">
        <v>60.1051</v>
      </c>
      <c r="AA1503">
        <v>59.954090000000001</v>
      </c>
      <c r="AB1503">
        <v>59.732480000000002</v>
      </c>
      <c r="AC1503">
        <v>58.705770000000001</v>
      </c>
      <c r="AD1503">
        <v>58.27608</v>
      </c>
      <c r="AE1503">
        <v>58.603650000000002</v>
      </c>
      <c r="AF1503">
        <v>56.936990000000002</v>
      </c>
      <c r="AG1503">
        <v>54.235729999999997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17.972149999999999</v>
      </c>
      <c r="AX1503">
        <v>44.425040000000003</v>
      </c>
      <c r="AY1503">
        <v>44.70373</v>
      </c>
      <c r="AZ1503">
        <v>45.309330000000003</v>
      </c>
      <c r="BA1503">
        <v>44.467190000000002</v>
      </c>
      <c r="BB1503">
        <v>43.850490000000001</v>
      </c>
      <c r="BC1503">
        <v>34.212240000000001</v>
      </c>
      <c r="BD1503">
        <v>18.49269</v>
      </c>
      <c r="BE1503">
        <v>6.1752710000000004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18.313389999999998</v>
      </c>
      <c r="BV1503">
        <v>45.06315</v>
      </c>
      <c r="BW1503">
        <v>45.177070000000001</v>
      </c>
      <c r="BX1503">
        <v>45.746600000000001</v>
      </c>
      <c r="BY1503">
        <v>44.912109999999998</v>
      </c>
      <c r="BZ1503">
        <v>44.324890000000003</v>
      </c>
      <c r="CA1503">
        <v>34.871940000000002</v>
      </c>
      <c r="CB1503">
        <v>19.077439999999999</v>
      </c>
      <c r="CC1503">
        <v>8.7515870000000007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18.549720000000001</v>
      </c>
      <c r="CT1503">
        <v>45.505099999999999</v>
      </c>
      <c r="CU1503">
        <v>45.504899999999999</v>
      </c>
      <c r="CV1503">
        <v>46.04945</v>
      </c>
      <c r="CW1503">
        <v>45.220260000000003</v>
      </c>
      <c r="CX1503">
        <v>44.653469999999999</v>
      </c>
      <c r="CY1503">
        <v>35.32884</v>
      </c>
      <c r="CZ1503">
        <v>19.48245</v>
      </c>
      <c r="DA1503">
        <v>10.53594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18.786059999999999</v>
      </c>
      <c r="DR1503">
        <v>45.94706</v>
      </c>
      <c r="DS1503">
        <v>45.832729999999998</v>
      </c>
      <c r="DT1503">
        <v>46.352310000000003</v>
      </c>
      <c r="DU1503">
        <v>45.528419999999997</v>
      </c>
      <c r="DV1503">
        <v>44.982039999999998</v>
      </c>
      <c r="DW1503">
        <v>35.785739999999997</v>
      </c>
      <c r="DX1503">
        <v>19.887450000000001</v>
      </c>
      <c r="DY1503">
        <v>12.32028</v>
      </c>
      <c r="DZ1503">
        <v>0</v>
      </c>
      <c r="EA1503">
        <v>0</v>
      </c>
      <c r="EB1503">
        <v>0</v>
      </c>
      <c r="EC1503">
        <v>0</v>
      </c>
      <c r="ED1503">
        <v>0</v>
      </c>
      <c r="EE1503">
        <v>0</v>
      </c>
      <c r="EF1503">
        <v>0</v>
      </c>
      <c r="EG1503">
        <v>0</v>
      </c>
      <c r="EH1503">
        <v>0</v>
      </c>
      <c r="EI1503">
        <v>0</v>
      </c>
      <c r="EJ1503">
        <v>0</v>
      </c>
      <c r="EK1503">
        <v>0</v>
      </c>
      <c r="EL1503">
        <v>0</v>
      </c>
      <c r="EM1503">
        <v>0</v>
      </c>
      <c r="EN1503">
        <v>0</v>
      </c>
      <c r="EO1503">
        <v>19.127289999999999</v>
      </c>
      <c r="EP1503">
        <v>46.585169999999998</v>
      </c>
      <c r="EQ1503">
        <v>46.306069999999998</v>
      </c>
      <c r="ER1503">
        <v>46.789569999999998</v>
      </c>
      <c r="ES1503">
        <v>45.97334</v>
      </c>
      <c r="ET1503">
        <v>45.456440000000001</v>
      </c>
      <c r="EU1503">
        <v>36.445430000000002</v>
      </c>
      <c r="EV1503">
        <v>20.47221</v>
      </c>
      <c r="EW1503">
        <v>14.896599999999999</v>
      </c>
      <c r="EX1503">
        <v>47.016530000000003</v>
      </c>
      <c r="EY1503">
        <v>46.423070000000003</v>
      </c>
      <c r="EZ1503">
        <v>45.55453</v>
      </c>
      <c r="FA1503">
        <v>44.83643</v>
      </c>
      <c r="FB1503">
        <v>44.28351</v>
      </c>
      <c r="FC1503">
        <v>42.921779999999998</v>
      </c>
      <c r="FD1503">
        <v>44.015610000000002</v>
      </c>
      <c r="FE1503">
        <v>44.791179999999997</v>
      </c>
      <c r="FF1503">
        <v>46.064250000000001</v>
      </c>
      <c r="FG1503">
        <v>47.637030000000003</v>
      </c>
      <c r="FH1503">
        <v>49.851469999999999</v>
      </c>
      <c r="FI1503">
        <v>51.656410000000001</v>
      </c>
      <c r="FJ1503">
        <v>52.991909999999997</v>
      </c>
      <c r="FK1503">
        <v>52.48169</v>
      </c>
      <c r="FL1503">
        <v>52.329270000000001</v>
      </c>
      <c r="FM1503">
        <v>51.996859999999998</v>
      </c>
      <c r="FN1503">
        <v>51.703400000000002</v>
      </c>
      <c r="FO1503">
        <v>50.531820000000003</v>
      </c>
      <c r="FP1503">
        <v>49.169600000000003</v>
      </c>
      <c r="FQ1503">
        <v>48.374420000000001</v>
      </c>
      <c r="FR1503">
        <v>47.347299999999997</v>
      </c>
      <c r="FS1503">
        <v>46.801639999999999</v>
      </c>
      <c r="FT1503">
        <v>46.151980000000002</v>
      </c>
      <c r="FU1503">
        <v>45.732230000000001</v>
      </c>
      <c r="FV1503">
        <v>1</v>
      </c>
    </row>
    <row r="1504" spans="1:178" x14ac:dyDescent="0.2">
      <c r="A1504" t="s">
        <v>216</v>
      </c>
      <c r="B1504" t="s">
        <v>231</v>
      </c>
      <c r="C1504" t="s">
        <v>246</v>
      </c>
      <c r="D1504" t="s">
        <v>44</v>
      </c>
      <c r="E1504">
        <v>2017</v>
      </c>
      <c r="F1504" t="s">
        <v>229</v>
      </c>
      <c r="G1504">
        <v>51</v>
      </c>
      <c r="H1504" s="59"/>
      <c r="I1504">
        <v>11.725099999999999</v>
      </c>
      <c r="J1504">
        <v>51.546129999999998</v>
      </c>
      <c r="K1504">
        <v>51.275329999999997</v>
      </c>
      <c r="L1504">
        <v>50.833019999999998</v>
      </c>
      <c r="M1504">
        <v>52.950069999999997</v>
      </c>
      <c r="N1504">
        <v>55.874459999999999</v>
      </c>
      <c r="O1504">
        <v>58.612720000000003</v>
      </c>
      <c r="P1504">
        <v>60.707369999999997</v>
      </c>
      <c r="Q1504">
        <v>61.305759999999999</v>
      </c>
      <c r="R1504">
        <v>59.659109999999998</v>
      </c>
      <c r="S1504">
        <v>59.257899999999999</v>
      </c>
      <c r="T1504">
        <v>55.732529999999997</v>
      </c>
      <c r="U1504">
        <v>58.219610000000003</v>
      </c>
      <c r="V1504">
        <v>62.21801</v>
      </c>
      <c r="W1504">
        <v>59.89696</v>
      </c>
      <c r="X1504">
        <v>59.181719999999999</v>
      </c>
      <c r="Y1504">
        <v>58.50132</v>
      </c>
      <c r="Z1504">
        <v>57.836979999999997</v>
      </c>
      <c r="AA1504">
        <v>57.691679999999998</v>
      </c>
      <c r="AB1504">
        <v>57.47842</v>
      </c>
      <c r="AC1504">
        <v>56.490459999999999</v>
      </c>
      <c r="AD1504">
        <v>56.076979999999999</v>
      </c>
      <c r="AE1504">
        <v>56.392189999999999</v>
      </c>
      <c r="AF1504">
        <v>54.788420000000002</v>
      </c>
      <c r="AG1504">
        <v>52.189100000000003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17.283159999999999</v>
      </c>
      <c r="AX1504">
        <v>42.728450000000002</v>
      </c>
      <c r="AY1504">
        <v>43.001820000000002</v>
      </c>
      <c r="AZ1504">
        <v>43.585720000000002</v>
      </c>
      <c r="BA1504">
        <v>42.775120000000001</v>
      </c>
      <c r="BB1504">
        <v>42.180750000000003</v>
      </c>
      <c r="BC1504">
        <v>32.900350000000003</v>
      </c>
      <c r="BD1504">
        <v>17.776350000000001</v>
      </c>
      <c r="BE1504">
        <v>5.8607560000000003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17.617899999999999</v>
      </c>
      <c r="BV1504">
        <v>43.354399999999998</v>
      </c>
      <c r="BW1504">
        <v>43.466140000000003</v>
      </c>
      <c r="BX1504">
        <v>44.014659999999999</v>
      </c>
      <c r="BY1504">
        <v>43.211559999999999</v>
      </c>
      <c r="BZ1504">
        <v>42.646120000000003</v>
      </c>
      <c r="CA1504">
        <v>33.54748</v>
      </c>
      <c r="CB1504">
        <v>18.349969999999999</v>
      </c>
      <c r="CC1504">
        <v>8.3879959999999993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17.849730000000001</v>
      </c>
      <c r="CT1504">
        <v>43.787930000000003</v>
      </c>
      <c r="CU1504">
        <v>43.787730000000003</v>
      </c>
      <c r="CV1504">
        <v>44.31174</v>
      </c>
      <c r="CW1504">
        <v>43.513840000000002</v>
      </c>
      <c r="CX1504">
        <v>42.968429999999998</v>
      </c>
      <c r="CY1504">
        <v>33.99568</v>
      </c>
      <c r="CZ1504">
        <v>18.747260000000001</v>
      </c>
      <c r="DA1504">
        <v>10.138350000000001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  <c r="DM1504">
        <v>0</v>
      </c>
      <c r="DN1504">
        <v>0</v>
      </c>
      <c r="DO1504">
        <v>0</v>
      </c>
      <c r="DP1504">
        <v>0</v>
      </c>
      <c r="DQ1504">
        <v>18.081569999999999</v>
      </c>
      <c r="DR1504">
        <v>44.221469999999997</v>
      </c>
      <c r="DS1504">
        <v>44.109319999999997</v>
      </c>
      <c r="DT1504">
        <v>44.608820000000001</v>
      </c>
      <c r="DU1504">
        <v>43.816119999999998</v>
      </c>
      <c r="DV1504">
        <v>43.29074</v>
      </c>
      <c r="DW1504">
        <v>34.443869999999997</v>
      </c>
      <c r="DX1504">
        <v>19.144549999999999</v>
      </c>
      <c r="DY1504">
        <v>11.88871</v>
      </c>
      <c r="DZ1504">
        <v>0</v>
      </c>
      <c r="EA1504">
        <v>0</v>
      </c>
      <c r="EB1504">
        <v>0</v>
      </c>
      <c r="EC1504">
        <v>0</v>
      </c>
      <c r="ED1504">
        <v>0</v>
      </c>
      <c r="EE1504">
        <v>0</v>
      </c>
      <c r="EF1504">
        <v>0</v>
      </c>
      <c r="EG1504">
        <v>0</v>
      </c>
      <c r="EH1504">
        <v>0</v>
      </c>
      <c r="EI1504">
        <v>0</v>
      </c>
      <c r="EJ1504">
        <v>0</v>
      </c>
      <c r="EK1504">
        <v>0</v>
      </c>
      <c r="EL1504">
        <v>0</v>
      </c>
      <c r="EM1504">
        <v>0</v>
      </c>
      <c r="EN1504">
        <v>0</v>
      </c>
      <c r="EO1504">
        <v>18.4163</v>
      </c>
      <c r="EP1504">
        <v>44.84742</v>
      </c>
      <c r="EQ1504">
        <v>44.573639999999997</v>
      </c>
      <c r="ER1504">
        <v>45.037759999999999</v>
      </c>
      <c r="ES1504">
        <v>44.252560000000003</v>
      </c>
      <c r="ET1504">
        <v>43.75611</v>
      </c>
      <c r="EU1504">
        <v>35.091000000000001</v>
      </c>
      <c r="EV1504">
        <v>19.718170000000001</v>
      </c>
      <c r="EW1504">
        <v>14.41595</v>
      </c>
      <c r="EX1504">
        <v>47.016530000000003</v>
      </c>
      <c r="EY1504">
        <v>46.423070000000003</v>
      </c>
      <c r="EZ1504">
        <v>45.55453</v>
      </c>
      <c r="FA1504">
        <v>44.83643</v>
      </c>
      <c r="FB1504">
        <v>44.28351</v>
      </c>
      <c r="FC1504">
        <v>42.921779999999998</v>
      </c>
      <c r="FD1504">
        <v>44.015610000000002</v>
      </c>
      <c r="FE1504">
        <v>44.791179999999997</v>
      </c>
      <c r="FF1504">
        <v>46.064250000000001</v>
      </c>
      <c r="FG1504">
        <v>47.637030000000003</v>
      </c>
      <c r="FH1504">
        <v>49.851469999999999</v>
      </c>
      <c r="FI1504">
        <v>51.656419999999997</v>
      </c>
      <c r="FJ1504">
        <v>52.991909999999997</v>
      </c>
      <c r="FK1504">
        <v>52.48169</v>
      </c>
      <c r="FL1504">
        <v>52.329270000000001</v>
      </c>
      <c r="FM1504">
        <v>51.996859999999998</v>
      </c>
      <c r="FN1504">
        <v>51.703400000000002</v>
      </c>
      <c r="FO1504">
        <v>50.531820000000003</v>
      </c>
      <c r="FP1504">
        <v>49.169600000000003</v>
      </c>
      <c r="FQ1504">
        <v>48.374420000000001</v>
      </c>
      <c r="FR1504">
        <v>47.347299999999997</v>
      </c>
      <c r="FS1504">
        <v>46.801639999999999</v>
      </c>
      <c r="FT1504">
        <v>46.151980000000002</v>
      </c>
      <c r="FU1504">
        <v>45.732230000000001</v>
      </c>
      <c r="FV1504">
        <v>1</v>
      </c>
    </row>
    <row r="1505" spans="1:178" x14ac:dyDescent="0.2">
      <c r="A1505" t="s">
        <v>216</v>
      </c>
      <c r="B1505" t="s">
        <v>231</v>
      </c>
      <c r="C1505" t="s">
        <v>246</v>
      </c>
      <c r="D1505" t="s">
        <v>44</v>
      </c>
      <c r="E1505" t="s">
        <v>239</v>
      </c>
      <c r="F1505" t="s">
        <v>229</v>
      </c>
      <c r="G1505">
        <v>51</v>
      </c>
      <c r="H1505" s="59"/>
      <c r="I1505">
        <v>11.725099999999999</v>
      </c>
      <c r="J1505">
        <v>51.546129999999998</v>
      </c>
      <c r="K1505">
        <v>51.275329999999997</v>
      </c>
      <c r="L1505">
        <v>50.833019999999998</v>
      </c>
      <c r="M1505">
        <v>52.950069999999997</v>
      </c>
      <c r="N1505">
        <v>55.874459999999999</v>
      </c>
      <c r="O1505">
        <v>58.612720000000003</v>
      </c>
      <c r="P1505">
        <v>60.707369999999997</v>
      </c>
      <c r="Q1505">
        <v>61.305759999999999</v>
      </c>
      <c r="R1505">
        <v>59.659109999999998</v>
      </c>
      <c r="S1505">
        <v>59.257899999999999</v>
      </c>
      <c r="T1505">
        <v>55.732529999999997</v>
      </c>
      <c r="U1505">
        <v>58.219610000000003</v>
      </c>
      <c r="V1505">
        <v>62.21801</v>
      </c>
      <c r="W1505">
        <v>59.89696</v>
      </c>
      <c r="X1505">
        <v>59.181719999999999</v>
      </c>
      <c r="Y1505">
        <v>58.50132</v>
      </c>
      <c r="Z1505">
        <v>57.836979999999997</v>
      </c>
      <c r="AA1505">
        <v>57.691679999999998</v>
      </c>
      <c r="AB1505">
        <v>57.47842</v>
      </c>
      <c r="AC1505">
        <v>56.490459999999999</v>
      </c>
      <c r="AD1505">
        <v>56.076979999999999</v>
      </c>
      <c r="AE1505">
        <v>56.392189999999999</v>
      </c>
      <c r="AF1505">
        <v>54.788420000000002</v>
      </c>
      <c r="AG1505">
        <v>52.189100000000003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17.283159999999999</v>
      </c>
      <c r="AX1505">
        <v>42.728450000000002</v>
      </c>
      <c r="AY1505">
        <v>43.001820000000002</v>
      </c>
      <c r="AZ1505">
        <v>43.585720000000002</v>
      </c>
      <c r="BA1505">
        <v>42.775120000000001</v>
      </c>
      <c r="BB1505">
        <v>42.180750000000003</v>
      </c>
      <c r="BC1505">
        <v>32.900350000000003</v>
      </c>
      <c r="BD1505">
        <v>17.776350000000001</v>
      </c>
      <c r="BE1505">
        <v>5.8607560000000003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17.617899999999999</v>
      </c>
      <c r="BV1505">
        <v>43.354399999999998</v>
      </c>
      <c r="BW1505">
        <v>43.466140000000003</v>
      </c>
      <c r="BX1505">
        <v>44.014659999999999</v>
      </c>
      <c r="BY1505">
        <v>43.211559999999999</v>
      </c>
      <c r="BZ1505">
        <v>42.646120000000003</v>
      </c>
      <c r="CA1505">
        <v>33.54748</v>
      </c>
      <c r="CB1505">
        <v>18.349969999999999</v>
      </c>
      <c r="CC1505">
        <v>8.3879959999999993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17.849730000000001</v>
      </c>
      <c r="CT1505">
        <v>43.787930000000003</v>
      </c>
      <c r="CU1505">
        <v>43.787730000000003</v>
      </c>
      <c r="CV1505">
        <v>44.31174</v>
      </c>
      <c r="CW1505">
        <v>43.513840000000002</v>
      </c>
      <c r="CX1505">
        <v>42.968429999999998</v>
      </c>
      <c r="CY1505">
        <v>33.99568</v>
      </c>
      <c r="CZ1505">
        <v>18.747260000000001</v>
      </c>
      <c r="DA1505">
        <v>10.138350000000001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  <c r="DM1505">
        <v>0</v>
      </c>
      <c r="DN1505">
        <v>0</v>
      </c>
      <c r="DO1505">
        <v>0</v>
      </c>
      <c r="DP1505">
        <v>0</v>
      </c>
      <c r="DQ1505">
        <v>18.081569999999999</v>
      </c>
      <c r="DR1505">
        <v>44.221469999999997</v>
      </c>
      <c r="DS1505">
        <v>44.109319999999997</v>
      </c>
      <c r="DT1505">
        <v>44.608820000000001</v>
      </c>
      <c r="DU1505">
        <v>43.816119999999998</v>
      </c>
      <c r="DV1505">
        <v>43.29074</v>
      </c>
      <c r="DW1505">
        <v>34.443869999999997</v>
      </c>
      <c r="DX1505">
        <v>19.144549999999999</v>
      </c>
      <c r="DY1505">
        <v>11.88871</v>
      </c>
      <c r="DZ1505">
        <v>0</v>
      </c>
      <c r="EA1505">
        <v>0</v>
      </c>
      <c r="EB1505">
        <v>0</v>
      </c>
      <c r="EC1505">
        <v>0</v>
      </c>
      <c r="ED1505">
        <v>0</v>
      </c>
      <c r="EE1505">
        <v>0</v>
      </c>
      <c r="EF1505">
        <v>0</v>
      </c>
      <c r="EG1505">
        <v>0</v>
      </c>
      <c r="EH1505">
        <v>0</v>
      </c>
      <c r="EI1505">
        <v>0</v>
      </c>
      <c r="EJ1505">
        <v>0</v>
      </c>
      <c r="EK1505">
        <v>0</v>
      </c>
      <c r="EL1505">
        <v>0</v>
      </c>
      <c r="EM1505">
        <v>0</v>
      </c>
      <c r="EN1505">
        <v>0</v>
      </c>
      <c r="EO1505">
        <v>18.4163</v>
      </c>
      <c r="EP1505">
        <v>44.84742</v>
      </c>
      <c r="EQ1505">
        <v>44.573639999999997</v>
      </c>
      <c r="ER1505">
        <v>45.037759999999999</v>
      </c>
      <c r="ES1505">
        <v>44.252560000000003</v>
      </c>
      <c r="ET1505">
        <v>43.75611</v>
      </c>
      <c r="EU1505">
        <v>35.091000000000001</v>
      </c>
      <c r="EV1505">
        <v>19.718170000000001</v>
      </c>
      <c r="EW1505">
        <v>14.41595</v>
      </c>
      <c r="EX1505">
        <v>47.016530000000003</v>
      </c>
      <c r="EY1505">
        <v>46.423070000000003</v>
      </c>
      <c r="EZ1505">
        <v>45.55453</v>
      </c>
      <c r="FA1505">
        <v>44.83643</v>
      </c>
      <c r="FB1505">
        <v>44.28351</v>
      </c>
      <c r="FC1505">
        <v>42.921779999999998</v>
      </c>
      <c r="FD1505">
        <v>44.015610000000002</v>
      </c>
      <c r="FE1505">
        <v>44.791179999999997</v>
      </c>
      <c r="FF1505">
        <v>46.064250000000001</v>
      </c>
      <c r="FG1505">
        <v>47.637030000000003</v>
      </c>
      <c r="FH1505">
        <v>49.851469999999999</v>
      </c>
      <c r="FI1505">
        <v>51.656419999999997</v>
      </c>
      <c r="FJ1505">
        <v>52.991909999999997</v>
      </c>
      <c r="FK1505">
        <v>52.48169</v>
      </c>
      <c r="FL1505">
        <v>52.329270000000001</v>
      </c>
      <c r="FM1505">
        <v>51.996859999999998</v>
      </c>
      <c r="FN1505">
        <v>51.703400000000002</v>
      </c>
      <c r="FO1505">
        <v>50.531820000000003</v>
      </c>
      <c r="FP1505">
        <v>49.169600000000003</v>
      </c>
      <c r="FQ1505">
        <v>48.374420000000001</v>
      </c>
      <c r="FR1505">
        <v>47.347299999999997</v>
      </c>
      <c r="FS1505">
        <v>46.801639999999999</v>
      </c>
      <c r="FT1505">
        <v>46.151980000000002</v>
      </c>
      <c r="FU1505">
        <v>45.732230000000001</v>
      </c>
      <c r="FV1505">
        <v>1</v>
      </c>
    </row>
    <row r="1506" spans="1:178" x14ac:dyDescent="0.2">
      <c r="A1506" t="s">
        <v>216</v>
      </c>
      <c r="B1506" t="s">
        <v>231</v>
      </c>
      <c r="C1506" t="s">
        <v>246</v>
      </c>
      <c r="D1506" t="s">
        <v>10</v>
      </c>
      <c r="E1506">
        <v>2015</v>
      </c>
      <c r="F1506" t="s">
        <v>229</v>
      </c>
      <c r="G1506">
        <v>56</v>
      </c>
      <c r="H1506" s="59"/>
      <c r="I1506">
        <v>12.87462</v>
      </c>
      <c r="J1506">
        <v>60.87135</v>
      </c>
      <c r="K1506">
        <v>60.65325</v>
      </c>
      <c r="L1506">
        <v>61.142200000000003</v>
      </c>
      <c r="M1506">
        <v>62.925620000000002</v>
      </c>
      <c r="N1506">
        <v>65.330609999999993</v>
      </c>
      <c r="O1506">
        <v>68.054349999999999</v>
      </c>
      <c r="P1506">
        <v>69.609319999999997</v>
      </c>
      <c r="Q1506">
        <v>70.334320000000005</v>
      </c>
      <c r="R1506">
        <v>70.956789999999998</v>
      </c>
      <c r="S1506">
        <v>72.08296</v>
      </c>
      <c r="T1506">
        <v>73.205259999999996</v>
      </c>
      <c r="U1506">
        <v>73.140050000000002</v>
      </c>
      <c r="V1506">
        <v>71.898719999999997</v>
      </c>
      <c r="W1506">
        <v>70.983990000000006</v>
      </c>
      <c r="X1506">
        <v>71.407079999999993</v>
      </c>
      <c r="Y1506">
        <v>71.234620000000007</v>
      </c>
      <c r="Z1506">
        <v>70.970920000000007</v>
      </c>
      <c r="AA1506">
        <v>69.910899999999998</v>
      </c>
      <c r="AB1506">
        <v>68.929100000000005</v>
      </c>
      <c r="AC1506">
        <v>68.960260000000005</v>
      </c>
      <c r="AD1506">
        <v>68.221270000000004</v>
      </c>
      <c r="AE1506">
        <v>67.006659999999997</v>
      </c>
      <c r="AF1506">
        <v>65.290899999999993</v>
      </c>
      <c r="AG1506">
        <v>63.270690000000002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19.806819999999998</v>
      </c>
      <c r="AU1506">
        <v>51.598610000000001</v>
      </c>
      <c r="AV1506">
        <v>52.228819999999999</v>
      </c>
      <c r="AW1506">
        <v>52.423400000000001</v>
      </c>
      <c r="AX1506">
        <v>52.343380000000003</v>
      </c>
      <c r="AY1506">
        <v>51.73959</v>
      </c>
      <c r="AZ1506">
        <v>39.335810000000002</v>
      </c>
      <c r="BA1506">
        <v>19.800550000000001</v>
      </c>
      <c r="BB1506">
        <v>12.09446</v>
      </c>
      <c r="BC1506">
        <v>11.823090000000001</v>
      </c>
      <c r="BD1506">
        <v>11.443070000000001</v>
      </c>
      <c r="BE1506">
        <v>10.617290000000001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20.23001</v>
      </c>
      <c r="BS1506">
        <v>52.164549999999998</v>
      </c>
      <c r="BT1506">
        <v>52.772550000000003</v>
      </c>
      <c r="BU1506">
        <v>52.959890000000001</v>
      </c>
      <c r="BV1506">
        <v>52.871510000000001</v>
      </c>
      <c r="BW1506">
        <v>52.263530000000003</v>
      </c>
      <c r="BX1506">
        <v>39.932389999999998</v>
      </c>
      <c r="BY1506">
        <v>20.46245</v>
      </c>
      <c r="BZ1506">
        <v>12.626530000000001</v>
      </c>
      <c r="CA1506">
        <v>12.32061</v>
      </c>
      <c r="CB1506">
        <v>11.919129999999999</v>
      </c>
      <c r="CC1506">
        <v>11.087389999999999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20.523109999999999</v>
      </c>
      <c r="CQ1506">
        <v>52.556519999999999</v>
      </c>
      <c r="CR1506">
        <v>53.14913</v>
      </c>
      <c r="CS1506">
        <v>53.33146</v>
      </c>
      <c r="CT1506">
        <v>53.237299999999998</v>
      </c>
      <c r="CU1506">
        <v>52.62641</v>
      </c>
      <c r="CV1506">
        <v>40.345579999999998</v>
      </c>
      <c r="CW1506">
        <v>20.92088</v>
      </c>
      <c r="CX1506">
        <v>12.995039999999999</v>
      </c>
      <c r="CY1506">
        <v>12.665179999999999</v>
      </c>
      <c r="CZ1506">
        <v>12.24884</v>
      </c>
      <c r="DA1506">
        <v>11.412979999999999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  <c r="DM1506">
        <v>0</v>
      </c>
      <c r="DN1506">
        <v>20.816220000000001</v>
      </c>
      <c r="DO1506">
        <v>52.94849</v>
      </c>
      <c r="DP1506">
        <v>53.525709999999997</v>
      </c>
      <c r="DQ1506">
        <v>53.703029999999998</v>
      </c>
      <c r="DR1506">
        <v>53.603079999999999</v>
      </c>
      <c r="DS1506">
        <v>52.989280000000001</v>
      </c>
      <c r="DT1506">
        <v>40.758769999999998</v>
      </c>
      <c r="DU1506">
        <v>21.37931</v>
      </c>
      <c r="DV1506">
        <v>13.36355</v>
      </c>
      <c r="DW1506">
        <v>13.00976</v>
      </c>
      <c r="DX1506">
        <v>12.57855</v>
      </c>
      <c r="DY1506">
        <v>11.738569999999999</v>
      </c>
      <c r="DZ1506">
        <v>0</v>
      </c>
      <c r="EA1506">
        <v>0</v>
      </c>
      <c r="EB1506">
        <v>0</v>
      </c>
      <c r="EC1506">
        <v>0</v>
      </c>
      <c r="ED1506">
        <v>0</v>
      </c>
      <c r="EE1506">
        <v>0</v>
      </c>
      <c r="EF1506">
        <v>0</v>
      </c>
      <c r="EG1506">
        <v>0</v>
      </c>
      <c r="EH1506">
        <v>0</v>
      </c>
      <c r="EI1506">
        <v>0</v>
      </c>
      <c r="EJ1506">
        <v>0</v>
      </c>
      <c r="EK1506">
        <v>0</v>
      </c>
      <c r="EL1506">
        <v>21.239409999999999</v>
      </c>
      <c r="EM1506">
        <v>53.514420000000001</v>
      </c>
      <c r="EN1506">
        <v>54.069429999999997</v>
      </c>
      <c r="EO1506">
        <v>54.239519999999999</v>
      </c>
      <c r="EP1506">
        <v>54.131219999999999</v>
      </c>
      <c r="EQ1506">
        <v>53.51323</v>
      </c>
      <c r="ER1506">
        <v>41.355339999999998</v>
      </c>
      <c r="ES1506">
        <v>22.041219999999999</v>
      </c>
      <c r="ET1506">
        <v>13.895619999999999</v>
      </c>
      <c r="EU1506">
        <v>13.50728</v>
      </c>
      <c r="EV1506">
        <v>13.05461</v>
      </c>
      <c r="EW1506">
        <v>12.20866</v>
      </c>
      <c r="EX1506">
        <v>70.199089999999998</v>
      </c>
      <c r="EY1506">
        <v>69.442130000000006</v>
      </c>
      <c r="EZ1506">
        <v>69.009259999999998</v>
      </c>
      <c r="FA1506">
        <v>68.665149999999997</v>
      </c>
      <c r="FB1506">
        <v>67.846829999999997</v>
      </c>
      <c r="FC1506">
        <v>67.417879999999997</v>
      </c>
      <c r="FD1506">
        <v>67.313490000000002</v>
      </c>
      <c r="FE1506">
        <v>68.049220000000005</v>
      </c>
      <c r="FF1506">
        <v>70.683359999999993</v>
      </c>
      <c r="FG1506">
        <v>74.726169999999996</v>
      </c>
      <c r="FH1506">
        <v>78.821420000000003</v>
      </c>
      <c r="FI1506">
        <v>82.700270000000003</v>
      </c>
      <c r="FJ1506">
        <v>85.29007</v>
      </c>
      <c r="FK1506">
        <v>87.245090000000005</v>
      </c>
      <c r="FL1506">
        <v>88.287570000000002</v>
      </c>
      <c r="FM1506">
        <v>88.661839999999998</v>
      </c>
      <c r="FN1506">
        <v>89.545190000000005</v>
      </c>
      <c r="FO1506">
        <v>88.808850000000007</v>
      </c>
      <c r="FP1506">
        <v>87.728139999999996</v>
      </c>
      <c r="FQ1506">
        <v>85.276780000000002</v>
      </c>
      <c r="FR1506">
        <v>81.087299999999999</v>
      </c>
      <c r="FS1506">
        <v>77.118560000000002</v>
      </c>
      <c r="FT1506">
        <v>74.486879999999999</v>
      </c>
      <c r="FU1506">
        <v>72.727879999999999</v>
      </c>
      <c r="FV1506">
        <v>1</v>
      </c>
    </row>
    <row r="1507" spans="1:178" x14ac:dyDescent="0.2">
      <c r="A1507" t="s">
        <v>216</v>
      </c>
      <c r="B1507" t="s">
        <v>231</v>
      </c>
      <c r="C1507" t="s">
        <v>246</v>
      </c>
      <c r="D1507" t="s">
        <v>10</v>
      </c>
      <c r="E1507">
        <v>2016</v>
      </c>
      <c r="F1507" t="s">
        <v>229</v>
      </c>
      <c r="G1507">
        <v>54</v>
      </c>
      <c r="H1507" s="59"/>
      <c r="I1507">
        <v>12.414809999999999</v>
      </c>
      <c r="J1507">
        <v>58.697369999999999</v>
      </c>
      <c r="K1507">
        <v>58.48706</v>
      </c>
      <c r="L1507">
        <v>58.958550000000002</v>
      </c>
      <c r="M1507">
        <v>60.678280000000001</v>
      </c>
      <c r="N1507">
        <v>62.99738</v>
      </c>
      <c r="O1507">
        <v>65.623840000000001</v>
      </c>
      <c r="P1507">
        <v>67.123279999999994</v>
      </c>
      <c r="Q1507">
        <v>67.822379999999995</v>
      </c>
      <c r="R1507">
        <v>68.422619999999995</v>
      </c>
      <c r="S1507">
        <v>69.508579999999995</v>
      </c>
      <c r="T1507">
        <v>70.590789999999998</v>
      </c>
      <c r="U1507">
        <v>70.527910000000006</v>
      </c>
      <c r="V1507">
        <v>69.330910000000003</v>
      </c>
      <c r="W1507">
        <v>68.448849999999993</v>
      </c>
      <c r="X1507">
        <v>68.856830000000002</v>
      </c>
      <c r="Y1507">
        <v>68.690529999999995</v>
      </c>
      <c r="Z1507">
        <v>68.436250000000001</v>
      </c>
      <c r="AA1507">
        <v>67.414079999999998</v>
      </c>
      <c r="AB1507">
        <v>66.467349999999996</v>
      </c>
      <c r="AC1507">
        <v>66.497389999999996</v>
      </c>
      <c r="AD1507">
        <v>65.784800000000004</v>
      </c>
      <c r="AE1507">
        <v>64.613569999999996</v>
      </c>
      <c r="AF1507">
        <v>62.95908</v>
      </c>
      <c r="AG1507">
        <v>61.011020000000002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19.086760000000002</v>
      </c>
      <c r="AU1507">
        <v>49.738849999999999</v>
      </c>
      <c r="AV1507">
        <v>50.347230000000003</v>
      </c>
      <c r="AW1507">
        <v>50.535080000000001</v>
      </c>
      <c r="AX1507">
        <v>50.458150000000003</v>
      </c>
      <c r="AY1507">
        <v>49.876049999999999</v>
      </c>
      <c r="AZ1507">
        <v>37.913089999999997</v>
      </c>
      <c r="BA1507">
        <v>19.073560000000001</v>
      </c>
      <c r="BB1507">
        <v>11.64658</v>
      </c>
      <c r="BC1507">
        <v>11.38594</v>
      </c>
      <c r="BD1507">
        <v>11.02013</v>
      </c>
      <c r="BE1507">
        <v>10.224019999999999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19.502330000000001</v>
      </c>
      <c r="BS1507">
        <v>50.294600000000003</v>
      </c>
      <c r="BT1507">
        <v>50.881149999999998</v>
      </c>
      <c r="BU1507">
        <v>51.061889999999998</v>
      </c>
      <c r="BV1507">
        <v>50.976770000000002</v>
      </c>
      <c r="BW1507">
        <v>50.390549999999998</v>
      </c>
      <c r="BX1507">
        <v>38.498919999999998</v>
      </c>
      <c r="BY1507">
        <v>19.72354</v>
      </c>
      <c r="BZ1507">
        <v>12.16906</v>
      </c>
      <c r="CA1507">
        <v>11.87449</v>
      </c>
      <c r="CB1507">
        <v>11.48761</v>
      </c>
      <c r="CC1507">
        <v>10.685650000000001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19.790150000000001</v>
      </c>
      <c r="CQ1507">
        <v>50.679499999999997</v>
      </c>
      <c r="CR1507">
        <v>51.250950000000003</v>
      </c>
      <c r="CS1507">
        <v>51.426769999999998</v>
      </c>
      <c r="CT1507">
        <v>51.33596</v>
      </c>
      <c r="CU1507">
        <v>50.74689</v>
      </c>
      <c r="CV1507">
        <v>38.90466</v>
      </c>
      <c r="CW1507">
        <v>20.17371</v>
      </c>
      <c r="CX1507">
        <v>12.53093</v>
      </c>
      <c r="CY1507">
        <v>12.212859999999999</v>
      </c>
      <c r="CZ1507">
        <v>11.81138</v>
      </c>
      <c r="DA1507">
        <v>11.005369999999999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  <c r="DM1507">
        <v>0</v>
      </c>
      <c r="DN1507">
        <v>20.077970000000001</v>
      </c>
      <c r="DO1507">
        <v>51.064399999999999</v>
      </c>
      <c r="DP1507">
        <v>51.620739999999998</v>
      </c>
      <c r="DQ1507">
        <v>51.791649999999997</v>
      </c>
      <c r="DR1507">
        <v>51.695160000000001</v>
      </c>
      <c r="DS1507">
        <v>51.103230000000003</v>
      </c>
      <c r="DT1507">
        <v>39.310409999999997</v>
      </c>
      <c r="DU1507">
        <v>20.62388</v>
      </c>
      <c r="DV1507">
        <v>12.892799999999999</v>
      </c>
      <c r="DW1507">
        <v>12.551220000000001</v>
      </c>
      <c r="DX1507">
        <v>12.135149999999999</v>
      </c>
      <c r="DY1507">
        <v>11.325089999999999</v>
      </c>
      <c r="DZ1507">
        <v>0</v>
      </c>
      <c r="EA1507">
        <v>0</v>
      </c>
      <c r="EB1507">
        <v>0</v>
      </c>
      <c r="EC1507">
        <v>0</v>
      </c>
      <c r="ED1507">
        <v>0</v>
      </c>
      <c r="EE1507">
        <v>0</v>
      </c>
      <c r="EF1507">
        <v>0</v>
      </c>
      <c r="EG1507">
        <v>0</v>
      </c>
      <c r="EH1507">
        <v>0</v>
      </c>
      <c r="EI1507">
        <v>0</v>
      </c>
      <c r="EJ1507">
        <v>0</v>
      </c>
      <c r="EK1507">
        <v>0</v>
      </c>
      <c r="EL1507">
        <v>20.49353</v>
      </c>
      <c r="EM1507">
        <v>51.620150000000002</v>
      </c>
      <c r="EN1507">
        <v>52.15466</v>
      </c>
      <c r="EO1507">
        <v>52.318460000000002</v>
      </c>
      <c r="EP1507">
        <v>52.21378</v>
      </c>
      <c r="EQ1507">
        <v>51.617730000000002</v>
      </c>
      <c r="ER1507">
        <v>39.896230000000003</v>
      </c>
      <c r="ES1507">
        <v>21.273859999999999</v>
      </c>
      <c r="ET1507">
        <v>13.415279999999999</v>
      </c>
      <c r="EU1507">
        <v>13.039770000000001</v>
      </c>
      <c r="EV1507">
        <v>12.60263</v>
      </c>
      <c r="EW1507">
        <v>11.786720000000001</v>
      </c>
      <c r="EX1507">
        <v>70.199089999999998</v>
      </c>
      <c r="EY1507">
        <v>69.442130000000006</v>
      </c>
      <c r="EZ1507">
        <v>69.009259999999998</v>
      </c>
      <c r="FA1507">
        <v>68.665149999999997</v>
      </c>
      <c r="FB1507">
        <v>67.846829999999997</v>
      </c>
      <c r="FC1507">
        <v>67.417879999999997</v>
      </c>
      <c r="FD1507">
        <v>67.313490000000002</v>
      </c>
      <c r="FE1507">
        <v>68.049220000000005</v>
      </c>
      <c r="FF1507">
        <v>70.683359999999993</v>
      </c>
      <c r="FG1507">
        <v>74.726169999999996</v>
      </c>
      <c r="FH1507">
        <v>78.821420000000003</v>
      </c>
      <c r="FI1507">
        <v>82.700270000000003</v>
      </c>
      <c r="FJ1507">
        <v>85.29007</v>
      </c>
      <c r="FK1507">
        <v>87.245090000000005</v>
      </c>
      <c r="FL1507">
        <v>88.287570000000002</v>
      </c>
      <c r="FM1507">
        <v>88.661839999999998</v>
      </c>
      <c r="FN1507">
        <v>89.545190000000005</v>
      </c>
      <c r="FO1507">
        <v>88.808850000000007</v>
      </c>
      <c r="FP1507">
        <v>87.728139999999996</v>
      </c>
      <c r="FQ1507">
        <v>85.276780000000002</v>
      </c>
      <c r="FR1507">
        <v>81.087299999999999</v>
      </c>
      <c r="FS1507">
        <v>77.118560000000002</v>
      </c>
      <c r="FT1507">
        <v>74.486879999999999</v>
      </c>
      <c r="FU1507">
        <v>72.727879999999999</v>
      </c>
      <c r="FV1507">
        <v>1</v>
      </c>
    </row>
    <row r="1508" spans="1:178" x14ac:dyDescent="0.2">
      <c r="A1508" t="s">
        <v>216</v>
      </c>
      <c r="B1508" t="s">
        <v>231</v>
      </c>
      <c r="C1508" t="s">
        <v>246</v>
      </c>
      <c r="D1508" t="s">
        <v>10</v>
      </c>
      <c r="E1508">
        <v>2017</v>
      </c>
      <c r="F1508" t="s">
        <v>229</v>
      </c>
      <c r="G1508">
        <v>53</v>
      </c>
      <c r="H1508" s="59"/>
      <c r="I1508">
        <v>12.184900000000001</v>
      </c>
      <c r="J1508">
        <v>57.610379999999999</v>
      </c>
      <c r="K1508">
        <v>57.403959999999998</v>
      </c>
      <c r="L1508">
        <v>57.866720000000001</v>
      </c>
      <c r="M1508">
        <v>59.554609999999997</v>
      </c>
      <c r="N1508">
        <v>61.830759999999998</v>
      </c>
      <c r="O1508">
        <v>64.408580000000001</v>
      </c>
      <c r="P1508">
        <v>65.880260000000007</v>
      </c>
      <c r="Q1508">
        <v>66.566410000000005</v>
      </c>
      <c r="R1508">
        <v>67.155529999999999</v>
      </c>
      <c r="S1508">
        <v>68.221369999999993</v>
      </c>
      <c r="T1508">
        <v>69.283550000000005</v>
      </c>
      <c r="U1508">
        <v>69.221829999999997</v>
      </c>
      <c r="V1508">
        <v>68.046999999999997</v>
      </c>
      <c r="W1508">
        <v>67.181280000000001</v>
      </c>
      <c r="X1508">
        <v>67.581699999999998</v>
      </c>
      <c r="Y1508">
        <v>67.418480000000002</v>
      </c>
      <c r="Z1508">
        <v>67.168909999999997</v>
      </c>
      <c r="AA1508">
        <v>66.165670000000006</v>
      </c>
      <c r="AB1508">
        <v>65.236469999999997</v>
      </c>
      <c r="AC1508">
        <v>65.265950000000004</v>
      </c>
      <c r="AD1508">
        <v>64.566559999999996</v>
      </c>
      <c r="AE1508">
        <v>63.417020000000001</v>
      </c>
      <c r="AF1508">
        <v>61.793170000000003</v>
      </c>
      <c r="AG1508">
        <v>59.881189999999997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18.72682</v>
      </c>
      <c r="AU1508">
        <v>48.809089999999998</v>
      </c>
      <c r="AV1508">
        <v>49.40654</v>
      </c>
      <c r="AW1508">
        <v>49.59102</v>
      </c>
      <c r="AX1508">
        <v>49.515650000000001</v>
      </c>
      <c r="AY1508">
        <v>48.944400000000002</v>
      </c>
      <c r="AZ1508">
        <v>37.201860000000003</v>
      </c>
      <c r="BA1508">
        <v>18.71021</v>
      </c>
      <c r="BB1508">
        <v>11.42276</v>
      </c>
      <c r="BC1508">
        <v>11.16747</v>
      </c>
      <c r="BD1508">
        <v>10.808770000000001</v>
      </c>
      <c r="BE1508">
        <v>10.02749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19.13852</v>
      </c>
      <c r="BS1508">
        <v>49.359659999999998</v>
      </c>
      <c r="BT1508">
        <v>49.935499999999998</v>
      </c>
      <c r="BU1508">
        <v>50.112940000000002</v>
      </c>
      <c r="BV1508">
        <v>50.029449999999997</v>
      </c>
      <c r="BW1508">
        <v>49.45411</v>
      </c>
      <c r="BX1508">
        <v>37.782240000000002</v>
      </c>
      <c r="BY1508">
        <v>19.354140000000001</v>
      </c>
      <c r="BZ1508">
        <v>11.940379999999999</v>
      </c>
      <c r="CA1508">
        <v>11.65147</v>
      </c>
      <c r="CB1508">
        <v>11.271890000000001</v>
      </c>
      <c r="CC1508">
        <v>10.484819999999999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19.423660000000002</v>
      </c>
      <c r="CQ1508">
        <v>49.740989999999996</v>
      </c>
      <c r="CR1508">
        <v>50.301850000000002</v>
      </c>
      <c r="CS1508">
        <v>50.474420000000002</v>
      </c>
      <c r="CT1508">
        <v>50.385300000000001</v>
      </c>
      <c r="CU1508">
        <v>49.807130000000001</v>
      </c>
      <c r="CV1508">
        <v>38.184199999999997</v>
      </c>
      <c r="CW1508">
        <v>19.80012</v>
      </c>
      <c r="CX1508">
        <v>12.29888</v>
      </c>
      <c r="CY1508">
        <v>11.986689999999999</v>
      </c>
      <c r="CZ1508">
        <v>11.592650000000001</v>
      </c>
      <c r="DA1508">
        <v>10.80157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  <c r="DM1508">
        <v>0</v>
      </c>
      <c r="DN1508">
        <v>19.70881</v>
      </c>
      <c r="DO1508">
        <v>50.122309999999999</v>
      </c>
      <c r="DP1508">
        <v>50.668210000000002</v>
      </c>
      <c r="DQ1508">
        <v>50.835900000000002</v>
      </c>
      <c r="DR1508">
        <v>50.741149999999998</v>
      </c>
      <c r="DS1508">
        <v>50.160159999999998</v>
      </c>
      <c r="DT1508">
        <v>38.586170000000003</v>
      </c>
      <c r="DU1508">
        <v>20.246110000000002</v>
      </c>
      <c r="DV1508">
        <v>12.65738</v>
      </c>
      <c r="DW1508">
        <v>12.321910000000001</v>
      </c>
      <c r="DX1508">
        <v>11.913410000000001</v>
      </c>
      <c r="DY1508">
        <v>11.118309999999999</v>
      </c>
      <c r="DZ1508">
        <v>0</v>
      </c>
      <c r="EA1508">
        <v>0</v>
      </c>
      <c r="EB1508">
        <v>0</v>
      </c>
      <c r="EC1508">
        <v>0</v>
      </c>
      <c r="ED1508">
        <v>0</v>
      </c>
      <c r="EE1508">
        <v>0</v>
      </c>
      <c r="EF1508">
        <v>0</v>
      </c>
      <c r="EG1508">
        <v>0</v>
      </c>
      <c r="EH1508">
        <v>0</v>
      </c>
      <c r="EI1508">
        <v>0</v>
      </c>
      <c r="EJ1508">
        <v>0</v>
      </c>
      <c r="EK1508">
        <v>0</v>
      </c>
      <c r="EL1508">
        <v>20.120509999999999</v>
      </c>
      <c r="EM1508">
        <v>50.672890000000002</v>
      </c>
      <c r="EN1508">
        <v>51.197159999999997</v>
      </c>
      <c r="EO1508">
        <v>51.357819999999997</v>
      </c>
      <c r="EP1508">
        <v>51.254950000000001</v>
      </c>
      <c r="EQ1508">
        <v>50.669870000000003</v>
      </c>
      <c r="ER1508">
        <v>39.166550000000001</v>
      </c>
      <c r="ES1508">
        <v>20.890029999999999</v>
      </c>
      <c r="ET1508">
        <v>13.175000000000001</v>
      </c>
      <c r="EU1508">
        <v>12.80592</v>
      </c>
      <c r="EV1508">
        <v>12.37654</v>
      </c>
      <c r="EW1508">
        <v>11.57565</v>
      </c>
      <c r="EX1508">
        <v>70.199089999999998</v>
      </c>
      <c r="EY1508">
        <v>69.442130000000006</v>
      </c>
      <c r="EZ1508">
        <v>69.009259999999998</v>
      </c>
      <c r="FA1508">
        <v>68.665149999999997</v>
      </c>
      <c r="FB1508">
        <v>67.846829999999997</v>
      </c>
      <c r="FC1508">
        <v>67.417879999999997</v>
      </c>
      <c r="FD1508">
        <v>67.313490000000002</v>
      </c>
      <c r="FE1508">
        <v>68.049220000000005</v>
      </c>
      <c r="FF1508">
        <v>70.683359999999993</v>
      </c>
      <c r="FG1508">
        <v>74.726169999999996</v>
      </c>
      <c r="FH1508">
        <v>78.821420000000003</v>
      </c>
      <c r="FI1508">
        <v>82.700270000000003</v>
      </c>
      <c r="FJ1508">
        <v>85.29007</v>
      </c>
      <c r="FK1508">
        <v>87.245090000000005</v>
      </c>
      <c r="FL1508">
        <v>88.287570000000002</v>
      </c>
      <c r="FM1508">
        <v>88.661839999999998</v>
      </c>
      <c r="FN1508">
        <v>89.545190000000005</v>
      </c>
      <c r="FO1508">
        <v>88.808850000000007</v>
      </c>
      <c r="FP1508">
        <v>87.728139999999996</v>
      </c>
      <c r="FQ1508">
        <v>85.276780000000002</v>
      </c>
      <c r="FR1508">
        <v>81.087299999999999</v>
      </c>
      <c r="FS1508">
        <v>77.118560000000002</v>
      </c>
      <c r="FT1508">
        <v>74.486879999999999</v>
      </c>
      <c r="FU1508">
        <v>72.727879999999999</v>
      </c>
      <c r="FV1508">
        <v>1</v>
      </c>
    </row>
    <row r="1509" spans="1:178" x14ac:dyDescent="0.2">
      <c r="A1509" t="s">
        <v>216</v>
      </c>
      <c r="B1509" t="s">
        <v>231</v>
      </c>
      <c r="C1509" t="s">
        <v>246</v>
      </c>
      <c r="D1509" t="s">
        <v>10</v>
      </c>
      <c r="E1509" t="s">
        <v>239</v>
      </c>
      <c r="F1509" t="s">
        <v>229</v>
      </c>
      <c r="G1509">
        <v>51</v>
      </c>
      <c r="H1509" s="59"/>
      <c r="I1509">
        <v>11.725099999999999</v>
      </c>
      <c r="J1509">
        <v>55.436410000000002</v>
      </c>
      <c r="K1509">
        <v>55.237780000000001</v>
      </c>
      <c r="L1509">
        <v>55.683070000000001</v>
      </c>
      <c r="M1509">
        <v>57.307270000000003</v>
      </c>
      <c r="N1509">
        <v>59.497520000000002</v>
      </c>
      <c r="O1509">
        <v>61.978070000000002</v>
      </c>
      <c r="P1509">
        <v>63.394210000000001</v>
      </c>
      <c r="Q1509">
        <v>64.054469999999995</v>
      </c>
      <c r="R1509">
        <v>64.621359999999996</v>
      </c>
      <c r="S1509">
        <v>65.646990000000002</v>
      </c>
      <c r="T1509">
        <v>66.669079999999994</v>
      </c>
      <c r="U1509">
        <v>66.609690000000001</v>
      </c>
      <c r="V1509">
        <v>65.479190000000003</v>
      </c>
      <c r="W1509">
        <v>64.646129999999999</v>
      </c>
      <c r="X1509">
        <v>65.031459999999996</v>
      </c>
      <c r="Y1509">
        <v>64.874390000000005</v>
      </c>
      <c r="Z1509">
        <v>64.634240000000005</v>
      </c>
      <c r="AA1509">
        <v>63.668849999999999</v>
      </c>
      <c r="AB1509">
        <v>62.774720000000002</v>
      </c>
      <c r="AC1509">
        <v>62.803089999999997</v>
      </c>
      <c r="AD1509">
        <v>62.13008</v>
      </c>
      <c r="AE1509">
        <v>61.02393</v>
      </c>
      <c r="AF1509">
        <v>59.461359999999999</v>
      </c>
      <c r="AG1509">
        <v>57.621519999999997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18.00712</v>
      </c>
      <c r="AU1509">
        <v>46.949829999999999</v>
      </c>
      <c r="AV1509">
        <v>47.525410000000001</v>
      </c>
      <c r="AW1509">
        <v>47.703159999999997</v>
      </c>
      <c r="AX1509">
        <v>47.630890000000001</v>
      </c>
      <c r="AY1509">
        <v>47.081319999999998</v>
      </c>
      <c r="AZ1509">
        <v>35.77966</v>
      </c>
      <c r="BA1509">
        <v>17.983799999999999</v>
      </c>
      <c r="BB1509">
        <v>10.975339999999999</v>
      </c>
      <c r="BC1509">
        <v>10.73075</v>
      </c>
      <c r="BD1509">
        <v>10.386240000000001</v>
      </c>
      <c r="BE1509">
        <v>9.6346260000000008</v>
      </c>
      <c r="BF1509">
        <v>0</v>
      </c>
      <c r="BG1509">
        <v>0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18.410979999999999</v>
      </c>
      <c r="BS1509">
        <v>47.489910000000002</v>
      </c>
      <c r="BT1509">
        <v>48.0443</v>
      </c>
      <c r="BU1509">
        <v>48.215130000000002</v>
      </c>
      <c r="BV1509">
        <v>48.134889999999999</v>
      </c>
      <c r="BW1509">
        <v>47.581319999999998</v>
      </c>
      <c r="BX1509">
        <v>36.348979999999997</v>
      </c>
      <c r="BY1509">
        <v>18.615459999999999</v>
      </c>
      <c r="BZ1509">
        <v>11.4831</v>
      </c>
      <c r="CA1509">
        <v>11.20553</v>
      </c>
      <c r="CB1509">
        <v>10.840540000000001</v>
      </c>
      <c r="CC1509">
        <v>10.08325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18.69069</v>
      </c>
      <c r="CQ1509">
        <v>47.863970000000002</v>
      </c>
      <c r="CR1509">
        <v>48.403669999999998</v>
      </c>
      <c r="CS1509">
        <v>48.56973</v>
      </c>
      <c r="CT1509">
        <v>48.483969999999999</v>
      </c>
      <c r="CU1509">
        <v>47.927619999999997</v>
      </c>
      <c r="CV1509">
        <v>36.743290000000002</v>
      </c>
      <c r="CW1509">
        <v>19.052949999999999</v>
      </c>
      <c r="CX1509">
        <v>11.834770000000001</v>
      </c>
      <c r="CY1509">
        <v>11.53436</v>
      </c>
      <c r="CZ1509">
        <v>11.155189999999999</v>
      </c>
      <c r="DA1509">
        <v>10.39396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  <c r="DM1509">
        <v>0</v>
      </c>
      <c r="DN1509">
        <v>18.970410000000001</v>
      </c>
      <c r="DO1509">
        <v>48.238030000000002</v>
      </c>
      <c r="DP1509">
        <v>48.76305</v>
      </c>
      <c r="DQ1509">
        <v>48.924320000000002</v>
      </c>
      <c r="DR1509">
        <v>48.833039999999997</v>
      </c>
      <c r="DS1509">
        <v>48.273919999999997</v>
      </c>
      <c r="DT1509">
        <v>37.137599999999999</v>
      </c>
      <c r="DU1509">
        <v>19.49043</v>
      </c>
      <c r="DV1509">
        <v>12.186439999999999</v>
      </c>
      <c r="DW1509">
        <v>11.863200000000001</v>
      </c>
      <c r="DX1509">
        <v>11.46984</v>
      </c>
      <c r="DY1509">
        <v>10.70467</v>
      </c>
      <c r="DZ1509">
        <v>0</v>
      </c>
      <c r="EA1509">
        <v>0</v>
      </c>
      <c r="EB1509">
        <v>0</v>
      </c>
      <c r="EC1509">
        <v>0</v>
      </c>
      <c r="ED1509">
        <v>0</v>
      </c>
      <c r="EE1509">
        <v>0</v>
      </c>
      <c r="EF1509">
        <v>0</v>
      </c>
      <c r="EG1509">
        <v>0</v>
      </c>
      <c r="EH1509">
        <v>0</v>
      </c>
      <c r="EI1509">
        <v>0</v>
      </c>
      <c r="EJ1509">
        <v>0</v>
      </c>
      <c r="EK1509">
        <v>0</v>
      </c>
      <c r="EL1509">
        <v>19.37426</v>
      </c>
      <c r="EM1509">
        <v>48.778109999999998</v>
      </c>
      <c r="EN1509">
        <v>49.281930000000003</v>
      </c>
      <c r="EO1509">
        <v>49.43629</v>
      </c>
      <c r="EP1509">
        <v>49.337049999999998</v>
      </c>
      <c r="EQ1509">
        <v>48.773919999999997</v>
      </c>
      <c r="ER1509">
        <v>37.706919999999997</v>
      </c>
      <c r="ES1509">
        <v>20.1221</v>
      </c>
      <c r="ET1509">
        <v>12.6942</v>
      </c>
      <c r="EU1509">
        <v>12.33798</v>
      </c>
      <c r="EV1509">
        <v>11.924149999999999</v>
      </c>
      <c r="EW1509">
        <v>11.1533</v>
      </c>
      <c r="EX1509">
        <v>70.199089999999998</v>
      </c>
      <c r="EY1509">
        <v>69.442130000000006</v>
      </c>
      <c r="EZ1509">
        <v>69.009259999999998</v>
      </c>
      <c r="FA1509">
        <v>68.665149999999997</v>
      </c>
      <c r="FB1509">
        <v>67.846829999999997</v>
      </c>
      <c r="FC1509">
        <v>67.417879999999997</v>
      </c>
      <c r="FD1509">
        <v>67.313490000000002</v>
      </c>
      <c r="FE1509">
        <v>68.049220000000005</v>
      </c>
      <c r="FF1509">
        <v>70.683359999999993</v>
      </c>
      <c r="FG1509">
        <v>74.726169999999996</v>
      </c>
      <c r="FH1509">
        <v>78.821420000000003</v>
      </c>
      <c r="FI1509">
        <v>82.700270000000003</v>
      </c>
      <c r="FJ1509">
        <v>85.29007</v>
      </c>
      <c r="FK1509">
        <v>87.245090000000005</v>
      </c>
      <c r="FL1509">
        <v>88.287570000000002</v>
      </c>
      <c r="FM1509">
        <v>88.661839999999998</v>
      </c>
      <c r="FN1509">
        <v>89.545190000000005</v>
      </c>
      <c r="FO1509">
        <v>88.808850000000007</v>
      </c>
      <c r="FP1509">
        <v>87.728149999999999</v>
      </c>
      <c r="FQ1509">
        <v>85.276780000000002</v>
      </c>
      <c r="FR1509">
        <v>81.087299999999999</v>
      </c>
      <c r="FS1509">
        <v>77.118560000000002</v>
      </c>
      <c r="FT1509">
        <v>74.486879999999999</v>
      </c>
      <c r="FU1509">
        <v>72.727879999999999</v>
      </c>
      <c r="FV1509">
        <v>1</v>
      </c>
    </row>
    <row r="1510" spans="1:178" x14ac:dyDescent="0.2">
      <c r="A1510" t="s">
        <v>216</v>
      </c>
      <c r="B1510" t="s">
        <v>231</v>
      </c>
      <c r="C1510" t="s">
        <v>246</v>
      </c>
      <c r="D1510" t="s">
        <v>33</v>
      </c>
      <c r="E1510">
        <v>2015</v>
      </c>
      <c r="F1510" t="s">
        <v>230</v>
      </c>
      <c r="G1510">
        <v>56</v>
      </c>
      <c r="H1510" s="59"/>
      <c r="I1510">
        <v>12.87462</v>
      </c>
      <c r="J1510">
        <v>59.554810000000003</v>
      </c>
      <c r="K1510">
        <v>59.089039999999997</v>
      </c>
      <c r="L1510">
        <v>58.936309999999999</v>
      </c>
      <c r="M1510">
        <v>60.619259999999997</v>
      </c>
      <c r="N1510">
        <v>63.683709999999998</v>
      </c>
      <c r="O1510">
        <v>67.143199999999993</v>
      </c>
      <c r="P1510">
        <v>68.899249999999995</v>
      </c>
      <c r="Q1510">
        <v>69.233710000000002</v>
      </c>
      <c r="R1510">
        <v>66.94032</v>
      </c>
      <c r="S1510">
        <v>67.521600000000007</v>
      </c>
      <c r="T1510">
        <v>66.409660000000002</v>
      </c>
      <c r="U1510">
        <v>68.991330000000005</v>
      </c>
      <c r="V1510">
        <v>70.166349999999994</v>
      </c>
      <c r="W1510">
        <v>67.085909999999998</v>
      </c>
      <c r="X1510">
        <v>67.292789999999997</v>
      </c>
      <c r="Y1510">
        <v>67.139889999999994</v>
      </c>
      <c r="Z1510">
        <v>66.514660000000006</v>
      </c>
      <c r="AA1510">
        <v>67.204260000000005</v>
      </c>
      <c r="AB1510">
        <v>65.608509999999995</v>
      </c>
      <c r="AC1510">
        <v>65.532579999999996</v>
      </c>
      <c r="AD1510">
        <v>65.273390000000006</v>
      </c>
      <c r="AE1510">
        <v>65.507140000000007</v>
      </c>
      <c r="AF1510">
        <v>64.119510000000005</v>
      </c>
      <c r="AG1510">
        <v>60.654139999999998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19.376460000000002</v>
      </c>
      <c r="AX1510">
        <v>48.841459999999998</v>
      </c>
      <c r="AY1510">
        <v>49.499369999999999</v>
      </c>
      <c r="AZ1510">
        <v>48.154299999999999</v>
      </c>
      <c r="BA1510">
        <v>48.539490000000001</v>
      </c>
      <c r="BB1510">
        <v>48.256340000000002</v>
      </c>
      <c r="BC1510">
        <v>37.858069999999998</v>
      </c>
      <c r="BD1510">
        <v>20.319089999999999</v>
      </c>
      <c r="BE1510">
        <v>10.092280000000001</v>
      </c>
      <c r="BF1510">
        <v>0</v>
      </c>
      <c r="BG1510">
        <v>0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19.73648</v>
      </c>
      <c r="BV1510">
        <v>49.736449999999998</v>
      </c>
      <c r="BW1510">
        <v>50.478960000000001</v>
      </c>
      <c r="BX1510">
        <v>49.127249999999997</v>
      </c>
      <c r="BY1510">
        <v>49.447920000000003</v>
      </c>
      <c r="BZ1510">
        <v>49.162109999999998</v>
      </c>
      <c r="CA1510">
        <v>38.414589999999997</v>
      </c>
      <c r="CB1510">
        <v>20.853870000000001</v>
      </c>
      <c r="CC1510">
        <v>10.95105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19.98583</v>
      </c>
      <c r="CT1510">
        <v>50.356310000000001</v>
      </c>
      <c r="CU1510">
        <v>51.157420000000002</v>
      </c>
      <c r="CV1510">
        <v>49.801119999999997</v>
      </c>
      <c r="CW1510">
        <v>50.077100000000002</v>
      </c>
      <c r="CX1510">
        <v>49.789439999999999</v>
      </c>
      <c r="CY1510">
        <v>38.800040000000003</v>
      </c>
      <c r="CZ1510">
        <v>21.224260000000001</v>
      </c>
      <c r="DA1510">
        <v>11.54583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  <c r="DM1510">
        <v>0</v>
      </c>
      <c r="DN1510">
        <v>0</v>
      </c>
      <c r="DO1510">
        <v>0</v>
      </c>
      <c r="DP1510">
        <v>0</v>
      </c>
      <c r="DQ1510">
        <v>20.23517</v>
      </c>
      <c r="DR1510">
        <v>50.976179999999999</v>
      </c>
      <c r="DS1510">
        <v>51.835880000000003</v>
      </c>
      <c r="DT1510">
        <v>50.474980000000002</v>
      </c>
      <c r="DU1510">
        <v>50.706270000000004</v>
      </c>
      <c r="DV1510">
        <v>50.41677</v>
      </c>
      <c r="DW1510">
        <v>39.185479999999998</v>
      </c>
      <c r="DX1510">
        <v>21.594650000000001</v>
      </c>
      <c r="DY1510">
        <v>12.140610000000001</v>
      </c>
      <c r="DZ1510">
        <v>0</v>
      </c>
      <c r="EA1510">
        <v>0</v>
      </c>
      <c r="EB1510">
        <v>0</v>
      </c>
      <c r="EC1510">
        <v>0</v>
      </c>
      <c r="ED1510">
        <v>0</v>
      </c>
      <c r="EE1510">
        <v>0</v>
      </c>
      <c r="EF1510">
        <v>0</v>
      </c>
      <c r="EG1510">
        <v>0</v>
      </c>
      <c r="EH1510">
        <v>0</v>
      </c>
      <c r="EI1510">
        <v>0</v>
      </c>
      <c r="EJ1510">
        <v>0</v>
      </c>
      <c r="EK1510">
        <v>0</v>
      </c>
      <c r="EL1510">
        <v>0</v>
      </c>
      <c r="EM1510">
        <v>0</v>
      </c>
      <c r="EN1510">
        <v>0</v>
      </c>
      <c r="EO1510">
        <v>20.595189999999999</v>
      </c>
      <c r="EP1510">
        <v>51.871169999999999</v>
      </c>
      <c r="EQ1510">
        <v>52.815480000000001</v>
      </c>
      <c r="ER1510">
        <v>51.447929999999999</v>
      </c>
      <c r="ES1510">
        <v>51.614699999999999</v>
      </c>
      <c r="ET1510">
        <v>51.32253</v>
      </c>
      <c r="EU1510">
        <v>39.742010000000001</v>
      </c>
      <c r="EV1510">
        <v>22.129439999999999</v>
      </c>
      <c r="EW1510">
        <v>12.99938</v>
      </c>
      <c r="EX1510">
        <v>48.230119999999999</v>
      </c>
      <c r="EY1510">
        <v>47.236530000000002</v>
      </c>
      <c r="EZ1510">
        <v>45.965049999999998</v>
      </c>
      <c r="FA1510">
        <v>45.402230000000003</v>
      </c>
      <c r="FB1510">
        <v>45.159469999999999</v>
      </c>
      <c r="FC1510">
        <v>45.518340000000002</v>
      </c>
      <c r="FD1510">
        <v>45.333500000000001</v>
      </c>
      <c r="FE1510">
        <v>45.576729999999998</v>
      </c>
      <c r="FF1510">
        <v>46.537089999999999</v>
      </c>
      <c r="FG1510">
        <v>48.618850000000002</v>
      </c>
      <c r="FH1510">
        <v>52.41986</v>
      </c>
      <c r="FI1510">
        <v>55.2958</v>
      </c>
      <c r="FJ1510">
        <v>56.988109999999999</v>
      </c>
      <c r="FK1510">
        <v>58.247599999999998</v>
      </c>
      <c r="FL1510">
        <v>58.667740000000002</v>
      </c>
      <c r="FM1510">
        <v>58.774700000000003</v>
      </c>
      <c r="FN1510">
        <v>58.631959999999999</v>
      </c>
      <c r="FO1510">
        <v>57.055819999999997</v>
      </c>
      <c r="FP1510">
        <v>55.502009999999999</v>
      </c>
      <c r="FQ1510">
        <v>54.002339999999997</v>
      </c>
      <c r="FR1510">
        <v>53.183</v>
      </c>
      <c r="FS1510">
        <v>52.0349</v>
      </c>
      <c r="FT1510">
        <v>51.097110000000001</v>
      </c>
      <c r="FU1510">
        <v>49.632959999999997</v>
      </c>
      <c r="FV1510">
        <v>1</v>
      </c>
    </row>
    <row r="1511" spans="1:178" x14ac:dyDescent="0.2">
      <c r="A1511" t="s">
        <v>216</v>
      </c>
      <c r="B1511" t="s">
        <v>231</v>
      </c>
      <c r="C1511" t="s">
        <v>246</v>
      </c>
      <c r="D1511" t="s">
        <v>33</v>
      </c>
      <c r="E1511">
        <v>2016</v>
      </c>
      <c r="F1511" t="s">
        <v>230</v>
      </c>
      <c r="G1511">
        <v>54</v>
      </c>
      <c r="H1511" s="59"/>
      <c r="I1511">
        <v>12.414809999999999</v>
      </c>
      <c r="J1511">
        <v>57.427849999999999</v>
      </c>
      <c r="K1511">
        <v>56.978720000000003</v>
      </c>
      <c r="L1511">
        <v>56.831449999999997</v>
      </c>
      <c r="M1511">
        <v>58.45429</v>
      </c>
      <c r="N1511">
        <v>61.409289999999999</v>
      </c>
      <c r="O1511">
        <v>64.745230000000006</v>
      </c>
      <c r="P1511">
        <v>66.438559999999995</v>
      </c>
      <c r="Q1511">
        <v>66.761080000000007</v>
      </c>
      <c r="R1511">
        <v>64.549589999999995</v>
      </c>
      <c r="S1511">
        <v>65.110110000000006</v>
      </c>
      <c r="T1511">
        <v>64.037890000000004</v>
      </c>
      <c r="U1511">
        <v>66.527349999999998</v>
      </c>
      <c r="V1511">
        <v>67.660420000000002</v>
      </c>
      <c r="W1511">
        <v>64.689980000000006</v>
      </c>
      <c r="X1511">
        <v>64.889470000000003</v>
      </c>
      <c r="Y1511">
        <v>64.742040000000003</v>
      </c>
      <c r="Z1511">
        <v>64.139139999999998</v>
      </c>
      <c r="AA1511">
        <v>64.804109999999994</v>
      </c>
      <c r="AB1511">
        <v>63.265349999999998</v>
      </c>
      <c r="AC1511">
        <v>63.192129999999999</v>
      </c>
      <c r="AD1511">
        <v>62.9422</v>
      </c>
      <c r="AE1511">
        <v>63.1676</v>
      </c>
      <c r="AF1511">
        <v>61.829529999999998</v>
      </c>
      <c r="AG1511">
        <v>58.487920000000003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18.673660000000002</v>
      </c>
      <c r="AX1511">
        <v>47.070320000000002</v>
      </c>
      <c r="AY1511">
        <v>47.702190000000002</v>
      </c>
      <c r="AZ1511">
        <v>46.405369999999998</v>
      </c>
      <c r="BA1511">
        <v>46.778730000000003</v>
      </c>
      <c r="BB1511">
        <v>46.505769999999998</v>
      </c>
      <c r="BC1511">
        <v>36.489330000000002</v>
      </c>
      <c r="BD1511">
        <v>19.577390000000001</v>
      </c>
      <c r="BE1511">
        <v>9.7061170000000008</v>
      </c>
      <c r="BF1511">
        <v>0</v>
      </c>
      <c r="BG1511">
        <v>0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19.027190000000001</v>
      </c>
      <c r="BV1511">
        <v>47.949179999999998</v>
      </c>
      <c r="BW1511">
        <v>48.66413</v>
      </c>
      <c r="BX1511">
        <v>47.360790000000001</v>
      </c>
      <c r="BY1511">
        <v>47.670789999999997</v>
      </c>
      <c r="BZ1511">
        <v>47.395209999999999</v>
      </c>
      <c r="CA1511">
        <v>37.035820000000001</v>
      </c>
      <c r="CB1511">
        <v>20.102540000000001</v>
      </c>
      <c r="CC1511">
        <v>10.54941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0</v>
      </c>
      <c r="CS1511">
        <v>19.27205</v>
      </c>
      <c r="CT1511">
        <v>48.557870000000001</v>
      </c>
      <c r="CU1511">
        <v>49.330370000000002</v>
      </c>
      <c r="CV1511">
        <v>48.022509999999997</v>
      </c>
      <c r="CW1511">
        <v>48.288629999999998</v>
      </c>
      <c r="CX1511">
        <v>48.011240000000001</v>
      </c>
      <c r="CY1511">
        <v>37.414319999999996</v>
      </c>
      <c r="CZ1511">
        <v>20.466259999999998</v>
      </c>
      <c r="DA1511">
        <v>11.13348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  <c r="DM1511">
        <v>0</v>
      </c>
      <c r="DN1511">
        <v>0</v>
      </c>
      <c r="DO1511">
        <v>0</v>
      </c>
      <c r="DP1511">
        <v>0</v>
      </c>
      <c r="DQ1511">
        <v>19.5169</v>
      </c>
      <c r="DR1511">
        <v>49.16657</v>
      </c>
      <c r="DS1511">
        <v>49.996609999999997</v>
      </c>
      <c r="DT1511">
        <v>48.684229999999999</v>
      </c>
      <c r="DU1511">
        <v>48.906460000000003</v>
      </c>
      <c r="DV1511">
        <v>48.627270000000003</v>
      </c>
      <c r="DW1511">
        <v>37.792819999999999</v>
      </c>
      <c r="DX1511">
        <v>20.829969999999999</v>
      </c>
      <c r="DY1511">
        <v>11.71754</v>
      </c>
      <c r="DZ1511">
        <v>0</v>
      </c>
      <c r="EA1511">
        <v>0</v>
      </c>
      <c r="EB1511">
        <v>0</v>
      </c>
      <c r="EC1511">
        <v>0</v>
      </c>
      <c r="ED1511">
        <v>0</v>
      </c>
      <c r="EE1511">
        <v>0</v>
      </c>
      <c r="EF1511">
        <v>0</v>
      </c>
      <c r="EG1511">
        <v>0</v>
      </c>
      <c r="EH1511">
        <v>0</v>
      </c>
      <c r="EI1511">
        <v>0</v>
      </c>
      <c r="EJ1511">
        <v>0</v>
      </c>
      <c r="EK1511">
        <v>0</v>
      </c>
      <c r="EL1511">
        <v>0</v>
      </c>
      <c r="EM1511">
        <v>0</v>
      </c>
      <c r="EN1511">
        <v>0</v>
      </c>
      <c r="EO1511">
        <v>19.870429999999999</v>
      </c>
      <c r="EP1511">
        <v>50.045430000000003</v>
      </c>
      <c r="EQ1511">
        <v>50.958550000000002</v>
      </c>
      <c r="ER1511">
        <v>49.63964</v>
      </c>
      <c r="ES1511">
        <v>49.798520000000003</v>
      </c>
      <c r="ET1511">
        <v>49.516710000000003</v>
      </c>
      <c r="EU1511">
        <v>38.339320000000001</v>
      </c>
      <c r="EV1511">
        <v>21.355119999999999</v>
      </c>
      <c r="EW1511">
        <v>12.560840000000001</v>
      </c>
      <c r="EX1511">
        <v>48.230119999999999</v>
      </c>
      <c r="EY1511">
        <v>47.236530000000002</v>
      </c>
      <c r="EZ1511">
        <v>45.965040000000002</v>
      </c>
      <c r="FA1511">
        <v>45.402230000000003</v>
      </c>
      <c r="FB1511">
        <v>45.159469999999999</v>
      </c>
      <c r="FC1511">
        <v>45.518340000000002</v>
      </c>
      <c r="FD1511">
        <v>45.333500000000001</v>
      </c>
      <c r="FE1511">
        <v>45.576729999999998</v>
      </c>
      <c r="FF1511">
        <v>46.537089999999999</v>
      </c>
      <c r="FG1511">
        <v>48.618850000000002</v>
      </c>
      <c r="FH1511">
        <v>52.41986</v>
      </c>
      <c r="FI1511">
        <v>55.2958</v>
      </c>
      <c r="FJ1511">
        <v>56.988109999999999</v>
      </c>
      <c r="FK1511">
        <v>58.247599999999998</v>
      </c>
      <c r="FL1511">
        <v>58.667740000000002</v>
      </c>
      <c r="FM1511">
        <v>58.774700000000003</v>
      </c>
      <c r="FN1511">
        <v>58.631959999999999</v>
      </c>
      <c r="FO1511">
        <v>57.055819999999997</v>
      </c>
      <c r="FP1511">
        <v>55.502009999999999</v>
      </c>
      <c r="FQ1511">
        <v>54.002339999999997</v>
      </c>
      <c r="FR1511">
        <v>53.183</v>
      </c>
      <c r="FS1511">
        <v>52.0349</v>
      </c>
      <c r="FT1511">
        <v>51.097110000000001</v>
      </c>
      <c r="FU1511">
        <v>49.632959999999997</v>
      </c>
      <c r="FV1511">
        <v>1</v>
      </c>
    </row>
    <row r="1512" spans="1:178" x14ac:dyDescent="0.2">
      <c r="A1512" t="s">
        <v>216</v>
      </c>
      <c r="B1512" t="s">
        <v>231</v>
      </c>
      <c r="C1512" t="s">
        <v>246</v>
      </c>
      <c r="D1512" t="s">
        <v>33</v>
      </c>
      <c r="E1512">
        <v>2017</v>
      </c>
      <c r="F1512" t="s">
        <v>230</v>
      </c>
      <c r="G1512">
        <v>53</v>
      </c>
      <c r="H1512" s="59"/>
      <c r="I1512">
        <v>12.184900000000001</v>
      </c>
      <c r="J1512">
        <v>56.364370000000001</v>
      </c>
      <c r="K1512">
        <v>55.923560000000002</v>
      </c>
      <c r="L1512">
        <v>55.77901</v>
      </c>
      <c r="M1512">
        <v>57.3718</v>
      </c>
      <c r="N1512">
        <v>60.272080000000003</v>
      </c>
      <c r="O1512">
        <v>63.546250000000001</v>
      </c>
      <c r="P1512">
        <v>65.208219999999997</v>
      </c>
      <c r="Q1512">
        <v>65.524760000000001</v>
      </c>
      <c r="R1512">
        <v>63.354230000000001</v>
      </c>
      <c r="S1512">
        <v>63.90437</v>
      </c>
      <c r="T1512">
        <v>62.851999999999997</v>
      </c>
      <c r="U1512">
        <v>65.295360000000002</v>
      </c>
      <c r="V1512">
        <v>66.407439999999994</v>
      </c>
      <c r="W1512">
        <v>63.492019999999997</v>
      </c>
      <c r="X1512">
        <v>63.687820000000002</v>
      </c>
      <c r="Y1512">
        <v>63.543109999999999</v>
      </c>
      <c r="Z1512">
        <v>62.95138</v>
      </c>
      <c r="AA1512">
        <v>63.604030000000002</v>
      </c>
      <c r="AB1512">
        <v>62.093769999999999</v>
      </c>
      <c r="AC1512">
        <v>62.021900000000002</v>
      </c>
      <c r="AD1512">
        <v>61.776600000000002</v>
      </c>
      <c r="AE1512">
        <v>61.99783</v>
      </c>
      <c r="AF1512">
        <v>60.684539999999998</v>
      </c>
      <c r="AG1512">
        <v>57.404820000000001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18.322330000000001</v>
      </c>
      <c r="AX1512">
        <v>46.184930000000001</v>
      </c>
      <c r="AY1512">
        <v>46.803820000000002</v>
      </c>
      <c r="AZ1512">
        <v>45.531109999999998</v>
      </c>
      <c r="BA1512">
        <v>45.898539999999997</v>
      </c>
      <c r="BB1512">
        <v>45.630679999999998</v>
      </c>
      <c r="BC1512">
        <v>35.805070000000001</v>
      </c>
      <c r="BD1512">
        <v>19.206659999999999</v>
      </c>
      <c r="BE1512">
        <v>9.5132200000000005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18.67258</v>
      </c>
      <c r="BV1512">
        <v>47.055619999999998</v>
      </c>
      <c r="BW1512">
        <v>47.756810000000002</v>
      </c>
      <c r="BX1512">
        <v>46.477640000000001</v>
      </c>
      <c r="BY1512">
        <v>46.782299999999999</v>
      </c>
      <c r="BZ1512">
        <v>46.511850000000003</v>
      </c>
      <c r="CA1512">
        <v>36.346490000000003</v>
      </c>
      <c r="CB1512">
        <v>19.72692</v>
      </c>
      <c r="CC1512">
        <v>10.34867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18.91516</v>
      </c>
      <c r="CT1512">
        <v>47.658650000000002</v>
      </c>
      <c r="CU1512">
        <v>48.416849999999997</v>
      </c>
      <c r="CV1512">
        <v>47.133200000000002</v>
      </c>
      <c r="CW1512">
        <v>47.394390000000001</v>
      </c>
      <c r="CX1512">
        <v>47.122149999999998</v>
      </c>
      <c r="CY1512">
        <v>36.721469999999997</v>
      </c>
      <c r="CZ1512">
        <v>20.087250000000001</v>
      </c>
      <c r="DA1512">
        <v>10.927300000000001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  <c r="DM1512">
        <v>0</v>
      </c>
      <c r="DN1512">
        <v>0</v>
      </c>
      <c r="DO1512">
        <v>0</v>
      </c>
      <c r="DP1512">
        <v>0</v>
      </c>
      <c r="DQ1512">
        <v>19.157730000000001</v>
      </c>
      <c r="DR1512">
        <v>48.261690000000002</v>
      </c>
      <c r="DS1512">
        <v>49.076889999999999</v>
      </c>
      <c r="DT1512">
        <v>47.788760000000003</v>
      </c>
      <c r="DU1512">
        <v>48.006480000000003</v>
      </c>
      <c r="DV1512">
        <v>47.732439999999997</v>
      </c>
      <c r="DW1512">
        <v>37.096449999999997</v>
      </c>
      <c r="DX1512">
        <v>20.447579999999999</v>
      </c>
      <c r="DY1512">
        <v>11.505929999999999</v>
      </c>
      <c r="DZ1512">
        <v>0</v>
      </c>
      <c r="EA1512">
        <v>0</v>
      </c>
      <c r="EB1512">
        <v>0</v>
      </c>
      <c r="EC1512">
        <v>0</v>
      </c>
      <c r="ED1512">
        <v>0</v>
      </c>
      <c r="EE1512">
        <v>0</v>
      </c>
      <c r="EF1512">
        <v>0</v>
      </c>
      <c r="EG1512">
        <v>0</v>
      </c>
      <c r="EH1512">
        <v>0</v>
      </c>
      <c r="EI1512">
        <v>0</v>
      </c>
      <c r="EJ1512">
        <v>0</v>
      </c>
      <c r="EK1512">
        <v>0</v>
      </c>
      <c r="EL1512">
        <v>0</v>
      </c>
      <c r="EM1512">
        <v>0</v>
      </c>
      <c r="EN1512">
        <v>0</v>
      </c>
      <c r="EO1512">
        <v>19.50798</v>
      </c>
      <c r="EP1512">
        <v>49.132370000000002</v>
      </c>
      <c r="EQ1512">
        <v>50.029879999999999</v>
      </c>
      <c r="ER1512">
        <v>48.735289999999999</v>
      </c>
      <c r="ES1512">
        <v>48.890239999999999</v>
      </c>
      <c r="ET1512">
        <v>48.613610000000001</v>
      </c>
      <c r="EU1512">
        <v>37.637860000000003</v>
      </c>
      <c r="EV1512">
        <v>20.967849999999999</v>
      </c>
      <c r="EW1512">
        <v>12.341379999999999</v>
      </c>
      <c r="EX1512">
        <v>48.230110000000003</v>
      </c>
      <c r="EY1512">
        <v>47.236530000000002</v>
      </c>
      <c r="EZ1512">
        <v>45.965040000000002</v>
      </c>
      <c r="FA1512">
        <v>45.402239999999999</v>
      </c>
      <c r="FB1512">
        <v>45.159469999999999</v>
      </c>
      <c r="FC1512">
        <v>45.518340000000002</v>
      </c>
      <c r="FD1512">
        <v>45.333500000000001</v>
      </c>
      <c r="FE1512">
        <v>45.576729999999998</v>
      </c>
      <c r="FF1512">
        <v>46.537089999999999</v>
      </c>
      <c r="FG1512">
        <v>48.618850000000002</v>
      </c>
      <c r="FH1512">
        <v>52.41986</v>
      </c>
      <c r="FI1512">
        <v>55.2958</v>
      </c>
      <c r="FJ1512">
        <v>56.988109999999999</v>
      </c>
      <c r="FK1512">
        <v>58.247599999999998</v>
      </c>
      <c r="FL1512">
        <v>58.667740000000002</v>
      </c>
      <c r="FM1512">
        <v>58.774700000000003</v>
      </c>
      <c r="FN1512">
        <v>58.631959999999999</v>
      </c>
      <c r="FO1512">
        <v>57.055819999999997</v>
      </c>
      <c r="FP1512">
        <v>55.502009999999999</v>
      </c>
      <c r="FQ1512">
        <v>54.002339999999997</v>
      </c>
      <c r="FR1512">
        <v>53.183</v>
      </c>
      <c r="FS1512">
        <v>52.0349</v>
      </c>
      <c r="FT1512">
        <v>51.097110000000001</v>
      </c>
      <c r="FU1512">
        <v>49.632959999999997</v>
      </c>
      <c r="FV1512">
        <v>1</v>
      </c>
    </row>
    <row r="1513" spans="1:178" x14ac:dyDescent="0.2">
      <c r="A1513" t="s">
        <v>216</v>
      </c>
      <c r="B1513" t="s">
        <v>231</v>
      </c>
      <c r="C1513" t="s">
        <v>246</v>
      </c>
      <c r="D1513" t="s">
        <v>33</v>
      </c>
      <c r="E1513" t="s">
        <v>239</v>
      </c>
      <c r="F1513" t="s">
        <v>230</v>
      </c>
      <c r="G1513">
        <v>51</v>
      </c>
      <c r="H1513" s="59"/>
      <c r="I1513">
        <v>11.725099999999999</v>
      </c>
      <c r="J1513">
        <v>54.23742</v>
      </c>
      <c r="K1513">
        <v>53.813229999999997</v>
      </c>
      <c r="L1513">
        <v>53.674140000000001</v>
      </c>
      <c r="M1513">
        <v>55.206829999999997</v>
      </c>
      <c r="N1513">
        <v>57.997669999999999</v>
      </c>
      <c r="O1513">
        <v>61.14828</v>
      </c>
      <c r="P1513">
        <v>62.747529999999998</v>
      </c>
      <c r="Q1513">
        <v>63.052129999999998</v>
      </c>
      <c r="R1513">
        <v>60.963500000000003</v>
      </c>
      <c r="S1513">
        <v>61.49288</v>
      </c>
      <c r="T1513">
        <v>60.480229999999999</v>
      </c>
      <c r="U1513">
        <v>62.831389999999999</v>
      </c>
      <c r="V1513">
        <v>63.901499999999999</v>
      </c>
      <c r="W1513">
        <v>61.096089999999997</v>
      </c>
      <c r="X1513">
        <v>61.284500000000001</v>
      </c>
      <c r="Y1513">
        <v>61.14526</v>
      </c>
      <c r="Z1513">
        <v>60.575859999999999</v>
      </c>
      <c r="AA1513">
        <v>61.203879999999998</v>
      </c>
      <c r="AB1513">
        <v>59.750599999999999</v>
      </c>
      <c r="AC1513">
        <v>59.681449999999998</v>
      </c>
      <c r="AD1513">
        <v>59.445410000000003</v>
      </c>
      <c r="AE1513">
        <v>59.658290000000001</v>
      </c>
      <c r="AF1513">
        <v>58.394550000000002</v>
      </c>
      <c r="AG1513">
        <v>55.238590000000002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17.61985</v>
      </c>
      <c r="AX1513">
        <v>44.414569999999998</v>
      </c>
      <c r="AY1513">
        <v>45.007489999999997</v>
      </c>
      <c r="AZ1513">
        <v>43.78302</v>
      </c>
      <c r="BA1513">
        <v>44.138570000000001</v>
      </c>
      <c r="BB1513">
        <v>43.880899999999997</v>
      </c>
      <c r="BC1513">
        <v>34.436810000000001</v>
      </c>
      <c r="BD1513">
        <v>18.465420000000002</v>
      </c>
      <c r="BE1513">
        <v>9.1278059999999996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17.963419999999999</v>
      </c>
      <c r="BV1513">
        <v>45.26867</v>
      </c>
      <c r="BW1513">
        <v>45.942329999999998</v>
      </c>
      <c r="BX1513">
        <v>44.71152</v>
      </c>
      <c r="BY1513">
        <v>45.005499999999998</v>
      </c>
      <c r="BZ1513">
        <v>44.745280000000001</v>
      </c>
      <c r="CA1513">
        <v>34.967910000000003</v>
      </c>
      <c r="CB1513">
        <v>18.975770000000001</v>
      </c>
      <c r="CC1513">
        <v>9.9473420000000008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18.20138</v>
      </c>
      <c r="CT1513">
        <v>45.860210000000002</v>
      </c>
      <c r="CU1513">
        <v>46.589790000000001</v>
      </c>
      <c r="CV1513">
        <v>45.354590000000002</v>
      </c>
      <c r="CW1513">
        <v>45.605930000000001</v>
      </c>
      <c r="CX1513">
        <v>45.34395</v>
      </c>
      <c r="CY1513">
        <v>35.335749999999997</v>
      </c>
      <c r="CZ1513">
        <v>19.329239999999999</v>
      </c>
      <c r="DA1513">
        <v>10.514950000000001</v>
      </c>
      <c r="DB1513">
        <v>0</v>
      </c>
      <c r="DC1513">
        <v>0</v>
      </c>
      <c r="DD1513">
        <v>0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  <c r="DM1513">
        <v>0</v>
      </c>
      <c r="DN1513">
        <v>0</v>
      </c>
      <c r="DO1513">
        <v>0</v>
      </c>
      <c r="DP1513">
        <v>0</v>
      </c>
      <c r="DQ1513">
        <v>18.439330000000002</v>
      </c>
      <c r="DR1513">
        <v>46.45176</v>
      </c>
      <c r="DS1513">
        <v>47.237259999999999</v>
      </c>
      <c r="DT1513">
        <v>45.997669999999999</v>
      </c>
      <c r="DU1513">
        <v>46.206359999999997</v>
      </c>
      <c r="DV1513">
        <v>45.942619999999998</v>
      </c>
      <c r="DW1513">
        <v>35.703580000000002</v>
      </c>
      <c r="DX1513">
        <v>19.68271</v>
      </c>
      <c r="DY1513">
        <v>11.082560000000001</v>
      </c>
      <c r="DZ1513">
        <v>0</v>
      </c>
      <c r="EA1513">
        <v>0</v>
      </c>
      <c r="EB1513">
        <v>0</v>
      </c>
      <c r="EC1513">
        <v>0</v>
      </c>
      <c r="ED1513">
        <v>0</v>
      </c>
      <c r="EE1513">
        <v>0</v>
      </c>
      <c r="EF1513">
        <v>0</v>
      </c>
      <c r="EG1513">
        <v>0</v>
      </c>
      <c r="EH1513">
        <v>0</v>
      </c>
      <c r="EI1513">
        <v>0</v>
      </c>
      <c r="EJ1513">
        <v>0</v>
      </c>
      <c r="EK1513">
        <v>0</v>
      </c>
      <c r="EL1513">
        <v>0</v>
      </c>
      <c r="EM1513">
        <v>0</v>
      </c>
      <c r="EN1513">
        <v>0</v>
      </c>
      <c r="EO1513">
        <v>18.782900000000001</v>
      </c>
      <c r="EP1513">
        <v>47.30585</v>
      </c>
      <c r="EQ1513">
        <v>48.1721</v>
      </c>
      <c r="ER1513">
        <v>46.926169999999999</v>
      </c>
      <c r="ES1513">
        <v>47.073279999999997</v>
      </c>
      <c r="ET1513">
        <v>46.807009999999998</v>
      </c>
      <c r="EU1513">
        <v>36.234679999999997</v>
      </c>
      <c r="EV1513">
        <v>20.193059999999999</v>
      </c>
      <c r="EW1513">
        <v>11.902100000000001</v>
      </c>
      <c r="EX1513">
        <v>48.230119999999999</v>
      </c>
      <c r="EY1513">
        <v>47.236530000000002</v>
      </c>
      <c r="EZ1513">
        <v>45.965040000000002</v>
      </c>
      <c r="FA1513">
        <v>45.402230000000003</v>
      </c>
      <c r="FB1513">
        <v>45.159469999999999</v>
      </c>
      <c r="FC1513">
        <v>45.518340000000002</v>
      </c>
      <c r="FD1513">
        <v>45.333500000000001</v>
      </c>
      <c r="FE1513">
        <v>45.576729999999998</v>
      </c>
      <c r="FF1513">
        <v>46.537089999999999</v>
      </c>
      <c r="FG1513">
        <v>48.618850000000002</v>
      </c>
      <c r="FH1513">
        <v>52.41986</v>
      </c>
      <c r="FI1513">
        <v>55.2958</v>
      </c>
      <c r="FJ1513">
        <v>56.988109999999999</v>
      </c>
      <c r="FK1513">
        <v>58.247599999999998</v>
      </c>
      <c r="FL1513">
        <v>58.667740000000002</v>
      </c>
      <c r="FM1513">
        <v>58.774700000000003</v>
      </c>
      <c r="FN1513">
        <v>58.631959999999999</v>
      </c>
      <c r="FO1513">
        <v>57.055819999999997</v>
      </c>
      <c r="FP1513">
        <v>55.502009999999999</v>
      </c>
      <c r="FQ1513">
        <v>54.002339999999997</v>
      </c>
      <c r="FR1513">
        <v>53.183</v>
      </c>
      <c r="FS1513">
        <v>52.0349</v>
      </c>
      <c r="FT1513">
        <v>51.097110000000001</v>
      </c>
      <c r="FU1513">
        <v>49.632959999999997</v>
      </c>
      <c r="FV1513">
        <v>1</v>
      </c>
    </row>
    <row r="1514" spans="1:178" x14ac:dyDescent="0.2">
      <c r="A1514" t="s">
        <v>216</v>
      </c>
      <c r="B1514" t="s">
        <v>231</v>
      </c>
      <c r="C1514" t="s">
        <v>246</v>
      </c>
      <c r="D1514" t="s">
        <v>34</v>
      </c>
      <c r="E1514">
        <v>2015</v>
      </c>
      <c r="F1514" t="s">
        <v>230</v>
      </c>
      <c r="G1514">
        <v>56</v>
      </c>
      <c r="H1514" s="59"/>
      <c r="I1514">
        <v>12.87462</v>
      </c>
      <c r="J1514">
        <v>60.873289999999997</v>
      </c>
      <c r="K1514">
        <v>60.471330000000002</v>
      </c>
      <c r="L1514">
        <v>60.101460000000003</v>
      </c>
      <c r="M1514">
        <v>62.414879999999997</v>
      </c>
      <c r="N1514">
        <v>65.218400000000003</v>
      </c>
      <c r="O1514">
        <v>68.859499999999997</v>
      </c>
      <c r="P1514">
        <v>70.715429999999998</v>
      </c>
      <c r="Q1514">
        <v>71.407690000000002</v>
      </c>
      <c r="R1514">
        <v>70.071640000000002</v>
      </c>
      <c r="S1514">
        <v>70.368759999999995</v>
      </c>
      <c r="T1514">
        <v>69.268780000000007</v>
      </c>
      <c r="U1514">
        <v>70.547510000000003</v>
      </c>
      <c r="V1514">
        <v>71.453710000000001</v>
      </c>
      <c r="W1514">
        <v>69.081339999999997</v>
      </c>
      <c r="X1514">
        <v>68.766040000000004</v>
      </c>
      <c r="Y1514">
        <v>68.36909</v>
      </c>
      <c r="Z1514">
        <v>67.655240000000006</v>
      </c>
      <c r="AA1514">
        <v>67.562610000000006</v>
      </c>
      <c r="AB1514">
        <v>66.911109999999994</v>
      </c>
      <c r="AC1514">
        <v>66.167619999999999</v>
      </c>
      <c r="AD1514">
        <v>65.664569999999998</v>
      </c>
      <c r="AE1514">
        <v>65.809100000000001</v>
      </c>
      <c r="AF1514">
        <v>64.256029999999996</v>
      </c>
      <c r="AG1514">
        <v>61.588729999999998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20.003209999999999</v>
      </c>
      <c r="AX1514">
        <v>50.47936</v>
      </c>
      <c r="AY1514">
        <v>50.588509999999999</v>
      </c>
      <c r="AZ1514">
        <v>50.43338</v>
      </c>
      <c r="BA1514">
        <v>49.94162</v>
      </c>
      <c r="BB1514">
        <v>49.311120000000003</v>
      </c>
      <c r="BC1514">
        <v>38.702379999999998</v>
      </c>
      <c r="BD1514">
        <v>20.790949999999999</v>
      </c>
      <c r="BE1514">
        <v>10.74959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20.351900000000001</v>
      </c>
      <c r="BV1514">
        <v>51.31165</v>
      </c>
      <c r="BW1514">
        <v>51.37764</v>
      </c>
      <c r="BX1514">
        <v>51.175339999999998</v>
      </c>
      <c r="BY1514">
        <v>50.689309999999999</v>
      </c>
      <c r="BZ1514">
        <v>50.086939999999998</v>
      </c>
      <c r="CA1514">
        <v>39.268940000000001</v>
      </c>
      <c r="CB1514">
        <v>21.349509999999999</v>
      </c>
      <c r="CC1514">
        <v>11.608359999999999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20.593399999999999</v>
      </c>
      <c r="CT1514">
        <v>51.888100000000001</v>
      </c>
      <c r="CU1514">
        <v>51.924190000000003</v>
      </c>
      <c r="CV1514">
        <v>51.689219999999999</v>
      </c>
      <c r="CW1514">
        <v>51.207160000000002</v>
      </c>
      <c r="CX1514">
        <v>50.624270000000003</v>
      </c>
      <c r="CY1514">
        <v>39.66133</v>
      </c>
      <c r="CZ1514">
        <v>21.736370000000001</v>
      </c>
      <c r="DA1514">
        <v>12.203139999999999</v>
      </c>
      <c r="DB1514">
        <v>0</v>
      </c>
      <c r="DC1514">
        <v>0</v>
      </c>
      <c r="DD1514">
        <v>0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  <c r="DM1514">
        <v>0</v>
      </c>
      <c r="DN1514">
        <v>0</v>
      </c>
      <c r="DO1514">
        <v>0</v>
      </c>
      <c r="DP1514">
        <v>0</v>
      </c>
      <c r="DQ1514">
        <v>20.834890000000001</v>
      </c>
      <c r="DR1514">
        <v>52.46454</v>
      </c>
      <c r="DS1514">
        <v>52.470739999999999</v>
      </c>
      <c r="DT1514">
        <v>52.203090000000003</v>
      </c>
      <c r="DU1514">
        <v>51.725009999999997</v>
      </c>
      <c r="DV1514">
        <v>51.1616</v>
      </c>
      <c r="DW1514">
        <v>40.053730000000002</v>
      </c>
      <c r="DX1514">
        <v>22.12323</v>
      </c>
      <c r="DY1514">
        <v>12.79792</v>
      </c>
      <c r="DZ1514">
        <v>0</v>
      </c>
      <c r="EA1514">
        <v>0</v>
      </c>
      <c r="EB1514">
        <v>0</v>
      </c>
      <c r="EC1514">
        <v>0</v>
      </c>
      <c r="ED1514">
        <v>0</v>
      </c>
      <c r="EE1514">
        <v>0</v>
      </c>
      <c r="EF1514">
        <v>0</v>
      </c>
      <c r="EG1514">
        <v>0</v>
      </c>
      <c r="EH1514">
        <v>0</v>
      </c>
      <c r="EI1514">
        <v>0</v>
      </c>
      <c r="EJ1514">
        <v>0</v>
      </c>
      <c r="EK1514">
        <v>0</v>
      </c>
      <c r="EL1514">
        <v>0</v>
      </c>
      <c r="EM1514">
        <v>0</v>
      </c>
      <c r="EN1514">
        <v>0</v>
      </c>
      <c r="EO1514">
        <v>21.183579999999999</v>
      </c>
      <c r="EP1514">
        <v>53.29683</v>
      </c>
      <c r="EQ1514">
        <v>53.259869999999999</v>
      </c>
      <c r="ER1514">
        <v>52.945050000000002</v>
      </c>
      <c r="ES1514">
        <v>52.472700000000003</v>
      </c>
      <c r="ET1514">
        <v>51.937420000000003</v>
      </c>
      <c r="EU1514">
        <v>40.620289999999997</v>
      </c>
      <c r="EV1514">
        <v>22.681789999999999</v>
      </c>
      <c r="EW1514">
        <v>13.656689999999999</v>
      </c>
      <c r="EX1514">
        <v>51.526310000000002</v>
      </c>
      <c r="EY1514">
        <v>51.251620000000003</v>
      </c>
      <c r="EZ1514">
        <v>50.986969999999999</v>
      </c>
      <c r="FA1514">
        <v>50.733460000000001</v>
      </c>
      <c r="FB1514">
        <v>50.408729999999998</v>
      </c>
      <c r="FC1514">
        <v>50.003140000000002</v>
      </c>
      <c r="FD1514">
        <v>49.752940000000002</v>
      </c>
      <c r="FE1514">
        <v>49.763060000000003</v>
      </c>
      <c r="FF1514">
        <v>50.521790000000003</v>
      </c>
      <c r="FG1514">
        <v>52.588169999999998</v>
      </c>
      <c r="FH1514">
        <v>54.340510000000002</v>
      </c>
      <c r="FI1514">
        <v>56.110840000000003</v>
      </c>
      <c r="FJ1514">
        <v>56.703510000000001</v>
      </c>
      <c r="FK1514">
        <v>56.768410000000003</v>
      </c>
      <c r="FL1514">
        <v>56.759169999999997</v>
      </c>
      <c r="FM1514">
        <v>55.654800000000002</v>
      </c>
      <c r="FN1514">
        <v>55.52843</v>
      </c>
      <c r="FO1514">
        <v>55.25318</v>
      </c>
      <c r="FP1514">
        <v>53.845570000000002</v>
      </c>
      <c r="FQ1514">
        <v>52.886220000000002</v>
      </c>
      <c r="FR1514">
        <v>52.039610000000003</v>
      </c>
      <c r="FS1514">
        <v>51.841299999999997</v>
      </c>
      <c r="FT1514">
        <v>50.630949999999999</v>
      </c>
      <c r="FU1514">
        <v>49.110669999999999</v>
      </c>
      <c r="FV1514">
        <v>1</v>
      </c>
    </row>
    <row r="1515" spans="1:178" x14ac:dyDescent="0.2">
      <c r="A1515" t="s">
        <v>216</v>
      </c>
      <c r="B1515" t="s">
        <v>231</v>
      </c>
      <c r="C1515" t="s">
        <v>246</v>
      </c>
      <c r="D1515" t="s">
        <v>34</v>
      </c>
      <c r="E1515">
        <v>2016</v>
      </c>
      <c r="F1515" t="s">
        <v>230</v>
      </c>
      <c r="G1515">
        <v>54</v>
      </c>
      <c r="H1515" s="59"/>
      <c r="I1515">
        <v>12.414809999999999</v>
      </c>
      <c r="J1515">
        <v>58.699240000000003</v>
      </c>
      <c r="K1515">
        <v>58.311639999999997</v>
      </c>
      <c r="L1515">
        <v>57.954979999999999</v>
      </c>
      <c r="M1515">
        <v>60.185780000000001</v>
      </c>
      <c r="N1515">
        <v>62.88917</v>
      </c>
      <c r="O1515">
        <v>66.400239999999997</v>
      </c>
      <c r="P1515">
        <v>68.189880000000002</v>
      </c>
      <c r="Q1515">
        <v>68.857410000000002</v>
      </c>
      <c r="R1515">
        <v>67.56908</v>
      </c>
      <c r="S1515">
        <v>67.855580000000003</v>
      </c>
      <c r="T1515">
        <v>66.794899999999998</v>
      </c>
      <c r="U1515">
        <v>68.027950000000004</v>
      </c>
      <c r="V1515">
        <v>68.901790000000005</v>
      </c>
      <c r="W1515">
        <v>66.614159999999998</v>
      </c>
      <c r="X1515">
        <v>66.310119999999998</v>
      </c>
      <c r="Y1515">
        <v>65.927340000000001</v>
      </c>
      <c r="Z1515">
        <v>65.238979999999998</v>
      </c>
      <c r="AA1515">
        <v>65.149659999999997</v>
      </c>
      <c r="AB1515">
        <v>64.521420000000006</v>
      </c>
      <c r="AC1515">
        <v>63.804490000000001</v>
      </c>
      <c r="AD1515">
        <v>63.319409999999998</v>
      </c>
      <c r="AE1515">
        <v>63.458779999999997</v>
      </c>
      <c r="AF1515">
        <v>61.961179999999999</v>
      </c>
      <c r="AG1515">
        <v>59.389130000000002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19.278369999999999</v>
      </c>
      <c r="AX1515">
        <v>48.651600000000002</v>
      </c>
      <c r="AY1515">
        <v>48.758139999999997</v>
      </c>
      <c r="AZ1515">
        <v>48.609969999999997</v>
      </c>
      <c r="BA1515">
        <v>48.135599999999997</v>
      </c>
      <c r="BB1515">
        <v>47.526769999999999</v>
      </c>
      <c r="BC1515">
        <v>37.303179999999998</v>
      </c>
      <c r="BD1515">
        <v>20.031690000000001</v>
      </c>
      <c r="BE1515">
        <v>10.33995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19.62077</v>
      </c>
      <c r="BV1515">
        <v>49.468890000000002</v>
      </c>
      <c r="BW1515">
        <v>49.533050000000003</v>
      </c>
      <c r="BX1515">
        <v>49.338560000000001</v>
      </c>
      <c r="BY1515">
        <v>48.869819999999997</v>
      </c>
      <c r="BZ1515">
        <v>48.288609999999998</v>
      </c>
      <c r="CA1515">
        <v>37.859529999999999</v>
      </c>
      <c r="CB1515">
        <v>20.580179999999999</v>
      </c>
      <c r="CC1515">
        <v>11.183249999999999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0</v>
      </c>
      <c r="CR1515">
        <v>0</v>
      </c>
      <c r="CS1515">
        <v>19.85792</v>
      </c>
      <c r="CT1515">
        <v>50.034950000000002</v>
      </c>
      <c r="CU1515">
        <v>50.069760000000002</v>
      </c>
      <c r="CV1515">
        <v>49.843170000000001</v>
      </c>
      <c r="CW1515">
        <v>49.378329999999998</v>
      </c>
      <c r="CX1515">
        <v>48.81626</v>
      </c>
      <c r="CY1515">
        <v>38.24485</v>
      </c>
      <c r="CZ1515">
        <v>20.960070000000002</v>
      </c>
      <c r="DA1515">
        <v>11.76731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  <c r="DM1515">
        <v>0</v>
      </c>
      <c r="DN1515">
        <v>0</v>
      </c>
      <c r="DO1515">
        <v>0</v>
      </c>
      <c r="DP1515">
        <v>0</v>
      </c>
      <c r="DQ1515">
        <v>20.09506</v>
      </c>
      <c r="DR1515">
        <v>50.601010000000002</v>
      </c>
      <c r="DS1515">
        <v>50.606459999999998</v>
      </c>
      <c r="DT1515">
        <v>50.347790000000003</v>
      </c>
      <c r="DU1515">
        <v>49.886850000000003</v>
      </c>
      <c r="DV1515">
        <v>49.343910000000001</v>
      </c>
      <c r="DW1515">
        <v>38.630180000000003</v>
      </c>
      <c r="DX1515">
        <v>21.339960000000001</v>
      </c>
      <c r="DY1515">
        <v>12.351380000000001</v>
      </c>
      <c r="DZ1515">
        <v>0</v>
      </c>
      <c r="EA1515">
        <v>0</v>
      </c>
      <c r="EB1515">
        <v>0</v>
      </c>
      <c r="EC1515">
        <v>0</v>
      </c>
      <c r="ED1515">
        <v>0</v>
      </c>
      <c r="EE1515">
        <v>0</v>
      </c>
      <c r="EF1515">
        <v>0</v>
      </c>
      <c r="EG1515">
        <v>0</v>
      </c>
      <c r="EH1515">
        <v>0</v>
      </c>
      <c r="EI1515">
        <v>0</v>
      </c>
      <c r="EJ1515">
        <v>0</v>
      </c>
      <c r="EK1515">
        <v>0</v>
      </c>
      <c r="EL1515">
        <v>0</v>
      </c>
      <c r="EM1515">
        <v>0</v>
      </c>
      <c r="EN1515">
        <v>0</v>
      </c>
      <c r="EO1515">
        <v>20.437460000000002</v>
      </c>
      <c r="EP1515">
        <v>51.418300000000002</v>
      </c>
      <c r="EQ1515">
        <v>51.381369999999997</v>
      </c>
      <c r="ER1515">
        <v>51.07638</v>
      </c>
      <c r="ES1515">
        <v>50.621070000000003</v>
      </c>
      <c r="ET1515">
        <v>50.10575</v>
      </c>
      <c r="EU1515">
        <v>39.186529999999998</v>
      </c>
      <c r="EV1515">
        <v>21.888449999999999</v>
      </c>
      <c r="EW1515">
        <v>13.19467</v>
      </c>
      <c r="EX1515">
        <v>51.526310000000002</v>
      </c>
      <c r="EY1515">
        <v>51.251620000000003</v>
      </c>
      <c r="EZ1515">
        <v>50.986969999999999</v>
      </c>
      <c r="FA1515">
        <v>50.733460000000001</v>
      </c>
      <c r="FB1515">
        <v>50.408729999999998</v>
      </c>
      <c r="FC1515">
        <v>50.003140000000002</v>
      </c>
      <c r="FD1515">
        <v>49.752940000000002</v>
      </c>
      <c r="FE1515">
        <v>49.763060000000003</v>
      </c>
      <c r="FF1515">
        <v>50.521790000000003</v>
      </c>
      <c r="FG1515">
        <v>52.588169999999998</v>
      </c>
      <c r="FH1515">
        <v>54.340510000000002</v>
      </c>
      <c r="FI1515">
        <v>56.110840000000003</v>
      </c>
      <c r="FJ1515">
        <v>56.703510000000001</v>
      </c>
      <c r="FK1515">
        <v>56.768410000000003</v>
      </c>
      <c r="FL1515">
        <v>56.759169999999997</v>
      </c>
      <c r="FM1515">
        <v>55.654800000000002</v>
      </c>
      <c r="FN1515">
        <v>55.52843</v>
      </c>
      <c r="FO1515">
        <v>55.25318</v>
      </c>
      <c r="FP1515">
        <v>53.845570000000002</v>
      </c>
      <c r="FQ1515">
        <v>52.886220000000002</v>
      </c>
      <c r="FR1515">
        <v>52.039610000000003</v>
      </c>
      <c r="FS1515">
        <v>51.841299999999997</v>
      </c>
      <c r="FT1515">
        <v>50.630949999999999</v>
      </c>
      <c r="FU1515">
        <v>49.110669999999999</v>
      </c>
      <c r="FV1515">
        <v>1</v>
      </c>
    </row>
    <row r="1516" spans="1:178" x14ac:dyDescent="0.2">
      <c r="A1516" t="s">
        <v>216</v>
      </c>
      <c r="B1516" t="s">
        <v>231</v>
      </c>
      <c r="C1516" t="s">
        <v>246</v>
      </c>
      <c r="D1516" t="s">
        <v>34</v>
      </c>
      <c r="E1516">
        <v>2017</v>
      </c>
      <c r="F1516" t="s">
        <v>230</v>
      </c>
      <c r="G1516">
        <v>53</v>
      </c>
      <c r="H1516" s="59"/>
      <c r="I1516">
        <v>12.184900000000001</v>
      </c>
      <c r="J1516">
        <v>57.612220000000001</v>
      </c>
      <c r="K1516">
        <v>57.2318</v>
      </c>
      <c r="L1516">
        <v>56.881740000000001</v>
      </c>
      <c r="M1516">
        <v>59.07123</v>
      </c>
      <c r="N1516">
        <v>61.724559999999997</v>
      </c>
      <c r="O1516">
        <v>65.170599999999993</v>
      </c>
      <c r="P1516">
        <v>66.927109999999999</v>
      </c>
      <c r="Q1516">
        <v>67.582279999999997</v>
      </c>
      <c r="R1516">
        <v>66.317800000000005</v>
      </c>
      <c r="S1516">
        <v>66.599000000000004</v>
      </c>
      <c r="T1516">
        <v>65.557959999999994</v>
      </c>
      <c r="U1516">
        <v>66.768169999999998</v>
      </c>
      <c r="V1516">
        <v>67.625829999999993</v>
      </c>
      <c r="W1516">
        <v>65.380560000000003</v>
      </c>
      <c r="X1516">
        <v>65.082149999999999</v>
      </c>
      <c r="Y1516">
        <v>64.706460000000007</v>
      </c>
      <c r="Z1516">
        <v>64.030850000000001</v>
      </c>
      <c r="AA1516">
        <v>63.943179999999998</v>
      </c>
      <c r="AB1516">
        <v>63.32658</v>
      </c>
      <c r="AC1516">
        <v>62.622920000000001</v>
      </c>
      <c r="AD1516">
        <v>62.146830000000001</v>
      </c>
      <c r="AE1516">
        <v>62.283619999999999</v>
      </c>
      <c r="AF1516">
        <v>60.813749999999999</v>
      </c>
      <c r="AG1516">
        <v>58.289340000000003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18.91602</v>
      </c>
      <c r="AX1516">
        <v>47.73789</v>
      </c>
      <c r="AY1516">
        <v>47.843130000000002</v>
      </c>
      <c r="AZ1516">
        <v>47.698419999999999</v>
      </c>
      <c r="BA1516">
        <v>47.232750000000003</v>
      </c>
      <c r="BB1516">
        <v>46.63476</v>
      </c>
      <c r="BC1516">
        <v>36.603700000000003</v>
      </c>
      <c r="BD1516">
        <v>19.652180000000001</v>
      </c>
      <c r="BE1516">
        <v>10.13532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19.255240000000001</v>
      </c>
      <c r="BV1516">
        <v>48.547580000000004</v>
      </c>
      <c r="BW1516">
        <v>48.61083</v>
      </c>
      <c r="BX1516">
        <v>48.420229999999997</v>
      </c>
      <c r="BY1516">
        <v>47.960129999999999</v>
      </c>
      <c r="BZ1516">
        <v>47.389510000000001</v>
      </c>
      <c r="CA1516">
        <v>37.154879999999999</v>
      </c>
      <c r="CB1516">
        <v>20.19557</v>
      </c>
      <c r="CC1516">
        <v>10.97077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0</v>
      </c>
      <c r="CS1516">
        <v>19.490179999999999</v>
      </c>
      <c r="CT1516">
        <v>49.108379999999997</v>
      </c>
      <c r="CU1516">
        <v>49.142539999999997</v>
      </c>
      <c r="CV1516">
        <v>48.92015</v>
      </c>
      <c r="CW1516">
        <v>48.463920000000002</v>
      </c>
      <c r="CX1516">
        <v>47.91225</v>
      </c>
      <c r="CY1516">
        <v>37.536619999999999</v>
      </c>
      <c r="CZ1516">
        <v>20.571919999999999</v>
      </c>
      <c r="DA1516">
        <v>11.5494</v>
      </c>
      <c r="DB1516">
        <v>0</v>
      </c>
      <c r="DC1516">
        <v>0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  <c r="DM1516">
        <v>0</v>
      </c>
      <c r="DN1516">
        <v>0</v>
      </c>
      <c r="DO1516">
        <v>0</v>
      </c>
      <c r="DP1516">
        <v>0</v>
      </c>
      <c r="DQ1516">
        <v>19.72512</v>
      </c>
      <c r="DR1516">
        <v>49.669170000000001</v>
      </c>
      <c r="DS1516">
        <v>49.674250000000001</v>
      </c>
      <c r="DT1516">
        <v>49.420070000000003</v>
      </c>
      <c r="DU1516">
        <v>48.967709999999997</v>
      </c>
      <c r="DV1516">
        <v>48.434989999999999</v>
      </c>
      <c r="DW1516">
        <v>37.91836</v>
      </c>
      <c r="DX1516">
        <v>20.948270000000001</v>
      </c>
      <c r="DY1516">
        <v>12.128030000000001</v>
      </c>
      <c r="DZ1516">
        <v>0</v>
      </c>
      <c r="EA1516">
        <v>0</v>
      </c>
      <c r="EB1516">
        <v>0</v>
      </c>
      <c r="EC1516">
        <v>0</v>
      </c>
      <c r="ED1516">
        <v>0</v>
      </c>
      <c r="EE1516">
        <v>0</v>
      </c>
      <c r="EF1516">
        <v>0</v>
      </c>
      <c r="EG1516">
        <v>0</v>
      </c>
      <c r="EH1516">
        <v>0</v>
      </c>
      <c r="EI1516">
        <v>0</v>
      </c>
      <c r="EJ1516">
        <v>0</v>
      </c>
      <c r="EK1516">
        <v>0</v>
      </c>
      <c r="EL1516">
        <v>0</v>
      </c>
      <c r="EM1516">
        <v>0</v>
      </c>
      <c r="EN1516">
        <v>0</v>
      </c>
      <c r="EO1516">
        <v>20.064330000000002</v>
      </c>
      <c r="EP1516">
        <v>50.478859999999997</v>
      </c>
      <c r="EQ1516">
        <v>50.441949999999999</v>
      </c>
      <c r="ER1516">
        <v>50.14188</v>
      </c>
      <c r="ES1516">
        <v>49.695099999999996</v>
      </c>
      <c r="ET1516">
        <v>49.189749999999997</v>
      </c>
      <c r="EU1516">
        <v>38.469529999999999</v>
      </c>
      <c r="EV1516">
        <v>21.491669999999999</v>
      </c>
      <c r="EW1516">
        <v>12.963480000000001</v>
      </c>
      <c r="EX1516">
        <v>51.526310000000002</v>
      </c>
      <c r="EY1516">
        <v>51.251620000000003</v>
      </c>
      <c r="EZ1516">
        <v>50.986969999999999</v>
      </c>
      <c r="FA1516">
        <v>50.733460000000001</v>
      </c>
      <c r="FB1516">
        <v>50.408729999999998</v>
      </c>
      <c r="FC1516">
        <v>50.003140000000002</v>
      </c>
      <c r="FD1516">
        <v>49.752940000000002</v>
      </c>
      <c r="FE1516">
        <v>49.763060000000003</v>
      </c>
      <c r="FF1516">
        <v>50.521790000000003</v>
      </c>
      <c r="FG1516">
        <v>52.588169999999998</v>
      </c>
      <c r="FH1516">
        <v>54.340510000000002</v>
      </c>
      <c r="FI1516">
        <v>56.110840000000003</v>
      </c>
      <c r="FJ1516">
        <v>56.703510000000001</v>
      </c>
      <c r="FK1516">
        <v>56.768410000000003</v>
      </c>
      <c r="FL1516">
        <v>56.759169999999997</v>
      </c>
      <c r="FM1516">
        <v>55.654800000000002</v>
      </c>
      <c r="FN1516">
        <v>55.52843</v>
      </c>
      <c r="FO1516">
        <v>55.25318</v>
      </c>
      <c r="FP1516">
        <v>53.845570000000002</v>
      </c>
      <c r="FQ1516">
        <v>52.886220000000002</v>
      </c>
      <c r="FR1516">
        <v>52.039610000000003</v>
      </c>
      <c r="FS1516">
        <v>51.841299999999997</v>
      </c>
      <c r="FT1516">
        <v>50.630949999999999</v>
      </c>
      <c r="FU1516">
        <v>49.110669999999999</v>
      </c>
      <c r="FV1516">
        <v>1</v>
      </c>
    </row>
    <row r="1517" spans="1:178" x14ac:dyDescent="0.2">
      <c r="A1517" t="s">
        <v>216</v>
      </c>
      <c r="B1517" t="s">
        <v>231</v>
      </c>
      <c r="C1517" t="s">
        <v>246</v>
      </c>
      <c r="D1517" t="s">
        <v>34</v>
      </c>
      <c r="E1517" t="s">
        <v>239</v>
      </c>
      <c r="F1517" t="s">
        <v>230</v>
      </c>
      <c r="G1517">
        <v>51</v>
      </c>
      <c r="H1517" s="59"/>
      <c r="I1517">
        <v>11.725099999999999</v>
      </c>
      <c r="J1517">
        <v>55.43817</v>
      </c>
      <c r="K1517">
        <v>55.072110000000002</v>
      </c>
      <c r="L1517">
        <v>54.735259999999997</v>
      </c>
      <c r="M1517">
        <v>56.842120000000001</v>
      </c>
      <c r="N1517">
        <v>59.395319999999998</v>
      </c>
      <c r="O1517">
        <v>62.711329999999997</v>
      </c>
      <c r="P1517">
        <v>64.401560000000003</v>
      </c>
      <c r="Q1517">
        <v>65.03201</v>
      </c>
      <c r="R1517">
        <v>63.815249999999999</v>
      </c>
      <c r="S1517">
        <v>64.085830000000001</v>
      </c>
      <c r="T1517">
        <v>63.084069999999997</v>
      </c>
      <c r="U1517">
        <v>64.248620000000003</v>
      </c>
      <c r="V1517">
        <v>65.073909999999998</v>
      </c>
      <c r="W1517">
        <v>62.91337</v>
      </c>
      <c r="X1517">
        <v>62.626220000000004</v>
      </c>
      <c r="Y1517">
        <v>62.264710000000001</v>
      </c>
      <c r="Z1517">
        <v>61.61459</v>
      </c>
      <c r="AA1517">
        <v>61.530230000000003</v>
      </c>
      <c r="AB1517">
        <v>60.936900000000001</v>
      </c>
      <c r="AC1517">
        <v>60.259790000000002</v>
      </c>
      <c r="AD1517">
        <v>59.801659999999998</v>
      </c>
      <c r="AE1517">
        <v>59.93329</v>
      </c>
      <c r="AF1517">
        <v>58.518889999999999</v>
      </c>
      <c r="AG1517">
        <v>56.089739999999999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18.191479999999999</v>
      </c>
      <c r="AX1517">
        <v>45.910850000000003</v>
      </c>
      <c r="AY1517">
        <v>46.013449999999999</v>
      </c>
      <c r="AZ1517">
        <v>45.87565</v>
      </c>
      <c r="BA1517">
        <v>45.427370000000003</v>
      </c>
      <c r="BB1517">
        <v>44.851089999999999</v>
      </c>
      <c r="BC1517">
        <v>35.204999999999998</v>
      </c>
      <c r="BD1517">
        <v>18.8934</v>
      </c>
      <c r="BE1517">
        <v>9.7264269999999993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18.524229999999999</v>
      </c>
      <c r="BV1517">
        <v>46.705120000000001</v>
      </c>
      <c r="BW1517">
        <v>46.766530000000003</v>
      </c>
      <c r="BX1517">
        <v>46.583710000000004</v>
      </c>
      <c r="BY1517">
        <v>46.140900000000002</v>
      </c>
      <c r="BZ1517">
        <v>45.591459999999998</v>
      </c>
      <c r="CA1517">
        <v>35.745669999999997</v>
      </c>
      <c r="CB1517">
        <v>19.426439999999999</v>
      </c>
      <c r="CC1517">
        <v>10.545959999999999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18.7547</v>
      </c>
      <c r="CT1517">
        <v>47.255229999999997</v>
      </c>
      <c r="CU1517">
        <v>47.288110000000003</v>
      </c>
      <c r="CV1517">
        <v>47.074109999999997</v>
      </c>
      <c r="CW1517">
        <v>46.635089999999998</v>
      </c>
      <c r="CX1517">
        <v>46.104239999999997</v>
      </c>
      <c r="CY1517">
        <v>36.120139999999999</v>
      </c>
      <c r="CZ1517">
        <v>19.79562</v>
      </c>
      <c r="DA1517">
        <v>11.113569999999999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  <c r="DM1517">
        <v>0</v>
      </c>
      <c r="DN1517">
        <v>0</v>
      </c>
      <c r="DO1517">
        <v>0</v>
      </c>
      <c r="DP1517">
        <v>0</v>
      </c>
      <c r="DQ1517">
        <v>18.98516</v>
      </c>
      <c r="DR1517">
        <v>47.805340000000001</v>
      </c>
      <c r="DS1517">
        <v>47.80968</v>
      </c>
      <c r="DT1517">
        <v>47.564509999999999</v>
      </c>
      <c r="DU1517">
        <v>47.129280000000001</v>
      </c>
      <c r="DV1517">
        <v>46.61703</v>
      </c>
      <c r="DW1517">
        <v>36.494610000000002</v>
      </c>
      <c r="DX1517">
        <v>20.164809999999999</v>
      </c>
      <c r="DY1517">
        <v>11.681179999999999</v>
      </c>
      <c r="DZ1517">
        <v>0</v>
      </c>
      <c r="EA1517">
        <v>0</v>
      </c>
      <c r="EB1517">
        <v>0</v>
      </c>
      <c r="EC1517">
        <v>0</v>
      </c>
      <c r="ED1517">
        <v>0</v>
      </c>
      <c r="EE1517">
        <v>0</v>
      </c>
      <c r="EF1517">
        <v>0</v>
      </c>
      <c r="EG1517">
        <v>0</v>
      </c>
      <c r="EH1517">
        <v>0</v>
      </c>
      <c r="EI1517">
        <v>0</v>
      </c>
      <c r="EJ1517">
        <v>0</v>
      </c>
      <c r="EK1517">
        <v>0</v>
      </c>
      <c r="EL1517">
        <v>0</v>
      </c>
      <c r="EM1517">
        <v>0</v>
      </c>
      <c r="EN1517">
        <v>0</v>
      </c>
      <c r="EO1517">
        <v>19.317920000000001</v>
      </c>
      <c r="EP1517">
        <v>48.599609999999998</v>
      </c>
      <c r="EQ1517">
        <v>48.562759999999997</v>
      </c>
      <c r="ER1517">
        <v>48.272570000000002</v>
      </c>
      <c r="ES1517">
        <v>47.842820000000003</v>
      </c>
      <c r="ET1517">
        <v>47.357399999999998</v>
      </c>
      <c r="EU1517">
        <v>37.03528</v>
      </c>
      <c r="EV1517">
        <v>20.697849999999999</v>
      </c>
      <c r="EW1517">
        <v>12.500719999999999</v>
      </c>
      <c r="EX1517">
        <v>51.526310000000002</v>
      </c>
      <c r="EY1517">
        <v>51.251620000000003</v>
      </c>
      <c r="EZ1517">
        <v>50.986969999999999</v>
      </c>
      <c r="FA1517">
        <v>50.733460000000001</v>
      </c>
      <c r="FB1517">
        <v>50.408729999999998</v>
      </c>
      <c r="FC1517">
        <v>50.003140000000002</v>
      </c>
      <c r="FD1517">
        <v>49.752940000000002</v>
      </c>
      <c r="FE1517">
        <v>49.763060000000003</v>
      </c>
      <c r="FF1517">
        <v>50.521790000000003</v>
      </c>
      <c r="FG1517">
        <v>52.588169999999998</v>
      </c>
      <c r="FH1517">
        <v>54.340510000000002</v>
      </c>
      <c r="FI1517">
        <v>56.110840000000003</v>
      </c>
      <c r="FJ1517">
        <v>56.703510000000001</v>
      </c>
      <c r="FK1517">
        <v>56.768410000000003</v>
      </c>
      <c r="FL1517">
        <v>56.759169999999997</v>
      </c>
      <c r="FM1517">
        <v>55.654800000000002</v>
      </c>
      <c r="FN1517">
        <v>55.52843</v>
      </c>
      <c r="FO1517">
        <v>55.25318</v>
      </c>
      <c r="FP1517">
        <v>53.845570000000002</v>
      </c>
      <c r="FQ1517">
        <v>52.886220000000002</v>
      </c>
      <c r="FR1517">
        <v>52.039619999999999</v>
      </c>
      <c r="FS1517">
        <v>51.841299999999997</v>
      </c>
      <c r="FT1517">
        <v>50.630949999999999</v>
      </c>
      <c r="FU1517">
        <v>49.110669999999999</v>
      </c>
      <c r="FV1517">
        <v>1</v>
      </c>
    </row>
    <row r="1518" spans="1:178" x14ac:dyDescent="0.2">
      <c r="A1518" t="s">
        <v>216</v>
      </c>
      <c r="B1518" t="s">
        <v>231</v>
      </c>
      <c r="C1518" t="s">
        <v>246</v>
      </c>
      <c r="D1518" t="s">
        <v>35</v>
      </c>
      <c r="E1518">
        <v>2015</v>
      </c>
      <c r="F1518" t="s">
        <v>230</v>
      </c>
      <c r="G1518">
        <v>56</v>
      </c>
      <c r="H1518" s="59"/>
      <c r="I1518">
        <v>12.87462</v>
      </c>
      <c r="J1518">
        <v>62.21622</v>
      </c>
      <c r="K1518">
        <v>61.685879999999997</v>
      </c>
      <c r="L1518">
        <v>61.48874</v>
      </c>
      <c r="M1518">
        <v>63.272089999999999</v>
      </c>
      <c r="N1518">
        <v>66.217280000000002</v>
      </c>
      <c r="O1518">
        <v>69.548950000000005</v>
      </c>
      <c r="P1518">
        <v>71.34254</v>
      </c>
      <c r="Q1518">
        <v>71.846760000000003</v>
      </c>
      <c r="R1518">
        <v>71.104550000000003</v>
      </c>
      <c r="S1518">
        <v>71.457070000000002</v>
      </c>
      <c r="T1518">
        <v>70.516570000000002</v>
      </c>
      <c r="U1518">
        <v>72.552109999999999</v>
      </c>
      <c r="V1518">
        <v>72.094970000000004</v>
      </c>
      <c r="W1518">
        <v>69.472059999999999</v>
      </c>
      <c r="X1518">
        <v>69.800960000000003</v>
      </c>
      <c r="Y1518">
        <v>69.667929999999998</v>
      </c>
      <c r="Z1518">
        <v>69.035529999999994</v>
      </c>
      <c r="AA1518">
        <v>69.497280000000003</v>
      </c>
      <c r="AB1518">
        <v>68.029229999999998</v>
      </c>
      <c r="AC1518">
        <v>67.784109999999998</v>
      </c>
      <c r="AD1518">
        <v>67.501369999999994</v>
      </c>
      <c r="AE1518">
        <v>67.496639999999999</v>
      </c>
      <c r="AF1518">
        <v>65.576359999999994</v>
      </c>
      <c r="AG1518">
        <v>63.0227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20.014410000000002</v>
      </c>
      <c r="AX1518">
        <v>51.139789999999998</v>
      </c>
      <c r="AY1518">
        <v>51.50517</v>
      </c>
      <c r="AZ1518">
        <v>50.106189999999998</v>
      </c>
      <c r="BA1518">
        <v>50.46799</v>
      </c>
      <c r="BB1518">
        <v>50.157330000000002</v>
      </c>
      <c r="BC1518">
        <v>39.920349999999999</v>
      </c>
      <c r="BD1518">
        <v>21.28247</v>
      </c>
      <c r="BE1518">
        <v>11.068720000000001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20.43018</v>
      </c>
      <c r="BV1518">
        <v>52.085070000000002</v>
      </c>
      <c r="BW1518">
        <v>52.543219999999998</v>
      </c>
      <c r="BX1518">
        <v>51.135429999999999</v>
      </c>
      <c r="BY1518">
        <v>51.434910000000002</v>
      </c>
      <c r="BZ1518">
        <v>51.130699999999997</v>
      </c>
      <c r="CA1518">
        <v>40.506880000000002</v>
      </c>
      <c r="CB1518">
        <v>21.874770000000002</v>
      </c>
      <c r="CC1518">
        <v>11.927490000000001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20.718150000000001</v>
      </c>
      <c r="CT1518">
        <v>52.73977</v>
      </c>
      <c r="CU1518">
        <v>53.262180000000001</v>
      </c>
      <c r="CV1518">
        <v>51.848269999999999</v>
      </c>
      <c r="CW1518">
        <v>52.104590000000002</v>
      </c>
      <c r="CX1518">
        <v>51.804839999999999</v>
      </c>
      <c r="CY1518">
        <v>40.913110000000003</v>
      </c>
      <c r="CZ1518">
        <v>22.285</v>
      </c>
      <c r="DA1518">
        <v>12.522270000000001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  <c r="DM1518">
        <v>0</v>
      </c>
      <c r="DN1518">
        <v>0</v>
      </c>
      <c r="DO1518">
        <v>0</v>
      </c>
      <c r="DP1518">
        <v>0</v>
      </c>
      <c r="DQ1518">
        <v>21.00611</v>
      </c>
      <c r="DR1518">
        <v>53.394469999999998</v>
      </c>
      <c r="DS1518">
        <v>53.981140000000003</v>
      </c>
      <c r="DT1518">
        <v>52.561120000000003</v>
      </c>
      <c r="DU1518">
        <v>52.774279999999997</v>
      </c>
      <c r="DV1518">
        <v>52.478990000000003</v>
      </c>
      <c r="DW1518">
        <v>41.319339999999997</v>
      </c>
      <c r="DX1518">
        <v>22.695219999999999</v>
      </c>
      <c r="DY1518">
        <v>13.117050000000001</v>
      </c>
      <c r="DZ1518">
        <v>0</v>
      </c>
      <c r="EA1518">
        <v>0</v>
      </c>
      <c r="EB1518">
        <v>0</v>
      </c>
      <c r="EC1518">
        <v>0</v>
      </c>
      <c r="ED1518">
        <v>0</v>
      </c>
      <c r="EE1518">
        <v>0</v>
      </c>
      <c r="EF1518">
        <v>0</v>
      </c>
      <c r="EG1518">
        <v>0</v>
      </c>
      <c r="EH1518">
        <v>0</v>
      </c>
      <c r="EI1518">
        <v>0</v>
      </c>
      <c r="EJ1518">
        <v>0</v>
      </c>
      <c r="EK1518">
        <v>0</v>
      </c>
      <c r="EL1518">
        <v>0</v>
      </c>
      <c r="EM1518">
        <v>0</v>
      </c>
      <c r="EN1518">
        <v>0</v>
      </c>
      <c r="EO1518">
        <v>21.421880000000002</v>
      </c>
      <c r="EP1518">
        <v>54.339759999999998</v>
      </c>
      <c r="EQ1518">
        <v>55.019199999999998</v>
      </c>
      <c r="ER1518">
        <v>53.590359999999997</v>
      </c>
      <c r="ES1518">
        <v>53.741190000000003</v>
      </c>
      <c r="ET1518">
        <v>53.452350000000003</v>
      </c>
      <c r="EU1518">
        <v>41.905880000000003</v>
      </c>
      <c r="EV1518">
        <v>23.287520000000001</v>
      </c>
      <c r="EW1518">
        <v>13.975820000000001</v>
      </c>
      <c r="EX1518">
        <v>51.765430000000002</v>
      </c>
      <c r="EY1518">
        <v>50.500660000000003</v>
      </c>
      <c r="EZ1518">
        <v>49.133040000000001</v>
      </c>
      <c r="FA1518">
        <v>48.577500000000001</v>
      </c>
      <c r="FB1518">
        <v>48.323599999999999</v>
      </c>
      <c r="FC1518">
        <v>47.67989</v>
      </c>
      <c r="FD1518">
        <v>47.486379999999997</v>
      </c>
      <c r="FE1518">
        <v>47.956099999999999</v>
      </c>
      <c r="FF1518">
        <v>50.531590000000001</v>
      </c>
      <c r="FG1518">
        <v>52.590980000000002</v>
      </c>
      <c r="FH1518">
        <v>54.970889999999997</v>
      </c>
      <c r="FI1518">
        <v>57.253149999999998</v>
      </c>
      <c r="FJ1518">
        <v>58.111820000000002</v>
      </c>
      <c r="FK1518">
        <v>59.155029999999996</v>
      </c>
      <c r="FL1518">
        <v>59.185119999999998</v>
      </c>
      <c r="FM1518">
        <v>59.951590000000003</v>
      </c>
      <c r="FN1518">
        <v>59.549140000000001</v>
      </c>
      <c r="FO1518">
        <v>58.271079999999998</v>
      </c>
      <c r="FP1518">
        <v>56.650910000000003</v>
      </c>
      <c r="FQ1518">
        <v>54.913020000000003</v>
      </c>
      <c r="FR1518">
        <v>54.126849999999997</v>
      </c>
      <c r="FS1518">
        <v>53.170720000000003</v>
      </c>
      <c r="FT1518">
        <v>52.086509999999997</v>
      </c>
      <c r="FU1518">
        <v>50.982700000000001</v>
      </c>
      <c r="FV1518">
        <v>1</v>
      </c>
    </row>
    <row r="1519" spans="1:178" x14ac:dyDescent="0.2">
      <c r="A1519" t="s">
        <v>216</v>
      </c>
      <c r="B1519" t="s">
        <v>231</v>
      </c>
      <c r="C1519" t="s">
        <v>246</v>
      </c>
      <c r="D1519" t="s">
        <v>35</v>
      </c>
      <c r="E1519">
        <v>2016</v>
      </c>
      <c r="F1519" t="s">
        <v>230</v>
      </c>
      <c r="G1519">
        <v>54</v>
      </c>
      <c r="H1519" s="59"/>
      <c r="I1519">
        <v>12.414809999999999</v>
      </c>
      <c r="J1519">
        <v>59.994219999999999</v>
      </c>
      <c r="K1519">
        <v>59.482810000000001</v>
      </c>
      <c r="L1519">
        <v>59.29271</v>
      </c>
      <c r="M1519">
        <v>61.012369999999997</v>
      </c>
      <c r="N1519">
        <v>63.852379999999997</v>
      </c>
      <c r="O1519">
        <v>67.065060000000003</v>
      </c>
      <c r="P1519">
        <v>68.794589999999999</v>
      </c>
      <c r="Q1519">
        <v>69.280799999999999</v>
      </c>
      <c r="R1519">
        <v>68.565100000000001</v>
      </c>
      <c r="S1519">
        <v>68.905029999999996</v>
      </c>
      <c r="T1519">
        <v>67.99812</v>
      </c>
      <c r="U1519">
        <v>69.960970000000003</v>
      </c>
      <c r="V1519">
        <v>69.520150000000001</v>
      </c>
      <c r="W1519">
        <v>66.99091</v>
      </c>
      <c r="X1519">
        <v>67.308070000000001</v>
      </c>
      <c r="Y1519">
        <v>67.179789999999997</v>
      </c>
      <c r="Z1519">
        <v>66.569980000000001</v>
      </c>
      <c r="AA1519">
        <v>67.015240000000006</v>
      </c>
      <c r="AB1519">
        <v>65.599609999999998</v>
      </c>
      <c r="AC1519">
        <v>65.363249999999994</v>
      </c>
      <c r="AD1519">
        <v>65.090609999999998</v>
      </c>
      <c r="AE1519">
        <v>65.086039999999997</v>
      </c>
      <c r="AF1519">
        <v>63.234349999999999</v>
      </c>
      <c r="AG1519">
        <v>60.771889999999999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19.28716</v>
      </c>
      <c r="AX1519">
        <v>49.285049999999998</v>
      </c>
      <c r="AY1519">
        <v>49.634610000000002</v>
      </c>
      <c r="AZ1519">
        <v>48.28586</v>
      </c>
      <c r="BA1519">
        <v>48.636600000000001</v>
      </c>
      <c r="BB1519">
        <v>48.336849999999998</v>
      </c>
      <c r="BC1519">
        <v>38.477060000000002</v>
      </c>
      <c r="BD1519">
        <v>20.504639999999998</v>
      </c>
      <c r="BE1519">
        <v>10.647690000000001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19.695440000000001</v>
      </c>
      <c r="BV1519">
        <v>50.21331</v>
      </c>
      <c r="BW1519">
        <v>50.653959999999998</v>
      </c>
      <c r="BX1519">
        <v>49.296550000000003</v>
      </c>
      <c r="BY1519">
        <v>49.586100000000002</v>
      </c>
      <c r="BZ1519">
        <v>49.292670000000001</v>
      </c>
      <c r="CA1519">
        <v>39.053019999999997</v>
      </c>
      <c r="CB1519">
        <v>21.086269999999999</v>
      </c>
      <c r="CC1519">
        <v>11.49098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19.978210000000001</v>
      </c>
      <c r="CT1519">
        <v>50.856209999999997</v>
      </c>
      <c r="CU1519">
        <v>51.359960000000001</v>
      </c>
      <c r="CV1519">
        <v>49.996549999999999</v>
      </c>
      <c r="CW1519">
        <v>50.24371</v>
      </c>
      <c r="CX1519">
        <v>49.95467</v>
      </c>
      <c r="CY1519">
        <v>39.451929999999997</v>
      </c>
      <c r="CZ1519">
        <v>21.48911</v>
      </c>
      <c r="DA1519">
        <v>12.075049999999999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  <c r="DM1519">
        <v>0</v>
      </c>
      <c r="DN1519">
        <v>0</v>
      </c>
      <c r="DO1519">
        <v>0</v>
      </c>
      <c r="DP1519">
        <v>0</v>
      </c>
      <c r="DQ1519">
        <v>20.26099</v>
      </c>
      <c r="DR1519">
        <v>51.499110000000002</v>
      </c>
      <c r="DS1519">
        <v>52.065959999999997</v>
      </c>
      <c r="DT1519">
        <v>50.696550000000002</v>
      </c>
      <c r="DU1519">
        <v>50.901330000000002</v>
      </c>
      <c r="DV1519">
        <v>50.616669999999999</v>
      </c>
      <c r="DW1519">
        <v>39.850839999999998</v>
      </c>
      <c r="DX1519">
        <v>21.891940000000002</v>
      </c>
      <c r="DY1519">
        <v>12.65911</v>
      </c>
      <c r="DZ1519">
        <v>0</v>
      </c>
      <c r="EA1519">
        <v>0</v>
      </c>
      <c r="EB1519">
        <v>0</v>
      </c>
      <c r="EC1519">
        <v>0</v>
      </c>
      <c r="ED1519">
        <v>0</v>
      </c>
      <c r="EE1519">
        <v>0</v>
      </c>
      <c r="EF1519">
        <v>0</v>
      </c>
      <c r="EG1519">
        <v>0</v>
      </c>
      <c r="EH1519">
        <v>0</v>
      </c>
      <c r="EI1519">
        <v>0</v>
      </c>
      <c r="EJ1519">
        <v>0</v>
      </c>
      <c r="EK1519">
        <v>0</v>
      </c>
      <c r="EL1519">
        <v>0</v>
      </c>
      <c r="EM1519">
        <v>0</v>
      </c>
      <c r="EN1519">
        <v>0</v>
      </c>
      <c r="EO1519">
        <v>20.669270000000001</v>
      </c>
      <c r="EP1519">
        <v>52.42736</v>
      </c>
      <c r="EQ1519">
        <v>53.08531</v>
      </c>
      <c r="ER1519">
        <v>51.707239999999999</v>
      </c>
      <c r="ES1519">
        <v>51.850819999999999</v>
      </c>
      <c r="ET1519">
        <v>51.572490000000002</v>
      </c>
      <c r="EU1519">
        <v>40.4268</v>
      </c>
      <c r="EV1519">
        <v>22.473569999999999</v>
      </c>
      <c r="EW1519">
        <v>13.502409999999999</v>
      </c>
      <c r="EX1519">
        <v>51.765430000000002</v>
      </c>
      <c r="EY1519">
        <v>50.500660000000003</v>
      </c>
      <c r="EZ1519">
        <v>49.133040000000001</v>
      </c>
      <c r="FA1519">
        <v>48.577500000000001</v>
      </c>
      <c r="FB1519">
        <v>48.323599999999999</v>
      </c>
      <c r="FC1519">
        <v>47.67989</v>
      </c>
      <c r="FD1519">
        <v>47.486379999999997</v>
      </c>
      <c r="FE1519">
        <v>47.956099999999999</v>
      </c>
      <c r="FF1519">
        <v>50.531590000000001</v>
      </c>
      <c r="FG1519">
        <v>52.590980000000002</v>
      </c>
      <c r="FH1519">
        <v>54.970889999999997</v>
      </c>
      <c r="FI1519">
        <v>57.253149999999998</v>
      </c>
      <c r="FJ1519">
        <v>58.111820000000002</v>
      </c>
      <c r="FK1519">
        <v>59.155029999999996</v>
      </c>
      <c r="FL1519">
        <v>59.185119999999998</v>
      </c>
      <c r="FM1519">
        <v>59.951590000000003</v>
      </c>
      <c r="FN1519">
        <v>59.549140000000001</v>
      </c>
      <c r="FO1519">
        <v>58.271079999999998</v>
      </c>
      <c r="FP1519">
        <v>56.650910000000003</v>
      </c>
      <c r="FQ1519">
        <v>54.913020000000003</v>
      </c>
      <c r="FR1519">
        <v>54.126849999999997</v>
      </c>
      <c r="FS1519">
        <v>53.170720000000003</v>
      </c>
      <c r="FT1519">
        <v>52.086509999999997</v>
      </c>
      <c r="FU1519">
        <v>50.982700000000001</v>
      </c>
      <c r="FV1519">
        <v>1</v>
      </c>
    </row>
    <row r="1520" spans="1:178" x14ac:dyDescent="0.2">
      <c r="A1520" t="s">
        <v>216</v>
      </c>
      <c r="B1520" t="s">
        <v>231</v>
      </c>
      <c r="C1520" t="s">
        <v>246</v>
      </c>
      <c r="D1520" t="s">
        <v>35</v>
      </c>
      <c r="E1520">
        <v>2017</v>
      </c>
      <c r="F1520" t="s">
        <v>230</v>
      </c>
      <c r="G1520">
        <v>53</v>
      </c>
      <c r="H1520" s="59"/>
      <c r="I1520">
        <v>12.184900000000001</v>
      </c>
      <c r="J1520">
        <v>58.883209999999998</v>
      </c>
      <c r="K1520">
        <v>58.381279999999997</v>
      </c>
      <c r="L1520">
        <v>58.194690000000001</v>
      </c>
      <c r="M1520">
        <v>59.882510000000003</v>
      </c>
      <c r="N1520">
        <v>62.669930000000001</v>
      </c>
      <c r="O1520">
        <v>65.823120000000003</v>
      </c>
      <c r="P1520">
        <v>67.520610000000005</v>
      </c>
      <c r="Q1520">
        <v>67.997829999999993</v>
      </c>
      <c r="R1520">
        <v>67.295379999999994</v>
      </c>
      <c r="S1520">
        <v>67.629009999999994</v>
      </c>
      <c r="T1520">
        <v>66.738900000000001</v>
      </c>
      <c r="U1520">
        <v>68.665390000000002</v>
      </c>
      <c r="V1520">
        <v>68.232740000000007</v>
      </c>
      <c r="W1520">
        <v>65.750339999999994</v>
      </c>
      <c r="X1520">
        <v>66.061620000000005</v>
      </c>
      <c r="Y1520">
        <v>65.935720000000003</v>
      </c>
      <c r="Z1520">
        <v>65.337199999999996</v>
      </c>
      <c r="AA1520">
        <v>65.77422</v>
      </c>
      <c r="AB1520">
        <v>64.384799999999998</v>
      </c>
      <c r="AC1520">
        <v>64.152820000000006</v>
      </c>
      <c r="AD1520">
        <v>63.88523</v>
      </c>
      <c r="AE1520">
        <v>63.880740000000003</v>
      </c>
      <c r="AF1520">
        <v>62.063339999999997</v>
      </c>
      <c r="AG1520">
        <v>59.646479999999997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18.92362</v>
      </c>
      <c r="AX1520">
        <v>48.357889999999998</v>
      </c>
      <c r="AY1520">
        <v>48.699539999999999</v>
      </c>
      <c r="AZ1520">
        <v>47.375909999999998</v>
      </c>
      <c r="BA1520">
        <v>47.721119999999999</v>
      </c>
      <c r="BB1520">
        <v>47.426810000000003</v>
      </c>
      <c r="BC1520">
        <v>37.755540000000003</v>
      </c>
      <c r="BD1520">
        <v>20.115860000000001</v>
      </c>
      <c r="BE1520">
        <v>10.43735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19.328099999999999</v>
      </c>
      <c r="BV1520">
        <v>49.277500000000003</v>
      </c>
      <c r="BW1520">
        <v>49.709420000000001</v>
      </c>
      <c r="BX1520">
        <v>48.377200000000002</v>
      </c>
      <c r="BY1520">
        <v>48.661769999999997</v>
      </c>
      <c r="BZ1520">
        <v>48.373739999999998</v>
      </c>
      <c r="CA1520">
        <v>38.326140000000002</v>
      </c>
      <c r="CB1520">
        <v>20.692070000000001</v>
      </c>
      <c r="CC1520">
        <v>11.2728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19.608250000000002</v>
      </c>
      <c r="CT1520">
        <v>49.91442</v>
      </c>
      <c r="CU1520">
        <v>50.408850000000001</v>
      </c>
      <c r="CV1520">
        <v>49.070689999999999</v>
      </c>
      <c r="CW1520">
        <v>49.313270000000003</v>
      </c>
      <c r="CX1520">
        <v>49.029580000000003</v>
      </c>
      <c r="CY1520">
        <v>38.721339999999998</v>
      </c>
      <c r="CZ1520">
        <v>21.091159999999999</v>
      </c>
      <c r="DA1520">
        <v>11.851430000000001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  <c r="DM1520">
        <v>0</v>
      </c>
      <c r="DN1520">
        <v>0</v>
      </c>
      <c r="DO1520">
        <v>0</v>
      </c>
      <c r="DP1520">
        <v>0</v>
      </c>
      <c r="DQ1520">
        <v>19.888390000000001</v>
      </c>
      <c r="DR1520">
        <v>50.551349999999999</v>
      </c>
      <c r="DS1520">
        <v>51.108280000000001</v>
      </c>
      <c r="DT1520">
        <v>49.764180000000003</v>
      </c>
      <c r="DU1520">
        <v>49.964779999999998</v>
      </c>
      <c r="DV1520">
        <v>49.685420000000001</v>
      </c>
      <c r="DW1520">
        <v>39.116540000000001</v>
      </c>
      <c r="DX1520">
        <v>21.49024</v>
      </c>
      <c r="DY1520">
        <v>12.430070000000001</v>
      </c>
      <c r="DZ1520">
        <v>0</v>
      </c>
      <c r="EA1520">
        <v>0</v>
      </c>
      <c r="EB1520">
        <v>0</v>
      </c>
      <c r="EC1520">
        <v>0</v>
      </c>
      <c r="ED1520">
        <v>0</v>
      </c>
      <c r="EE1520">
        <v>0</v>
      </c>
      <c r="EF1520">
        <v>0</v>
      </c>
      <c r="EG1520">
        <v>0</v>
      </c>
      <c r="EH1520">
        <v>0</v>
      </c>
      <c r="EI1520">
        <v>0</v>
      </c>
      <c r="EJ1520">
        <v>0</v>
      </c>
      <c r="EK1520">
        <v>0</v>
      </c>
      <c r="EL1520">
        <v>0</v>
      </c>
      <c r="EM1520">
        <v>0</v>
      </c>
      <c r="EN1520">
        <v>0</v>
      </c>
      <c r="EO1520">
        <v>20.292870000000001</v>
      </c>
      <c r="EP1520">
        <v>51.470959999999998</v>
      </c>
      <c r="EQ1520">
        <v>52.11815</v>
      </c>
      <c r="ER1520">
        <v>50.765459999999997</v>
      </c>
      <c r="ES1520">
        <v>50.905430000000003</v>
      </c>
      <c r="ET1520">
        <v>50.632350000000002</v>
      </c>
      <c r="EU1520">
        <v>39.687150000000003</v>
      </c>
      <c r="EV1520">
        <v>22.066459999999999</v>
      </c>
      <c r="EW1520">
        <v>13.26552</v>
      </c>
      <c r="EX1520">
        <v>51.765430000000002</v>
      </c>
      <c r="EY1520">
        <v>50.50067</v>
      </c>
      <c r="EZ1520">
        <v>49.133040000000001</v>
      </c>
      <c r="FA1520">
        <v>48.577500000000001</v>
      </c>
      <c r="FB1520">
        <v>48.323599999999999</v>
      </c>
      <c r="FC1520">
        <v>47.67989</v>
      </c>
      <c r="FD1520">
        <v>47.486379999999997</v>
      </c>
      <c r="FE1520">
        <v>47.956099999999999</v>
      </c>
      <c r="FF1520">
        <v>50.531590000000001</v>
      </c>
      <c r="FG1520">
        <v>52.590980000000002</v>
      </c>
      <c r="FH1520">
        <v>54.970889999999997</v>
      </c>
      <c r="FI1520">
        <v>57.253149999999998</v>
      </c>
      <c r="FJ1520">
        <v>58.111820000000002</v>
      </c>
      <c r="FK1520">
        <v>59.155029999999996</v>
      </c>
      <c r="FL1520">
        <v>59.185119999999998</v>
      </c>
      <c r="FM1520">
        <v>59.951590000000003</v>
      </c>
      <c r="FN1520">
        <v>59.549140000000001</v>
      </c>
      <c r="FO1520">
        <v>58.271079999999998</v>
      </c>
      <c r="FP1520">
        <v>56.650910000000003</v>
      </c>
      <c r="FQ1520">
        <v>54.913020000000003</v>
      </c>
      <c r="FR1520">
        <v>54.126849999999997</v>
      </c>
      <c r="FS1520">
        <v>53.170720000000003</v>
      </c>
      <c r="FT1520">
        <v>52.086509999999997</v>
      </c>
      <c r="FU1520">
        <v>50.982700000000001</v>
      </c>
      <c r="FV1520">
        <v>1</v>
      </c>
    </row>
    <row r="1521" spans="1:178" x14ac:dyDescent="0.2">
      <c r="A1521" t="s">
        <v>216</v>
      </c>
      <c r="B1521" t="s">
        <v>231</v>
      </c>
      <c r="C1521" t="s">
        <v>246</v>
      </c>
      <c r="D1521" t="s">
        <v>35</v>
      </c>
      <c r="E1521" t="s">
        <v>239</v>
      </c>
      <c r="F1521" t="s">
        <v>230</v>
      </c>
      <c r="G1521">
        <v>51</v>
      </c>
      <c r="H1521" s="59"/>
      <c r="I1521">
        <v>11.725099999999999</v>
      </c>
      <c r="J1521">
        <v>56.661209999999997</v>
      </c>
      <c r="K1521">
        <v>56.17821</v>
      </c>
      <c r="L1521">
        <v>55.998669999999997</v>
      </c>
      <c r="M1521">
        <v>57.622799999999998</v>
      </c>
      <c r="N1521">
        <v>60.305019999999999</v>
      </c>
      <c r="O1521">
        <v>63.339230000000001</v>
      </c>
      <c r="P1521">
        <v>64.972669999999994</v>
      </c>
      <c r="Q1521">
        <v>65.431870000000004</v>
      </c>
      <c r="R1521">
        <v>64.755939999999995</v>
      </c>
      <c r="S1521">
        <v>65.076970000000003</v>
      </c>
      <c r="T1521">
        <v>64.22045</v>
      </c>
      <c r="U1521">
        <v>66.074240000000003</v>
      </c>
      <c r="V1521">
        <v>65.657920000000004</v>
      </c>
      <c r="W1521">
        <v>63.269199999999998</v>
      </c>
      <c r="X1521">
        <v>63.568730000000002</v>
      </c>
      <c r="Y1521">
        <v>63.447580000000002</v>
      </c>
      <c r="Z1521">
        <v>62.871650000000002</v>
      </c>
      <c r="AA1521">
        <v>63.292169999999999</v>
      </c>
      <c r="AB1521">
        <v>61.955190000000002</v>
      </c>
      <c r="AC1521">
        <v>61.731960000000001</v>
      </c>
      <c r="AD1521">
        <v>61.474469999999997</v>
      </c>
      <c r="AE1521">
        <v>61.470149999999997</v>
      </c>
      <c r="AF1521">
        <v>59.721330000000002</v>
      </c>
      <c r="AG1521">
        <v>57.395670000000003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18.196719999999999</v>
      </c>
      <c r="AX1521">
        <v>46.503979999999999</v>
      </c>
      <c r="AY1521">
        <v>46.829880000000003</v>
      </c>
      <c r="AZ1521">
        <v>45.556469999999997</v>
      </c>
      <c r="BA1521">
        <v>45.890560000000001</v>
      </c>
      <c r="BB1521">
        <v>45.607170000000004</v>
      </c>
      <c r="BC1521">
        <v>36.312750000000001</v>
      </c>
      <c r="BD1521">
        <v>19.338539999999998</v>
      </c>
      <c r="BE1521">
        <v>10.01707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18.593499999999999</v>
      </c>
      <c r="BV1521">
        <v>47.40607</v>
      </c>
      <c r="BW1521">
        <v>47.820509999999999</v>
      </c>
      <c r="BX1521">
        <v>46.538679999999999</v>
      </c>
      <c r="BY1521">
        <v>46.813299999999998</v>
      </c>
      <c r="BZ1521">
        <v>46.536059999999999</v>
      </c>
      <c r="CA1521">
        <v>36.872480000000003</v>
      </c>
      <c r="CB1521">
        <v>19.903780000000001</v>
      </c>
      <c r="CC1521">
        <v>10.836600000000001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18.868310000000001</v>
      </c>
      <c r="CT1521">
        <v>48.030859999999997</v>
      </c>
      <c r="CU1521">
        <v>48.506630000000001</v>
      </c>
      <c r="CV1521">
        <v>47.218960000000003</v>
      </c>
      <c r="CW1521">
        <v>47.452390000000001</v>
      </c>
      <c r="CX1521">
        <v>47.179409999999997</v>
      </c>
      <c r="CY1521">
        <v>37.260150000000003</v>
      </c>
      <c r="CZ1521">
        <v>20.295269999999999</v>
      </c>
      <c r="DA1521">
        <v>11.404210000000001</v>
      </c>
      <c r="DB1521">
        <v>0</v>
      </c>
      <c r="DC1521">
        <v>0</v>
      </c>
      <c r="DD1521">
        <v>0</v>
      </c>
      <c r="DE1521"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  <c r="DM1521">
        <v>0</v>
      </c>
      <c r="DN1521">
        <v>0</v>
      </c>
      <c r="DO1521">
        <v>0</v>
      </c>
      <c r="DP1521">
        <v>0</v>
      </c>
      <c r="DQ1521">
        <v>19.14312</v>
      </c>
      <c r="DR1521">
        <v>48.655650000000001</v>
      </c>
      <c r="DS1521">
        <v>49.192740000000001</v>
      </c>
      <c r="DT1521">
        <v>47.899239999999999</v>
      </c>
      <c r="DU1521">
        <v>48.091479999999997</v>
      </c>
      <c r="DV1521">
        <v>47.822760000000002</v>
      </c>
      <c r="DW1521">
        <v>37.647829999999999</v>
      </c>
      <c r="DX1521">
        <v>20.68675</v>
      </c>
      <c r="DY1521">
        <v>11.971819999999999</v>
      </c>
      <c r="DZ1521">
        <v>0</v>
      </c>
      <c r="EA1521">
        <v>0</v>
      </c>
      <c r="EB1521">
        <v>0</v>
      </c>
      <c r="EC1521">
        <v>0</v>
      </c>
      <c r="ED1521">
        <v>0</v>
      </c>
      <c r="EE1521">
        <v>0</v>
      </c>
      <c r="EF1521">
        <v>0</v>
      </c>
      <c r="EG1521">
        <v>0</v>
      </c>
      <c r="EH1521">
        <v>0</v>
      </c>
      <c r="EI1521">
        <v>0</v>
      </c>
      <c r="EJ1521">
        <v>0</v>
      </c>
      <c r="EK1521">
        <v>0</v>
      </c>
      <c r="EL1521">
        <v>0</v>
      </c>
      <c r="EM1521">
        <v>0</v>
      </c>
      <c r="EN1521">
        <v>0</v>
      </c>
      <c r="EO1521">
        <v>19.539899999999999</v>
      </c>
      <c r="EP1521">
        <v>49.557749999999999</v>
      </c>
      <c r="EQ1521">
        <v>50.183369999999996</v>
      </c>
      <c r="ER1521">
        <v>48.881459999999997</v>
      </c>
      <c r="ES1521">
        <v>49.014220000000002</v>
      </c>
      <c r="ET1521">
        <v>48.751660000000001</v>
      </c>
      <c r="EU1521">
        <v>38.207560000000001</v>
      </c>
      <c r="EV1521">
        <v>21.251989999999999</v>
      </c>
      <c r="EW1521">
        <v>12.791359999999999</v>
      </c>
      <c r="EX1521">
        <v>51.765430000000002</v>
      </c>
      <c r="EY1521">
        <v>50.500660000000003</v>
      </c>
      <c r="EZ1521">
        <v>49.133040000000001</v>
      </c>
      <c r="FA1521">
        <v>48.577500000000001</v>
      </c>
      <c r="FB1521">
        <v>48.323599999999999</v>
      </c>
      <c r="FC1521">
        <v>47.67989</v>
      </c>
      <c r="FD1521">
        <v>47.486379999999997</v>
      </c>
      <c r="FE1521">
        <v>47.956099999999999</v>
      </c>
      <c r="FF1521">
        <v>50.531590000000001</v>
      </c>
      <c r="FG1521">
        <v>52.590980000000002</v>
      </c>
      <c r="FH1521">
        <v>54.970889999999997</v>
      </c>
      <c r="FI1521">
        <v>57.253149999999998</v>
      </c>
      <c r="FJ1521">
        <v>58.111820000000002</v>
      </c>
      <c r="FK1521">
        <v>59.155029999999996</v>
      </c>
      <c r="FL1521">
        <v>59.185119999999998</v>
      </c>
      <c r="FM1521">
        <v>59.951590000000003</v>
      </c>
      <c r="FN1521">
        <v>59.549140000000001</v>
      </c>
      <c r="FO1521">
        <v>58.271079999999998</v>
      </c>
      <c r="FP1521">
        <v>56.650910000000003</v>
      </c>
      <c r="FQ1521">
        <v>54.913020000000003</v>
      </c>
      <c r="FR1521">
        <v>54.126849999999997</v>
      </c>
      <c r="FS1521">
        <v>53.170720000000003</v>
      </c>
      <c r="FT1521">
        <v>52.086509999999997</v>
      </c>
      <c r="FU1521">
        <v>50.982700000000001</v>
      </c>
      <c r="FV1521">
        <v>1</v>
      </c>
    </row>
    <row r="1522" spans="1:178" x14ac:dyDescent="0.2">
      <c r="A1522" t="s">
        <v>216</v>
      </c>
      <c r="B1522" t="s">
        <v>231</v>
      </c>
      <c r="C1522" t="s">
        <v>246</v>
      </c>
      <c r="D1522" t="s">
        <v>36</v>
      </c>
      <c r="E1522">
        <v>2015</v>
      </c>
      <c r="F1522" t="s">
        <v>230</v>
      </c>
      <c r="G1522">
        <v>56</v>
      </c>
      <c r="H1522" s="59"/>
      <c r="I1522">
        <v>12.87462</v>
      </c>
      <c r="J1522">
        <v>55.799979999999998</v>
      </c>
      <c r="K1522">
        <v>55.350459999999998</v>
      </c>
      <c r="L1522">
        <v>55.17474</v>
      </c>
      <c r="M1522">
        <v>57.195880000000002</v>
      </c>
      <c r="N1522">
        <v>59.383560000000003</v>
      </c>
      <c r="O1522">
        <v>63.325710000000001</v>
      </c>
      <c r="P1522">
        <v>65.113489999999999</v>
      </c>
      <c r="Q1522">
        <v>66.188320000000004</v>
      </c>
      <c r="R1522">
        <v>66.357650000000007</v>
      </c>
      <c r="S1522">
        <v>67.633260000000007</v>
      </c>
      <c r="T1522">
        <v>69.214650000000006</v>
      </c>
      <c r="U1522">
        <v>68.391019999999997</v>
      </c>
      <c r="V1522">
        <v>67.180629999999994</v>
      </c>
      <c r="W1522">
        <v>64.991990000000001</v>
      </c>
      <c r="X1522">
        <v>64.765910000000005</v>
      </c>
      <c r="Y1522">
        <v>64.547300000000007</v>
      </c>
      <c r="Z1522">
        <v>63.606769999999997</v>
      </c>
      <c r="AA1522">
        <v>63.128210000000003</v>
      </c>
      <c r="AB1522">
        <v>62.897069999999999</v>
      </c>
      <c r="AC1522">
        <v>62.042700000000004</v>
      </c>
      <c r="AD1522">
        <v>61.334919999999997</v>
      </c>
      <c r="AE1522">
        <v>60.79092</v>
      </c>
      <c r="AF1522">
        <v>59.228549999999998</v>
      </c>
      <c r="AG1522">
        <v>57.243389999999998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18.736239999999999</v>
      </c>
      <c r="AU1522">
        <v>41.545189999999998</v>
      </c>
      <c r="AV1522">
        <v>45.934600000000003</v>
      </c>
      <c r="AW1522">
        <v>47.557740000000003</v>
      </c>
      <c r="AX1522">
        <v>46.861530000000002</v>
      </c>
      <c r="AY1522">
        <v>46.470660000000002</v>
      </c>
      <c r="AZ1522">
        <v>36.116549999999997</v>
      </c>
      <c r="BA1522">
        <v>19.426130000000001</v>
      </c>
      <c r="BB1522">
        <v>12.24391</v>
      </c>
      <c r="BC1522">
        <v>12.290480000000001</v>
      </c>
      <c r="BD1522">
        <v>11.733499999999999</v>
      </c>
      <c r="BE1522">
        <v>10.54743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19.048459999999999</v>
      </c>
      <c r="BS1522">
        <v>44.31297</v>
      </c>
      <c r="BT1522">
        <v>46.94453</v>
      </c>
      <c r="BU1522">
        <v>47.98415</v>
      </c>
      <c r="BV1522">
        <v>47.233899999999998</v>
      </c>
      <c r="BW1522">
        <v>46.842799999999997</v>
      </c>
      <c r="BX1522">
        <v>36.557340000000003</v>
      </c>
      <c r="BY1522">
        <v>19.90691</v>
      </c>
      <c r="BZ1522">
        <v>12.643990000000001</v>
      </c>
      <c r="CA1522">
        <v>12.680859999999999</v>
      </c>
      <c r="CB1522">
        <v>12.0982</v>
      </c>
      <c r="CC1522">
        <v>10.90293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19.264710000000001</v>
      </c>
      <c r="CQ1522">
        <v>46.22992</v>
      </c>
      <c r="CR1522">
        <v>47.643999999999998</v>
      </c>
      <c r="CS1522">
        <v>48.279470000000003</v>
      </c>
      <c r="CT1522">
        <v>47.491810000000001</v>
      </c>
      <c r="CU1522">
        <v>47.100540000000002</v>
      </c>
      <c r="CV1522">
        <v>36.862630000000003</v>
      </c>
      <c r="CW1522">
        <v>20.239889999999999</v>
      </c>
      <c r="CX1522">
        <v>12.92109</v>
      </c>
      <c r="CY1522">
        <v>12.95124</v>
      </c>
      <c r="CZ1522">
        <v>12.35078</v>
      </c>
      <c r="DA1522">
        <v>11.149139999999999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  <c r="DM1522">
        <v>0</v>
      </c>
      <c r="DN1522">
        <v>19.48095</v>
      </c>
      <c r="DO1522">
        <v>48.146880000000003</v>
      </c>
      <c r="DP1522">
        <v>48.34348</v>
      </c>
      <c r="DQ1522">
        <v>48.57479</v>
      </c>
      <c r="DR1522">
        <v>47.74971</v>
      </c>
      <c r="DS1522">
        <v>47.358269999999997</v>
      </c>
      <c r="DT1522">
        <v>37.167920000000002</v>
      </c>
      <c r="DU1522">
        <v>20.572880000000001</v>
      </c>
      <c r="DV1522">
        <v>13.198180000000001</v>
      </c>
      <c r="DW1522">
        <v>13.22162</v>
      </c>
      <c r="DX1522">
        <v>12.60337</v>
      </c>
      <c r="DY1522">
        <v>11.39536</v>
      </c>
      <c r="DZ1522">
        <v>0</v>
      </c>
      <c r="EA1522">
        <v>0</v>
      </c>
      <c r="EB1522">
        <v>0</v>
      </c>
      <c r="EC1522">
        <v>0</v>
      </c>
      <c r="ED1522">
        <v>0</v>
      </c>
      <c r="EE1522">
        <v>0</v>
      </c>
      <c r="EF1522">
        <v>0</v>
      </c>
      <c r="EG1522">
        <v>0</v>
      </c>
      <c r="EH1522">
        <v>0</v>
      </c>
      <c r="EI1522">
        <v>0</v>
      </c>
      <c r="EJ1522">
        <v>0</v>
      </c>
      <c r="EK1522">
        <v>0</v>
      </c>
      <c r="EL1522">
        <v>19.79317</v>
      </c>
      <c r="EM1522">
        <v>50.914659999999998</v>
      </c>
      <c r="EN1522">
        <v>49.353409999999997</v>
      </c>
      <c r="EO1522">
        <v>49.001190000000001</v>
      </c>
      <c r="EP1522">
        <v>48.122079999999997</v>
      </c>
      <c r="EQ1522">
        <v>47.730409999999999</v>
      </c>
      <c r="ER1522">
        <v>37.608719999999998</v>
      </c>
      <c r="ES1522">
        <v>21.053660000000001</v>
      </c>
      <c r="ET1522">
        <v>13.59826</v>
      </c>
      <c r="EU1522">
        <v>13.612</v>
      </c>
      <c r="EV1522">
        <v>12.968059999999999</v>
      </c>
      <c r="EW1522">
        <v>11.75085</v>
      </c>
      <c r="EX1522">
        <v>62.065860000000001</v>
      </c>
      <c r="EY1522">
        <v>61.601419999999997</v>
      </c>
      <c r="EZ1522">
        <v>60.824579999999997</v>
      </c>
      <c r="FA1522">
        <v>59.679989999999997</v>
      </c>
      <c r="FB1522">
        <v>58.824190000000002</v>
      </c>
      <c r="FC1522">
        <v>58.03163</v>
      </c>
      <c r="FD1522">
        <v>57.538249999999998</v>
      </c>
      <c r="FE1522">
        <v>57.749429999999997</v>
      </c>
      <c r="FF1522">
        <v>59.397849999999998</v>
      </c>
      <c r="FG1522">
        <v>62.77749</v>
      </c>
      <c r="FH1522">
        <v>65.768519999999995</v>
      </c>
      <c r="FI1522">
        <v>69.0839</v>
      </c>
      <c r="FJ1522">
        <v>71.781670000000005</v>
      </c>
      <c r="FK1522">
        <v>73.873149999999995</v>
      </c>
      <c r="FL1522">
        <v>74.55292</v>
      </c>
      <c r="FM1522">
        <v>74.384929999999997</v>
      </c>
      <c r="FN1522">
        <v>74.652289999999994</v>
      </c>
      <c r="FO1522">
        <v>73.676839999999999</v>
      </c>
      <c r="FP1522">
        <v>72.734340000000003</v>
      </c>
      <c r="FQ1522">
        <v>70.784000000000006</v>
      </c>
      <c r="FR1522">
        <v>67.18356</v>
      </c>
      <c r="FS1522">
        <v>65.394940000000005</v>
      </c>
      <c r="FT1522">
        <v>63.749969999999998</v>
      </c>
      <c r="FU1522">
        <v>61.785739999999997</v>
      </c>
      <c r="FV1522">
        <v>1</v>
      </c>
    </row>
    <row r="1523" spans="1:178" x14ac:dyDescent="0.2">
      <c r="A1523" t="s">
        <v>216</v>
      </c>
      <c r="B1523" t="s">
        <v>231</v>
      </c>
      <c r="C1523" t="s">
        <v>246</v>
      </c>
      <c r="D1523" t="s">
        <v>36</v>
      </c>
      <c r="E1523">
        <v>2016</v>
      </c>
      <c r="F1523" t="s">
        <v>230</v>
      </c>
      <c r="G1523">
        <v>54</v>
      </c>
      <c r="H1523" s="59"/>
      <c r="I1523">
        <v>12.414809999999999</v>
      </c>
      <c r="J1523">
        <v>53.807119999999998</v>
      </c>
      <c r="K1523">
        <v>53.373660000000001</v>
      </c>
      <c r="L1523">
        <v>53.204219999999999</v>
      </c>
      <c r="M1523">
        <v>55.153170000000003</v>
      </c>
      <c r="N1523">
        <v>57.262720000000002</v>
      </c>
      <c r="O1523">
        <v>61.064070000000001</v>
      </c>
      <c r="P1523">
        <v>62.78801</v>
      </c>
      <c r="Q1523">
        <v>63.824460000000002</v>
      </c>
      <c r="R1523">
        <v>63.987729999999999</v>
      </c>
      <c r="S1523">
        <v>65.217780000000005</v>
      </c>
      <c r="T1523">
        <v>66.742699999999999</v>
      </c>
      <c r="U1523">
        <v>65.948490000000007</v>
      </c>
      <c r="V1523">
        <v>64.781329999999997</v>
      </c>
      <c r="W1523">
        <v>62.670850000000002</v>
      </c>
      <c r="X1523">
        <v>62.452840000000002</v>
      </c>
      <c r="Y1523">
        <v>62.242040000000003</v>
      </c>
      <c r="Z1523">
        <v>61.335099999999997</v>
      </c>
      <c r="AA1523">
        <v>60.873629999999999</v>
      </c>
      <c r="AB1523">
        <v>60.650750000000002</v>
      </c>
      <c r="AC1523">
        <v>59.826889999999999</v>
      </c>
      <c r="AD1523">
        <v>59.144390000000001</v>
      </c>
      <c r="AE1523">
        <v>58.619819999999997</v>
      </c>
      <c r="AF1523">
        <v>57.113239999999998</v>
      </c>
      <c r="AG1523">
        <v>55.198979999999999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18.057739999999999</v>
      </c>
      <c r="AU1523">
        <v>39.978529999999999</v>
      </c>
      <c r="AV1523">
        <v>44.263829999999999</v>
      </c>
      <c r="AW1523">
        <v>45.84648</v>
      </c>
      <c r="AX1523">
        <v>45.176749999999998</v>
      </c>
      <c r="AY1523">
        <v>44.799860000000002</v>
      </c>
      <c r="AZ1523">
        <v>34.813470000000002</v>
      </c>
      <c r="BA1523">
        <v>18.717949999999998</v>
      </c>
      <c r="BB1523">
        <v>11.794639999999999</v>
      </c>
      <c r="BC1523">
        <v>11.839840000000001</v>
      </c>
      <c r="BD1523">
        <v>11.303520000000001</v>
      </c>
      <c r="BE1523">
        <v>10.16009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18.364329999999999</v>
      </c>
      <c r="BS1523">
        <v>42.696440000000003</v>
      </c>
      <c r="BT1523">
        <v>45.255569999999999</v>
      </c>
      <c r="BU1523">
        <v>46.2652</v>
      </c>
      <c r="BV1523">
        <v>45.542409999999997</v>
      </c>
      <c r="BW1523">
        <v>45.165280000000003</v>
      </c>
      <c r="BX1523">
        <v>35.246319999999997</v>
      </c>
      <c r="BY1523">
        <v>19.190059999999999</v>
      </c>
      <c r="BZ1523">
        <v>12.187519999999999</v>
      </c>
      <c r="CA1523">
        <v>12.223190000000001</v>
      </c>
      <c r="CB1523">
        <v>11.66165</v>
      </c>
      <c r="CC1523">
        <v>10.509180000000001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18.57668</v>
      </c>
      <c r="CQ1523">
        <v>44.578859999999999</v>
      </c>
      <c r="CR1523">
        <v>45.942439999999998</v>
      </c>
      <c r="CS1523">
        <v>46.555199999999999</v>
      </c>
      <c r="CT1523">
        <v>45.795670000000001</v>
      </c>
      <c r="CU1523">
        <v>45.418379999999999</v>
      </c>
      <c r="CV1523">
        <v>35.546109999999999</v>
      </c>
      <c r="CW1523">
        <v>19.517040000000001</v>
      </c>
      <c r="CX1523">
        <v>12.459619999999999</v>
      </c>
      <c r="CY1523">
        <v>12.4887</v>
      </c>
      <c r="CZ1523">
        <v>11.90968</v>
      </c>
      <c r="DA1523">
        <v>10.750959999999999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  <c r="DM1523">
        <v>0</v>
      </c>
      <c r="DN1523">
        <v>18.78903</v>
      </c>
      <c r="DO1523">
        <v>46.461269999999999</v>
      </c>
      <c r="DP1523">
        <v>46.629309999999997</v>
      </c>
      <c r="DQ1523">
        <v>46.845199999999998</v>
      </c>
      <c r="DR1523">
        <v>46.048929999999999</v>
      </c>
      <c r="DS1523">
        <v>45.671469999999999</v>
      </c>
      <c r="DT1523">
        <v>35.8459</v>
      </c>
      <c r="DU1523">
        <v>19.84403</v>
      </c>
      <c r="DV1523">
        <v>12.731719999999999</v>
      </c>
      <c r="DW1523">
        <v>12.754200000000001</v>
      </c>
      <c r="DX1523">
        <v>12.157719999999999</v>
      </c>
      <c r="DY1523">
        <v>10.99273</v>
      </c>
      <c r="DZ1523">
        <v>0</v>
      </c>
      <c r="EA1523">
        <v>0</v>
      </c>
      <c r="EB1523">
        <v>0</v>
      </c>
      <c r="EC1523">
        <v>0</v>
      </c>
      <c r="ED1523">
        <v>0</v>
      </c>
      <c r="EE1523">
        <v>0</v>
      </c>
      <c r="EF1523">
        <v>0</v>
      </c>
      <c r="EG1523">
        <v>0</v>
      </c>
      <c r="EH1523">
        <v>0</v>
      </c>
      <c r="EI1523">
        <v>0</v>
      </c>
      <c r="EJ1523">
        <v>0</v>
      </c>
      <c r="EK1523">
        <v>0</v>
      </c>
      <c r="EL1523">
        <v>19.09562</v>
      </c>
      <c r="EM1523">
        <v>49.179180000000002</v>
      </c>
      <c r="EN1523">
        <v>47.621040000000001</v>
      </c>
      <c r="EO1523">
        <v>47.263919999999999</v>
      </c>
      <c r="EP1523">
        <v>46.414589999999997</v>
      </c>
      <c r="EQ1523">
        <v>46.036900000000003</v>
      </c>
      <c r="ER1523">
        <v>36.278750000000002</v>
      </c>
      <c r="ES1523">
        <v>20.316140000000001</v>
      </c>
      <c r="ET1523">
        <v>13.12459</v>
      </c>
      <c r="EU1523">
        <v>13.137549999999999</v>
      </c>
      <c r="EV1523">
        <v>12.515840000000001</v>
      </c>
      <c r="EW1523">
        <v>11.34182</v>
      </c>
      <c r="EX1523">
        <v>62.065860000000001</v>
      </c>
      <c r="EY1523">
        <v>61.601419999999997</v>
      </c>
      <c r="EZ1523">
        <v>60.824579999999997</v>
      </c>
      <c r="FA1523">
        <v>59.679989999999997</v>
      </c>
      <c r="FB1523">
        <v>58.824190000000002</v>
      </c>
      <c r="FC1523">
        <v>58.03163</v>
      </c>
      <c r="FD1523">
        <v>57.538249999999998</v>
      </c>
      <c r="FE1523">
        <v>57.749429999999997</v>
      </c>
      <c r="FF1523">
        <v>59.397849999999998</v>
      </c>
      <c r="FG1523">
        <v>62.77749</v>
      </c>
      <c r="FH1523">
        <v>65.768519999999995</v>
      </c>
      <c r="FI1523">
        <v>69.0839</v>
      </c>
      <c r="FJ1523">
        <v>71.781670000000005</v>
      </c>
      <c r="FK1523">
        <v>73.873149999999995</v>
      </c>
      <c r="FL1523">
        <v>74.55292</v>
      </c>
      <c r="FM1523">
        <v>74.384929999999997</v>
      </c>
      <c r="FN1523">
        <v>74.652289999999994</v>
      </c>
      <c r="FO1523">
        <v>73.676839999999999</v>
      </c>
      <c r="FP1523">
        <v>72.734340000000003</v>
      </c>
      <c r="FQ1523">
        <v>70.784000000000006</v>
      </c>
      <c r="FR1523">
        <v>67.18356</v>
      </c>
      <c r="FS1523">
        <v>65.394940000000005</v>
      </c>
      <c r="FT1523">
        <v>63.749969999999998</v>
      </c>
      <c r="FU1523">
        <v>61.785739999999997</v>
      </c>
      <c r="FV1523">
        <v>1</v>
      </c>
    </row>
    <row r="1524" spans="1:178" x14ac:dyDescent="0.2">
      <c r="A1524" t="s">
        <v>216</v>
      </c>
      <c r="B1524" t="s">
        <v>231</v>
      </c>
      <c r="C1524" t="s">
        <v>246</v>
      </c>
      <c r="D1524" t="s">
        <v>36</v>
      </c>
      <c r="E1524">
        <v>2017</v>
      </c>
      <c r="F1524" t="s">
        <v>230</v>
      </c>
      <c r="G1524">
        <v>53</v>
      </c>
      <c r="H1524" s="59"/>
      <c r="I1524">
        <v>12.184900000000001</v>
      </c>
      <c r="J1524">
        <v>52.810699999999997</v>
      </c>
      <c r="K1524">
        <v>52.385260000000002</v>
      </c>
      <c r="L1524">
        <v>52.21895</v>
      </c>
      <c r="M1524">
        <v>54.131819999999998</v>
      </c>
      <c r="N1524">
        <v>56.202300000000001</v>
      </c>
      <c r="O1524">
        <v>59.933259999999997</v>
      </c>
      <c r="P1524">
        <v>61.62527</v>
      </c>
      <c r="Q1524">
        <v>62.642519999999998</v>
      </c>
      <c r="R1524">
        <v>62.802779999999998</v>
      </c>
      <c r="S1524">
        <v>64.010050000000007</v>
      </c>
      <c r="T1524">
        <v>65.506720000000001</v>
      </c>
      <c r="U1524">
        <v>64.727220000000003</v>
      </c>
      <c r="V1524">
        <v>63.581670000000003</v>
      </c>
      <c r="W1524">
        <v>61.510280000000002</v>
      </c>
      <c r="X1524">
        <v>61.296309999999998</v>
      </c>
      <c r="Y1524">
        <v>61.089410000000001</v>
      </c>
      <c r="Z1524">
        <v>60.199260000000002</v>
      </c>
      <c r="AA1524">
        <v>59.74635</v>
      </c>
      <c r="AB1524">
        <v>59.52758</v>
      </c>
      <c r="AC1524">
        <v>58.718989999999998</v>
      </c>
      <c r="AD1524">
        <v>58.049120000000002</v>
      </c>
      <c r="AE1524">
        <v>57.534269999999999</v>
      </c>
      <c r="AF1524">
        <v>56.055590000000002</v>
      </c>
      <c r="AG1524">
        <v>54.176780000000001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17.71855</v>
      </c>
      <c r="AU1524">
        <v>39.195799999999998</v>
      </c>
      <c r="AV1524">
        <v>43.428660000000001</v>
      </c>
      <c r="AW1524">
        <v>44.990940000000002</v>
      </c>
      <c r="AX1524">
        <v>44.334440000000001</v>
      </c>
      <c r="AY1524">
        <v>43.964530000000003</v>
      </c>
      <c r="AZ1524">
        <v>34.162030000000001</v>
      </c>
      <c r="BA1524">
        <v>18.363949999999999</v>
      </c>
      <c r="BB1524">
        <v>11.5701</v>
      </c>
      <c r="BC1524">
        <v>11.614610000000001</v>
      </c>
      <c r="BD1524">
        <v>11.088609999999999</v>
      </c>
      <c r="BE1524">
        <v>9.9664959999999994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18.022300000000001</v>
      </c>
      <c r="BS1524">
        <v>41.888420000000004</v>
      </c>
      <c r="BT1524">
        <v>44.411169999999998</v>
      </c>
      <c r="BU1524">
        <v>45.405769999999997</v>
      </c>
      <c r="BV1524">
        <v>44.6967</v>
      </c>
      <c r="BW1524">
        <v>44.326549999999997</v>
      </c>
      <c r="BX1524">
        <v>34.590850000000003</v>
      </c>
      <c r="BY1524">
        <v>18.831669999999999</v>
      </c>
      <c r="BZ1524">
        <v>11.95931</v>
      </c>
      <c r="CA1524">
        <v>11.994389999999999</v>
      </c>
      <c r="CB1524">
        <v>11.44341</v>
      </c>
      <c r="CC1524">
        <v>10.312340000000001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18.232669999999999</v>
      </c>
      <c r="CQ1524">
        <v>43.753320000000002</v>
      </c>
      <c r="CR1524">
        <v>45.091650000000001</v>
      </c>
      <c r="CS1524">
        <v>45.693069999999999</v>
      </c>
      <c r="CT1524">
        <v>44.947600000000001</v>
      </c>
      <c r="CU1524">
        <v>44.577289999999998</v>
      </c>
      <c r="CV1524">
        <v>34.88785</v>
      </c>
      <c r="CW1524">
        <v>19.155609999999999</v>
      </c>
      <c r="CX1524">
        <v>12.22888</v>
      </c>
      <c r="CY1524">
        <v>12.257429999999999</v>
      </c>
      <c r="CZ1524">
        <v>11.68913</v>
      </c>
      <c r="DA1524">
        <v>10.551869999999999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  <c r="DM1524">
        <v>0</v>
      </c>
      <c r="DN1524">
        <v>18.44304</v>
      </c>
      <c r="DO1524">
        <v>45.618229999999997</v>
      </c>
      <c r="DP1524">
        <v>45.772129999999997</v>
      </c>
      <c r="DQ1524">
        <v>45.980370000000001</v>
      </c>
      <c r="DR1524">
        <v>45.198500000000003</v>
      </c>
      <c r="DS1524">
        <v>44.828029999999998</v>
      </c>
      <c r="DT1524">
        <v>35.184849999999997</v>
      </c>
      <c r="DU1524">
        <v>19.479559999999999</v>
      </c>
      <c r="DV1524">
        <v>12.49846</v>
      </c>
      <c r="DW1524">
        <v>12.52046</v>
      </c>
      <c r="DX1524">
        <v>11.93486</v>
      </c>
      <c r="DY1524">
        <v>10.79139</v>
      </c>
      <c r="DZ1524">
        <v>0</v>
      </c>
      <c r="EA1524">
        <v>0</v>
      </c>
      <c r="EB1524">
        <v>0</v>
      </c>
      <c r="EC1524">
        <v>0</v>
      </c>
      <c r="ED1524">
        <v>0</v>
      </c>
      <c r="EE1524">
        <v>0</v>
      </c>
      <c r="EF1524">
        <v>0</v>
      </c>
      <c r="EG1524">
        <v>0</v>
      </c>
      <c r="EH1524">
        <v>0</v>
      </c>
      <c r="EI1524">
        <v>0</v>
      </c>
      <c r="EJ1524">
        <v>0</v>
      </c>
      <c r="EK1524">
        <v>0</v>
      </c>
      <c r="EL1524">
        <v>18.746780000000001</v>
      </c>
      <c r="EM1524">
        <v>48.310850000000002</v>
      </c>
      <c r="EN1524">
        <v>46.754629999999999</v>
      </c>
      <c r="EO1524">
        <v>46.395200000000003</v>
      </c>
      <c r="EP1524">
        <v>45.560760000000002</v>
      </c>
      <c r="EQ1524">
        <v>45.190060000000003</v>
      </c>
      <c r="ER1524">
        <v>35.613669999999999</v>
      </c>
      <c r="ES1524">
        <v>19.947279999999999</v>
      </c>
      <c r="ET1524">
        <v>12.88767</v>
      </c>
      <c r="EU1524">
        <v>12.90024</v>
      </c>
      <c r="EV1524">
        <v>12.28965</v>
      </c>
      <c r="EW1524">
        <v>11.13724</v>
      </c>
      <c r="EX1524">
        <v>62.065849999999998</v>
      </c>
      <c r="EY1524">
        <v>61.601419999999997</v>
      </c>
      <c r="EZ1524">
        <v>60.824579999999997</v>
      </c>
      <c r="FA1524">
        <v>59.679989999999997</v>
      </c>
      <c r="FB1524">
        <v>58.824190000000002</v>
      </c>
      <c r="FC1524">
        <v>58.03163</v>
      </c>
      <c r="FD1524">
        <v>57.538249999999998</v>
      </c>
      <c r="FE1524">
        <v>57.749429999999997</v>
      </c>
      <c r="FF1524">
        <v>59.397849999999998</v>
      </c>
      <c r="FG1524">
        <v>62.77749</v>
      </c>
      <c r="FH1524">
        <v>65.768519999999995</v>
      </c>
      <c r="FI1524">
        <v>69.0839</v>
      </c>
      <c r="FJ1524">
        <v>71.781670000000005</v>
      </c>
      <c r="FK1524">
        <v>73.873149999999995</v>
      </c>
      <c r="FL1524">
        <v>74.55292</v>
      </c>
      <c r="FM1524">
        <v>74.384929999999997</v>
      </c>
      <c r="FN1524">
        <v>74.652289999999994</v>
      </c>
      <c r="FO1524">
        <v>73.676839999999999</v>
      </c>
      <c r="FP1524">
        <v>72.734340000000003</v>
      </c>
      <c r="FQ1524">
        <v>70.784000000000006</v>
      </c>
      <c r="FR1524">
        <v>67.18356</v>
      </c>
      <c r="FS1524">
        <v>65.394940000000005</v>
      </c>
      <c r="FT1524">
        <v>63.749969999999998</v>
      </c>
      <c r="FU1524">
        <v>61.785739999999997</v>
      </c>
      <c r="FV1524">
        <v>1</v>
      </c>
    </row>
    <row r="1525" spans="1:178" x14ac:dyDescent="0.2">
      <c r="A1525" t="s">
        <v>216</v>
      </c>
      <c r="B1525" t="s">
        <v>231</v>
      </c>
      <c r="C1525" t="s">
        <v>246</v>
      </c>
      <c r="D1525" t="s">
        <v>36</v>
      </c>
      <c r="E1525" t="s">
        <v>239</v>
      </c>
      <c r="F1525" t="s">
        <v>230</v>
      </c>
      <c r="G1525">
        <v>51</v>
      </c>
      <c r="H1525" s="59"/>
      <c r="I1525">
        <v>11.725099999999999</v>
      </c>
      <c r="J1525">
        <v>50.817839999999997</v>
      </c>
      <c r="K1525">
        <v>50.408459999999998</v>
      </c>
      <c r="L1525">
        <v>50.248420000000003</v>
      </c>
      <c r="M1525">
        <v>52.089109999999998</v>
      </c>
      <c r="N1525">
        <v>54.08146</v>
      </c>
      <c r="O1525">
        <v>57.671619999999997</v>
      </c>
      <c r="P1525">
        <v>59.299790000000002</v>
      </c>
      <c r="Q1525">
        <v>60.278649999999999</v>
      </c>
      <c r="R1525">
        <v>60.432859999999998</v>
      </c>
      <c r="S1525">
        <v>61.594569999999997</v>
      </c>
      <c r="T1525">
        <v>63.034770000000002</v>
      </c>
      <c r="U1525">
        <v>62.284680000000002</v>
      </c>
      <c r="V1525">
        <v>61.182360000000003</v>
      </c>
      <c r="W1525">
        <v>59.189140000000002</v>
      </c>
      <c r="X1525">
        <v>58.983240000000002</v>
      </c>
      <c r="Y1525">
        <v>58.784149999999997</v>
      </c>
      <c r="Z1525">
        <v>57.927599999999998</v>
      </c>
      <c r="AA1525">
        <v>57.491759999999999</v>
      </c>
      <c r="AB1525">
        <v>57.281260000000003</v>
      </c>
      <c r="AC1525">
        <v>56.503169999999997</v>
      </c>
      <c r="AD1525">
        <v>55.85859</v>
      </c>
      <c r="AE1525">
        <v>55.363160000000001</v>
      </c>
      <c r="AF1525">
        <v>53.940280000000001</v>
      </c>
      <c r="AG1525">
        <v>52.132370000000002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17.040320000000001</v>
      </c>
      <c r="AU1525">
        <v>37.631540000000001</v>
      </c>
      <c r="AV1525">
        <v>41.758769999999998</v>
      </c>
      <c r="AW1525">
        <v>43.280050000000003</v>
      </c>
      <c r="AX1525">
        <v>42.649979999999999</v>
      </c>
      <c r="AY1525">
        <v>42.294040000000003</v>
      </c>
      <c r="AZ1525">
        <v>32.85933</v>
      </c>
      <c r="BA1525">
        <v>17.656179999999999</v>
      </c>
      <c r="BB1525">
        <v>11.121180000000001</v>
      </c>
      <c r="BC1525">
        <v>11.16431</v>
      </c>
      <c r="BD1525">
        <v>10.658950000000001</v>
      </c>
      <c r="BE1525">
        <v>9.5794630000000005</v>
      </c>
      <c r="BF1525">
        <v>0</v>
      </c>
      <c r="BG1525">
        <v>0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17.338280000000001</v>
      </c>
      <c r="BS1525">
        <v>40.272880000000001</v>
      </c>
      <c r="BT1525">
        <v>42.722560000000001</v>
      </c>
      <c r="BU1525">
        <v>43.686970000000002</v>
      </c>
      <c r="BV1525">
        <v>43.005339999999997</v>
      </c>
      <c r="BW1525">
        <v>42.649169999999998</v>
      </c>
      <c r="BX1525">
        <v>33.279980000000002</v>
      </c>
      <c r="BY1525">
        <v>18.114989999999999</v>
      </c>
      <c r="BZ1525">
        <v>11.502980000000001</v>
      </c>
      <c r="CA1525">
        <v>11.536860000000001</v>
      </c>
      <c r="CB1525">
        <v>11.00699</v>
      </c>
      <c r="CC1525">
        <v>9.9187159999999999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17.544640000000001</v>
      </c>
      <c r="CQ1525">
        <v>42.102249999999998</v>
      </c>
      <c r="CR1525">
        <v>43.390079999999998</v>
      </c>
      <c r="CS1525">
        <v>43.968800000000002</v>
      </c>
      <c r="CT1525">
        <v>43.251460000000002</v>
      </c>
      <c r="CU1525">
        <v>42.895130000000002</v>
      </c>
      <c r="CV1525">
        <v>33.57132</v>
      </c>
      <c r="CW1525">
        <v>18.432759999999998</v>
      </c>
      <c r="CX1525">
        <v>11.76742</v>
      </c>
      <c r="CY1525">
        <v>11.794879999999999</v>
      </c>
      <c r="CZ1525">
        <v>11.24803</v>
      </c>
      <c r="DA1525">
        <v>10.15368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  <c r="DM1525">
        <v>0</v>
      </c>
      <c r="DN1525">
        <v>17.751010000000001</v>
      </c>
      <c r="DO1525">
        <v>43.931629999999998</v>
      </c>
      <c r="DP1525">
        <v>44.057589999999998</v>
      </c>
      <c r="DQ1525">
        <v>44.250639999999997</v>
      </c>
      <c r="DR1525">
        <v>43.497590000000002</v>
      </c>
      <c r="DS1525">
        <v>43.141100000000002</v>
      </c>
      <c r="DT1525">
        <v>33.862670000000001</v>
      </c>
      <c r="DU1525">
        <v>18.750530000000001</v>
      </c>
      <c r="DV1525">
        <v>12.03185</v>
      </c>
      <c r="DW1525">
        <v>12.052910000000001</v>
      </c>
      <c r="DX1525">
        <v>11.48908</v>
      </c>
      <c r="DY1525">
        <v>10.38865</v>
      </c>
      <c r="DZ1525">
        <v>0</v>
      </c>
      <c r="EA1525">
        <v>0</v>
      </c>
      <c r="EB1525">
        <v>0</v>
      </c>
      <c r="EC1525">
        <v>0</v>
      </c>
      <c r="ED1525">
        <v>0</v>
      </c>
      <c r="EE1525">
        <v>0</v>
      </c>
      <c r="EF1525">
        <v>0</v>
      </c>
      <c r="EG1525">
        <v>0</v>
      </c>
      <c r="EH1525">
        <v>0</v>
      </c>
      <c r="EI1525">
        <v>0</v>
      </c>
      <c r="EJ1525">
        <v>0</v>
      </c>
      <c r="EK1525">
        <v>0</v>
      </c>
      <c r="EL1525">
        <v>18.048960000000001</v>
      </c>
      <c r="EM1525">
        <v>46.572960000000002</v>
      </c>
      <c r="EN1525">
        <v>45.021389999999997</v>
      </c>
      <c r="EO1525">
        <v>44.657550000000001</v>
      </c>
      <c r="EP1525">
        <v>43.85295</v>
      </c>
      <c r="EQ1525">
        <v>43.496229999999997</v>
      </c>
      <c r="ER1525">
        <v>34.283320000000003</v>
      </c>
      <c r="ES1525">
        <v>19.209340000000001</v>
      </c>
      <c r="ET1525">
        <v>12.41366</v>
      </c>
      <c r="EU1525">
        <v>12.42545</v>
      </c>
      <c r="EV1525">
        <v>11.837109999999999</v>
      </c>
      <c r="EW1525">
        <v>10.7279</v>
      </c>
      <c r="EX1525">
        <v>62.065860000000001</v>
      </c>
      <c r="EY1525">
        <v>61.601419999999997</v>
      </c>
      <c r="EZ1525">
        <v>60.824579999999997</v>
      </c>
      <c r="FA1525">
        <v>59.679989999999997</v>
      </c>
      <c r="FB1525">
        <v>58.824190000000002</v>
      </c>
      <c r="FC1525">
        <v>58.03163</v>
      </c>
      <c r="FD1525">
        <v>57.538249999999998</v>
      </c>
      <c r="FE1525">
        <v>57.749429999999997</v>
      </c>
      <c r="FF1525">
        <v>59.397849999999998</v>
      </c>
      <c r="FG1525">
        <v>62.77749</v>
      </c>
      <c r="FH1525">
        <v>65.768519999999995</v>
      </c>
      <c r="FI1525">
        <v>69.0839</v>
      </c>
      <c r="FJ1525">
        <v>71.781670000000005</v>
      </c>
      <c r="FK1525">
        <v>73.873149999999995</v>
      </c>
      <c r="FL1525">
        <v>74.55292</v>
      </c>
      <c r="FM1525">
        <v>74.384929999999997</v>
      </c>
      <c r="FN1525">
        <v>74.652289999999994</v>
      </c>
      <c r="FO1525">
        <v>73.676839999999999</v>
      </c>
      <c r="FP1525">
        <v>72.734340000000003</v>
      </c>
      <c r="FQ1525">
        <v>70.784000000000006</v>
      </c>
      <c r="FR1525">
        <v>67.18356</v>
      </c>
      <c r="FS1525">
        <v>65.394940000000005</v>
      </c>
      <c r="FT1525">
        <v>63.749969999999998</v>
      </c>
      <c r="FU1525">
        <v>61.785739999999997</v>
      </c>
      <c r="FV1525">
        <v>1</v>
      </c>
    </row>
    <row r="1526" spans="1:178" x14ac:dyDescent="0.2">
      <c r="A1526" t="s">
        <v>216</v>
      </c>
      <c r="B1526" t="s">
        <v>231</v>
      </c>
      <c r="C1526" t="s">
        <v>246</v>
      </c>
      <c r="D1526" t="s">
        <v>37</v>
      </c>
      <c r="E1526">
        <v>2015</v>
      </c>
      <c r="F1526" t="s">
        <v>230</v>
      </c>
      <c r="G1526">
        <v>56</v>
      </c>
      <c r="H1526" s="59"/>
      <c r="I1526">
        <v>12.87462</v>
      </c>
      <c r="J1526">
        <v>55.468739999999997</v>
      </c>
      <c r="K1526">
        <v>55.197620000000001</v>
      </c>
      <c r="L1526">
        <v>55.833539999999999</v>
      </c>
      <c r="M1526">
        <v>57.530679999999997</v>
      </c>
      <c r="N1526">
        <v>60.362499999999997</v>
      </c>
      <c r="O1526">
        <v>64.295810000000003</v>
      </c>
      <c r="P1526">
        <v>66.066360000000003</v>
      </c>
      <c r="Q1526">
        <v>67.049149999999997</v>
      </c>
      <c r="R1526">
        <v>67.322479999999999</v>
      </c>
      <c r="S1526">
        <v>68.490409999999997</v>
      </c>
      <c r="T1526">
        <v>69.180819999999997</v>
      </c>
      <c r="U1526">
        <v>69.172359999999998</v>
      </c>
      <c r="V1526">
        <v>68.195260000000005</v>
      </c>
      <c r="W1526">
        <v>66.302779999999998</v>
      </c>
      <c r="X1526">
        <v>65.835729999999998</v>
      </c>
      <c r="Y1526">
        <v>66.094070000000002</v>
      </c>
      <c r="Z1526">
        <v>65.377340000000004</v>
      </c>
      <c r="AA1526">
        <v>65.008219999999994</v>
      </c>
      <c r="AB1526">
        <v>64.110240000000005</v>
      </c>
      <c r="AC1526">
        <v>63.286459999999998</v>
      </c>
      <c r="AD1526">
        <v>62.397709999999996</v>
      </c>
      <c r="AE1526">
        <v>61.224409999999999</v>
      </c>
      <c r="AF1526">
        <v>59.624499999999998</v>
      </c>
      <c r="AG1526">
        <v>57.286819999999999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19.312439999999999</v>
      </c>
      <c r="AU1526">
        <v>44.613790000000002</v>
      </c>
      <c r="AV1526">
        <v>47.69979</v>
      </c>
      <c r="AW1526">
        <v>49.539560000000002</v>
      </c>
      <c r="AX1526">
        <v>48.927790000000002</v>
      </c>
      <c r="AY1526">
        <v>48.723320000000001</v>
      </c>
      <c r="AZ1526">
        <v>36.226149999999997</v>
      </c>
      <c r="BA1526">
        <v>19.15438</v>
      </c>
      <c r="BB1526">
        <v>11.914339999999999</v>
      </c>
      <c r="BC1526">
        <v>11.76341</v>
      </c>
      <c r="BD1526">
        <v>11.065390000000001</v>
      </c>
      <c r="BE1526">
        <v>9.7007770000000004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19.6755</v>
      </c>
      <c r="BS1526">
        <v>46.866819999999997</v>
      </c>
      <c r="BT1526">
        <v>48.529130000000002</v>
      </c>
      <c r="BU1526">
        <v>49.969259999999998</v>
      </c>
      <c r="BV1526">
        <v>49.35633</v>
      </c>
      <c r="BW1526">
        <v>49.136360000000003</v>
      </c>
      <c r="BX1526">
        <v>36.823619999999998</v>
      </c>
      <c r="BY1526">
        <v>19.702300000000001</v>
      </c>
      <c r="BZ1526">
        <v>12.42989</v>
      </c>
      <c r="CA1526">
        <v>12.241099999999999</v>
      </c>
      <c r="CB1526">
        <v>11.53473</v>
      </c>
      <c r="CC1526">
        <v>10.170450000000001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19.926960000000001</v>
      </c>
      <c r="CQ1526">
        <v>48.427250000000001</v>
      </c>
      <c r="CR1526">
        <v>49.103520000000003</v>
      </c>
      <c r="CS1526">
        <v>50.26688</v>
      </c>
      <c r="CT1526">
        <v>49.65314</v>
      </c>
      <c r="CU1526">
        <v>49.422420000000002</v>
      </c>
      <c r="CV1526">
        <v>37.237430000000003</v>
      </c>
      <c r="CW1526">
        <v>20.081779999999998</v>
      </c>
      <c r="CX1526">
        <v>12.786960000000001</v>
      </c>
      <c r="CY1526">
        <v>12.57194</v>
      </c>
      <c r="CZ1526">
        <v>11.85979</v>
      </c>
      <c r="DA1526">
        <v>10.49574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  <c r="DM1526">
        <v>0</v>
      </c>
      <c r="DN1526">
        <v>20.178419999999999</v>
      </c>
      <c r="DO1526">
        <v>49.987690000000001</v>
      </c>
      <c r="DP1526">
        <v>49.67792</v>
      </c>
      <c r="DQ1526">
        <v>50.564489999999999</v>
      </c>
      <c r="DR1526">
        <v>49.949950000000001</v>
      </c>
      <c r="DS1526">
        <v>49.708480000000002</v>
      </c>
      <c r="DT1526">
        <v>37.651229999999998</v>
      </c>
      <c r="DU1526">
        <v>20.461269999999999</v>
      </c>
      <c r="DV1526">
        <v>13.144030000000001</v>
      </c>
      <c r="DW1526">
        <v>12.90278</v>
      </c>
      <c r="DX1526">
        <v>12.18486</v>
      </c>
      <c r="DY1526">
        <v>10.82103</v>
      </c>
      <c r="DZ1526">
        <v>0</v>
      </c>
      <c r="EA1526">
        <v>0</v>
      </c>
      <c r="EB1526">
        <v>0</v>
      </c>
      <c r="EC1526">
        <v>0</v>
      </c>
      <c r="ED1526">
        <v>0</v>
      </c>
      <c r="EE1526">
        <v>0</v>
      </c>
      <c r="EF1526">
        <v>0</v>
      </c>
      <c r="EG1526">
        <v>0</v>
      </c>
      <c r="EH1526">
        <v>0</v>
      </c>
      <c r="EI1526">
        <v>0</v>
      </c>
      <c r="EJ1526">
        <v>0</v>
      </c>
      <c r="EK1526">
        <v>0</v>
      </c>
      <c r="EL1526">
        <v>20.54148</v>
      </c>
      <c r="EM1526">
        <v>52.240720000000003</v>
      </c>
      <c r="EN1526">
        <v>50.507260000000002</v>
      </c>
      <c r="EO1526">
        <v>50.994190000000003</v>
      </c>
      <c r="EP1526">
        <v>50.378489999999999</v>
      </c>
      <c r="EQ1526">
        <v>50.121519999999997</v>
      </c>
      <c r="ER1526">
        <v>38.248699999999999</v>
      </c>
      <c r="ES1526">
        <v>21.009180000000001</v>
      </c>
      <c r="ET1526">
        <v>13.65958</v>
      </c>
      <c r="EU1526">
        <v>13.380459999999999</v>
      </c>
      <c r="EV1526">
        <v>12.65419</v>
      </c>
      <c r="EW1526">
        <v>11.290699999999999</v>
      </c>
      <c r="EX1526">
        <v>58.884030000000003</v>
      </c>
      <c r="EY1526">
        <v>58.981909999999999</v>
      </c>
      <c r="EZ1526">
        <v>58.980330000000002</v>
      </c>
      <c r="FA1526">
        <v>58.299810000000001</v>
      </c>
      <c r="FB1526">
        <v>57.710830000000001</v>
      </c>
      <c r="FC1526">
        <v>57.731430000000003</v>
      </c>
      <c r="FD1526">
        <v>58.113840000000003</v>
      </c>
      <c r="FE1526">
        <v>58.766570000000002</v>
      </c>
      <c r="FF1526">
        <v>59.564979999999998</v>
      </c>
      <c r="FG1526">
        <v>61.457889999999999</v>
      </c>
      <c r="FH1526">
        <v>64.628529999999998</v>
      </c>
      <c r="FI1526">
        <v>67.640439999999998</v>
      </c>
      <c r="FJ1526">
        <v>70.357029999999995</v>
      </c>
      <c r="FK1526">
        <v>71.394999999999996</v>
      </c>
      <c r="FL1526">
        <v>71.101159999999993</v>
      </c>
      <c r="FM1526">
        <v>71.95702</v>
      </c>
      <c r="FN1526">
        <v>72.118340000000003</v>
      </c>
      <c r="FO1526">
        <v>70.971490000000003</v>
      </c>
      <c r="FP1526">
        <v>69.034030000000001</v>
      </c>
      <c r="FQ1526">
        <v>66.269099999999995</v>
      </c>
      <c r="FR1526">
        <v>63.197870000000002</v>
      </c>
      <c r="FS1526">
        <v>60.734870000000001</v>
      </c>
      <c r="FT1526">
        <v>60.220179999999999</v>
      </c>
      <c r="FU1526">
        <v>59.842640000000003</v>
      </c>
      <c r="FV1526">
        <v>1</v>
      </c>
    </row>
    <row r="1527" spans="1:178" x14ac:dyDescent="0.2">
      <c r="A1527" t="s">
        <v>216</v>
      </c>
      <c r="B1527" t="s">
        <v>231</v>
      </c>
      <c r="C1527" t="s">
        <v>246</v>
      </c>
      <c r="D1527" t="s">
        <v>37</v>
      </c>
      <c r="E1527">
        <v>2016</v>
      </c>
      <c r="F1527" t="s">
        <v>230</v>
      </c>
      <c r="G1527">
        <v>54</v>
      </c>
      <c r="H1527" s="59"/>
      <c r="I1527">
        <v>12.414809999999999</v>
      </c>
      <c r="J1527">
        <v>53.48771</v>
      </c>
      <c r="K1527">
        <v>53.226280000000003</v>
      </c>
      <c r="L1527">
        <v>53.839480000000002</v>
      </c>
      <c r="M1527">
        <v>55.476010000000002</v>
      </c>
      <c r="N1527">
        <v>58.206699999999998</v>
      </c>
      <c r="O1527">
        <v>61.99953</v>
      </c>
      <c r="P1527">
        <v>63.706850000000003</v>
      </c>
      <c r="Q1527">
        <v>64.654539999999997</v>
      </c>
      <c r="R1527">
        <v>64.918109999999999</v>
      </c>
      <c r="S1527">
        <v>66.044330000000002</v>
      </c>
      <c r="T1527">
        <v>66.710080000000005</v>
      </c>
      <c r="U1527">
        <v>66.701909999999998</v>
      </c>
      <c r="V1527">
        <v>65.759709999999998</v>
      </c>
      <c r="W1527">
        <v>63.934820000000002</v>
      </c>
      <c r="X1527">
        <v>63.484459999999999</v>
      </c>
      <c r="Y1527">
        <v>63.73357</v>
      </c>
      <c r="Z1527">
        <v>63.042430000000003</v>
      </c>
      <c r="AA1527">
        <v>62.686500000000002</v>
      </c>
      <c r="AB1527">
        <v>61.82058</v>
      </c>
      <c r="AC1527">
        <v>61.026229999999998</v>
      </c>
      <c r="AD1527">
        <v>60.169220000000003</v>
      </c>
      <c r="AE1527">
        <v>59.037820000000004</v>
      </c>
      <c r="AF1527">
        <v>57.495049999999999</v>
      </c>
      <c r="AG1527">
        <v>55.240870000000001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18.611830000000001</v>
      </c>
      <c r="AU1527">
        <v>42.952959999999997</v>
      </c>
      <c r="AV1527">
        <v>45.97139</v>
      </c>
      <c r="AW1527">
        <v>47.757429999999999</v>
      </c>
      <c r="AX1527">
        <v>47.167529999999999</v>
      </c>
      <c r="AY1527">
        <v>46.970829999999999</v>
      </c>
      <c r="AZ1527">
        <v>34.914470000000001</v>
      </c>
      <c r="BA1527">
        <v>18.453890000000001</v>
      </c>
      <c r="BB1527">
        <v>11.473380000000001</v>
      </c>
      <c r="BC1527">
        <v>11.328989999999999</v>
      </c>
      <c r="BD1527">
        <v>10.65615</v>
      </c>
      <c r="BE1527">
        <v>9.3402539999999998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18.968360000000001</v>
      </c>
      <c r="BS1527">
        <v>45.165390000000002</v>
      </c>
      <c r="BT1527">
        <v>46.785780000000003</v>
      </c>
      <c r="BU1527">
        <v>48.179389999999998</v>
      </c>
      <c r="BV1527">
        <v>47.588349999999998</v>
      </c>
      <c r="BW1527">
        <v>47.376420000000003</v>
      </c>
      <c r="BX1527">
        <v>35.501170000000002</v>
      </c>
      <c r="BY1527">
        <v>18.99193</v>
      </c>
      <c r="BZ1527">
        <v>11.979649999999999</v>
      </c>
      <c r="CA1527">
        <v>11.79806</v>
      </c>
      <c r="CB1527">
        <v>11.11703</v>
      </c>
      <c r="CC1527">
        <v>9.8014600000000005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19.21528</v>
      </c>
      <c r="CQ1527">
        <v>46.697710000000001</v>
      </c>
      <c r="CR1527">
        <v>47.349829999999997</v>
      </c>
      <c r="CS1527">
        <v>48.471629999999998</v>
      </c>
      <c r="CT1527">
        <v>47.879809999999999</v>
      </c>
      <c r="CU1527">
        <v>47.657330000000002</v>
      </c>
      <c r="CV1527">
        <v>35.907519999999998</v>
      </c>
      <c r="CW1527">
        <v>19.364570000000001</v>
      </c>
      <c r="CX1527">
        <v>12.33028</v>
      </c>
      <c r="CY1527">
        <v>12.12294</v>
      </c>
      <c r="CZ1527">
        <v>11.43623</v>
      </c>
      <c r="DA1527">
        <v>10.120889999999999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  <c r="DM1527">
        <v>0</v>
      </c>
      <c r="DN1527">
        <v>19.462209999999999</v>
      </c>
      <c r="DO1527">
        <v>48.230029999999999</v>
      </c>
      <c r="DP1527">
        <v>47.913879999999999</v>
      </c>
      <c r="DQ1527">
        <v>48.76388</v>
      </c>
      <c r="DR1527">
        <v>48.171280000000003</v>
      </c>
      <c r="DS1527">
        <v>47.93824</v>
      </c>
      <c r="DT1527">
        <v>36.313870000000001</v>
      </c>
      <c r="DU1527">
        <v>19.737220000000001</v>
      </c>
      <c r="DV1527">
        <v>12.68092</v>
      </c>
      <c r="DW1527">
        <v>12.44782</v>
      </c>
      <c r="DX1527">
        <v>11.75543</v>
      </c>
      <c r="DY1527">
        <v>10.44032</v>
      </c>
      <c r="DZ1527">
        <v>0</v>
      </c>
      <c r="EA1527">
        <v>0</v>
      </c>
      <c r="EB1527">
        <v>0</v>
      </c>
      <c r="EC1527">
        <v>0</v>
      </c>
      <c r="ED1527">
        <v>0</v>
      </c>
      <c r="EE1527">
        <v>0</v>
      </c>
      <c r="EF1527">
        <v>0</v>
      </c>
      <c r="EG1527">
        <v>0</v>
      </c>
      <c r="EH1527">
        <v>0</v>
      </c>
      <c r="EI1527">
        <v>0</v>
      </c>
      <c r="EJ1527">
        <v>0</v>
      </c>
      <c r="EK1527">
        <v>0</v>
      </c>
      <c r="EL1527">
        <v>19.818729999999999</v>
      </c>
      <c r="EM1527">
        <v>50.442450000000001</v>
      </c>
      <c r="EN1527">
        <v>48.728270000000002</v>
      </c>
      <c r="EO1527">
        <v>49.185839999999999</v>
      </c>
      <c r="EP1527">
        <v>48.592100000000002</v>
      </c>
      <c r="EQ1527">
        <v>48.343829999999997</v>
      </c>
      <c r="ER1527">
        <v>36.900570000000002</v>
      </c>
      <c r="ES1527">
        <v>20.275259999999999</v>
      </c>
      <c r="ET1527">
        <v>13.18718</v>
      </c>
      <c r="EU1527">
        <v>12.91689</v>
      </c>
      <c r="EV1527">
        <v>12.21631</v>
      </c>
      <c r="EW1527">
        <v>10.901529999999999</v>
      </c>
      <c r="EX1527">
        <v>58.884030000000003</v>
      </c>
      <c r="EY1527">
        <v>58.981909999999999</v>
      </c>
      <c r="EZ1527">
        <v>58.980330000000002</v>
      </c>
      <c r="FA1527">
        <v>58.299810000000001</v>
      </c>
      <c r="FB1527">
        <v>57.710830000000001</v>
      </c>
      <c r="FC1527">
        <v>57.731430000000003</v>
      </c>
      <c r="FD1527">
        <v>58.113840000000003</v>
      </c>
      <c r="FE1527">
        <v>58.766570000000002</v>
      </c>
      <c r="FF1527">
        <v>59.564979999999998</v>
      </c>
      <c r="FG1527">
        <v>61.457900000000002</v>
      </c>
      <c r="FH1527">
        <v>64.628529999999998</v>
      </c>
      <c r="FI1527">
        <v>67.640439999999998</v>
      </c>
      <c r="FJ1527">
        <v>70.357029999999995</v>
      </c>
      <c r="FK1527">
        <v>71.394999999999996</v>
      </c>
      <c r="FL1527">
        <v>71.101159999999993</v>
      </c>
      <c r="FM1527">
        <v>71.95702</v>
      </c>
      <c r="FN1527">
        <v>72.118340000000003</v>
      </c>
      <c r="FO1527">
        <v>70.971490000000003</v>
      </c>
      <c r="FP1527">
        <v>69.034030000000001</v>
      </c>
      <c r="FQ1527">
        <v>66.269099999999995</v>
      </c>
      <c r="FR1527">
        <v>63.197870000000002</v>
      </c>
      <c r="FS1527">
        <v>60.734870000000001</v>
      </c>
      <c r="FT1527">
        <v>60.220179999999999</v>
      </c>
      <c r="FU1527">
        <v>59.84263</v>
      </c>
      <c r="FV1527">
        <v>1</v>
      </c>
    </row>
    <row r="1528" spans="1:178" x14ac:dyDescent="0.2">
      <c r="A1528" t="s">
        <v>216</v>
      </c>
      <c r="B1528" t="s">
        <v>231</v>
      </c>
      <c r="C1528" t="s">
        <v>246</v>
      </c>
      <c r="D1528" t="s">
        <v>37</v>
      </c>
      <c r="E1528">
        <v>2017</v>
      </c>
      <c r="F1528" t="s">
        <v>230</v>
      </c>
      <c r="G1528">
        <v>53</v>
      </c>
      <c r="H1528" s="59"/>
      <c r="I1528">
        <v>12.184900000000001</v>
      </c>
      <c r="J1528">
        <v>52.497199999999999</v>
      </c>
      <c r="K1528">
        <v>52.240609999999997</v>
      </c>
      <c r="L1528">
        <v>52.842449999999999</v>
      </c>
      <c r="M1528">
        <v>54.448680000000003</v>
      </c>
      <c r="N1528">
        <v>57.128790000000002</v>
      </c>
      <c r="O1528">
        <v>60.851390000000002</v>
      </c>
      <c r="P1528">
        <v>62.527090000000001</v>
      </c>
      <c r="Q1528">
        <v>63.457230000000003</v>
      </c>
      <c r="R1528">
        <v>63.715919999999997</v>
      </c>
      <c r="S1528">
        <v>64.821280000000002</v>
      </c>
      <c r="T1528">
        <v>65.474699999999999</v>
      </c>
      <c r="U1528">
        <v>65.46669</v>
      </c>
      <c r="V1528">
        <v>64.541939999999997</v>
      </c>
      <c r="W1528">
        <v>62.750839999999997</v>
      </c>
      <c r="X1528">
        <v>62.308819999999997</v>
      </c>
      <c r="Y1528">
        <v>62.553319999999999</v>
      </c>
      <c r="Z1528">
        <v>61.874980000000001</v>
      </c>
      <c r="AA1528">
        <v>61.52563</v>
      </c>
      <c r="AB1528">
        <v>60.675759999999997</v>
      </c>
      <c r="AC1528">
        <v>59.89611</v>
      </c>
      <c r="AD1528">
        <v>59.05498</v>
      </c>
      <c r="AE1528">
        <v>57.94453</v>
      </c>
      <c r="AF1528">
        <v>56.430329999999998</v>
      </c>
      <c r="AG1528">
        <v>54.217889999999997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18.261610000000001</v>
      </c>
      <c r="AU1528">
        <v>42.12303</v>
      </c>
      <c r="AV1528">
        <v>45.10736</v>
      </c>
      <c r="AW1528">
        <v>46.86645</v>
      </c>
      <c r="AX1528">
        <v>46.287489999999998</v>
      </c>
      <c r="AY1528">
        <v>46.094679999999997</v>
      </c>
      <c r="AZ1528">
        <v>34.258749999999999</v>
      </c>
      <c r="BA1528">
        <v>18.103760000000001</v>
      </c>
      <c r="BB1528">
        <v>11.253019999999999</v>
      </c>
      <c r="BC1528">
        <v>11.11187</v>
      </c>
      <c r="BD1528">
        <v>10.45162</v>
      </c>
      <c r="BE1528">
        <v>9.1600920000000006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18.614809999999999</v>
      </c>
      <c r="BS1528">
        <v>44.314869999999999</v>
      </c>
      <c r="BT1528">
        <v>45.914180000000002</v>
      </c>
      <c r="BU1528">
        <v>47.284480000000002</v>
      </c>
      <c r="BV1528">
        <v>46.7044</v>
      </c>
      <c r="BW1528">
        <v>46.496490000000001</v>
      </c>
      <c r="BX1528">
        <v>34.840000000000003</v>
      </c>
      <c r="BY1528">
        <v>18.636790000000001</v>
      </c>
      <c r="BZ1528">
        <v>11.754569999999999</v>
      </c>
      <c r="CA1528">
        <v>11.57658</v>
      </c>
      <c r="CB1528">
        <v>10.90821</v>
      </c>
      <c r="CC1528">
        <v>9.6170080000000002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18.859439999999999</v>
      </c>
      <c r="CQ1528">
        <v>45.832940000000001</v>
      </c>
      <c r="CR1528">
        <v>46.47298</v>
      </c>
      <c r="CS1528">
        <v>47.574010000000001</v>
      </c>
      <c r="CT1528">
        <v>46.99315</v>
      </c>
      <c r="CU1528">
        <v>46.774790000000003</v>
      </c>
      <c r="CV1528">
        <v>35.242570000000001</v>
      </c>
      <c r="CW1528">
        <v>19.005970000000001</v>
      </c>
      <c r="CX1528">
        <v>12.101940000000001</v>
      </c>
      <c r="CY1528">
        <v>11.898440000000001</v>
      </c>
      <c r="CZ1528">
        <v>11.224449999999999</v>
      </c>
      <c r="DA1528">
        <v>9.9334670000000003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  <c r="DM1528">
        <v>0</v>
      </c>
      <c r="DN1528">
        <v>19.10407</v>
      </c>
      <c r="DO1528">
        <v>47.351010000000002</v>
      </c>
      <c r="DP1528">
        <v>47.031779999999998</v>
      </c>
      <c r="DQ1528">
        <v>47.86354</v>
      </c>
      <c r="DR1528">
        <v>47.2819</v>
      </c>
      <c r="DS1528">
        <v>47.053089999999997</v>
      </c>
      <c r="DT1528">
        <v>35.645130000000002</v>
      </c>
      <c r="DU1528">
        <v>19.375150000000001</v>
      </c>
      <c r="DV1528">
        <v>12.44932</v>
      </c>
      <c r="DW1528">
        <v>12.2203</v>
      </c>
      <c r="DX1528">
        <v>11.54068</v>
      </c>
      <c r="DY1528">
        <v>10.249930000000001</v>
      </c>
      <c r="DZ1528">
        <v>0</v>
      </c>
      <c r="EA1528">
        <v>0</v>
      </c>
      <c r="EB1528">
        <v>0</v>
      </c>
      <c r="EC1528">
        <v>0</v>
      </c>
      <c r="ED1528">
        <v>0</v>
      </c>
      <c r="EE1528">
        <v>0</v>
      </c>
      <c r="EF1528">
        <v>0</v>
      </c>
      <c r="EG1528">
        <v>0</v>
      </c>
      <c r="EH1528">
        <v>0</v>
      </c>
      <c r="EI1528">
        <v>0</v>
      </c>
      <c r="EJ1528">
        <v>0</v>
      </c>
      <c r="EK1528">
        <v>0</v>
      </c>
      <c r="EL1528">
        <v>19.457280000000001</v>
      </c>
      <c r="EM1528">
        <v>49.542850000000001</v>
      </c>
      <c r="EN1528">
        <v>47.8386</v>
      </c>
      <c r="EO1528">
        <v>48.281570000000002</v>
      </c>
      <c r="EP1528">
        <v>47.698810000000002</v>
      </c>
      <c r="EQ1528">
        <v>47.454909999999998</v>
      </c>
      <c r="ER1528">
        <v>36.226379999999999</v>
      </c>
      <c r="ES1528">
        <v>19.908190000000001</v>
      </c>
      <c r="ET1528">
        <v>12.95087</v>
      </c>
      <c r="EU1528">
        <v>12.68501</v>
      </c>
      <c r="EV1528">
        <v>11.99728</v>
      </c>
      <c r="EW1528">
        <v>10.70684</v>
      </c>
      <c r="EX1528">
        <v>58.884030000000003</v>
      </c>
      <c r="EY1528">
        <v>58.981909999999999</v>
      </c>
      <c r="EZ1528">
        <v>58.980330000000002</v>
      </c>
      <c r="FA1528">
        <v>58.299810000000001</v>
      </c>
      <c r="FB1528">
        <v>57.710830000000001</v>
      </c>
      <c r="FC1528">
        <v>57.731430000000003</v>
      </c>
      <c r="FD1528">
        <v>58.113840000000003</v>
      </c>
      <c r="FE1528">
        <v>58.766570000000002</v>
      </c>
      <c r="FF1528">
        <v>59.564979999999998</v>
      </c>
      <c r="FG1528">
        <v>61.457900000000002</v>
      </c>
      <c r="FH1528">
        <v>64.628529999999998</v>
      </c>
      <c r="FI1528">
        <v>67.640439999999998</v>
      </c>
      <c r="FJ1528">
        <v>70.357029999999995</v>
      </c>
      <c r="FK1528">
        <v>71.394999999999996</v>
      </c>
      <c r="FL1528">
        <v>71.101159999999993</v>
      </c>
      <c r="FM1528">
        <v>71.95702</v>
      </c>
      <c r="FN1528">
        <v>72.118340000000003</v>
      </c>
      <c r="FO1528">
        <v>70.971490000000003</v>
      </c>
      <c r="FP1528">
        <v>69.034030000000001</v>
      </c>
      <c r="FQ1528">
        <v>66.269099999999995</v>
      </c>
      <c r="FR1528">
        <v>63.197870000000002</v>
      </c>
      <c r="FS1528">
        <v>60.734870000000001</v>
      </c>
      <c r="FT1528">
        <v>60.220179999999999</v>
      </c>
      <c r="FU1528">
        <v>59.842640000000003</v>
      </c>
      <c r="FV1528">
        <v>1</v>
      </c>
    </row>
    <row r="1529" spans="1:178" x14ac:dyDescent="0.2">
      <c r="A1529" t="s">
        <v>216</v>
      </c>
      <c r="B1529" t="s">
        <v>231</v>
      </c>
      <c r="C1529" t="s">
        <v>246</v>
      </c>
      <c r="D1529" t="s">
        <v>37</v>
      </c>
      <c r="E1529" t="s">
        <v>239</v>
      </c>
      <c r="F1529" t="s">
        <v>230</v>
      </c>
      <c r="G1529">
        <v>51</v>
      </c>
      <c r="H1529" s="59"/>
      <c r="I1529">
        <v>11.725099999999999</v>
      </c>
      <c r="J1529">
        <v>50.516170000000002</v>
      </c>
      <c r="K1529">
        <v>50.269260000000003</v>
      </c>
      <c r="L1529">
        <v>50.848399999999998</v>
      </c>
      <c r="M1529">
        <v>52.394010000000002</v>
      </c>
      <c r="N1529">
        <v>54.972990000000003</v>
      </c>
      <c r="O1529">
        <v>58.555109999999999</v>
      </c>
      <c r="P1529">
        <v>60.167580000000001</v>
      </c>
      <c r="Q1529">
        <v>61.062620000000003</v>
      </c>
      <c r="R1529">
        <v>61.311540000000001</v>
      </c>
      <c r="S1529">
        <v>62.375190000000003</v>
      </c>
      <c r="T1529">
        <v>63.003959999999999</v>
      </c>
      <c r="U1529">
        <v>62.996250000000003</v>
      </c>
      <c r="V1529">
        <v>62.106400000000001</v>
      </c>
      <c r="W1529">
        <v>60.382890000000003</v>
      </c>
      <c r="X1529">
        <v>59.957540000000002</v>
      </c>
      <c r="Y1529">
        <v>60.192810000000001</v>
      </c>
      <c r="Z1529">
        <v>59.540080000000003</v>
      </c>
      <c r="AA1529">
        <v>59.20391</v>
      </c>
      <c r="AB1529">
        <v>58.386110000000002</v>
      </c>
      <c r="AC1529">
        <v>57.63588</v>
      </c>
      <c r="AD1529">
        <v>56.82649</v>
      </c>
      <c r="AE1529">
        <v>55.757939999999998</v>
      </c>
      <c r="AF1529">
        <v>54.300879999999999</v>
      </c>
      <c r="AG1529">
        <v>52.171930000000003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17.561319999999998</v>
      </c>
      <c r="AU1529">
        <v>40.46416</v>
      </c>
      <c r="AV1529">
        <v>43.37968</v>
      </c>
      <c r="AW1529">
        <v>45.084679999999999</v>
      </c>
      <c r="AX1529">
        <v>44.527610000000003</v>
      </c>
      <c r="AY1529">
        <v>44.34254</v>
      </c>
      <c r="AZ1529">
        <v>32.947580000000002</v>
      </c>
      <c r="BA1529">
        <v>17.403729999999999</v>
      </c>
      <c r="BB1529">
        <v>10.81251</v>
      </c>
      <c r="BC1529">
        <v>10.677860000000001</v>
      </c>
      <c r="BD1529">
        <v>10.04278</v>
      </c>
      <c r="BE1529">
        <v>8.7999770000000002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17.907800000000002</v>
      </c>
      <c r="BS1529">
        <v>42.614249999999998</v>
      </c>
      <c r="BT1529">
        <v>44.171120000000002</v>
      </c>
      <c r="BU1529">
        <v>45.494750000000003</v>
      </c>
      <c r="BV1529">
        <v>44.936570000000003</v>
      </c>
      <c r="BW1529">
        <v>44.736710000000002</v>
      </c>
      <c r="BX1529">
        <v>33.517760000000003</v>
      </c>
      <c r="BY1529">
        <v>17.92662</v>
      </c>
      <c r="BZ1529">
        <v>11.304510000000001</v>
      </c>
      <c r="CA1529">
        <v>11.13372</v>
      </c>
      <c r="CB1529">
        <v>10.49067</v>
      </c>
      <c r="CC1529">
        <v>9.248189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18.147770000000001</v>
      </c>
      <c r="CQ1529">
        <v>44.103389999999997</v>
      </c>
      <c r="CR1529">
        <v>44.719279999999998</v>
      </c>
      <c r="CS1529">
        <v>45.778759999999998</v>
      </c>
      <c r="CT1529">
        <v>45.219819999999999</v>
      </c>
      <c r="CU1529">
        <v>45.009700000000002</v>
      </c>
      <c r="CV1529">
        <v>33.912649999999999</v>
      </c>
      <c r="CW1529">
        <v>18.28876</v>
      </c>
      <c r="CX1529">
        <v>11.64527</v>
      </c>
      <c r="CY1529">
        <v>11.449439999999999</v>
      </c>
      <c r="CZ1529">
        <v>10.800879999999999</v>
      </c>
      <c r="DA1529">
        <v>9.5586190000000002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  <c r="DM1529">
        <v>0</v>
      </c>
      <c r="DN1529">
        <v>18.387740000000001</v>
      </c>
      <c r="DO1529">
        <v>45.59254</v>
      </c>
      <c r="DP1529">
        <v>45.267440000000001</v>
      </c>
      <c r="DQ1529">
        <v>46.06277</v>
      </c>
      <c r="DR1529">
        <v>45.503070000000001</v>
      </c>
      <c r="DS1529">
        <v>45.282699999999998</v>
      </c>
      <c r="DT1529">
        <v>34.307549999999999</v>
      </c>
      <c r="DU1529">
        <v>18.65091</v>
      </c>
      <c r="DV1529">
        <v>11.98602</v>
      </c>
      <c r="DW1529">
        <v>11.765169999999999</v>
      </c>
      <c r="DX1529">
        <v>11.111090000000001</v>
      </c>
      <c r="DY1529">
        <v>9.8690499999999997</v>
      </c>
      <c r="DZ1529">
        <v>0</v>
      </c>
      <c r="EA1529">
        <v>0</v>
      </c>
      <c r="EB1529">
        <v>0</v>
      </c>
      <c r="EC1529">
        <v>0</v>
      </c>
      <c r="ED1529">
        <v>0</v>
      </c>
      <c r="EE1529">
        <v>0</v>
      </c>
      <c r="EF1529">
        <v>0</v>
      </c>
      <c r="EG1529">
        <v>0</v>
      </c>
      <c r="EH1529">
        <v>0</v>
      </c>
      <c r="EI1529">
        <v>0</v>
      </c>
      <c r="EJ1529">
        <v>0</v>
      </c>
      <c r="EK1529">
        <v>0</v>
      </c>
      <c r="EL1529">
        <v>18.734210000000001</v>
      </c>
      <c r="EM1529">
        <v>47.742629999999998</v>
      </c>
      <c r="EN1529">
        <v>46.058880000000002</v>
      </c>
      <c r="EO1529">
        <v>46.472850000000001</v>
      </c>
      <c r="EP1529">
        <v>45.912039999999998</v>
      </c>
      <c r="EQ1529">
        <v>45.676859999999998</v>
      </c>
      <c r="ER1529">
        <v>34.87773</v>
      </c>
      <c r="ES1529">
        <v>19.1738</v>
      </c>
      <c r="ET1529">
        <v>12.478020000000001</v>
      </c>
      <c r="EU1529">
        <v>12.221030000000001</v>
      </c>
      <c r="EV1529">
        <v>11.55899</v>
      </c>
      <c r="EW1529">
        <v>10.317259999999999</v>
      </c>
      <c r="EX1529">
        <v>58.884030000000003</v>
      </c>
      <c r="EY1529">
        <v>58.981909999999999</v>
      </c>
      <c r="EZ1529">
        <v>58.980319999999999</v>
      </c>
      <c r="FA1529">
        <v>58.299810000000001</v>
      </c>
      <c r="FB1529">
        <v>57.710830000000001</v>
      </c>
      <c r="FC1529">
        <v>57.731430000000003</v>
      </c>
      <c r="FD1529">
        <v>58.113840000000003</v>
      </c>
      <c r="FE1529">
        <v>58.766570000000002</v>
      </c>
      <c r="FF1529">
        <v>59.564979999999998</v>
      </c>
      <c r="FG1529">
        <v>61.457900000000002</v>
      </c>
      <c r="FH1529">
        <v>64.628529999999998</v>
      </c>
      <c r="FI1529">
        <v>67.640439999999998</v>
      </c>
      <c r="FJ1529">
        <v>70.357029999999995</v>
      </c>
      <c r="FK1529">
        <v>71.394999999999996</v>
      </c>
      <c r="FL1529">
        <v>71.101159999999993</v>
      </c>
      <c r="FM1529">
        <v>71.95702</v>
      </c>
      <c r="FN1529">
        <v>72.118340000000003</v>
      </c>
      <c r="FO1529">
        <v>70.971490000000003</v>
      </c>
      <c r="FP1529">
        <v>69.034030000000001</v>
      </c>
      <c r="FQ1529">
        <v>66.269099999999995</v>
      </c>
      <c r="FR1529">
        <v>63.197870000000002</v>
      </c>
      <c r="FS1529">
        <v>60.734870000000001</v>
      </c>
      <c r="FT1529">
        <v>60.220179999999999</v>
      </c>
      <c r="FU1529">
        <v>59.842640000000003</v>
      </c>
      <c r="FV1529">
        <v>1</v>
      </c>
    </row>
    <row r="1530" spans="1:178" x14ac:dyDescent="0.2">
      <c r="A1530" t="s">
        <v>216</v>
      </c>
      <c r="B1530" t="s">
        <v>231</v>
      </c>
      <c r="C1530" t="s">
        <v>246</v>
      </c>
      <c r="D1530" t="s">
        <v>38</v>
      </c>
      <c r="E1530">
        <v>2015</v>
      </c>
      <c r="F1530" t="s">
        <v>230</v>
      </c>
      <c r="G1530">
        <v>56</v>
      </c>
      <c r="H1530" s="59"/>
      <c r="I1530">
        <v>12.87462</v>
      </c>
      <c r="J1530">
        <v>56.297060000000002</v>
      </c>
      <c r="K1530">
        <v>56.006979999999999</v>
      </c>
      <c r="L1530">
        <v>56.667560000000002</v>
      </c>
      <c r="M1530">
        <v>58.684379999999997</v>
      </c>
      <c r="N1530">
        <v>60.749690000000001</v>
      </c>
      <c r="O1530">
        <v>63.573779999999999</v>
      </c>
      <c r="P1530">
        <v>65.372150000000005</v>
      </c>
      <c r="Q1530">
        <v>65.960350000000005</v>
      </c>
      <c r="R1530">
        <v>66.45796</v>
      </c>
      <c r="S1530">
        <v>67.624629999999996</v>
      </c>
      <c r="T1530">
        <v>68.726200000000006</v>
      </c>
      <c r="U1530">
        <v>68.335329999999999</v>
      </c>
      <c r="V1530">
        <v>66.604640000000003</v>
      </c>
      <c r="W1530">
        <v>65.583830000000006</v>
      </c>
      <c r="X1530">
        <v>66.24982</v>
      </c>
      <c r="Y1530">
        <v>66.341419999999999</v>
      </c>
      <c r="Z1530">
        <v>65.875200000000007</v>
      </c>
      <c r="AA1530">
        <v>65.093360000000004</v>
      </c>
      <c r="AB1530">
        <v>64.271850000000001</v>
      </c>
      <c r="AC1530">
        <v>63.930140000000002</v>
      </c>
      <c r="AD1530">
        <v>63.266109999999998</v>
      </c>
      <c r="AE1530">
        <v>61.981279999999998</v>
      </c>
      <c r="AF1530">
        <v>60.342289999999998</v>
      </c>
      <c r="AG1530">
        <v>58.606459999999998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18.87876</v>
      </c>
      <c r="AU1530">
        <v>48.513300000000001</v>
      </c>
      <c r="AV1530">
        <v>49.231929999999998</v>
      </c>
      <c r="AW1530">
        <v>49.696199999999997</v>
      </c>
      <c r="AX1530">
        <v>49.334589999999999</v>
      </c>
      <c r="AY1530">
        <v>48.819490000000002</v>
      </c>
      <c r="AZ1530">
        <v>35.946060000000003</v>
      </c>
      <c r="BA1530">
        <v>18.040669999999999</v>
      </c>
      <c r="BB1530">
        <v>11.093109999999999</v>
      </c>
      <c r="BC1530">
        <v>10.96003</v>
      </c>
      <c r="BD1530">
        <v>10.55428</v>
      </c>
      <c r="BE1530">
        <v>9.6318129999999993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19.247389999999999</v>
      </c>
      <c r="BS1530">
        <v>48.994259999999997</v>
      </c>
      <c r="BT1530">
        <v>49.68967</v>
      </c>
      <c r="BU1530">
        <v>50.132950000000001</v>
      </c>
      <c r="BV1530">
        <v>49.763770000000001</v>
      </c>
      <c r="BW1530">
        <v>49.24577</v>
      </c>
      <c r="BX1530">
        <v>36.455469999999998</v>
      </c>
      <c r="BY1530">
        <v>18.539200000000001</v>
      </c>
      <c r="BZ1530">
        <v>11.46766</v>
      </c>
      <c r="CA1530">
        <v>11.32019</v>
      </c>
      <c r="CB1530">
        <v>10.904960000000001</v>
      </c>
      <c r="CC1530">
        <v>9.9911250000000003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19.50271</v>
      </c>
      <c r="CQ1530">
        <v>49.327370000000002</v>
      </c>
      <c r="CR1530">
        <v>50.006709999999998</v>
      </c>
      <c r="CS1530">
        <v>50.435450000000003</v>
      </c>
      <c r="CT1530">
        <v>50.061030000000002</v>
      </c>
      <c r="CU1530">
        <v>49.540999999999997</v>
      </c>
      <c r="CV1530">
        <v>36.808280000000003</v>
      </c>
      <c r="CW1530">
        <v>18.88449</v>
      </c>
      <c r="CX1530">
        <v>11.727069999999999</v>
      </c>
      <c r="CY1530">
        <v>11.56964</v>
      </c>
      <c r="CZ1530">
        <v>11.147830000000001</v>
      </c>
      <c r="DA1530">
        <v>10.239979999999999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>
        <v>0</v>
      </c>
      <c r="DN1530">
        <v>19.758019999999998</v>
      </c>
      <c r="DO1530">
        <v>49.66048</v>
      </c>
      <c r="DP1530">
        <v>50.323749999999997</v>
      </c>
      <c r="DQ1530">
        <v>50.737949999999998</v>
      </c>
      <c r="DR1530">
        <v>50.358289999999997</v>
      </c>
      <c r="DS1530">
        <v>49.836239999999997</v>
      </c>
      <c r="DT1530">
        <v>37.161090000000002</v>
      </c>
      <c r="DU1530">
        <v>19.229769999999998</v>
      </c>
      <c r="DV1530">
        <v>11.98649</v>
      </c>
      <c r="DW1530">
        <v>11.819089999999999</v>
      </c>
      <c r="DX1530">
        <v>11.39071</v>
      </c>
      <c r="DY1530">
        <v>10.48884</v>
      </c>
      <c r="DZ1530">
        <v>0</v>
      </c>
      <c r="EA1530">
        <v>0</v>
      </c>
      <c r="EB1530">
        <v>0</v>
      </c>
      <c r="EC1530">
        <v>0</v>
      </c>
      <c r="ED1530">
        <v>0</v>
      </c>
      <c r="EE1530">
        <v>0</v>
      </c>
      <c r="EF1530">
        <v>0</v>
      </c>
      <c r="EG1530">
        <v>0</v>
      </c>
      <c r="EH1530">
        <v>0</v>
      </c>
      <c r="EI1530">
        <v>0</v>
      </c>
      <c r="EJ1530">
        <v>0</v>
      </c>
      <c r="EK1530">
        <v>0</v>
      </c>
      <c r="EL1530">
        <v>20.126660000000001</v>
      </c>
      <c r="EM1530">
        <v>50.141440000000003</v>
      </c>
      <c r="EN1530">
        <v>50.781489999999998</v>
      </c>
      <c r="EO1530">
        <v>51.174709999999997</v>
      </c>
      <c r="EP1530">
        <v>50.787480000000002</v>
      </c>
      <c r="EQ1530">
        <v>50.262520000000002</v>
      </c>
      <c r="ER1530">
        <v>37.67051</v>
      </c>
      <c r="ES1530">
        <v>19.728300000000001</v>
      </c>
      <c r="ET1530">
        <v>12.361039999999999</v>
      </c>
      <c r="EU1530">
        <v>12.17925</v>
      </c>
      <c r="EV1530">
        <v>11.741379999999999</v>
      </c>
      <c r="EW1530">
        <v>10.84815</v>
      </c>
      <c r="EX1530">
        <v>62.571779999999997</v>
      </c>
      <c r="EY1530">
        <v>62.49315</v>
      </c>
      <c r="EZ1530">
        <v>62.071910000000003</v>
      </c>
      <c r="FA1530">
        <v>61.397880000000001</v>
      </c>
      <c r="FB1530">
        <v>61.176879999999997</v>
      </c>
      <c r="FC1530">
        <v>60.681330000000003</v>
      </c>
      <c r="FD1530">
        <v>60.22681</v>
      </c>
      <c r="FE1530">
        <v>60.794919999999998</v>
      </c>
      <c r="FF1530">
        <v>62.962029999999999</v>
      </c>
      <c r="FG1530">
        <v>67.657139999999998</v>
      </c>
      <c r="FH1530">
        <v>71.946039999999996</v>
      </c>
      <c r="FI1530">
        <v>75.713579999999993</v>
      </c>
      <c r="FJ1530">
        <v>76.441760000000002</v>
      </c>
      <c r="FK1530">
        <v>76.421779999999998</v>
      </c>
      <c r="FL1530">
        <v>77.980609999999999</v>
      </c>
      <c r="FM1530">
        <v>78.061599999999999</v>
      </c>
      <c r="FN1530">
        <v>79.55386</v>
      </c>
      <c r="FO1530">
        <v>79.569820000000007</v>
      </c>
      <c r="FP1530">
        <v>79.38879</v>
      </c>
      <c r="FQ1530">
        <v>75.833849999999998</v>
      </c>
      <c r="FR1530">
        <v>71.452839999999995</v>
      </c>
      <c r="FS1530">
        <v>67.548190000000005</v>
      </c>
      <c r="FT1530">
        <v>65.858890000000002</v>
      </c>
      <c r="FU1530">
        <v>64.621570000000006</v>
      </c>
      <c r="FV1530">
        <v>1</v>
      </c>
    </row>
    <row r="1531" spans="1:178" x14ac:dyDescent="0.2">
      <c r="A1531" t="s">
        <v>216</v>
      </c>
      <c r="B1531" t="s">
        <v>231</v>
      </c>
      <c r="C1531" t="s">
        <v>246</v>
      </c>
      <c r="D1531" t="s">
        <v>38</v>
      </c>
      <c r="E1531">
        <v>2016</v>
      </c>
      <c r="F1531" t="s">
        <v>230</v>
      </c>
      <c r="G1531">
        <v>54</v>
      </c>
      <c r="H1531" s="59"/>
      <c r="I1531">
        <v>12.414809999999999</v>
      </c>
      <c r="J1531">
        <v>54.286450000000002</v>
      </c>
      <c r="K1531">
        <v>54.006729999999997</v>
      </c>
      <c r="L1531">
        <v>54.643720000000002</v>
      </c>
      <c r="M1531">
        <v>56.588509999999999</v>
      </c>
      <c r="N1531">
        <v>58.580060000000003</v>
      </c>
      <c r="O1531">
        <v>61.303289999999997</v>
      </c>
      <c r="P1531">
        <v>63.037430000000001</v>
      </c>
      <c r="Q1531">
        <v>63.604619999999997</v>
      </c>
      <c r="R1531">
        <v>64.084469999999996</v>
      </c>
      <c r="S1531">
        <v>65.209469999999996</v>
      </c>
      <c r="T1531">
        <v>66.271690000000007</v>
      </c>
      <c r="U1531">
        <v>65.894779999999997</v>
      </c>
      <c r="V1531">
        <v>64.225909999999999</v>
      </c>
      <c r="W1531">
        <v>63.241549999999997</v>
      </c>
      <c r="X1531">
        <v>63.883749999999999</v>
      </c>
      <c r="Y1531">
        <v>63.972090000000001</v>
      </c>
      <c r="Z1531">
        <v>63.522509999999997</v>
      </c>
      <c r="AA1531">
        <v>62.768599999999999</v>
      </c>
      <c r="AB1531">
        <v>61.976430000000001</v>
      </c>
      <c r="AC1531">
        <v>61.646920000000001</v>
      </c>
      <c r="AD1531">
        <v>61.006599999999999</v>
      </c>
      <c r="AE1531">
        <v>59.767670000000003</v>
      </c>
      <c r="AF1531">
        <v>58.18721</v>
      </c>
      <c r="AG1531">
        <v>56.513370000000002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18.193480000000001</v>
      </c>
      <c r="AU1531">
        <v>46.766269999999999</v>
      </c>
      <c r="AV1531">
        <v>47.45993</v>
      </c>
      <c r="AW1531">
        <v>47.908250000000002</v>
      </c>
      <c r="AX1531">
        <v>47.559780000000003</v>
      </c>
      <c r="AY1531">
        <v>47.06317</v>
      </c>
      <c r="AZ1531">
        <v>34.647010000000002</v>
      </c>
      <c r="BA1531">
        <v>17.381430000000002</v>
      </c>
      <c r="BB1531">
        <v>10.68571</v>
      </c>
      <c r="BC1531">
        <v>10.55781</v>
      </c>
      <c r="BD1531">
        <v>10.166840000000001</v>
      </c>
      <c r="BE1531">
        <v>9.2770580000000002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18.55547</v>
      </c>
      <c r="BS1531">
        <v>47.238570000000003</v>
      </c>
      <c r="BT1531">
        <v>47.909439999999996</v>
      </c>
      <c r="BU1531">
        <v>48.337139999999998</v>
      </c>
      <c r="BV1531">
        <v>47.98124</v>
      </c>
      <c r="BW1531">
        <v>47.481769999999997</v>
      </c>
      <c r="BX1531">
        <v>35.147239999999996</v>
      </c>
      <c r="BY1531">
        <v>17.870979999999999</v>
      </c>
      <c r="BZ1531">
        <v>11.053509999999999</v>
      </c>
      <c r="CA1531">
        <v>10.911490000000001</v>
      </c>
      <c r="CB1531">
        <v>10.511200000000001</v>
      </c>
      <c r="CC1531">
        <v>9.6298949999999994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18.806180000000001</v>
      </c>
      <c r="CQ1531">
        <v>47.56568</v>
      </c>
      <c r="CR1531">
        <v>48.220759999999999</v>
      </c>
      <c r="CS1531">
        <v>48.634189999999997</v>
      </c>
      <c r="CT1531">
        <v>48.273139999999998</v>
      </c>
      <c r="CU1531">
        <v>47.771680000000003</v>
      </c>
      <c r="CV1531">
        <v>35.493699999999997</v>
      </c>
      <c r="CW1531">
        <v>18.210039999999999</v>
      </c>
      <c r="CX1531">
        <v>11.308249999999999</v>
      </c>
      <c r="CY1531">
        <v>11.15644</v>
      </c>
      <c r="CZ1531">
        <v>10.749700000000001</v>
      </c>
      <c r="DA1531">
        <v>9.874269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  <c r="DM1531">
        <v>0</v>
      </c>
      <c r="DN1531">
        <v>19.056899999999999</v>
      </c>
      <c r="DO1531">
        <v>47.892789999999998</v>
      </c>
      <c r="DP1531">
        <v>48.532080000000001</v>
      </c>
      <c r="DQ1531">
        <v>48.931229999999999</v>
      </c>
      <c r="DR1531">
        <v>48.565040000000003</v>
      </c>
      <c r="DS1531">
        <v>48.061599999999999</v>
      </c>
      <c r="DT1531">
        <v>35.840159999999997</v>
      </c>
      <c r="DU1531">
        <v>18.549099999999999</v>
      </c>
      <c r="DV1531">
        <v>11.562989999999999</v>
      </c>
      <c r="DW1531">
        <v>11.401389999999999</v>
      </c>
      <c r="DX1531">
        <v>10.988200000000001</v>
      </c>
      <c r="DY1531">
        <v>10.118639999999999</v>
      </c>
      <c r="DZ1531">
        <v>0</v>
      </c>
      <c r="EA1531">
        <v>0</v>
      </c>
      <c r="EB1531">
        <v>0</v>
      </c>
      <c r="EC1531">
        <v>0</v>
      </c>
      <c r="ED1531">
        <v>0</v>
      </c>
      <c r="EE1531">
        <v>0</v>
      </c>
      <c r="EF1531">
        <v>0</v>
      </c>
      <c r="EG1531">
        <v>0</v>
      </c>
      <c r="EH1531">
        <v>0</v>
      </c>
      <c r="EI1531">
        <v>0</v>
      </c>
      <c r="EJ1531">
        <v>0</v>
      </c>
      <c r="EK1531">
        <v>0</v>
      </c>
      <c r="EL1531">
        <v>19.418890000000001</v>
      </c>
      <c r="EM1531">
        <v>48.365079999999999</v>
      </c>
      <c r="EN1531">
        <v>48.981580000000001</v>
      </c>
      <c r="EO1531">
        <v>49.360120000000002</v>
      </c>
      <c r="EP1531">
        <v>48.986490000000003</v>
      </c>
      <c r="EQ1531">
        <v>48.48019</v>
      </c>
      <c r="ER1531">
        <v>36.340389999999999</v>
      </c>
      <c r="ES1531">
        <v>19.038650000000001</v>
      </c>
      <c r="ET1531">
        <v>11.93079</v>
      </c>
      <c r="EU1531">
        <v>11.75507</v>
      </c>
      <c r="EV1531">
        <v>11.332549999999999</v>
      </c>
      <c r="EW1531">
        <v>10.47148</v>
      </c>
      <c r="EX1531">
        <v>62.571779999999997</v>
      </c>
      <c r="EY1531">
        <v>62.49315</v>
      </c>
      <c r="EZ1531">
        <v>62.071910000000003</v>
      </c>
      <c r="FA1531">
        <v>61.397869999999998</v>
      </c>
      <c r="FB1531">
        <v>61.176879999999997</v>
      </c>
      <c r="FC1531">
        <v>60.681330000000003</v>
      </c>
      <c r="FD1531">
        <v>60.22681</v>
      </c>
      <c r="FE1531">
        <v>60.794919999999998</v>
      </c>
      <c r="FF1531">
        <v>62.962029999999999</v>
      </c>
      <c r="FG1531">
        <v>67.657139999999998</v>
      </c>
      <c r="FH1531">
        <v>71.946039999999996</v>
      </c>
      <c r="FI1531">
        <v>75.713579999999993</v>
      </c>
      <c r="FJ1531">
        <v>76.441760000000002</v>
      </c>
      <c r="FK1531">
        <v>76.421779999999998</v>
      </c>
      <c r="FL1531">
        <v>77.980609999999999</v>
      </c>
      <c r="FM1531">
        <v>78.061599999999999</v>
      </c>
      <c r="FN1531">
        <v>79.55386</v>
      </c>
      <c r="FO1531">
        <v>79.569820000000007</v>
      </c>
      <c r="FP1531">
        <v>79.38879</v>
      </c>
      <c r="FQ1531">
        <v>75.833849999999998</v>
      </c>
      <c r="FR1531">
        <v>71.452839999999995</v>
      </c>
      <c r="FS1531">
        <v>67.548190000000005</v>
      </c>
      <c r="FT1531">
        <v>65.858890000000002</v>
      </c>
      <c r="FU1531">
        <v>64.621570000000006</v>
      </c>
      <c r="FV1531">
        <v>1</v>
      </c>
    </row>
    <row r="1532" spans="1:178" x14ac:dyDescent="0.2">
      <c r="A1532" t="s">
        <v>216</v>
      </c>
      <c r="B1532" t="s">
        <v>231</v>
      </c>
      <c r="C1532" t="s">
        <v>246</v>
      </c>
      <c r="D1532" t="s">
        <v>38</v>
      </c>
      <c r="E1532">
        <v>2017</v>
      </c>
      <c r="F1532" t="s">
        <v>230</v>
      </c>
      <c r="G1532">
        <v>53</v>
      </c>
      <c r="H1532" s="59"/>
      <c r="I1532">
        <v>12.184900000000001</v>
      </c>
      <c r="J1532">
        <v>53.281149999999997</v>
      </c>
      <c r="K1532">
        <v>53.006610000000002</v>
      </c>
      <c r="L1532">
        <v>53.631799999999998</v>
      </c>
      <c r="M1532">
        <v>55.540579999999999</v>
      </c>
      <c r="N1532">
        <v>57.495240000000003</v>
      </c>
      <c r="O1532">
        <v>60.168039999999998</v>
      </c>
      <c r="P1532">
        <v>61.870069999999998</v>
      </c>
      <c r="Q1532">
        <v>62.426760000000002</v>
      </c>
      <c r="R1532">
        <v>62.89772</v>
      </c>
      <c r="S1532">
        <v>64.00188</v>
      </c>
      <c r="T1532">
        <v>65.044439999999994</v>
      </c>
      <c r="U1532">
        <v>64.674509999999998</v>
      </c>
      <c r="V1532">
        <v>63.036540000000002</v>
      </c>
      <c r="W1532">
        <v>62.070410000000003</v>
      </c>
      <c r="X1532">
        <v>62.700719999999997</v>
      </c>
      <c r="Y1532">
        <v>62.787419999999997</v>
      </c>
      <c r="Z1532">
        <v>62.346170000000001</v>
      </c>
      <c r="AA1532">
        <v>61.60622</v>
      </c>
      <c r="AB1532">
        <v>60.828719999999997</v>
      </c>
      <c r="AC1532">
        <v>60.505310000000001</v>
      </c>
      <c r="AD1532">
        <v>59.876849999999997</v>
      </c>
      <c r="AE1532">
        <v>58.660850000000003</v>
      </c>
      <c r="AF1532">
        <v>57.109659999999998</v>
      </c>
      <c r="AG1532">
        <v>55.466819999999998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17.850919999999999</v>
      </c>
      <c r="AU1532">
        <v>45.892870000000002</v>
      </c>
      <c r="AV1532">
        <v>46.57403</v>
      </c>
      <c r="AW1532">
        <v>47.01437</v>
      </c>
      <c r="AX1532">
        <v>46.672469999999997</v>
      </c>
      <c r="AY1532">
        <v>46.185099999999998</v>
      </c>
      <c r="AZ1532">
        <v>33.997599999999998</v>
      </c>
      <c r="BA1532">
        <v>17.051919999999999</v>
      </c>
      <c r="BB1532">
        <v>10.482089999999999</v>
      </c>
      <c r="BC1532">
        <v>10.356780000000001</v>
      </c>
      <c r="BD1532">
        <v>9.9731939999999994</v>
      </c>
      <c r="BE1532">
        <v>9.0997570000000003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18.209540000000001</v>
      </c>
      <c r="BS1532">
        <v>46.360770000000002</v>
      </c>
      <c r="BT1532">
        <v>47.019350000000003</v>
      </c>
      <c r="BU1532">
        <v>47.43927</v>
      </c>
      <c r="BV1532">
        <v>47.09</v>
      </c>
      <c r="BW1532">
        <v>46.599800000000002</v>
      </c>
      <c r="BX1532">
        <v>34.493180000000002</v>
      </c>
      <c r="BY1532">
        <v>17.536909999999999</v>
      </c>
      <c r="BZ1532">
        <v>10.84647</v>
      </c>
      <c r="CA1532">
        <v>10.70717</v>
      </c>
      <c r="CB1532">
        <v>10.314349999999999</v>
      </c>
      <c r="CC1532">
        <v>9.4493120000000008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18.457920000000001</v>
      </c>
      <c r="CQ1532">
        <v>46.684829999999998</v>
      </c>
      <c r="CR1532">
        <v>47.327779999999997</v>
      </c>
      <c r="CS1532">
        <v>47.733550000000001</v>
      </c>
      <c r="CT1532">
        <v>47.379190000000001</v>
      </c>
      <c r="CU1532">
        <v>46.88702</v>
      </c>
      <c r="CV1532">
        <v>34.836410000000001</v>
      </c>
      <c r="CW1532">
        <v>17.872820000000001</v>
      </c>
      <c r="CX1532">
        <v>11.098839999999999</v>
      </c>
      <c r="CY1532">
        <v>10.94984</v>
      </c>
      <c r="CZ1532">
        <v>10.55063</v>
      </c>
      <c r="DA1532">
        <v>9.6914130000000007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  <c r="DM1532">
        <v>0</v>
      </c>
      <c r="DN1532">
        <v>18.706299999999999</v>
      </c>
      <c r="DO1532">
        <v>47.008899999999997</v>
      </c>
      <c r="DP1532">
        <v>47.636200000000002</v>
      </c>
      <c r="DQ1532">
        <v>48.027839999999998</v>
      </c>
      <c r="DR1532">
        <v>47.668370000000003</v>
      </c>
      <c r="DS1532">
        <v>47.174239999999998</v>
      </c>
      <c r="DT1532">
        <v>35.179650000000002</v>
      </c>
      <c r="DU1532">
        <v>18.20872</v>
      </c>
      <c r="DV1532">
        <v>11.35121</v>
      </c>
      <c r="DW1532">
        <v>11.19251</v>
      </c>
      <c r="DX1532">
        <v>10.786910000000001</v>
      </c>
      <c r="DY1532">
        <v>9.9335140000000006</v>
      </c>
      <c r="DZ1532">
        <v>0</v>
      </c>
      <c r="EA1532">
        <v>0</v>
      </c>
      <c r="EB1532">
        <v>0</v>
      </c>
      <c r="EC1532">
        <v>0</v>
      </c>
      <c r="ED1532">
        <v>0</v>
      </c>
      <c r="EE1532">
        <v>0</v>
      </c>
      <c r="EF1532">
        <v>0</v>
      </c>
      <c r="EG1532">
        <v>0</v>
      </c>
      <c r="EH1532">
        <v>0</v>
      </c>
      <c r="EI1532">
        <v>0</v>
      </c>
      <c r="EJ1532">
        <v>0</v>
      </c>
      <c r="EK1532">
        <v>0</v>
      </c>
      <c r="EL1532">
        <v>19.064920000000001</v>
      </c>
      <c r="EM1532">
        <v>47.476799999999997</v>
      </c>
      <c r="EN1532">
        <v>48.081519999999998</v>
      </c>
      <c r="EO1532">
        <v>48.452739999999999</v>
      </c>
      <c r="EP1532">
        <v>48.085909999999998</v>
      </c>
      <c r="EQ1532">
        <v>47.588940000000001</v>
      </c>
      <c r="ER1532">
        <v>35.675220000000003</v>
      </c>
      <c r="ES1532">
        <v>18.693719999999999</v>
      </c>
      <c r="ET1532">
        <v>11.715579999999999</v>
      </c>
      <c r="EU1532">
        <v>11.542899999999999</v>
      </c>
      <c r="EV1532">
        <v>11.12806</v>
      </c>
      <c r="EW1532">
        <v>10.28307</v>
      </c>
      <c r="EX1532">
        <v>62.571779999999997</v>
      </c>
      <c r="EY1532">
        <v>62.49315</v>
      </c>
      <c r="EZ1532">
        <v>62.071910000000003</v>
      </c>
      <c r="FA1532">
        <v>61.397869999999998</v>
      </c>
      <c r="FB1532">
        <v>61.176879999999997</v>
      </c>
      <c r="FC1532">
        <v>60.681330000000003</v>
      </c>
      <c r="FD1532">
        <v>60.22681</v>
      </c>
      <c r="FE1532">
        <v>60.794919999999998</v>
      </c>
      <c r="FF1532">
        <v>62.962029999999999</v>
      </c>
      <c r="FG1532">
        <v>67.657139999999998</v>
      </c>
      <c r="FH1532">
        <v>71.946039999999996</v>
      </c>
      <c r="FI1532">
        <v>75.713579999999993</v>
      </c>
      <c r="FJ1532">
        <v>76.441760000000002</v>
      </c>
      <c r="FK1532">
        <v>76.421779999999998</v>
      </c>
      <c r="FL1532">
        <v>77.980609999999999</v>
      </c>
      <c r="FM1532">
        <v>78.061599999999999</v>
      </c>
      <c r="FN1532">
        <v>79.55386</v>
      </c>
      <c r="FO1532">
        <v>79.569820000000007</v>
      </c>
      <c r="FP1532">
        <v>79.38879</v>
      </c>
      <c r="FQ1532">
        <v>75.833849999999998</v>
      </c>
      <c r="FR1532">
        <v>71.452839999999995</v>
      </c>
      <c r="FS1532">
        <v>67.548190000000005</v>
      </c>
      <c r="FT1532">
        <v>65.858890000000002</v>
      </c>
      <c r="FU1532">
        <v>64.621570000000006</v>
      </c>
      <c r="FV1532">
        <v>1</v>
      </c>
    </row>
    <row r="1533" spans="1:178" x14ac:dyDescent="0.2">
      <c r="A1533" t="s">
        <v>216</v>
      </c>
      <c r="B1533" t="s">
        <v>231</v>
      </c>
      <c r="C1533" t="s">
        <v>246</v>
      </c>
      <c r="D1533" t="s">
        <v>38</v>
      </c>
      <c r="E1533" t="s">
        <v>239</v>
      </c>
      <c r="F1533" t="s">
        <v>230</v>
      </c>
      <c r="G1533">
        <v>51</v>
      </c>
      <c r="H1533" s="59"/>
      <c r="I1533">
        <v>11.725099999999999</v>
      </c>
      <c r="J1533">
        <v>51.270539999999997</v>
      </c>
      <c r="K1533">
        <v>51.006360000000001</v>
      </c>
      <c r="L1533">
        <v>51.607959999999999</v>
      </c>
      <c r="M1533">
        <v>53.444710000000001</v>
      </c>
      <c r="N1533">
        <v>55.325609999999998</v>
      </c>
      <c r="O1533">
        <v>57.897550000000003</v>
      </c>
      <c r="P1533">
        <v>59.535350000000001</v>
      </c>
      <c r="Q1533">
        <v>60.07103</v>
      </c>
      <c r="R1533">
        <v>60.52422</v>
      </c>
      <c r="S1533">
        <v>61.58672</v>
      </c>
      <c r="T1533">
        <v>62.589930000000003</v>
      </c>
      <c r="U1533">
        <v>62.233960000000003</v>
      </c>
      <c r="V1533">
        <v>60.657800000000002</v>
      </c>
      <c r="W1533">
        <v>59.72813</v>
      </c>
      <c r="X1533">
        <v>60.33466</v>
      </c>
      <c r="Y1533">
        <v>60.418080000000003</v>
      </c>
      <c r="Z1533">
        <v>59.993479999999998</v>
      </c>
      <c r="AA1533">
        <v>59.28145</v>
      </c>
      <c r="AB1533">
        <v>58.533290000000001</v>
      </c>
      <c r="AC1533">
        <v>58.222090000000001</v>
      </c>
      <c r="AD1533">
        <v>57.617350000000002</v>
      </c>
      <c r="AE1533">
        <v>56.447240000000001</v>
      </c>
      <c r="AF1533">
        <v>54.954590000000003</v>
      </c>
      <c r="AG1533">
        <v>53.373739999999998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17.165949999999999</v>
      </c>
      <c r="AU1533">
        <v>44.146259999999998</v>
      </c>
      <c r="AV1533">
        <v>44.802439999999997</v>
      </c>
      <c r="AW1533">
        <v>45.22681</v>
      </c>
      <c r="AX1533">
        <v>44.898040000000002</v>
      </c>
      <c r="AY1533">
        <v>44.42915</v>
      </c>
      <c r="AZ1533">
        <v>32.698999999999998</v>
      </c>
      <c r="BA1533">
        <v>16.39311</v>
      </c>
      <c r="BB1533">
        <v>10.07502</v>
      </c>
      <c r="BC1533">
        <v>9.9548780000000008</v>
      </c>
      <c r="BD1533">
        <v>9.5860570000000003</v>
      </c>
      <c r="BE1533">
        <v>8.7453140000000005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17.51774</v>
      </c>
      <c r="BS1533">
        <v>44.605249999999998</v>
      </c>
      <c r="BT1533">
        <v>45.239269999999998</v>
      </c>
      <c r="BU1533">
        <v>45.643610000000002</v>
      </c>
      <c r="BV1533">
        <v>45.30762</v>
      </c>
      <c r="BW1533">
        <v>44.835949999999997</v>
      </c>
      <c r="BX1533">
        <v>33.185130000000001</v>
      </c>
      <c r="BY1533">
        <v>16.868860000000002</v>
      </c>
      <c r="BZ1533">
        <v>10.432460000000001</v>
      </c>
      <c r="CA1533">
        <v>10.298590000000001</v>
      </c>
      <c r="CB1533">
        <v>9.9207110000000007</v>
      </c>
      <c r="CC1533">
        <v>9.0882100000000001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17.761389999999999</v>
      </c>
      <c r="CQ1533">
        <v>44.923139999999997</v>
      </c>
      <c r="CR1533">
        <v>45.541820000000001</v>
      </c>
      <c r="CS1533">
        <v>45.932290000000002</v>
      </c>
      <c r="CT1533">
        <v>45.591299999999997</v>
      </c>
      <c r="CU1533">
        <v>45.117699999999999</v>
      </c>
      <c r="CV1533">
        <v>33.521830000000001</v>
      </c>
      <c r="CW1533">
        <v>17.198370000000001</v>
      </c>
      <c r="CX1533">
        <v>10.680009999999999</v>
      </c>
      <c r="CY1533">
        <v>10.53664</v>
      </c>
      <c r="CZ1533">
        <v>10.15249</v>
      </c>
      <c r="DA1533">
        <v>9.3256990000000002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>
        <v>0</v>
      </c>
      <c r="DN1533">
        <v>18.005040000000001</v>
      </c>
      <c r="DO1533">
        <v>45.241039999999998</v>
      </c>
      <c r="DP1533">
        <v>45.844380000000001</v>
      </c>
      <c r="DQ1533">
        <v>46.220970000000001</v>
      </c>
      <c r="DR1533">
        <v>45.874969999999998</v>
      </c>
      <c r="DS1533">
        <v>45.399450000000002</v>
      </c>
      <c r="DT1533">
        <v>33.858519999999999</v>
      </c>
      <c r="DU1533">
        <v>17.52788</v>
      </c>
      <c r="DV1533">
        <v>10.927569999999999</v>
      </c>
      <c r="DW1533">
        <v>10.77469</v>
      </c>
      <c r="DX1533">
        <v>10.384270000000001</v>
      </c>
      <c r="DY1533">
        <v>9.5631880000000002</v>
      </c>
      <c r="DZ1533">
        <v>0</v>
      </c>
      <c r="EA1533">
        <v>0</v>
      </c>
      <c r="EB1533">
        <v>0</v>
      </c>
      <c r="EC1533">
        <v>0</v>
      </c>
      <c r="ED1533">
        <v>0</v>
      </c>
      <c r="EE1533">
        <v>0</v>
      </c>
      <c r="EF1533">
        <v>0</v>
      </c>
      <c r="EG1533">
        <v>0</v>
      </c>
      <c r="EH1533">
        <v>0</v>
      </c>
      <c r="EI1533">
        <v>0</v>
      </c>
      <c r="EJ1533">
        <v>0</v>
      </c>
      <c r="EK1533">
        <v>0</v>
      </c>
      <c r="EL1533">
        <v>18.356829999999999</v>
      </c>
      <c r="EM1533">
        <v>45.700020000000002</v>
      </c>
      <c r="EN1533">
        <v>46.281210000000002</v>
      </c>
      <c r="EO1533">
        <v>46.637770000000003</v>
      </c>
      <c r="EP1533">
        <v>46.284550000000003</v>
      </c>
      <c r="EQ1533">
        <v>45.806249999999999</v>
      </c>
      <c r="ER1533">
        <v>34.344659999999998</v>
      </c>
      <c r="ES1533">
        <v>18.003630000000001</v>
      </c>
      <c r="ET1533">
        <v>11.28501</v>
      </c>
      <c r="EU1533">
        <v>11.118399999999999</v>
      </c>
      <c r="EV1533">
        <v>10.718920000000001</v>
      </c>
      <c r="EW1533">
        <v>9.9060839999999999</v>
      </c>
      <c r="EX1533">
        <v>62.571779999999997</v>
      </c>
      <c r="EY1533">
        <v>62.49315</v>
      </c>
      <c r="EZ1533">
        <v>62.071910000000003</v>
      </c>
      <c r="FA1533">
        <v>61.397869999999998</v>
      </c>
      <c r="FB1533">
        <v>61.176870000000001</v>
      </c>
      <c r="FC1533">
        <v>60.681330000000003</v>
      </c>
      <c r="FD1533">
        <v>60.22681</v>
      </c>
      <c r="FE1533">
        <v>60.794919999999998</v>
      </c>
      <c r="FF1533">
        <v>62.962029999999999</v>
      </c>
      <c r="FG1533">
        <v>67.657129999999995</v>
      </c>
      <c r="FH1533">
        <v>71.946039999999996</v>
      </c>
      <c r="FI1533">
        <v>75.713579999999993</v>
      </c>
      <c r="FJ1533">
        <v>76.441760000000002</v>
      </c>
      <c r="FK1533">
        <v>76.421779999999998</v>
      </c>
      <c r="FL1533">
        <v>77.980609999999999</v>
      </c>
      <c r="FM1533">
        <v>78.061599999999999</v>
      </c>
      <c r="FN1533">
        <v>79.55386</v>
      </c>
      <c r="FO1533">
        <v>79.569820000000007</v>
      </c>
      <c r="FP1533">
        <v>79.38879</v>
      </c>
      <c r="FQ1533">
        <v>75.833849999999998</v>
      </c>
      <c r="FR1533">
        <v>71.452839999999995</v>
      </c>
      <c r="FS1533">
        <v>67.548190000000005</v>
      </c>
      <c r="FT1533">
        <v>65.858890000000002</v>
      </c>
      <c r="FU1533">
        <v>64.621570000000006</v>
      </c>
      <c r="FV1533">
        <v>1</v>
      </c>
    </row>
    <row r="1534" spans="1:178" x14ac:dyDescent="0.2">
      <c r="A1534" t="s">
        <v>216</v>
      </c>
      <c r="B1534" t="s">
        <v>231</v>
      </c>
      <c r="C1534" t="s">
        <v>246</v>
      </c>
      <c r="D1534" t="s">
        <v>39</v>
      </c>
      <c r="E1534">
        <v>2015</v>
      </c>
      <c r="F1534" t="s">
        <v>230</v>
      </c>
      <c r="G1534">
        <v>56</v>
      </c>
      <c r="H1534" s="59"/>
      <c r="I1534">
        <v>12.87462</v>
      </c>
      <c r="J1534">
        <v>62.296149999999997</v>
      </c>
      <c r="K1534">
        <v>62.020150000000001</v>
      </c>
      <c r="L1534">
        <v>62.663789999999999</v>
      </c>
      <c r="M1534">
        <v>64.432379999999995</v>
      </c>
      <c r="N1534">
        <v>66.965969999999999</v>
      </c>
      <c r="O1534">
        <v>69.548820000000006</v>
      </c>
      <c r="P1534">
        <v>71.112170000000006</v>
      </c>
      <c r="Q1534">
        <v>71.854100000000003</v>
      </c>
      <c r="R1534">
        <v>72.506119999999996</v>
      </c>
      <c r="S1534">
        <v>73.459180000000003</v>
      </c>
      <c r="T1534">
        <v>74.348529999999997</v>
      </c>
      <c r="U1534">
        <v>74.091080000000005</v>
      </c>
      <c r="V1534">
        <v>72.462940000000003</v>
      </c>
      <c r="W1534">
        <v>71.516400000000004</v>
      </c>
      <c r="X1534">
        <v>72.013159999999999</v>
      </c>
      <c r="Y1534">
        <v>71.966080000000005</v>
      </c>
      <c r="Z1534">
        <v>71.539869999999993</v>
      </c>
      <c r="AA1534">
        <v>70.677530000000004</v>
      </c>
      <c r="AB1534">
        <v>69.976489999999998</v>
      </c>
      <c r="AC1534">
        <v>70.050610000000006</v>
      </c>
      <c r="AD1534">
        <v>69.594290000000001</v>
      </c>
      <c r="AE1534">
        <v>68.215270000000004</v>
      </c>
      <c r="AF1534">
        <v>66.417659999999998</v>
      </c>
      <c r="AG1534">
        <v>64.555269999999993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19.88317</v>
      </c>
      <c r="AU1534">
        <v>51.387830000000001</v>
      </c>
      <c r="AV1534">
        <v>52.0595</v>
      </c>
      <c r="AW1534">
        <v>52.438339999999997</v>
      </c>
      <c r="AX1534">
        <v>52.197870000000002</v>
      </c>
      <c r="AY1534">
        <v>51.708469999999998</v>
      </c>
      <c r="AZ1534">
        <v>37.528469999999999</v>
      </c>
      <c r="BA1534">
        <v>19.893750000000001</v>
      </c>
      <c r="BB1534">
        <v>11.76074</v>
      </c>
      <c r="BC1534">
        <v>11.491680000000001</v>
      </c>
      <c r="BD1534">
        <v>11.061349999999999</v>
      </c>
      <c r="BE1534">
        <v>10.217140000000001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20.365459999999999</v>
      </c>
      <c r="BS1534">
        <v>52.031509999999997</v>
      </c>
      <c r="BT1534">
        <v>52.674810000000001</v>
      </c>
      <c r="BU1534">
        <v>53.023290000000003</v>
      </c>
      <c r="BV1534">
        <v>52.756799999999998</v>
      </c>
      <c r="BW1534">
        <v>52.253140000000002</v>
      </c>
      <c r="BX1534">
        <v>38.763060000000003</v>
      </c>
      <c r="BY1534">
        <v>20.807759999999998</v>
      </c>
      <c r="BZ1534">
        <v>12.893459999999999</v>
      </c>
      <c r="CA1534">
        <v>12.60164</v>
      </c>
      <c r="CB1534">
        <v>12.168010000000001</v>
      </c>
      <c r="CC1534">
        <v>11.32169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20.699490000000001</v>
      </c>
      <c r="CQ1534">
        <v>52.477319999999999</v>
      </c>
      <c r="CR1534">
        <v>53.100969999999997</v>
      </c>
      <c r="CS1534">
        <v>53.428420000000003</v>
      </c>
      <c r="CT1534">
        <v>53.143909999999998</v>
      </c>
      <c r="CU1534">
        <v>52.630369999999999</v>
      </c>
      <c r="CV1534">
        <v>39.618139999999997</v>
      </c>
      <c r="CW1534">
        <v>21.440799999999999</v>
      </c>
      <c r="CX1534">
        <v>13.67798</v>
      </c>
      <c r="CY1534">
        <v>13.3704</v>
      </c>
      <c r="CZ1534">
        <v>12.934480000000001</v>
      </c>
      <c r="DA1534">
        <v>12.0867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  <c r="DM1534">
        <v>0</v>
      </c>
      <c r="DN1534">
        <v>21.033519999999999</v>
      </c>
      <c r="DO1534">
        <v>52.92313</v>
      </c>
      <c r="DP1534">
        <v>53.52713</v>
      </c>
      <c r="DQ1534">
        <v>53.833559999999999</v>
      </c>
      <c r="DR1534">
        <v>53.531019999999998</v>
      </c>
      <c r="DS1534">
        <v>53.007599999999996</v>
      </c>
      <c r="DT1534">
        <v>40.473219999999998</v>
      </c>
      <c r="DU1534">
        <v>22.073840000000001</v>
      </c>
      <c r="DV1534">
        <v>14.4625</v>
      </c>
      <c r="DW1534">
        <v>14.139150000000001</v>
      </c>
      <c r="DX1534">
        <v>13.700950000000001</v>
      </c>
      <c r="DY1534">
        <v>12.851710000000001</v>
      </c>
      <c r="DZ1534">
        <v>0</v>
      </c>
      <c r="EA1534">
        <v>0</v>
      </c>
      <c r="EB1534">
        <v>0</v>
      </c>
      <c r="EC1534">
        <v>0</v>
      </c>
      <c r="ED1534">
        <v>0</v>
      </c>
      <c r="EE1534">
        <v>0</v>
      </c>
      <c r="EF1534">
        <v>0</v>
      </c>
      <c r="EG1534">
        <v>0</v>
      </c>
      <c r="EH1534">
        <v>0</v>
      </c>
      <c r="EI1534">
        <v>0</v>
      </c>
      <c r="EJ1534">
        <v>0</v>
      </c>
      <c r="EK1534">
        <v>0</v>
      </c>
      <c r="EL1534">
        <v>21.515809999999998</v>
      </c>
      <c r="EM1534">
        <v>53.566809999999997</v>
      </c>
      <c r="EN1534">
        <v>54.142429999999997</v>
      </c>
      <c r="EO1534">
        <v>54.418509999999998</v>
      </c>
      <c r="EP1534">
        <v>54.089950000000002</v>
      </c>
      <c r="EQ1534">
        <v>53.55227</v>
      </c>
      <c r="ER1534">
        <v>41.707819999999998</v>
      </c>
      <c r="ES1534">
        <v>22.987850000000002</v>
      </c>
      <c r="ET1534">
        <v>15.595219999999999</v>
      </c>
      <c r="EU1534">
        <v>15.24911</v>
      </c>
      <c r="EV1534">
        <v>14.80761</v>
      </c>
      <c r="EW1534">
        <v>13.95626</v>
      </c>
      <c r="EX1534">
        <v>69.631309999999999</v>
      </c>
      <c r="EY1534">
        <v>68.882869999999997</v>
      </c>
      <c r="EZ1534">
        <v>68.572460000000007</v>
      </c>
      <c r="FA1534">
        <v>68.469170000000005</v>
      </c>
      <c r="FB1534">
        <v>68.038749999999993</v>
      </c>
      <c r="FC1534">
        <v>67.153599999999997</v>
      </c>
      <c r="FD1534">
        <v>67.076539999999994</v>
      </c>
      <c r="FE1534">
        <v>68.043869999999998</v>
      </c>
      <c r="FF1534">
        <v>70.789599999999993</v>
      </c>
      <c r="FG1534">
        <v>73.468400000000003</v>
      </c>
      <c r="FH1534">
        <v>76.157039999999995</v>
      </c>
      <c r="FI1534">
        <v>79.581630000000004</v>
      </c>
      <c r="FJ1534">
        <v>81.095399999999998</v>
      </c>
      <c r="FK1534">
        <v>81.624600000000001</v>
      </c>
      <c r="FL1534">
        <v>82.44847</v>
      </c>
      <c r="FM1534">
        <v>82.604380000000006</v>
      </c>
      <c r="FN1534">
        <v>83.408060000000006</v>
      </c>
      <c r="FO1534">
        <v>83.603489999999994</v>
      </c>
      <c r="FP1534">
        <v>83.933869999999999</v>
      </c>
      <c r="FQ1534">
        <v>82.498289999999997</v>
      </c>
      <c r="FR1534">
        <v>79.322230000000005</v>
      </c>
      <c r="FS1534">
        <v>75.126609999999999</v>
      </c>
      <c r="FT1534">
        <v>72.489850000000004</v>
      </c>
      <c r="FU1534">
        <v>71.580060000000003</v>
      </c>
      <c r="FV1534">
        <v>1</v>
      </c>
    </row>
    <row r="1535" spans="1:178" x14ac:dyDescent="0.2">
      <c r="A1535" t="s">
        <v>216</v>
      </c>
      <c r="B1535" t="s">
        <v>231</v>
      </c>
      <c r="C1535" t="s">
        <v>246</v>
      </c>
      <c r="D1535" t="s">
        <v>39</v>
      </c>
      <c r="E1535">
        <v>2016</v>
      </c>
      <c r="F1535" t="s">
        <v>230</v>
      </c>
      <c r="G1535">
        <v>54</v>
      </c>
      <c r="H1535" s="59"/>
      <c r="I1535">
        <v>12.414809999999999</v>
      </c>
      <c r="J1535">
        <v>60.071289999999998</v>
      </c>
      <c r="K1535">
        <v>59.805149999999998</v>
      </c>
      <c r="L1535">
        <v>60.425800000000002</v>
      </c>
      <c r="M1535">
        <v>62.131230000000002</v>
      </c>
      <c r="N1535">
        <v>64.574330000000003</v>
      </c>
      <c r="O1535">
        <v>67.064930000000004</v>
      </c>
      <c r="P1535">
        <v>68.572450000000003</v>
      </c>
      <c r="Q1535">
        <v>69.287890000000004</v>
      </c>
      <c r="R1535">
        <v>69.916610000000006</v>
      </c>
      <c r="S1535">
        <v>70.835629999999995</v>
      </c>
      <c r="T1535">
        <v>71.69323</v>
      </c>
      <c r="U1535">
        <v>71.444969999999998</v>
      </c>
      <c r="V1535">
        <v>69.874970000000005</v>
      </c>
      <c r="W1535">
        <v>68.962239999999994</v>
      </c>
      <c r="X1535">
        <v>69.44126</v>
      </c>
      <c r="Y1535">
        <v>69.395859999999999</v>
      </c>
      <c r="Z1535">
        <v>68.984880000000004</v>
      </c>
      <c r="AA1535">
        <v>68.15334</v>
      </c>
      <c r="AB1535">
        <v>67.477329999999995</v>
      </c>
      <c r="AC1535">
        <v>67.548810000000003</v>
      </c>
      <c r="AD1535">
        <v>67.108789999999999</v>
      </c>
      <c r="AE1535">
        <v>65.77901</v>
      </c>
      <c r="AF1535">
        <v>64.045590000000004</v>
      </c>
      <c r="AG1535">
        <v>62.249720000000003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19.158609999999999</v>
      </c>
      <c r="AU1535">
        <v>49.533279999999998</v>
      </c>
      <c r="AV1535">
        <v>50.181809999999999</v>
      </c>
      <c r="AW1535">
        <v>50.548029999999997</v>
      </c>
      <c r="AX1535">
        <v>50.316929999999999</v>
      </c>
      <c r="AY1535">
        <v>49.845419999999997</v>
      </c>
      <c r="AZ1535">
        <v>36.151179999999997</v>
      </c>
      <c r="BA1535">
        <v>19.15588</v>
      </c>
      <c r="BB1535">
        <v>11.306789999999999</v>
      </c>
      <c r="BC1535">
        <v>11.048019999999999</v>
      </c>
      <c r="BD1535">
        <v>10.63316</v>
      </c>
      <c r="BE1535">
        <v>9.8191629999999996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19.632210000000001</v>
      </c>
      <c r="BS1535">
        <v>50.16536</v>
      </c>
      <c r="BT1535">
        <v>50.786029999999997</v>
      </c>
      <c r="BU1535">
        <v>51.122430000000001</v>
      </c>
      <c r="BV1535">
        <v>50.865780000000001</v>
      </c>
      <c r="BW1535">
        <v>50.380279999999999</v>
      </c>
      <c r="BX1535">
        <v>37.363529999999997</v>
      </c>
      <c r="BY1535">
        <v>20.053419999999999</v>
      </c>
      <c r="BZ1535">
        <v>12.4191</v>
      </c>
      <c r="CA1535">
        <v>12.137980000000001</v>
      </c>
      <c r="CB1535">
        <v>11.71987</v>
      </c>
      <c r="CC1535">
        <v>10.90381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19.96022</v>
      </c>
      <c r="CQ1535">
        <v>50.60313</v>
      </c>
      <c r="CR1535">
        <v>51.204509999999999</v>
      </c>
      <c r="CS1535">
        <v>51.520269999999996</v>
      </c>
      <c r="CT1535">
        <v>51.245910000000002</v>
      </c>
      <c r="CU1535">
        <v>50.750709999999998</v>
      </c>
      <c r="CV1535">
        <v>38.203209999999999</v>
      </c>
      <c r="CW1535">
        <v>20.675049999999999</v>
      </c>
      <c r="CX1535">
        <v>13.18948</v>
      </c>
      <c r="CY1535">
        <v>12.89288</v>
      </c>
      <c r="CZ1535">
        <v>12.472530000000001</v>
      </c>
      <c r="DA1535">
        <v>11.65503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  <c r="DM1535">
        <v>0</v>
      </c>
      <c r="DN1535">
        <v>20.288229999999999</v>
      </c>
      <c r="DO1535">
        <v>51.040909999999997</v>
      </c>
      <c r="DP1535">
        <v>51.622990000000001</v>
      </c>
      <c r="DQ1535">
        <v>51.918100000000003</v>
      </c>
      <c r="DR1535">
        <v>51.626049999999999</v>
      </c>
      <c r="DS1535">
        <v>51.121139999999997</v>
      </c>
      <c r="DT1535">
        <v>39.042879999999997</v>
      </c>
      <c r="DU1535">
        <v>21.296690000000002</v>
      </c>
      <c r="DV1535">
        <v>13.959860000000001</v>
      </c>
      <c r="DW1535">
        <v>13.647790000000001</v>
      </c>
      <c r="DX1535">
        <v>13.22519</v>
      </c>
      <c r="DY1535">
        <v>12.40626</v>
      </c>
      <c r="DZ1535">
        <v>0</v>
      </c>
      <c r="EA1535">
        <v>0</v>
      </c>
      <c r="EB1535">
        <v>0</v>
      </c>
      <c r="EC1535">
        <v>0</v>
      </c>
      <c r="ED1535">
        <v>0</v>
      </c>
      <c r="EE1535">
        <v>0</v>
      </c>
      <c r="EF1535">
        <v>0</v>
      </c>
      <c r="EG1535">
        <v>0</v>
      </c>
      <c r="EH1535">
        <v>0</v>
      </c>
      <c r="EI1535">
        <v>0</v>
      </c>
      <c r="EJ1535">
        <v>0</v>
      </c>
      <c r="EK1535">
        <v>0</v>
      </c>
      <c r="EL1535">
        <v>20.76183</v>
      </c>
      <c r="EM1535">
        <v>51.672989999999999</v>
      </c>
      <c r="EN1535">
        <v>52.227200000000003</v>
      </c>
      <c r="EO1535">
        <v>52.492510000000003</v>
      </c>
      <c r="EP1535">
        <v>52.174900000000001</v>
      </c>
      <c r="EQ1535">
        <v>51.655990000000003</v>
      </c>
      <c r="ER1535">
        <v>40.255229999999997</v>
      </c>
      <c r="ES1535">
        <v>22.194230000000001</v>
      </c>
      <c r="ET1535">
        <v>15.07217</v>
      </c>
      <c r="EU1535">
        <v>14.737740000000001</v>
      </c>
      <c r="EV1535">
        <v>14.311909999999999</v>
      </c>
      <c r="EW1535">
        <v>13.4909</v>
      </c>
      <c r="EX1535">
        <v>69.631309999999999</v>
      </c>
      <c r="EY1535">
        <v>68.882869999999997</v>
      </c>
      <c r="EZ1535">
        <v>68.572460000000007</v>
      </c>
      <c r="FA1535">
        <v>68.469170000000005</v>
      </c>
      <c r="FB1535">
        <v>68.038749999999993</v>
      </c>
      <c r="FC1535">
        <v>67.153599999999997</v>
      </c>
      <c r="FD1535">
        <v>67.076539999999994</v>
      </c>
      <c r="FE1535">
        <v>68.043869999999998</v>
      </c>
      <c r="FF1535">
        <v>70.789599999999993</v>
      </c>
      <c r="FG1535">
        <v>73.468400000000003</v>
      </c>
      <c r="FH1535">
        <v>76.157039999999995</v>
      </c>
      <c r="FI1535">
        <v>79.581630000000004</v>
      </c>
      <c r="FJ1535">
        <v>81.095399999999998</v>
      </c>
      <c r="FK1535">
        <v>81.624600000000001</v>
      </c>
      <c r="FL1535">
        <v>82.44847</v>
      </c>
      <c r="FM1535">
        <v>82.604380000000006</v>
      </c>
      <c r="FN1535">
        <v>83.408060000000006</v>
      </c>
      <c r="FO1535">
        <v>83.603489999999994</v>
      </c>
      <c r="FP1535">
        <v>83.933869999999999</v>
      </c>
      <c r="FQ1535">
        <v>82.498289999999997</v>
      </c>
      <c r="FR1535">
        <v>79.322230000000005</v>
      </c>
      <c r="FS1535">
        <v>75.126609999999999</v>
      </c>
      <c r="FT1535">
        <v>72.489850000000004</v>
      </c>
      <c r="FU1535">
        <v>71.580060000000003</v>
      </c>
      <c r="FV1535">
        <v>1</v>
      </c>
    </row>
    <row r="1536" spans="1:178" x14ac:dyDescent="0.2">
      <c r="A1536" t="s">
        <v>216</v>
      </c>
      <c r="B1536" t="s">
        <v>231</v>
      </c>
      <c r="C1536" t="s">
        <v>246</v>
      </c>
      <c r="D1536" t="s">
        <v>39</v>
      </c>
      <c r="E1536">
        <v>2017</v>
      </c>
      <c r="F1536" t="s">
        <v>230</v>
      </c>
      <c r="G1536">
        <v>53</v>
      </c>
      <c r="H1536" s="59"/>
      <c r="I1536">
        <v>12.184900000000001</v>
      </c>
      <c r="J1536">
        <v>58.958849999999998</v>
      </c>
      <c r="K1536">
        <v>58.697650000000003</v>
      </c>
      <c r="L1536">
        <v>59.306800000000003</v>
      </c>
      <c r="M1536">
        <v>60.980649999999997</v>
      </c>
      <c r="N1536">
        <v>63.378500000000003</v>
      </c>
      <c r="O1536">
        <v>65.822990000000004</v>
      </c>
      <c r="P1536">
        <v>67.302589999999995</v>
      </c>
      <c r="Q1536">
        <v>68.004779999999997</v>
      </c>
      <c r="R1536">
        <v>68.621859999999998</v>
      </c>
      <c r="S1536">
        <v>69.523859999999999</v>
      </c>
      <c r="T1536">
        <v>70.365579999999994</v>
      </c>
      <c r="U1536">
        <v>70.121920000000003</v>
      </c>
      <c r="V1536">
        <v>68.58099</v>
      </c>
      <c r="W1536">
        <v>67.685169999999999</v>
      </c>
      <c r="X1536">
        <v>68.15531</v>
      </c>
      <c r="Y1536">
        <v>68.110759999999999</v>
      </c>
      <c r="Z1536">
        <v>67.707380000000001</v>
      </c>
      <c r="AA1536">
        <v>66.891239999999996</v>
      </c>
      <c r="AB1536">
        <v>66.22775</v>
      </c>
      <c r="AC1536">
        <v>66.297899999999998</v>
      </c>
      <c r="AD1536">
        <v>65.866029999999995</v>
      </c>
      <c r="AE1536">
        <v>64.560879999999997</v>
      </c>
      <c r="AF1536">
        <v>62.859569999999998</v>
      </c>
      <c r="AG1536">
        <v>61.09695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18.79644</v>
      </c>
      <c r="AU1536">
        <v>48.60613</v>
      </c>
      <c r="AV1536">
        <v>49.243090000000002</v>
      </c>
      <c r="AW1536">
        <v>49.602989999999998</v>
      </c>
      <c r="AX1536">
        <v>49.376570000000001</v>
      </c>
      <c r="AY1536">
        <v>48.914020000000001</v>
      </c>
      <c r="AZ1536">
        <v>35.462809999999998</v>
      </c>
      <c r="BA1536">
        <v>18.787140000000001</v>
      </c>
      <c r="BB1536">
        <v>11.08005</v>
      </c>
      <c r="BC1536">
        <v>10.82643</v>
      </c>
      <c r="BD1536">
        <v>10.41929</v>
      </c>
      <c r="BE1536">
        <v>9.6204079999999994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19.265630000000002</v>
      </c>
      <c r="BS1536">
        <v>49.232329999999997</v>
      </c>
      <c r="BT1536">
        <v>49.84169</v>
      </c>
      <c r="BU1536">
        <v>50.172060000000002</v>
      </c>
      <c r="BV1536">
        <v>49.920319999999997</v>
      </c>
      <c r="BW1536">
        <v>49.443890000000003</v>
      </c>
      <c r="BX1536">
        <v>36.663879999999999</v>
      </c>
      <c r="BY1536">
        <v>19.67633</v>
      </c>
      <c r="BZ1536">
        <v>12.18201</v>
      </c>
      <c r="CA1536">
        <v>11.90625</v>
      </c>
      <c r="CB1536">
        <v>11.495900000000001</v>
      </c>
      <c r="CC1536">
        <v>10.69497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19.590589999999999</v>
      </c>
      <c r="CQ1536">
        <v>49.666040000000002</v>
      </c>
      <c r="CR1536">
        <v>50.256279999999997</v>
      </c>
      <c r="CS1536">
        <v>50.566189999999999</v>
      </c>
      <c r="CT1536">
        <v>50.29692</v>
      </c>
      <c r="CU1536">
        <v>49.810879999999997</v>
      </c>
      <c r="CV1536">
        <v>37.495739999999998</v>
      </c>
      <c r="CW1536">
        <v>20.292179999999998</v>
      </c>
      <c r="CX1536">
        <v>12.94523</v>
      </c>
      <c r="CY1536">
        <v>12.65413</v>
      </c>
      <c r="CZ1536">
        <v>12.24156</v>
      </c>
      <c r="DA1536">
        <v>11.4392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  <c r="DM1536">
        <v>0</v>
      </c>
      <c r="DN1536">
        <v>19.91555</v>
      </c>
      <c r="DO1536">
        <v>50.099739999999997</v>
      </c>
      <c r="DP1536">
        <v>50.670859999999998</v>
      </c>
      <c r="DQ1536">
        <v>50.960320000000003</v>
      </c>
      <c r="DR1536">
        <v>50.673520000000003</v>
      </c>
      <c r="DS1536">
        <v>50.177869999999999</v>
      </c>
      <c r="DT1536">
        <v>38.327599999999997</v>
      </c>
      <c r="DU1536">
        <v>20.90804</v>
      </c>
      <c r="DV1536">
        <v>13.70844</v>
      </c>
      <c r="DW1536">
        <v>13.402010000000001</v>
      </c>
      <c r="DX1536">
        <v>12.987220000000001</v>
      </c>
      <c r="DY1536">
        <v>12.183439999999999</v>
      </c>
      <c r="DZ1536">
        <v>0</v>
      </c>
      <c r="EA1536">
        <v>0</v>
      </c>
      <c r="EB1536">
        <v>0</v>
      </c>
      <c r="EC1536">
        <v>0</v>
      </c>
      <c r="ED1536">
        <v>0</v>
      </c>
      <c r="EE1536">
        <v>0</v>
      </c>
      <c r="EF1536">
        <v>0</v>
      </c>
      <c r="EG1536">
        <v>0</v>
      </c>
      <c r="EH1536">
        <v>0</v>
      </c>
      <c r="EI1536">
        <v>0</v>
      </c>
      <c r="EJ1536">
        <v>0</v>
      </c>
      <c r="EK1536">
        <v>0</v>
      </c>
      <c r="EL1536">
        <v>20.384740000000001</v>
      </c>
      <c r="EM1536">
        <v>50.725940000000001</v>
      </c>
      <c r="EN1536">
        <v>51.269460000000002</v>
      </c>
      <c r="EO1536">
        <v>51.529380000000003</v>
      </c>
      <c r="EP1536">
        <v>51.217269999999999</v>
      </c>
      <c r="EQ1536">
        <v>50.707740000000001</v>
      </c>
      <c r="ER1536">
        <v>39.528669999999998</v>
      </c>
      <c r="ES1536">
        <v>21.797229999999999</v>
      </c>
      <c r="ET1536">
        <v>14.8104</v>
      </c>
      <c r="EU1536">
        <v>14.481820000000001</v>
      </c>
      <c r="EV1536">
        <v>14.06382</v>
      </c>
      <c r="EW1536">
        <v>13.257989999999999</v>
      </c>
      <c r="EX1536">
        <v>69.631309999999999</v>
      </c>
      <c r="EY1536">
        <v>68.882869999999997</v>
      </c>
      <c r="EZ1536">
        <v>68.572460000000007</v>
      </c>
      <c r="FA1536">
        <v>68.469170000000005</v>
      </c>
      <c r="FB1536">
        <v>68.038749999999993</v>
      </c>
      <c r="FC1536">
        <v>67.153599999999997</v>
      </c>
      <c r="FD1536">
        <v>67.076539999999994</v>
      </c>
      <c r="FE1536">
        <v>68.043869999999998</v>
      </c>
      <c r="FF1536">
        <v>70.789599999999993</v>
      </c>
      <c r="FG1536">
        <v>73.468400000000003</v>
      </c>
      <c r="FH1536">
        <v>76.157039999999995</v>
      </c>
      <c r="FI1536">
        <v>79.581630000000004</v>
      </c>
      <c r="FJ1536">
        <v>81.095399999999998</v>
      </c>
      <c r="FK1536">
        <v>81.624600000000001</v>
      </c>
      <c r="FL1536">
        <v>82.44847</v>
      </c>
      <c r="FM1536">
        <v>82.604380000000006</v>
      </c>
      <c r="FN1536">
        <v>83.408060000000006</v>
      </c>
      <c r="FO1536">
        <v>83.603489999999994</v>
      </c>
      <c r="FP1536">
        <v>83.933869999999999</v>
      </c>
      <c r="FQ1536">
        <v>82.498289999999997</v>
      </c>
      <c r="FR1536">
        <v>79.322230000000005</v>
      </c>
      <c r="FS1536">
        <v>75.126609999999999</v>
      </c>
      <c r="FT1536">
        <v>72.489850000000004</v>
      </c>
      <c r="FU1536">
        <v>71.580060000000003</v>
      </c>
      <c r="FV1536">
        <v>1</v>
      </c>
    </row>
    <row r="1537" spans="1:178" x14ac:dyDescent="0.2">
      <c r="A1537" t="s">
        <v>216</v>
      </c>
      <c r="B1537" t="s">
        <v>231</v>
      </c>
      <c r="C1537" t="s">
        <v>246</v>
      </c>
      <c r="D1537" t="s">
        <v>39</v>
      </c>
      <c r="E1537" t="s">
        <v>239</v>
      </c>
      <c r="F1537" t="s">
        <v>230</v>
      </c>
      <c r="G1537">
        <v>51</v>
      </c>
      <c r="H1537" s="59"/>
      <c r="I1537">
        <v>11.725099999999999</v>
      </c>
      <c r="J1537">
        <v>56.733989999999999</v>
      </c>
      <c r="K1537">
        <v>56.482640000000004</v>
      </c>
      <c r="L1537">
        <v>57.068809999999999</v>
      </c>
      <c r="M1537">
        <v>58.679490000000001</v>
      </c>
      <c r="N1537">
        <v>60.98686</v>
      </c>
      <c r="O1537">
        <v>63.339100000000002</v>
      </c>
      <c r="P1537">
        <v>64.762870000000007</v>
      </c>
      <c r="Q1537">
        <v>65.438559999999995</v>
      </c>
      <c r="R1537">
        <v>66.032359999999997</v>
      </c>
      <c r="S1537">
        <v>66.900319999999994</v>
      </c>
      <c r="T1537">
        <v>67.710269999999994</v>
      </c>
      <c r="U1537">
        <v>67.475809999999996</v>
      </c>
      <c r="V1537">
        <v>65.993030000000005</v>
      </c>
      <c r="W1537">
        <v>65.131</v>
      </c>
      <c r="X1537">
        <v>65.583410000000001</v>
      </c>
      <c r="Y1537">
        <v>65.540530000000004</v>
      </c>
      <c r="Z1537">
        <v>65.152379999999994</v>
      </c>
      <c r="AA1537">
        <v>64.36703</v>
      </c>
      <c r="AB1537">
        <v>63.728589999999997</v>
      </c>
      <c r="AC1537">
        <v>63.796100000000003</v>
      </c>
      <c r="AD1537">
        <v>63.380519999999997</v>
      </c>
      <c r="AE1537">
        <v>62.12462</v>
      </c>
      <c r="AF1537">
        <v>60.48751</v>
      </c>
      <c r="AG1537">
        <v>58.791400000000003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18.072299999999998</v>
      </c>
      <c r="AU1537">
        <v>46.752130000000001</v>
      </c>
      <c r="AV1537">
        <v>47.365920000000003</v>
      </c>
      <c r="AW1537">
        <v>47.713180000000001</v>
      </c>
      <c r="AX1537">
        <v>47.496099999999998</v>
      </c>
      <c r="AY1537">
        <v>47.051450000000003</v>
      </c>
      <c r="AZ1537">
        <v>34.086599999999997</v>
      </c>
      <c r="BA1537">
        <v>18.050070000000002</v>
      </c>
      <c r="BB1537">
        <v>10.627079999999999</v>
      </c>
      <c r="BC1537">
        <v>10.38373</v>
      </c>
      <c r="BD1537">
        <v>9.9920609999999996</v>
      </c>
      <c r="BE1537">
        <v>9.2233870000000007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18.532550000000001</v>
      </c>
      <c r="BS1537">
        <v>47.366410000000002</v>
      </c>
      <c r="BT1537">
        <v>47.953119999999998</v>
      </c>
      <c r="BU1537">
        <v>48.271410000000003</v>
      </c>
      <c r="BV1537">
        <v>48.029490000000003</v>
      </c>
      <c r="BW1537">
        <v>47.57123</v>
      </c>
      <c r="BX1537">
        <v>35.264789999999998</v>
      </c>
      <c r="BY1537">
        <v>18.922319999999999</v>
      </c>
      <c r="BZ1537">
        <v>11.70805</v>
      </c>
      <c r="CA1537">
        <v>11.44298</v>
      </c>
      <c r="CB1537">
        <v>11.048159999999999</v>
      </c>
      <c r="CC1537">
        <v>10.277469999999999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18.851320000000001</v>
      </c>
      <c r="CQ1537">
        <v>47.791849999999997</v>
      </c>
      <c r="CR1537">
        <v>48.359810000000003</v>
      </c>
      <c r="CS1537">
        <v>48.658029999999997</v>
      </c>
      <c r="CT1537">
        <v>48.398919999999997</v>
      </c>
      <c r="CU1537">
        <v>47.931220000000003</v>
      </c>
      <c r="CV1537">
        <v>36.08081</v>
      </c>
      <c r="CW1537">
        <v>19.526440000000001</v>
      </c>
      <c r="CX1537">
        <v>12.45673</v>
      </c>
      <c r="CY1537">
        <v>12.17661</v>
      </c>
      <c r="CZ1537">
        <v>11.77961</v>
      </c>
      <c r="DA1537">
        <v>11.007529999999999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  <c r="DM1537">
        <v>0</v>
      </c>
      <c r="DN1537">
        <v>19.170089999999998</v>
      </c>
      <c r="DO1537">
        <v>48.217289999999998</v>
      </c>
      <c r="DP1537">
        <v>48.766500000000001</v>
      </c>
      <c r="DQ1537">
        <v>49.044649999999997</v>
      </c>
      <c r="DR1537">
        <v>48.768340000000002</v>
      </c>
      <c r="DS1537">
        <v>48.291220000000003</v>
      </c>
      <c r="DT1537">
        <v>36.896819999999998</v>
      </c>
      <c r="DU1537">
        <v>20.130559999999999</v>
      </c>
      <c r="DV1537">
        <v>13.205410000000001</v>
      </c>
      <c r="DW1537">
        <v>12.91024</v>
      </c>
      <c r="DX1537">
        <v>12.51107</v>
      </c>
      <c r="DY1537">
        <v>11.737590000000001</v>
      </c>
      <c r="DZ1537">
        <v>0</v>
      </c>
      <c r="EA1537">
        <v>0</v>
      </c>
      <c r="EB1537">
        <v>0</v>
      </c>
      <c r="EC1537">
        <v>0</v>
      </c>
      <c r="ED1537">
        <v>0</v>
      </c>
      <c r="EE1537">
        <v>0</v>
      </c>
      <c r="EF1537">
        <v>0</v>
      </c>
      <c r="EG1537">
        <v>0</v>
      </c>
      <c r="EH1537">
        <v>0</v>
      </c>
      <c r="EI1537">
        <v>0</v>
      </c>
      <c r="EJ1537">
        <v>0</v>
      </c>
      <c r="EK1537">
        <v>0</v>
      </c>
      <c r="EL1537">
        <v>19.63035</v>
      </c>
      <c r="EM1537">
        <v>48.831560000000003</v>
      </c>
      <c r="EN1537">
        <v>49.35369</v>
      </c>
      <c r="EO1537">
        <v>49.602879999999999</v>
      </c>
      <c r="EP1537">
        <v>49.301729999999999</v>
      </c>
      <c r="EQ1537">
        <v>48.811</v>
      </c>
      <c r="ER1537">
        <v>38.075020000000002</v>
      </c>
      <c r="ES1537">
        <v>21.00281</v>
      </c>
      <c r="ET1537">
        <v>14.286379999999999</v>
      </c>
      <c r="EU1537">
        <v>13.96949</v>
      </c>
      <c r="EV1537">
        <v>13.567170000000001</v>
      </c>
      <c r="EW1537">
        <v>12.791679999999999</v>
      </c>
      <c r="EX1537">
        <v>69.631309999999999</v>
      </c>
      <c r="EY1537">
        <v>68.882869999999997</v>
      </c>
      <c r="EZ1537">
        <v>68.572460000000007</v>
      </c>
      <c r="FA1537">
        <v>68.469170000000005</v>
      </c>
      <c r="FB1537">
        <v>68.038749999999993</v>
      </c>
      <c r="FC1537">
        <v>67.153599999999997</v>
      </c>
      <c r="FD1537">
        <v>67.076539999999994</v>
      </c>
      <c r="FE1537">
        <v>68.043869999999998</v>
      </c>
      <c r="FF1537">
        <v>70.789599999999993</v>
      </c>
      <c r="FG1537">
        <v>73.468400000000003</v>
      </c>
      <c r="FH1537">
        <v>76.157039999999995</v>
      </c>
      <c r="FI1537">
        <v>79.581630000000004</v>
      </c>
      <c r="FJ1537">
        <v>81.095399999999998</v>
      </c>
      <c r="FK1537">
        <v>81.624600000000001</v>
      </c>
      <c r="FL1537">
        <v>82.44847</v>
      </c>
      <c r="FM1537">
        <v>82.604380000000006</v>
      </c>
      <c r="FN1537">
        <v>83.408060000000006</v>
      </c>
      <c r="FO1537">
        <v>83.603489999999994</v>
      </c>
      <c r="FP1537">
        <v>83.933869999999999</v>
      </c>
      <c r="FQ1537">
        <v>82.498289999999997</v>
      </c>
      <c r="FR1537">
        <v>79.322230000000005</v>
      </c>
      <c r="FS1537">
        <v>75.126609999999999</v>
      </c>
      <c r="FT1537">
        <v>72.489850000000004</v>
      </c>
      <c r="FU1537">
        <v>71.580060000000003</v>
      </c>
      <c r="FV1537">
        <v>1</v>
      </c>
    </row>
    <row r="1538" spans="1:178" x14ac:dyDescent="0.2">
      <c r="A1538" t="s">
        <v>216</v>
      </c>
      <c r="B1538" t="s">
        <v>231</v>
      </c>
      <c r="C1538" t="s">
        <v>246</v>
      </c>
      <c r="D1538" t="s">
        <v>40</v>
      </c>
      <c r="E1538">
        <v>2015</v>
      </c>
      <c r="F1538" t="s">
        <v>230</v>
      </c>
      <c r="G1538">
        <v>56</v>
      </c>
      <c r="H1538" s="59"/>
      <c r="I1538">
        <v>12.87462</v>
      </c>
      <c r="J1538">
        <v>60.96199</v>
      </c>
      <c r="K1538">
        <v>60.574530000000003</v>
      </c>
      <c r="L1538">
        <v>61.086730000000003</v>
      </c>
      <c r="M1538">
        <v>62.840490000000003</v>
      </c>
      <c r="N1538">
        <v>65.416640000000001</v>
      </c>
      <c r="O1538">
        <v>67.999489999999994</v>
      </c>
      <c r="P1538">
        <v>69.516369999999995</v>
      </c>
      <c r="Q1538">
        <v>70.176730000000006</v>
      </c>
      <c r="R1538">
        <v>70.784490000000005</v>
      </c>
      <c r="S1538">
        <v>71.909850000000006</v>
      </c>
      <c r="T1538">
        <v>73.175700000000006</v>
      </c>
      <c r="U1538">
        <v>73.020009999999999</v>
      </c>
      <c r="V1538">
        <v>71.858649999999997</v>
      </c>
      <c r="W1538">
        <v>70.798609999999996</v>
      </c>
      <c r="X1538">
        <v>71.065510000000003</v>
      </c>
      <c r="Y1538">
        <v>70.937719999999999</v>
      </c>
      <c r="Z1538">
        <v>70.633520000000004</v>
      </c>
      <c r="AA1538">
        <v>69.910899999999998</v>
      </c>
      <c r="AB1538">
        <v>68.963160000000002</v>
      </c>
      <c r="AC1538">
        <v>68.462059999999994</v>
      </c>
      <c r="AD1538">
        <v>67.556299999999993</v>
      </c>
      <c r="AE1538">
        <v>66.539029999999997</v>
      </c>
      <c r="AF1538">
        <v>64.961429999999993</v>
      </c>
      <c r="AG1538">
        <v>63.099809999999998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19.810880000000001</v>
      </c>
      <c r="AU1538">
        <v>51.507129999999997</v>
      </c>
      <c r="AV1538">
        <v>52.04692</v>
      </c>
      <c r="AW1538">
        <v>52.295070000000003</v>
      </c>
      <c r="AX1538">
        <v>52.163510000000002</v>
      </c>
      <c r="AY1538">
        <v>51.73959</v>
      </c>
      <c r="AZ1538">
        <v>39.361660000000001</v>
      </c>
      <c r="BA1538">
        <v>19.69679</v>
      </c>
      <c r="BB1538">
        <v>12.01886</v>
      </c>
      <c r="BC1538">
        <v>11.837440000000001</v>
      </c>
      <c r="BD1538">
        <v>11.433590000000001</v>
      </c>
      <c r="BE1538">
        <v>10.60281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20.23509</v>
      </c>
      <c r="BS1538">
        <v>52.070160000000001</v>
      </c>
      <c r="BT1538">
        <v>52.58511</v>
      </c>
      <c r="BU1538">
        <v>52.822069999999997</v>
      </c>
      <c r="BV1538">
        <v>52.681789999999999</v>
      </c>
      <c r="BW1538">
        <v>52.263530000000003</v>
      </c>
      <c r="BX1538">
        <v>39.956710000000001</v>
      </c>
      <c r="BY1538">
        <v>20.347180000000002</v>
      </c>
      <c r="BZ1538">
        <v>12.54195</v>
      </c>
      <c r="CA1538">
        <v>12.32849</v>
      </c>
      <c r="CB1538">
        <v>11.913</v>
      </c>
      <c r="CC1538">
        <v>11.081480000000001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20.528890000000001</v>
      </c>
      <c r="CQ1538">
        <v>52.46011</v>
      </c>
      <c r="CR1538">
        <v>52.957859999999997</v>
      </c>
      <c r="CS1538">
        <v>53.187069999999999</v>
      </c>
      <c r="CT1538">
        <v>53.04074</v>
      </c>
      <c r="CU1538">
        <v>52.62641</v>
      </c>
      <c r="CV1538">
        <v>40.368839999999999</v>
      </c>
      <c r="CW1538">
        <v>20.797640000000001</v>
      </c>
      <c r="CX1538">
        <v>12.904249999999999</v>
      </c>
      <c r="CY1538">
        <v>12.66859</v>
      </c>
      <c r="CZ1538">
        <v>12.24503</v>
      </c>
      <c r="DA1538">
        <v>11.41301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  <c r="DM1538">
        <v>0</v>
      </c>
      <c r="DN1538">
        <v>20.822700000000001</v>
      </c>
      <c r="DO1538">
        <v>52.850059999999999</v>
      </c>
      <c r="DP1538">
        <v>53.33061</v>
      </c>
      <c r="DQ1538">
        <v>53.552070000000001</v>
      </c>
      <c r="DR1538">
        <v>53.39969</v>
      </c>
      <c r="DS1538">
        <v>52.989280000000001</v>
      </c>
      <c r="DT1538">
        <v>40.78096</v>
      </c>
      <c r="DU1538">
        <v>21.248100000000001</v>
      </c>
      <c r="DV1538">
        <v>13.266550000000001</v>
      </c>
      <c r="DW1538">
        <v>13.00869</v>
      </c>
      <c r="DX1538">
        <v>12.577070000000001</v>
      </c>
      <c r="DY1538">
        <v>11.744540000000001</v>
      </c>
      <c r="DZ1538">
        <v>0</v>
      </c>
      <c r="EA1538">
        <v>0</v>
      </c>
      <c r="EB1538">
        <v>0</v>
      </c>
      <c r="EC1538">
        <v>0</v>
      </c>
      <c r="ED1538">
        <v>0</v>
      </c>
      <c r="EE1538">
        <v>0</v>
      </c>
      <c r="EF1538">
        <v>0</v>
      </c>
      <c r="EG1538">
        <v>0</v>
      </c>
      <c r="EH1538">
        <v>0</v>
      </c>
      <c r="EI1538">
        <v>0</v>
      </c>
      <c r="EJ1538">
        <v>0</v>
      </c>
      <c r="EK1538">
        <v>0</v>
      </c>
      <c r="EL1538">
        <v>21.2469</v>
      </c>
      <c r="EM1538">
        <v>53.413089999999997</v>
      </c>
      <c r="EN1538">
        <v>53.8688</v>
      </c>
      <c r="EO1538">
        <v>54.079070000000002</v>
      </c>
      <c r="EP1538">
        <v>53.917960000000001</v>
      </c>
      <c r="EQ1538">
        <v>53.51323</v>
      </c>
      <c r="ER1538">
        <v>41.376010000000001</v>
      </c>
      <c r="ES1538">
        <v>21.898499999999999</v>
      </c>
      <c r="ET1538">
        <v>13.78964</v>
      </c>
      <c r="EU1538">
        <v>13.499739999999999</v>
      </c>
      <c r="EV1538">
        <v>13.056480000000001</v>
      </c>
      <c r="EW1538">
        <v>12.22321</v>
      </c>
      <c r="EX1538">
        <v>70.515330000000006</v>
      </c>
      <c r="EY1538">
        <v>68.965549999999993</v>
      </c>
      <c r="EZ1538">
        <v>68.385210000000001</v>
      </c>
      <c r="FA1538">
        <v>68.700519999999997</v>
      </c>
      <c r="FB1538">
        <v>68.674289999999999</v>
      </c>
      <c r="FC1538">
        <v>67.786450000000002</v>
      </c>
      <c r="FD1538">
        <v>67.60042</v>
      </c>
      <c r="FE1538">
        <v>67.582400000000007</v>
      </c>
      <c r="FF1538">
        <v>69.364940000000004</v>
      </c>
      <c r="FG1538">
        <v>73.668139999999994</v>
      </c>
      <c r="FH1538">
        <v>78.060509999999994</v>
      </c>
      <c r="FI1538">
        <v>82.596199999999996</v>
      </c>
      <c r="FJ1538">
        <v>85.181169999999995</v>
      </c>
      <c r="FK1538">
        <v>85.958740000000006</v>
      </c>
      <c r="FL1538">
        <v>86.216520000000003</v>
      </c>
      <c r="FM1538">
        <v>86.200680000000006</v>
      </c>
      <c r="FN1538">
        <v>87.643100000000004</v>
      </c>
      <c r="FO1538">
        <v>88.761279999999999</v>
      </c>
      <c r="FP1538">
        <v>87.868539999999996</v>
      </c>
      <c r="FQ1538">
        <v>82.991410000000002</v>
      </c>
      <c r="FR1538">
        <v>77.158450000000002</v>
      </c>
      <c r="FS1538">
        <v>74.402420000000006</v>
      </c>
      <c r="FT1538">
        <v>73.102440000000001</v>
      </c>
      <c r="FU1538">
        <v>71.827420000000004</v>
      </c>
      <c r="FV1538">
        <v>1</v>
      </c>
    </row>
    <row r="1539" spans="1:178" x14ac:dyDescent="0.2">
      <c r="A1539" t="s">
        <v>216</v>
      </c>
      <c r="B1539" t="s">
        <v>231</v>
      </c>
      <c r="C1539" t="s">
        <v>246</v>
      </c>
      <c r="D1539" t="s">
        <v>40</v>
      </c>
      <c r="E1539">
        <v>2016</v>
      </c>
      <c r="F1539" t="s">
        <v>230</v>
      </c>
      <c r="G1539">
        <v>54</v>
      </c>
      <c r="H1539" s="59"/>
      <c r="I1539">
        <v>12.414809999999999</v>
      </c>
      <c r="J1539">
        <v>58.784770000000002</v>
      </c>
      <c r="K1539">
        <v>58.411160000000002</v>
      </c>
      <c r="L1539">
        <v>58.905059999999999</v>
      </c>
      <c r="M1539">
        <v>60.596179999999997</v>
      </c>
      <c r="N1539">
        <v>63.080329999999996</v>
      </c>
      <c r="O1539">
        <v>65.570939999999993</v>
      </c>
      <c r="P1539">
        <v>67.033640000000005</v>
      </c>
      <c r="Q1539">
        <v>67.670429999999996</v>
      </c>
      <c r="R1539">
        <v>68.256469999999993</v>
      </c>
      <c r="S1539">
        <v>69.341639999999998</v>
      </c>
      <c r="T1539">
        <v>70.562290000000004</v>
      </c>
      <c r="U1539">
        <v>70.41216</v>
      </c>
      <c r="V1539">
        <v>69.292270000000002</v>
      </c>
      <c r="W1539">
        <v>68.270099999999999</v>
      </c>
      <c r="X1539">
        <v>68.527460000000005</v>
      </c>
      <c r="Y1539">
        <v>68.404229999999998</v>
      </c>
      <c r="Z1539">
        <v>68.110889999999998</v>
      </c>
      <c r="AA1539">
        <v>67.414079999999998</v>
      </c>
      <c r="AB1539">
        <v>66.50018</v>
      </c>
      <c r="AC1539">
        <v>66.016980000000004</v>
      </c>
      <c r="AD1539">
        <v>65.143569999999997</v>
      </c>
      <c r="AE1539">
        <v>64.162639999999996</v>
      </c>
      <c r="AF1539">
        <v>62.641370000000002</v>
      </c>
      <c r="AG1539">
        <v>60.846240000000002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19.09064</v>
      </c>
      <c r="AU1539">
        <v>49.650730000000003</v>
      </c>
      <c r="AV1539">
        <v>50.171979999999998</v>
      </c>
      <c r="AW1539">
        <v>50.4116</v>
      </c>
      <c r="AX1539">
        <v>50.28501</v>
      </c>
      <c r="AY1539">
        <v>49.876049999999999</v>
      </c>
      <c r="AZ1539">
        <v>37.93806</v>
      </c>
      <c r="BA1539">
        <v>18.973849999999999</v>
      </c>
      <c r="BB1539">
        <v>11.57395</v>
      </c>
      <c r="BC1539">
        <v>11.39996</v>
      </c>
      <c r="BD1539">
        <v>11.01089</v>
      </c>
      <c r="BE1539">
        <v>10.2098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19.507210000000001</v>
      </c>
      <c r="BS1539">
        <v>50.203609999999998</v>
      </c>
      <c r="BT1539">
        <v>50.700470000000003</v>
      </c>
      <c r="BU1539">
        <v>50.929110000000001</v>
      </c>
      <c r="BV1539">
        <v>50.793939999999999</v>
      </c>
      <c r="BW1539">
        <v>50.390549999999998</v>
      </c>
      <c r="BX1539">
        <v>38.522390000000001</v>
      </c>
      <c r="BY1539">
        <v>19.61253</v>
      </c>
      <c r="BZ1539">
        <v>12.087619999999999</v>
      </c>
      <c r="CA1539">
        <v>11.882160000000001</v>
      </c>
      <c r="CB1539">
        <v>11.48166</v>
      </c>
      <c r="CC1539">
        <v>10.67985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19.795719999999999</v>
      </c>
      <c r="CQ1539">
        <v>50.586539999999999</v>
      </c>
      <c r="CR1539">
        <v>51.066510000000001</v>
      </c>
      <c r="CS1539">
        <v>51.287529999999997</v>
      </c>
      <c r="CT1539">
        <v>51.146430000000002</v>
      </c>
      <c r="CU1539">
        <v>50.74689</v>
      </c>
      <c r="CV1539">
        <v>38.92709</v>
      </c>
      <c r="CW1539">
        <v>20.054870000000001</v>
      </c>
      <c r="CX1539">
        <v>12.443379999999999</v>
      </c>
      <c r="CY1539">
        <v>12.216139999999999</v>
      </c>
      <c r="CZ1539">
        <v>11.80771</v>
      </c>
      <c r="DA1539">
        <v>11.0054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  <c r="DM1539">
        <v>0</v>
      </c>
      <c r="DN1539">
        <v>20.084230000000002</v>
      </c>
      <c r="DO1539">
        <v>50.969459999999998</v>
      </c>
      <c r="DP1539">
        <v>51.432540000000003</v>
      </c>
      <c r="DQ1539">
        <v>51.645949999999999</v>
      </c>
      <c r="DR1539">
        <v>51.498910000000002</v>
      </c>
      <c r="DS1539">
        <v>51.103230000000003</v>
      </c>
      <c r="DT1539">
        <v>39.331789999999998</v>
      </c>
      <c r="DU1539">
        <v>20.497209999999999</v>
      </c>
      <c r="DV1539">
        <v>12.799149999999999</v>
      </c>
      <c r="DW1539">
        <v>12.55011</v>
      </c>
      <c r="DX1539">
        <v>12.13377</v>
      </c>
      <c r="DY1539">
        <v>11.330959999999999</v>
      </c>
      <c r="DZ1539">
        <v>0</v>
      </c>
      <c r="EA1539">
        <v>0</v>
      </c>
      <c r="EB1539">
        <v>0</v>
      </c>
      <c r="EC1539">
        <v>0</v>
      </c>
      <c r="ED1539">
        <v>0</v>
      </c>
      <c r="EE1539">
        <v>0</v>
      </c>
      <c r="EF1539">
        <v>0</v>
      </c>
      <c r="EG1539">
        <v>0</v>
      </c>
      <c r="EH1539">
        <v>0</v>
      </c>
      <c r="EI1539">
        <v>0</v>
      </c>
      <c r="EJ1539">
        <v>0</v>
      </c>
      <c r="EK1539">
        <v>0</v>
      </c>
      <c r="EL1539">
        <v>20.500789999999999</v>
      </c>
      <c r="EM1539">
        <v>51.52234</v>
      </c>
      <c r="EN1539">
        <v>51.961030000000001</v>
      </c>
      <c r="EO1539">
        <v>52.163460000000001</v>
      </c>
      <c r="EP1539">
        <v>52.007840000000002</v>
      </c>
      <c r="EQ1539">
        <v>51.617730000000002</v>
      </c>
      <c r="ER1539">
        <v>39.916119999999999</v>
      </c>
      <c r="ES1539">
        <v>21.13589</v>
      </c>
      <c r="ET1539">
        <v>13.31282</v>
      </c>
      <c r="EU1539">
        <v>13.032310000000001</v>
      </c>
      <c r="EV1539">
        <v>12.60454</v>
      </c>
      <c r="EW1539">
        <v>11.80101</v>
      </c>
      <c r="EX1539">
        <v>70.515330000000006</v>
      </c>
      <c r="EY1539">
        <v>68.965549999999993</v>
      </c>
      <c r="EZ1539">
        <v>68.385210000000001</v>
      </c>
      <c r="FA1539">
        <v>68.700519999999997</v>
      </c>
      <c r="FB1539">
        <v>68.674289999999999</v>
      </c>
      <c r="FC1539">
        <v>67.786450000000002</v>
      </c>
      <c r="FD1539">
        <v>67.60042</v>
      </c>
      <c r="FE1539">
        <v>67.582400000000007</v>
      </c>
      <c r="FF1539">
        <v>69.364940000000004</v>
      </c>
      <c r="FG1539">
        <v>73.668139999999994</v>
      </c>
      <c r="FH1539">
        <v>78.060509999999994</v>
      </c>
      <c r="FI1539">
        <v>82.596199999999996</v>
      </c>
      <c r="FJ1539">
        <v>85.181169999999995</v>
      </c>
      <c r="FK1539">
        <v>85.958740000000006</v>
      </c>
      <c r="FL1539">
        <v>86.216520000000003</v>
      </c>
      <c r="FM1539">
        <v>86.200680000000006</v>
      </c>
      <c r="FN1539">
        <v>87.643100000000004</v>
      </c>
      <c r="FO1539">
        <v>88.761279999999999</v>
      </c>
      <c r="FP1539">
        <v>87.868539999999996</v>
      </c>
      <c r="FQ1539">
        <v>82.991410000000002</v>
      </c>
      <c r="FR1539">
        <v>77.158450000000002</v>
      </c>
      <c r="FS1539">
        <v>74.402420000000006</v>
      </c>
      <c r="FT1539">
        <v>73.102440000000001</v>
      </c>
      <c r="FU1539">
        <v>71.827420000000004</v>
      </c>
      <c r="FV1539">
        <v>1</v>
      </c>
    </row>
    <row r="1540" spans="1:178" x14ac:dyDescent="0.2">
      <c r="A1540" t="s">
        <v>216</v>
      </c>
      <c r="B1540" t="s">
        <v>231</v>
      </c>
      <c r="C1540" t="s">
        <v>246</v>
      </c>
      <c r="D1540" t="s">
        <v>40</v>
      </c>
      <c r="E1540">
        <v>2017</v>
      </c>
      <c r="F1540" t="s">
        <v>230</v>
      </c>
      <c r="G1540">
        <v>53</v>
      </c>
      <c r="H1540" s="59"/>
      <c r="I1540">
        <v>12.184900000000001</v>
      </c>
      <c r="J1540">
        <v>57.696170000000002</v>
      </c>
      <c r="K1540">
        <v>57.329470000000001</v>
      </c>
      <c r="L1540">
        <v>57.814230000000002</v>
      </c>
      <c r="M1540">
        <v>59.474029999999999</v>
      </c>
      <c r="N1540">
        <v>61.912179999999999</v>
      </c>
      <c r="O1540">
        <v>64.356660000000005</v>
      </c>
      <c r="P1540">
        <v>65.792270000000002</v>
      </c>
      <c r="Q1540">
        <v>66.417270000000002</v>
      </c>
      <c r="R1540">
        <v>66.992459999999994</v>
      </c>
      <c r="S1540">
        <v>68.057540000000003</v>
      </c>
      <c r="T1540">
        <v>69.255579999999995</v>
      </c>
      <c r="U1540">
        <v>69.108220000000003</v>
      </c>
      <c r="V1540">
        <v>68.009079999999997</v>
      </c>
      <c r="W1540">
        <v>67.005840000000006</v>
      </c>
      <c r="X1540">
        <v>67.258439999999993</v>
      </c>
      <c r="Y1540">
        <v>67.137479999999996</v>
      </c>
      <c r="Z1540">
        <v>66.849580000000003</v>
      </c>
      <c r="AA1540">
        <v>66.165670000000006</v>
      </c>
      <c r="AB1540">
        <v>65.268699999999995</v>
      </c>
      <c r="AC1540">
        <v>64.794449999999998</v>
      </c>
      <c r="AD1540">
        <v>63.93721</v>
      </c>
      <c r="AE1540">
        <v>62.974449999999997</v>
      </c>
      <c r="AF1540">
        <v>61.481349999999999</v>
      </c>
      <c r="AG1540">
        <v>59.719459999999998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18.730619999999998</v>
      </c>
      <c r="AU1540">
        <v>48.722650000000002</v>
      </c>
      <c r="AV1540">
        <v>49.23462</v>
      </c>
      <c r="AW1540">
        <v>49.46998</v>
      </c>
      <c r="AX1540">
        <v>49.345869999999998</v>
      </c>
      <c r="AY1540">
        <v>48.944400000000002</v>
      </c>
      <c r="AZ1540">
        <v>37.226390000000002</v>
      </c>
      <c r="BA1540">
        <v>18.61252</v>
      </c>
      <c r="BB1540">
        <v>11.351599999999999</v>
      </c>
      <c r="BC1540">
        <v>11.181330000000001</v>
      </c>
      <c r="BD1540">
        <v>10.79964</v>
      </c>
      <c r="BE1540">
        <v>10.013389999999999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19.1433</v>
      </c>
      <c r="BS1540">
        <v>49.270389999999999</v>
      </c>
      <c r="BT1540">
        <v>49.758200000000002</v>
      </c>
      <c r="BU1540">
        <v>49.982669999999999</v>
      </c>
      <c r="BV1540">
        <v>49.850070000000002</v>
      </c>
      <c r="BW1540">
        <v>49.45411</v>
      </c>
      <c r="BX1540">
        <v>37.805280000000003</v>
      </c>
      <c r="BY1540">
        <v>19.245259999999998</v>
      </c>
      <c r="BZ1540">
        <v>11.86049</v>
      </c>
      <c r="CA1540">
        <v>11.659050000000001</v>
      </c>
      <c r="CB1540">
        <v>11.266030000000001</v>
      </c>
      <c r="CC1540">
        <v>10.47907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19.429130000000001</v>
      </c>
      <c r="CQ1540">
        <v>49.649749999999997</v>
      </c>
      <c r="CR1540">
        <v>50.120829999999998</v>
      </c>
      <c r="CS1540">
        <v>50.337760000000003</v>
      </c>
      <c r="CT1540">
        <v>50.199269999999999</v>
      </c>
      <c r="CU1540">
        <v>49.807130000000001</v>
      </c>
      <c r="CV1540">
        <v>38.206220000000002</v>
      </c>
      <c r="CW1540">
        <v>19.683489999999999</v>
      </c>
      <c r="CX1540">
        <v>12.212949999999999</v>
      </c>
      <c r="CY1540">
        <v>11.98991</v>
      </c>
      <c r="CZ1540">
        <v>11.58905</v>
      </c>
      <c r="DA1540">
        <v>10.801600000000001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  <c r="DM1540">
        <v>0</v>
      </c>
      <c r="DN1540">
        <v>19.714960000000001</v>
      </c>
      <c r="DO1540">
        <v>50.029110000000003</v>
      </c>
      <c r="DP1540">
        <v>50.483460000000001</v>
      </c>
      <c r="DQ1540">
        <v>50.69285</v>
      </c>
      <c r="DR1540">
        <v>50.548479999999998</v>
      </c>
      <c r="DS1540">
        <v>50.160159999999998</v>
      </c>
      <c r="DT1540">
        <v>38.607149999999997</v>
      </c>
      <c r="DU1540">
        <v>20.12171</v>
      </c>
      <c r="DV1540">
        <v>12.56541</v>
      </c>
      <c r="DW1540">
        <v>12.320779999999999</v>
      </c>
      <c r="DX1540">
        <v>11.91207</v>
      </c>
      <c r="DY1540">
        <v>11.124129999999999</v>
      </c>
      <c r="DZ1540">
        <v>0</v>
      </c>
      <c r="EA1540">
        <v>0</v>
      </c>
      <c r="EB1540">
        <v>0</v>
      </c>
      <c r="EC1540">
        <v>0</v>
      </c>
      <c r="ED1540">
        <v>0</v>
      </c>
      <c r="EE1540">
        <v>0</v>
      </c>
      <c r="EF1540">
        <v>0</v>
      </c>
      <c r="EG1540">
        <v>0</v>
      </c>
      <c r="EH1540">
        <v>0</v>
      </c>
      <c r="EI1540">
        <v>0</v>
      </c>
      <c r="EJ1540">
        <v>0</v>
      </c>
      <c r="EK1540">
        <v>0</v>
      </c>
      <c r="EL1540">
        <v>20.127649999999999</v>
      </c>
      <c r="EM1540">
        <v>50.57685</v>
      </c>
      <c r="EN1540">
        <v>51.007040000000003</v>
      </c>
      <c r="EO1540">
        <v>51.205539999999999</v>
      </c>
      <c r="EP1540">
        <v>51.052680000000002</v>
      </c>
      <c r="EQ1540">
        <v>50.669870000000003</v>
      </c>
      <c r="ER1540">
        <v>39.186050000000002</v>
      </c>
      <c r="ES1540">
        <v>20.754449999999999</v>
      </c>
      <c r="ET1540">
        <v>13.074299999999999</v>
      </c>
      <c r="EU1540">
        <v>12.798489999999999</v>
      </c>
      <c r="EV1540">
        <v>12.37846</v>
      </c>
      <c r="EW1540">
        <v>11.5898</v>
      </c>
      <c r="EX1540">
        <v>70.515330000000006</v>
      </c>
      <c r="EY1540">
        <v>68.965549999999993</v>
      </c>
      <c r="EZ1540">
        <v>68.385210000000001</v>
      </c>
      <c r="FA1540">
        <v>68.700519999999997</v>
      </c>
      <c r="FB1540">
        <v>68.674289999999999</v>
      </c>
      <c r="FC1540">
        <v>67.786450000000002</v>
      </c>
      <c r="FD1540">
        <v>67.60042</v>
      </c>
      <c r="FE1540">
        <v>67.582400000000007</v>
      </c>
      <c r="FF1540">
        <v>69.364940000000004</v>
      </c>
      <c r="FG1540">
        <v>73.668139999999994</v>
      </c>
      <c r="FH1540">
        <v>78.060509999999994</v>
      </c>
      <c r="FI1540">
        <v>82.596199999999996</v>
      </c>
      <c r="FJ1540">
        <v>85.181169999999995</v>
      </c>
      <c r="FK1540">
        <v>85.958740000000006</v>
      </c>
      <c r="FL1540">
        <v>86.216520000000003</v>
      </c>
      <c r="FM1540">
        <v>86.200680000000006</v>
      </c>
      <c r="FN1540">
        <v>87.643100000000004</v>
      </c>
      <c r="FO1540">
        <v>88.761279999999999</v>
      </c>
      <c r="FP1540">
        <v>87.868539999999996</v>
      </c>
      <c r="FQ1540">
        <v>82.991410000000002</v>
      </c>
      <c r="FR1540">
        <v>77.158450000000002</v>
      </c>
      <c r="FS1540">
        <v>74.402420000000006</v>
      </c>
      <c r="FT1540">
        <v>73.102440000000001</v>
      </c>
      <c r="FU1540">
        <v>71.827420000000004</v>
      </c>
      <c r="FV1540">
        <v>1</v>
      </c>
    </row>
    <row r="1541" spans="1:178" x14ac:dyDescent="0.2">
      <c r="A1541" t="s">
        <v>216</v>
      </c>
      <c r="B1541" t="s">
        <v>231</v>
      </c>
      <c r="C1541" t="s">
        <v>246</v>
      </c>
      <c r="D1541" t="s">
        <v>40</v>
      </c>
      <c r="E1541" t="s">
        <v>239</v>
      </c>
      <c r="F1541" t="s">
        <v>230</v>
      </c>
      <c r="G1541">
        <v>51</v>
      </c>
      <c r="H1541" s="59"/>
      <c r="I1541">
        <v>11.725099999999999</v>
      </c>
      <c r="J1541">
        <v>55.518949999999997</v>
      </c>
      <c r="K1541">
        <v>55.166089999999997</v>
      </c>
      <c r="L1541">
        <v>55.632559999999998</v>
      </c>
      <c r="M1541">
        <v>57.229730000000004</v>
      </c>
      <c r="N1541">
        <v>59.575870000000002</v>
      </c>
      <c r="O1541">
        <v>61.928109999999997</v>
      </c>
      <c r="P1541">
        <v>63.309550000000002</v>
      </c>
      <c r="Q1541">
        <v>63.910960000000003</v>
      </c>
      <c r="R1541">
        <v>64.464449999999999</v>
      </c>
      <c r="S1541">
        <v>65.489329999999995</v>
      </c>
      <c r="T1541">
        <v>66.642160000000004</v>
      </c>
      <c r="U1541">
        <v>66.500370000000004</v>
      </c>
      <c r="V1541">
        <v>65.442700000000002</v>
      </c>
      <c r="W1541">
        <v>64.477310000000003</v>
      </c>
      <c r="X1541">
        <v>64.720380000000006</v>
      </c>
      <c r="Y1541">
        <v>64.603999999999999</v>
      </c>
      <c r="Z1541">
        <v>64.32696</v>
      </c>
      <c r="AA1541">
        <v>63.668849999999999</v>
      </c>
      <c r="AB1541">
        <v>62.805729999999997</v>
      </c>
      <c r="AC1541">
        <v>62.34937</v>
      </c>
      <c r="AD1541">
        <v>61.524479999999997</v>
      </c>
      <c r="AE1541">
        <v>60.598050000000001</v>
      </c>
      <c r="AF1541">
        <v>59.161299999999997</v>
      </c>
      <c r="AG1541">
        <v>57.465899999999998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18.010750000000002</v>
      </c>
      <c r="AU1541">
        <v>46.866729999999997</v>
      </c>
      <c r="AV1541">
        <v>47.360149999999997</v>
      </c>
      <c r="AW1541">
        <v>47.586979999999997</v>
      </c>
      <c r="AX1541">
        <v>47.46781</v>
      </c>
      <c r="AY1541">
        <v>47.081319999999998</v>
      </c>
      <c r="AZ1541">
        <v>35.803310000000003</v>
      </c>
      <c r="BA1541">
        <v>17.890149999999998</v>
      </c>
      <c r="BB1541">
        <v>10.90714</v>
      </c>
      <c r="BC1541">
        <v>10.74428</v>
      </c>
      <c r="BD1541">
        <v>10.37735</v>
      </c>
      <c r="BE1541">
        <v>9.6208010000000002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18.415569999999999</v>
      </c>
      <c r="BS1541">
        <v>47.404040000000002</v>
      </c>
      <c r="BT1541">
        <v>47.873759999999997</v>
      </c>
      <c r="BU1541">
        <v>48.0899</v>
      </c>
      <c r="BV1541">
        <v>47.962409999999998</v>
      </c>
      <c r="BW1541">
        <v>47.581319999999998</v>
      </c>
      <c r="BX1541">
        <v>36.371169999999999</v>
      </c>
      <c r="BY1541">
        <v>18.510829999999999</v>
      </c>
      <c r="BZ1541">
        <v>11.40634</v>
      </c>
      <c r="CA1541">
        <v>11.212899999999999</v>
      </c>
      <c r="CB1541">
        <v>10.834860000000001</v>
      </c>
      <c r="CC1541">
        <v>10.07761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18.695959999999999</v>
      </c>
      <c r="CQ1541">
        <v>47.77617</v>
      </c>
      <c r="CR1541">
        <v>48.229480000000002</v>
      </c>
      <c r="CS1541">
        <v>48.438220000000001</v>
      </c>
      <c r="CT1541">
        <v>48.304960000000001</v>
      </c>
      <c r="CU1541">
        <v>47.927619999999997</v>
      </c>
      <c r="CV1541">
        <v>36.764470000000003</v>
      </c>
      <c r="CW1541">
        <v>18.940709999999999</v>
      </c>
      <c r="CX1541">
        <v>11.752079999999999</v>
      </c>
      <c r="CY1541">
        <v>11.537459999999999</v>
      </c>
      <c r="CZ1541">
        <v>11.151730000000001</v>
      </c>
      <c r="DA1541">
        <v>10.393990000000001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  <c r="DM1541">
        <v>0</v>
      </c>
      <c r="DN1541">
        <v>18.97634</v>
      </c>
      <c r="DO1541">
        <v>48.148310000000002</v>
      </c>
      <c r="DP1541">
        <v>48.5852</v>
      </c>
      <c r="DQ1541">
        <v>48.786549999999998</v>
      </c>
      <c r="DR1541">
        <v>48.647509999999997</v>
      </c>
      <c r="DS1541">
        <v>48.273919999999997</v>
      </c>
      <c r="DT1541">
        <v>37.157769999999999</v>
      </c>
      <c r="DU1541">
        <v>19.37059</v>
      </c>
      <c r="DV1541">
        <v>12.09783</v>
      </c>
      <c r="DW1541">
        <v>11.862030000000001</v>
      </c>
      <c r="DX1541">
        <v>11.468590000000001</v>
      </c>
      <c r="DY1541">
        <v>10.710369999999999</v>
      </c>
      <c r="DZ1541">
        <v>0</v>
      </c>
      <c r="EA1541">
        <v>0</v>
      </c>
      <c r="EB1541">
        <v>0</v>
      </c>
      <c r="EC1541">
        <v>0</v>
      </c>
      <c r="ED1541">
        <v>0</v>
      </c>
      <c r="EE1541">
        <v>0</v>
      </c>
      <c r="EF1541">
        <v>0</v>
      </c>
      <c r="EG1541">
        <v>0</v>
      </c>
      <c r="EH1541">
        <v>0</v>
      </c>
      <c r="EI1541">
        <v>0</v>
      </c>
      <c r="EJ1541">
        <v>0</v>
      </c>
      <c r="EK1541">
        <v>0</v>
      </c>
      <c r="EL1541">
        <v>19.381160000000001</v>
      </c>
      <c r="EM1541">
        <v>48.685609999999997</v>
      </c>
      <c r="EN1541">
        <v>49.098799999999997</v>
      </c>
      <c r="EO1541">
        <v>49.289470000000001</v>
      </c>
      <c r="EP1541">
        <v>49.142110000000002</v>
      </c>
      <c r="EQ1541">
        <v>48.773919999999997</v>
      </c>
      <c r="ER1541">
        <v>37.725639999999999</v>
      </c>
      <c r="ES1541">
        <v>19.99127</v>
      </c>
      <c r="ET1541">
        <v>12.59703</v>
      </c>
      <c r="EU1541">
        <v>12.330640000000001</v>
      </c>
      <c r="EV1541">
        <v>11.9261</v>
      </c>
      <c r="EW1541">
        <v>11.16718</v>
      </c>
      <c r="EX1541">
        <v>70.515330000000006</v>
      </c>
      <c r="EY1541">
        <v>68.965549999999993</v>
      </c>
      <c r="EZ1541">
        <v>68.385210000000001</v>
      </c>
      <c r="FA1541">
        <v>68.700519999999997</v>
      </c>
      <c r="FB1541">
        <v>68.674289999999999</v>
      </c>
      <c r="FC1541">
        <v>67.786450000000002</v>
      </c>
      <c r="FD1541">
        <v>67.60042</v>
      </c>
      <c r="FE1541">
        <v>67.582400000000007</v>
      </c>
      <c r="FF1541">
        <v>69.364940000000004</v>
      </c>
      <c r="FG1541">
        <v>73.668139999999994</v>
      </c>
      <c r="FH1541">
        <v>78.060509999999994</v>
      </c>
      <c r="FI1541">
        <v>82.596199999999996</v>
      </c>
      <c r="FJ1541">
        <v>85.181169999999995</v>
      </c>
      <c r="FK1541">
        <v>85.958740000000006</v>
      </c>
      <c r="FL1541">
        <v>86.216520000000003</v>
      </c>
      <c r="FM1541">
        <v>86.200680000000006</v>
      </c>
      <c r="FN1541">
        <v>87.643100000000004</v>
      </c>
      <c r="FO1541">
        <v>88.761279999999999</v>
      </c>
      <c r="FP1541">
        <v>87.868539999999996</v>
      </c>
      <c r="FQ1541">
        <v>82.991410000000002</v>
      </c>
      <c r="FR1541">
        <v>77.158450000000002</v>
      </c>
      <c r="FS1541">
        <v>74.402420000000006</v>
      </c>
      <c r="FT1541">
        <v>73.102440000000001</v>
      </c>
      <c r="FU1541">
        <v>71.827420000000004</v>
      </c>
      <c r="FV1541">
        <v>1</v>
      </c>
    </row>
    <row r="1542" spans="1:178" x14ac:dyDescent="0.2">
      <c r="A1542" t="s">
        <v>216</v>
      </c>
      <c r="B1542" t="s">
        <v>231</v>
      </c>
      <c r="C1542" t="s">
        <v>246</v>
      </c>
      <c r="D1542" t="s">
        <v>41</v>
      </c>
      <c r="E1542">
        <v>2015</v>
      </c>
      <c r="F1542" t="s">
        <v>230</v>
      </c>
      <c r="G1542">
        <v>56</v>
      </c>
      <c r="H1542" s="59"/>
      <c r="I1542">
        <v>12.87462</v>
      </c>
      <c r="J1542">
        <v>60.567489999999999</v>
      </c>
      <c r="K1542">
        <v>60.262439999999998</v>
      </c>
      <c r="L1542">
        <v>60.863790000000002</v>
      </c>
      <c r="M1542">
        <v>62.489040000000003</v>
      </c>
      <c r="N1542">
        <v>65.065190000000001</v>
      </c>
      <c r="O1542">
        <v>67.593190000000007</v>
      </c>
      <c r="P1542">
        <v>69.164919999999995</v>
      </c>
      <c r="Q1542">
        <v>69.825289999999995</v>
      </c>
      <c r="R1542">
        <v>70.433040000000005</v>
      </c>
      <c r="S1542">
        <v>71.558409999999995</v>
      </c>
      <c r="T1542">
        <v>72.650790000000001</v>
      </c>
      <c r="U1542">
        <v>72.668559999999999</v>
      </c>
      <c r="V1542">
        <v>71.712239999999994</v>
      </c>
      <c r="W1542">
        <v>70.80986</v>
      </c>
      <c r="X1542">
        <v>71.155249999999995</v>
      </c>
      <c r="Y1542">
        <v>71.004739999999998</v>
      </c>
      <c r="Z1542">
        <v>70.696700000000007</v>
      </c>
      <c r="AA1542">
        <v>69.601550000000003</v>
      </c>
      <c r="AB1542">
        <v>68.607640000000004</v>
      </c>
      <c r="AC1542">
        <v>68.573520000000002</v>
      </c>
      <c r="AD1542">
        <v>67.965410000000006</v>
      </c>
      <c r="AE1542">
        <v>66.891329999999996</v>
      </c>
      <c r="AF1542">
        <v>65.170519999999996</v>
      </c>
      <c r="AG1542">
        <v>63.244599999999998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20.019439999999999</v>
      </c>
      <c r="AU1542">
        <v>52.067239999999998</v>
      </c>
      <c r="AV1542">
        <v>52.544469999999997</v>
      </c>
      <c r="AW1542">
        <v>52.76831</v>
      </c>
      <c r="AX1542">
        <v>52.73151</v>
      </c>
      <c r="AY1542">
        <v>52.12717</v>
      </c>
      <c r="AZ1542">
        <v>39.349699999999999</v>
      </c>
      <c r="BA1542">
        <v>19.86204</v>
      </c>
      <c r="BB1542">
        <v>12.140129999999999</v>
      </c>
      <c r="BC1542">
        <v>11.86557</v>
      </c>
      <c r="BD1542">
        <v>11.46322</v>
      </c>
      <c r="BE1542">
        <v>10.641970000000001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20.424140000000001</v>
      </c>
      <c r="BS1542">
        <v>52.575690000000002</v>
      </c>
      <c r="BT1542">
        <v>53.043959999999998</v>
      </c>
      <c r="BU1542">
        <v>53.250860000000003</v>
      </c>
      <c r="BV1542">
        <v>53.20196</v>
      </c>
      <c r="BW1542">
        <v>52.589410000000001</v>
      </c>
      <c r="BX1542">
        <v>39.922989999999999</v>
      </c>
      <c r="BY1542">
        <v>20.46442</v>
      </c>
      <c r="BZ1542">
        <v>12.60337</v>
      </c>
      <c r="CA1542">
        <v>12.30429</v>
      </c>
      <c r="CB1542">
        <v>11.878629999999999</v>
      </c>
      <c r="CC1542">
        <v>11.05311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20.704440000000002</v>
      </c>
      <c r="CQ1542">
        <v>52.927840000000003</v>
      </c>
      <c r="CR1542">
        <v>53.38991</v>
      </c>
      <c r="CS1542">
        <v>53.585070000000002</v>
      </c>
      <c r="CT1542">
        <v>53.527790000000003</v>
      </c>
      <c r="CU1542">
        <v>52.909559999999999</v>
      </c>
      <c r="CV1542">
        <v>40.320039999999999</v>
      </c>
      <c r="CW1542">
        <v>20.881620000000002</v>
      </c>
      <c r="CX1542">
        <v>12.924200000000001</v>
      </c>
      <c r="CY1542">
        <v>12.60815</v>
      </c>
      <c r="CZ1542">
        <v>12.16634</v>
      </c>
      <c r="DA1542">
        <v>11.337870000000001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  <c r="DM1542">
        <v>0</v>
      </c>
      <c r="DN1542">
        <v>20.984729999999999</v>
      </c>
      <c r="DO1542">
        <v>53.279989999999998</v>
      </c>
      <c r="DP1542">
        <v>53.735860000000002</v>
      </c>
      <c r="DQ1542">
        <v>53.919280000000001</v>
      </c>
      <c r="DR1542">
        <v>53.853630000000003</v>
      </c>
      <c r="DS1542">
        <v>53.229709999999997</v>
      </c>
      <c r="DT1542">
        <v>40.717100000000002</v>
      </c>
      <c r="DU1542">
        <v>21.298829999999999</v>
      </c>
      <c r="DV1542">
        <v>13.24503</v>
      </c>
      <c r="DW1542">
        <v>12.91201</v>
      </c>
      <c r="DX1542">
        <v>12.454050000000001</v>
      </c>
      <c r="DY1542">
        <v>11.62262</v>
      </c>
      <c r="DZ1542">
        <v>0</v>
      </c>
      <c r="EA1542">
        <v>0</v>
      </c>
      <c r="EB1542">
        <v>0</v>
      </c>
      <c r="EC1542">
        <v>0</v>
      </c>
      <c r="ED1542">
        <v>0</v>
      </c>
      <c r="EE1542">
        <v>0</v>
      </c>
      <c r="EF1542">
        <v>0</v>
      </c>
      <c r="EG1542">
        <v>0</v>
      </c>
      <c r="EH1542">
        <v>0</v>
      </c>
      <c r="EI1542">
        <v>0</v>
      </c>
      <c r="EJ1542">
        <v>0</v>
      </c>
      <c r="EK1542">
        <v>0</v>
      </c>
      <c r="EL1542">
        <v>21.38944</v>
      </c>
      <c r="EM1542">
        <v>53.788440000000001</v>
      </c>
      <c r="EN1542">
        <v>54.235349999999997</v>
      </c>
      <c r="EO1542">
        <v>54.401829999999997</v>
      </c>
      <c r="EP1542">
        <v>54.324080000000002</v>
      </c>
      <c r="EQ1542">
        <v>53.691960000000002</v>
      </c>
      <c r="ER1542">
        <v>41.290379999999999</v>
      </c>
      <c r="ES1542">
        <v>21.901209999999999</v>
      </c>
      <c r="ET1542">
        <v>13.708259999999999</v>
      </c>
      <c r="EU1542">
        <v>13.35073</v>
      </c>
      <c r="EV1542">
        <v>12.86946</v>
      </c>
      <c r="EW1542">
        <v>12.033770000000001</v>
      </c>
      <c r="EX1542">
        <v>70.250309999999999</v>
      </c>
      <c r="EY1542">
        <v>69.554490000000001</v>
      </c>
      <c r="EZ1542">
        <v>69.043270000000007</v>
      </c>
      <c r="FA1542">
        <v>68.65549</v>
      </c>
      <c r="FB1542">
        <v>68.090450000000004</v>
      </c>
      <c r="FC1542">
        <v>67.71754</v>
      </c>
      <c r="FD1542">
        <v>67.487430000000003</v>
      </c>
      <c r="FE1542">
        <v>67.458740000000006</v>
      </c>
      <c r="FF1542">
        <v>69.105720000000005</v>
      </c>
      <c r="FG1542">
        <v>73.169740000000004</v>
      </c>
      <c r="FH1542">
        <v>77.21405</v>
      </c>
      <c r="FI1542">
        <v>82.084159999999997</v>
      </c>
      <c r="FJ1542">
        <v>86.21087</v>
      </c>
      <c r="FK1542">
        <v>88.157920000000004</v>
      </c>
      <c r="FL1542">
        <v>88.779790000000006</v>
      </c>
      <c r="FM1542">
        <v>89.150300000000001</v>
      </c>
      <c r="FN1542">
        <v>89.636960000000002</v>
      </c>
      <c r="FO1542">
        <v>88.288839999999993</v>
      </c>
      <c r="FP1542">
        <v>87.560270000000003</v>
      </c>
      <c r="FQ1542">
        <v>85.093090000000004</v>
      </c>
      <c r="FR1542">
        <v>81.338930000000005</v>
      </c>
      <c r="FS1542">
        <v>78.137029999999996</v>
      </c>
      <c r="FT1542">
        <v>76.208529999999996</v>
      </c>
      <c r="FU1542">
        <v>75.365099999999998</v>
      </c>
      <c r="FV1542">
        <v>1</v>
      </c>
    </row>
    <row r="1543" spans="1:178" x14ac:dyDescent="0.2">
      <c r="A1543" t="s">
        <v>216</v>
      </c>
      <c r="B1543" t="s">
        <v>231</v>
      </c>
      <c r="C1543" t="s">
        <v>246</v>
      </c>
      <c r="D1543" t="s">
        <v>41</v>
      </c>
      <c r="E1543">
        <v>2016</v>
      </c>
      <c r="F1543" t="s">
        <v>230</v>
      </c>
      <c r="G1543">
        <v>54</v>
      </c>
      <c r="H1543" s="59"/>
      <c r="I1543">
        <v>12.414809999999999</v>
      </c>
      <c r="J1543">
        <v>58.40437</v>
      </c>
      <c r="K1543">
        <v>58.110210000000002</v>
      </c>
      <c r="L1543">
        <v>58.690080000000002</v>
      </c>
      <c r="M1543">
        <v>60.257289999999998</v>
      </c>
      <c r="N1543">
        <v>62.741439999999997</v>
      </c>
      <c r="O1543">
        <v>65.179150000000007</v>
      </c>
      <c r="P1543">
        <v>66.694749999999999</v>
      </c>
      <c r="Q1543">
        <v>67.331530000000001</v>
      </c>
      <c r="R1543">
        <v>67.917580000000001</v>
      </c>
      <c r="S1543">
        <v>69.002750000000006</v>
      </c>
      <c r="T1543">
        <v>70.056120000000007</v>
      </c>
      <c r="U1543">
        <v>70.073260000000005</v>
      </c>
      <c r="V1543">
        <v>69.151089999999996</v>
      </c>
      <c r="W1543">
        <v>68.280940000000001</v>
      </c>
      <c r="X1543">
        <v>68.613990000000001</v>
      </c>
      <c r="Y1543">
        <v>68.468860000000006</v>
      </c>
      <c r="Z1543">
        <v>68.171809999999994</v>
      </c>
      <c r="AA1543">
        <v>67.115780000000001</v>
      </c>
      <c r="AB1543">
        <v>66.157359999999997</v>
      </c>
      <c r="AC1543">
        <v>66.124470000000002</v>
      </c>
      <c r="AD1543">
        <v>65.538070000000005</v>
      </c>
      <c r="AE1543">
        <v>64.502359999999996</v>
      </c>
      <c r="AF1543">
        <v>62.843000000000004</v>
      </c>
      <c r="AG1543">
        <v>60.985869999999998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19.292339999999999</v>
      </c>
      <c r="AU1543">
        <v>50.19247</v>
      </c>
      <c r="AV1543">
        <v>50.652929999999998</v>
      </c>
      <c r="AW1543">
        <v>50.869280000000003</v>
      </c>
      <c r="AX1543">
        <v>50.834150000000001</v>
      </c>
      <c r="AY1543">
        <v>50.251640000000002</v>
      </c>
      <c r="AZ1543">
        <v>37.927190000000003</v>
      </c>
      <c r="BA1543">
        <v>19.134640000000001</v>
      </c>
      <c r="BB1543">
        <v>11.692690000000001</v>
      </c>
      <c r="BC1543">
        <v>11.428660000000001</v>
      </c>
      <c r="BD1543">
        <v>11.04138</v>
      </c>
      <c r="BE1543">
        <v>10.24959</v>
      </c>
      <c r="BF1543">
        <v>0</v>
      </c>
      <c r="BG1543">
        <v>0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19.68975</v>
      </c>
      <c r="BS1543">
        <v>50.691749999999999</v>
      </c>
      <c r="BT1543">
        <v>51.143419999999999</v>
      </c>
      <c r="BU1543">
        <v>51.343130000000002</v>
      </c>
      <c r="BV1543">
        <v>51.296129999999998</v>
      </c>
      <c r="BW1543">
        <v>50.705550000000002</v>
      </c>
      <c r="BX1543">
        <v>38.490139999999997</v>
      </c>
      <c r="BY1543">
        <v>19.72616</v>
      </c>
      <c r="BZ1543">
        <v>12.14757</v>
      </c>
      <c r="CA1543">
        <v>11.85947</v>
      </c>
      <c r="CB1543">
        <v>11.449299999999999</v>
      </c>
      <c r="CC1543">
        <v>10.653320000000001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19.96499</v>
      </c>
      <c r="CQ1543">
        <v>51.037559999999999</v>
      </c>
      <c r="CR1543">
        <v>51.483130000000003</v>
      </c>
      <c r="CS1543">
        <v>51.671320000000001</v>
      </c>
      <c r="CT1543">
        <v>51.61609</v>
      </c>
      <c r="CU1543">
        <v>51.019930000000002</v>
      </c>
      <c r="CV1543">
        <v>38.880040000000001</v>
      </c>
      <c r="CW1543">
        <v>20.135850000000001</v>
      </c>
      <c r="CX1543">
        <v>12.462619999999999</v>
      </c>
      <c r="CY1543">
        <v>12.157859999999999</v>
      </c>
      <c r="CZ1543">
        <v>11.73183</v>
      </c>
      <c r="DA1543">
        <v>10.93295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  <c r="DM1543">
        <v>0</v>
      </c>
      <c r="DN1543">
        <v>20.24024</v>
      </c>
      <c r="DO1543">
        <v>51.383369999999999</v>
      </c>
      <c r="DP1543">
        <v>51.822850000000003</v>
      </c>
      <c r="DQ1543">
        <v>51.999510000000001</v>
      </c>
      <c r="DR1543">
        <v>51.936050000000002</v>
      </c>
      <c r="DS1543">
        <v>51.334310000000002</v>
      </c>
      <c r="DT1543">
        <v>39.269939999999998</v>
      </c>
      <c r="DU1543">
        <v>20.545539999999999</v>
      </c>
      <c r="DV1543">
        <v>12.777670000000001</v>
      </c>
      <c r="DW1543">
        <v>12.456239999999999</v>
      </c>
      <c r="DX1543">
        <v>12.01436</v>
      </c>
      <c r="DY1543">
        <v>11.212569999999999</v>
      </c>
      <c r="DZ1543">
        <v>0</v>
      </c>
      <c r="EA1543">
        <v>0</v>
      </c>
      <c r="EB1543">
        <v>0</v>
      </c>
      <c r="EC1543">
        <v>0</v>
      </c>
      <c r="ED1543">
        <v>0</v>
      </c>
      <c r="EE1543">
        <v>0</v>
      </c>
      <c r="EF1543">
        <v>0</v>
      </c>
      <c r="EG1543">
        <v>0</v>
      </c>
      <c r="EH1543">
        <v>0</v>
      </c>
      <c r="EI1543">
        <v>0</v>
      </c>
      <c r="EJ1543">
        <v>0</v>
      </c>
      <c r="EK1543">
        <v>0</v>
      </c>
      <c r="EL1543">
        <v>20.637650000000001</v>
      </c>
      <c r="EM1543">
        <v>51.882649999999998</v>
      </c>
      <c r="EN1543">
        <v>52.313339999999997</v>
      </c>
      <c r="EO1543">
        <v>52.47336</v>
      </c>
      <c r="EP1543">
        <v>52.398029999999999</v>
      </c>
      <c r="EQ1543">
        <v>51.788229999999999</v>
      </c>
      <c r="ER1543">
        <v>39.832900000000002</v>
      </c>
      <c r="ES1543">
        <v>21.137070000000001</v>
      </c>
      <c r="ET1543">
        <v>13.232559999999999</v>
      </c>
      <c r="EU1543">
        <v>12.88705</v>
      </c>
      <c r="EV1543">
        <v>12.422280000000001</v>
      </c>
      <c r="EW1543">
        <v>11.616300000000001</v>
      </c>
      <c r="EX1543">
        <v>70.250309999999999</v>
      </c>
      <c r="EY1543">
        <v>69.554490000000001</v>
      </c>
      <c r="EZ1543">
        <v>69.043270000000007</v>
      </c>
      <c r="FA1543">
        <v>68.65549</v>
      </c>
      <c r="FB1543">
        <v>68.090450000000004</v>
      </c>
      <c r="FC1543">
        <v>67.71754</v>
      </c>
      <c r="FD1543">
        <v>67.487430000000003</v>
      </c>
      <c r="FE1543">
        <v>67.458740000000006</v>
      </c>
      <c r="FF1543">
        <v>69.105720000000005</v>
      </c>
      <c r="FG1543">
        <v>73.169740000000004</v>
      </c>
      <c r="FH1543">
        <v>77.21405</v>
      </c>
      <c r="FI1543">
        <v>82.084159999999997</v>
      </c>
      <c r="FJ1543">
        <v>86.21087</v>
      </c>
      <c r="FK1543">
        <v>88.157920000000004</v>
      </c>
      <c r="FL1543">
        <v>88.779790000000006</v>
      </c>
      <c r="FM1543">
        <v>89.150300000000001</v>
      </c>
      <c r="FN1543">
        <v>89.636960000000002</v>
      </c>
      <c r="FO1543">
        <v>88.288839999999993</v>
      </c>
      <c r="FP1543">
        <v>87.560270000000003</v>
      </c>
      <c r="FQ1543">
        <v>85.093090000000004</v>
      </c>
      <c r="FR1543">
        <v>81.338930000000005</v>
      </c>
      <c r="FS1543">
        <v>78.137029999999996</v>
      </c>
      <c r="FT1543">
        <v>76.208529999999996</v>
      </c>
      <c r="FU1543">
        <v>75.365099999999998</v>
      </c>
      <c r="FV1543">
        <v>1</v>
      </c>
    </row>
    <row r="1544" spans="1:178" x14ac:dyDescent="0.2">
      <c r="A1544" t="s">
        <v>216</v>
      </c>
      <c r="B1544" t="s">
        <v>231</v>
      </c>
      <c r="C1544" t="s">
        <v>246</v>
      </c>
      <c r="D1544" t="s">
        <v>41</v>
      </c>
      <c r="E1544">
        <v>2017</v>
      </c>
      <c r="F1544" t="s">
        <v>230</v>
      </c>
      <c r="G1544">
        <v>53</v>
      </c>
      <c r="H1544" s="59"/>
      <c r="I1544">
        <v>12.184900000000001</v>
      </c>
      <c r="J1544">
        <v>57.322809999999997</v>
      </c>
      <c r="K1544">
        <v>57.034100000000002</v>
      </c>
      <c r="L1544">
        <v>57.603230000000003</v>
      </c>
      <c r="M1544">
        <v>59.14141</v>
      </c>
      <c r="N1544">
        <v>61.579560000000001</v>
      </c>
      <c r="O1544">
        <v>63.972119999999997</v>
      </c>
      <c r="P1544">
        <v>65.45966</v>
      </c>
      <c r="Q1544">
        <v>66.084649999999996</v>
      </c>
      <c r="R1544">
        <v>66.659840000000003</v>
      </c>
      <c r="S1544">
        <v>67.724919999999997</v>
      </c>
      <c r="T1544">
        <v>68.758780000000002</v>
      </c>
      <c r="U1544">
        <v>68.775599999999997</v>
      </c>
      <c r="V1544">
        <v>67.870509999999996</v>
      </c>
      <c r="W1544">
        <v>67.016469999999998</v>
      </c>
      <c r="X1544">
        <v>67.343360000000004</v>
      </c>
      <c r="Y1544">
        <v>67.200909999999993</v>
      </c>
      <c r="Z1544">
        <v>66.909379999999999</v>
      </c>
      <c r="AA1544">
        <v>65.872889999999998</v>
      </c>
      <c r="AB1544">
        <v>64.932230000000004</v>
      </c>
      <c r="AC1544">
        <v>64.899940000000001</v>
      </c>
      <c r="AD1544">
        <v>64.324399999999997</v>
      </c>
      <c r="AE1544">
        <v>63.307870000000001</v>
      </c>
      <c r="AF1544">
        <v>61.67924</v>
      </c>
      <c r="AG1544">
        <v>59.856499999999997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18.92887</v>
      </c>
      <c r="AU1544">
        <v>49.255189999999999</v>
      </c>
      <c r="AV1544">
        <v>49.707259999999998</v>
      </c>
      <c r="AW1544">
        <v>49.91986</v>
      </c>
      <c r="AX1544">
        <v>49.885570000000001</v>
      </c>
      <c r="AY1544">
        <v>49.313969999999998</v>
      </c>
      <c r="AZ1544">
        <v>37.216050000000003</v>
      </c>
      <c r="BA1544">
        <v>18.771059999999999</v>
      </c>
      <c r="BB1544">
        <v>11.469060000000001</v>
      </c>
      <c r="BC1544">
        <v>11.2103</v>
      </c>
      <c r="BD1544">
        <v>10.830550000000001</v>
      </c>
      <c r="BE1544">
        <v>10.05348</v>
      </c>
      <c r="BF1544">
        <v>0</v>
      </c>
      <c r="BG1544">
        <v>0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19.322590000000002</v>
      </c>
      <c r="BS1544">
        <v>49.749839999999999</v>
      </c>
      <c r="BT1544">
        <v>50.193190000000001</v>
      </c>
      <c r="BU1544">
        <v>50.389310000000002</v>
      </c>
      <c r="BV1544">
        <v>50.343249999999998</v>
      </c>
      <c r="BW1544">
        <v>49.763660000000002</v>
      </c>
      <c r="BX1544">
        <v>37.773769999999999</v>
      </c>
      <c r="BY1544">
        <v>19.357089999999999</v>
      </c>
      <c r="BZ1544">
        <v>11.91971</v>
      </c>
      <c r="CA1544">
        <v>11.6371</v>
      </c>
      <c r="CB1544">
        <v>11.234680000000001</v>
      </c>
      <c r="CC1544">
        <v>10.45346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19.595269999999999</v>
      </c>
      <c r="CQ1544">
        <v>50.092419999999997</v>
      </c>
      <c r="CR1544">
        <v>50.529739999999997</v>
      </c>
      <c r="CS1544">
        <v>50.714440000000003</v>
      </c>
      <c r="CT1544">
        <v>50.660229999999999</v>
      </c>
      <c r="CU1544">
        <v>50.075119999999998</v>
      </c>
      <c r="CV1544">
        <v>38.160040000000002</v>
      </c>
      <c r="CW1544">
        <v>19.762969999999999</v>
      </c>
      <c r="CX1544">
        <v>12.23183</v>
      </c>
      <c r="CY1544">
        <v>11.93271</v>
      </c>
      <c r="CZ1544">
        <v>11.514570000000001</v>
      </c>
      <c r="DA1544">
        <v>10.73048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  <c r="DM1544">
        <v>0</v>
      </c>
      <c r="DN1544">
        <v>19.86796</v>
      </c>
      <c r="DO1544">
        <v>50.435009999999998</v>
      </c>
      <c r="DP1544">
        <v>50.866289999999999</v>
      </c>
      <c r="DQ1544">
        <v>51.039580000000001</v>
      </c>
      <c r="DR1544">
        <v>50.977220000000003</v>
      </c>
      <c r="DS1544">
        <v>50.386569999999999</v>
      </c>
      <c r="DT1544">
        <v>38.546309999999998</v>
      </c>
      <c r="DU1544">
        <v>20.168839999999999</v>
      </c>
      <c r="DV1544">
        <v>12.543950000000001</v>
      </c>
      <c r="DW1544">
        <v>12.22832</v>
      </c>
      <c r="DX1544">
        <v>11.79447</v>
      </c>
      <c r="DY1544">
        <v>11.00751</v>
      </c>
      <c r="DZ1544">
        <v>0</v>
      </c>
      <c r="EA1544">
        <v>0</v>
      </c>
      <c r="EB1544">
        <v>0</v>
      </c>
      <c r="EC1544">
        <v>0</v>
      </c>
      <c r="ED1544">
        <v>0</v>
      </c>
      <c r="EE1544">
        <v>0</v>
      </c>
      <c r="EF1544">
        <v>0</v>
      </c>
      <c r="EG1544">
        <v>0</v>
      </c>
      <c r="EH1544">
        <v>0</v>
      </c>
      <c r="EI1544">
        <v>0</v>
      </c>
      <c r="EJ1544">
        <v>0</v>
      </c>
      <c r="EK1544">
        <v>0</v>
      </c>
      <c r="EL1544">
        <v>20.261669999999999</v>
      </c>
      <c r="EM1544">
        <v>50.929650000000002</v>
      </c>
      <c r="EN1544">
        <v>51.352220000000003</v>
      </c>
      <c r="EO1544">
        <v>51.50902</v>
      </c>
      <c r="EP1544">
        <v>51.434890000000003</v>
      </c>
      <c r="EQ1544">
        <v>50.836269999999999</v>
      </c>
      <c r="ER1544">
        <v>39.104030000000002</v>
      </c>
      <c r="ES1544">
        <v>20.75487</v>
      </c>
      <c r="ET1544">
        <v>12.99461</v>
      </c>
      <c r="EU1544">
        <v>12.65513</v>
      </c>
      <c r="EV1544">
        <v>12.198600000000001</v>
      </c>
      <c r="EW1544">
        <v>11.407489999999999</v>
      </c>
      <c r="EX1544">
        <v>70.250309999999999</v>
      </c>
      <c r="EY1544">
        <v>69.554490000000001</v>
      </c>
      <c r="EZ1544">
        <v>69.043270000000007</v>
      </c>
      <c r="FA1544">
        <v>68.65549</v>
      </c>
      <c r="FB1544">
        <v>68.090450000000004</v>
      </c>
      <c r="FC1544">
        <v>67.71754</v>
      </c>
      <c r="FD1544">
        <v>67.487430000000003</v>
      </c>
      <c r="FE1544">
        <v>67.458740000000006</v>
      </c>
      <c r="FF1544">
        <v>69.105720000000005</v>
      </c>
      <c r="FG1544">
        <v>73.169740000000004</v>
      </c>
      <c r="FH1544">
        <v>77.21405</v>
      </c>
      <c r="FI1544">
        <v>82.084159999999997</v>
      </c>
      <c r="FJ1544">
        <v>86.21087</v>
      </c>
      <c r="FK1544">
        <v>88.157920000000004</v>
      </c>
      <c r="FL1544">
        <v>88.779790000000006</v>
      </c>
      <c r="FM1544">
        <v>89.150300000000001</v>
      </c>
      <c r="FN1544">
        <v>89.636960000000002</v>
      </c>
      <c r="FO1544">
        <v>88.288839999999993</v>
      </c>
      <c r="FP1544">
        <v>87.560270000000003</v>
      </c>
      <c r="FQ1544">
        <v>85.093090000000004</v>
      </c>
      <c r="FR1544">
        <v>81.338930000000005</v>
      </c>
      <c r="FS1544">
        <v>78.137029999999996</v>
      </c>
      <c r="FT1544">
        <v>76.208529999999996</v>
      </c>
      <c r="FU1544">
        <v>75.365099999999998</v>
      </c>
      <c r="FV1544">
        <v>1</v>
      </c>
    </row>
    <row r="1545" spans="1:178" x14ac:dyDescent="0.2">
      <c r="A1545" t="s">
        <v>216</v>
      </c>
      <c r="B1545" t="s">
        <v>231</v>
      </c>
      <c r="C1545" t="s">
        <v>246</v>
      </c>
      <c r="D1545" t="s">
        <v>41</v>
      </c>
      <c r="E1545" t="s">
        <v>239</v>
      </c>
      <c r="F1545" t="s">
        <v>230</v>
      </c>
      <c r="G1545">
        <v>51</v>
      </c>
      <c r="H1545" s="59"/>
      <c r="I1545">
        <v>11.725099999999999</v>
      </c>
      <c r="J1545">
        <v>55.159680000000002</v>
      </c>
      <c r="K1545">
        <v>54.881869999999999</v>
      </c>
      <c r="L1545">
        <v>55.429519999999997</v>
      </c>
      <c r="M1545">
        <v>56.909660000000002</v>
      </c>
      <c r="N1545">
        <v>59.255800000000001</v>
      </c>
      <c r="O1545">
        <v>61.558079999999997</v>
      </c>
      <c r="P1545">
        <v>62.98948</v>
      </c>
      <c r="Q1545">
        <v>63.590890000000002</v>
      </c>
      <c r="R1545">
        <v>64.144379999999998</v>
      </c>
      <c r="S1545">
        <v>65.169269999999997</v>
      </c>
      <c r="T1545">
        <v>66.164119999999997</v>
      </c>
      <c r="U1545">
        <v>66.180300000000003</v>
      </c>
      <c r="V1545">
        <v>65.309359999999998</v>
      </c>
      <c r="W1545">
        <v>64.487549999999999</v>
      </c>
      <c r="X1545">
        <v>64.802099999999996</v>
      </c>
      <c r="Y1545">
        <v>64.665030000000002</v>
      </c>
      <c r="Z1545">
        <v>64.38449</v>
      </c>
      <c r="AA1545">
        <v>63.387129999999999</v>
      </c>
      <c r="AB1545">
        <v>62.481960000000001</v>
      </c>
      <c r="AC1545">
        <v>62.450879999999998</v>
      </c>
      <c r="AD1545">
        <v>61.897069999999999</v>
      </c>
      <c r="AE1545">
        <v>60.918900000000001</v>
      </c>
      <c r="AF1545">
        <v>59.351730000000003</v>
      </c>
      <c r="AG1545">
        <v>57.597760000000001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18.202120000000001</v>
      </c>
      <c r="AU1545">
        <v>47.380859999999998</v>
      </c>
      <c r="AV1545">
        <v>47.816139999999997</v>
      </c>
      <c r="AW1545">
        <v>48.021250000000002</v>
      </c>
      <c r="AX1545">
        <v>47.988619999999997</v>
      </c>
      <c r="AY1545">
        <v>47.438839999999999</v>
      </c>
      <c r="AZ1545">
        <v>35.794029999999999</v>
      </c>
      <c r="BA1545">
        <v>18.04419</v>
      </c>
      <c r="BB1545">
        <v>11.02201</v>
      </c>
      <c r="BC1545">
        <v>10.773770000000001</v>
      </c>
      <c r="BD1545">
        <v>10.40907</v>
      </c>
      <c r="BE1545">
        <v>9.6614540000000009</v>
      </c>
      <c r="BF1545">
        <v>0</v>
      </c>
      <c r="BG1545">
        <v>0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18.588339999999999</v>
      </c>
      <c r="BS1545">
        <v>47.866079999999997</v>
      </c>
      <c r="BT1545">
        <v>48.292810000000003</v>
      </c>
      <c r="BU1545">
        <v>48.481749999999998</v>
      </c>
      <c r="BV1545">
        <v>48.437579999999997</v>
      </c>
      <c r="BW1545">
        <v>47.87997</v>
      </c>
      <c r="BX1545">
        <v>36.34113</v>
      </c>
      <c r="BY1545">
        <v>18.619050000000001</v>
      </c>
      <c r="BZ1545">
        <v>11.464079999999999</v>
      </c>
      <c r="CA1545">
        <v>11.19244</v>
      </c>
      <c r="CB1545">
        <v>10.8055</v>
      </c>
      <c r="CC1545">
        <v>10.05381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18.855830000000001</v>
      </c>
      <c r="CQ1545">
        <v>48.20214</v>
      </c>
      <c r="CR1545">
        <v>48.622959999999999</v>
      </c>
      <c r="CS1545">
        <v>48.800690000000003</v>
      </c>
      <c r="CT1545">
        <v>48.748530000000002</v>
      </c>
      <c r="CU1545">
        <v>48.185490000000001</v>
      </c>
      <c r="CV1545">
        <v>36.720039999999997</v>
      </c>
      <c r="CW1545">
        <v>19.017189999999999</v>
      </c>
      <c r="CX1545">
        <v>11.770250000000001</v>
      </c>
      <c r="CY1545">
        <v>11.482419999999999</v>
      </c>
      <c r="CZ1545">
        <v>11.08006</v>
      </c>
      <c r="DA1545">
        <v>10.325559999999999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  <c r="DM1545">
        <v>0</v>
      </c>
      <c r="DN1545">
        <v>19.12332</v>
      </c>
      <c r="DO1545">
        <v>48.538200000000003</v>
      </c>
      <c r="DP1545">
        <v>48.953099999999999</v>
      </c>
      <c r="DQ1545">
        <v>49.119630000000001</v>
      </c>
      <c r="DR1545">
        <v>49.059469999999997</v>
      </c>
      <c r="DS1545">
        <v>48.491019999999999</v>
      </c>
      <c r="DT1545">
        <v>37.098950000000002</v>
      </c>
      <c r="DU1545">
        <v>19.41534</v>
      </c>
      <c r="DV1545">
        <v>12.07643</v>
      </c>
      <c r="DW1545">
        <v>11.772399999999999</v>
      </c>
      <c r="DX1545">
        <v>11.35463</v>
      </c>
      <c r="DY1545">
        <v>10.59731</v>
      </c>
      <c r="DZ1545">
        <v>0</v>
      </c>
      <c r="EA1545">
        <v>0</v>
      </c>
      <c r="EB1545">
        <v>0</v>
      </c>
      <c r="EC1545">
        <v>0</v>
      </c>
      <c r="ED1545">
        <v>0</v>
      </c>
      <c r="EE1545">
        <v>0</v>
      </c>
      <c r="EF1545">
        <v>0</v>
      </c>
      <c r="EG1545">
        <v>0</v>
      </c>
      <c r="EH1545">
        <v>0</v>
      </c>
      <c r="EI1545">
        <v>0</v>
      </c>
      <c r="EJ1545">
        <v>0</v>
      </c>
      <c r="EK1545">
        <v>0</v>
      </c>
      <c r="EL1545">
        <v>19.509530000000002</v>
      </c>
      <c r="EM1545">
        <v>49.023420000000002</v>
      </c>
      <c r="EN1545">
        <v>49.429769999999998</v>
      </c>
      <c r="EO1545">
        <v>49.580129999999997</v>
      </c>
      <c r="EP1545">
        <v>49.508429999999997</v>
      </c>
      <c r="EQ1545">
        <v>48.932139999999997</v>
      </c>
      <c r="ER1545">
        <v>37.646050000000002</v>
      </c>
      <c r="ES1545">
        <v>19.990200000000002</v>
      </c>
      <c r="ET1545">
        <v>12.5185</v>
      </c>
      <c r="EU1545">
        <v>12.19107</v>
      </c>
      <c r="EV1545">
        <v>11.751060000000001</v>
      </c>
      <c r="EW1545">
        <v>10.98967</v>
      </c>
      <c r="EX1545">
        <v>70.250309999999999</v>
      </c>
      <c r="EY1545">
        <v>69.554490000000001</v>
      </c>
      <c r="EZ1545">
        <v>69.043270000000007</v>
      </c>
      <c r="FA1545">
        <v>68.65549</v>
      </c>
      <c r="FB1545">
        <v>68.090450000000004</v>
      </c>
      <c r="FC1545">
        <v>67.71754</v>
      </c>
      <c r="FD1545">
        <v>67.487430000000003</v>
      </c>
      <c r="FE1545">
        <v>67.458740000000006</v>
      </c>
      <c r="FF1545">
        <v>69.105720000000005</v>
      </c>
      <c r="FG1545">
        <v>73.169740000000004</v>
      </c>
      <c r="FH1545">
        <v>77.21405</v>
      </c>
      <c r="FI1545">
        <v>82.084159999999997</v>
      </c>
      <c r="FJ1545">
        <v>86.21087</v>
      </c>
      <c r="FK1545">
        <v>88.157920000000004</v>
      </c>
      <c r="FL1545">
        <v>88.779790000000006</v>
      </c>
      <c r="FM1545">
        <v>89.150300000000001</v>
      </c>
      <c r="FN1545">
        <v>89.636960000000002</v>
      </c>
      <c r="FO1545">
        <v>88.288839999999993</v>
      </c>
      <c r="FP1545">
        <v>87.560270000000003</v>
      </c>
      <c r="FQ1545">
        <v>85.093090000000004</v>
      </c>
      <c r="FR1545">
        <v>81.338930000000005</v>
      </c>
      <c r="FS1545">
        <v>78.137029999999996</v>
      </c>
      <c r="FT1545">
        <v>76.208529999999996</v>
      </c>
      <c r="FU1545">
        <v>75.365099999999998</v>
      </c>
      <c r="FV1545">
        <v>1</v>
      </c>
    </row>
    <row r="1546" spans="1:178" x14ac:dyDescent="0.2">
      <c r="A1546" t="s">
        <v>216</v>
      </c>
      <c r="B1546" t="s">
        <v>231</v>
      </c>
      <c r="C1546" t="s">
        <v>246</v>
      </c>
      <c r="D1546" t="s">
        <v>42</v>
      </c>
      <c r="E1546">
        <v>2015</v>
      </c>
      <c r="F1546" t="s">
        <v>230</v>
      </c>
      <c r="G1546">
        <v>56</v>
      </c>
      <c r="H1546" s="59"/>
      <c r="I1546">
        <v>12.87462</v>
      </c>
      <c r="J1546">
        <v>56.170990000000003</v>
      </c>
      <c r="K1546">
        <v>55.990450000000003</v>
      </c>
      <c r="L1546">
        <v>56.490369999999999</v>
      </c>
      <c r="M1546">
        <v>57.870460000000001</v>
      </c>
      <c r="N1546">
        <v>60.638730000000002</v>
      </c>
      <c r="O1546">
        <v>64.559280000000001</v>
      </c>
      <c r="P1546">
        <v>66.168869999999998</v>
      </c>
      <c r="Q1546">
        <v>67.151660000000007</v>
      </c>
      <c r="R1546">
        <v>67.539630000000002</v>
      </c>
      <c r="S1546">
        <v>69.031189999999995</v>
      </c>
      <c r="T1546">
        <v>70.150670000000005</v>
      </c>
      <c r="U1546">
        <v>70.67089</v>
      </c>
      <c r="V1546">
        <v>70.263279999999995</v>
      </c>
      <c r="W1546">
        <v>68.725139999999996</v>
      </c>
      <c r="X1546">
        <v>67.987660000000005</v>
      </c>
      <c r="Y1546">
        <v>67.717500000000001</v>
      </c>
      <c r="Z1546">
        <v>67.367429999999999</v>
      </c>
      <c r="AA1546">
        <v>66.806929999999994</v>
      </c>
      <c r="AB1546">
        <v>65.603809999999996</v>
      </c>
      <c r="AC1546">
        <v>64.795969999999997</v>
      </c>
      <c r="AD1546">
        <v>64.086910000000003</v>
      </c>
      <c r="AE1546">
        <v>62.94361</v>
      </c>
      <c r="AF1546">
        <v>61.044910000000002</v>
      </c>
      <c r="AG1546">
        <v>58.380130000000001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19.488800000000001</v>
      </c>
      <c r="AU1546">
        <v>44.925049999999999</v>
      </c>
      <c r="AV1546">
        <v>48.023090000000003</v>
      </c>
      <c r="AW1546">
        <v>49.690510000000003</v>
      </c>
      <c r="AX1546">
        <v>49.562179999999998</v>
      </c>
      <c r="AY1546">
        <v>49.36683</v>
      </c>
      <c r="AZ1546">
        <v>36.683579999999999</v>
      </c>
      <c r="BA1546">
        <v>19.480270000000001</v>
      </c>
      <c r="BB1546">
        <v>11.777380000000001</v>
      </c>
      <c r="BC1546">
        <v>11.44139</v>
      </c>
      <c r="BD1546">
        <v>10.749269999999999</v>
      </c>
      <c r="BE1546">
        <v>9.426031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19.857749999999999</v>
      </c>
      <c r="BS1546">
        <v>47.375259999999997</v>
      </c>
      <c r="BT1546">
        <v>49.025689999999997</v>
      </c>
      <c r="BU1546">
        <v>50.169330000000002</v>
      </c>
      <c r="BV1546">
        <v>50.014740000000003</v>
      </c>
      <c r="BW1546">
        <v>49.809049999999999</v>
      </c>
      <c r="BX1546">
        <v>37.255070000000003</v>
      </c>
      <c r="BY1546">
        <v>20.01905</v>
      </c>
      <c r="BZ1546">
        <v>12.16954</v>
      </c>
      <c r="CA1546">
        <v>11.82377</v>
      </c>
      <c r="CB1546">
        <v>11.11389</v>
      </c>
      <c r="CC1546">
        <v>9.7786980000000003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20.113289999999999</v>
      </c>
      <c r="CQ1546">
        <v>49.072279999999999</v>
      </c>
      <c r="CR1546">
        <v>49.720089999999999</v>
      </c>
      <c r="CS1546">
        <v>50.500950000000003</v>
      </c>
      <c r="CT1546">
        <v>50.328180000000003</v>
      </c>
      <c r="CU1546">
        <v>50.11533</v>
      </c>
      <c r="CV1546">
        <v>37.650880000000001</v>
      </c>
      <c r="CW1546">
        <v>20.392209999999999</v>
      </c>
      <c r="CX1546">
        <v>12.44115</v>
      </c>
      <c r="CY1546">
        <v>12.088609999999999</v>
      </c>
      <c r="CZ1546">
        <v>11.366429999999999</v>
      </c>
      <c r="DA1546">
        <v>10.02295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  <c r="DM1546">
        <v>0</v>
      </c>
      <c r="DN1546">
        <v>20.368819999999999</v>
      </c>
      <c r="DO1546">
        <v>50.769289999999998</v>
      </c>
      <c r="DP1546">
        <v>50.414490000000001</v>
      </c>
      <c r="DQ1546">
        <v>50.832569999999997</v>
      </c>
      <c r="DR1546">
        <v>50.641620000000003</v>
      </c>
      <c r="DS1546">
        <v>50.421599999999998</v>
      </c>
      <c r="DT1546">
        <v>38.046680000000002</v>
      </c>
      <c r="DU1546">
        <v>20.765370000000001</v>
      </c>
      <c r="DV1546">
        <v>12.712759999999999</v>
      </c>
      <c r="DW1546">
        <v>12.35345</v>
      </c>
      <c r="DX1546">
        <v>11.618969999999999</v>
      </c>
      <c r="DY1546">
        <v>10.26721</v>
      </c>
      <c r="DZ1546">
        <v>0</v>
      </c>
      <c r="EA1546">
        <v>0</v>
      </c>
      <c r="EB1546">
        <v>0</v>
      </c>
      <c r="EC1546">
        <v>0</v>
      </c>
      <c r="ED1546">
        <v>0</v>
      </c>
      <c r="EE1546">
        <v>0</v>
      </c>
      <c r="EF1546">
        <v>0</v>
      </c>
      <c r="EG1546">
        <v>0</v>
      </c>
      <c r="EH1546">
        <v>0</v>
      </c>
      <c r="EI1546">
        <v>0</v>
      </c>
      <c r="EJ1546">
        <v>0</v>
      </c>
      <c r="EK1546">
        <v>0</v>
      </c>
      <c r="EL1546">
        <v>20.737780000000001</v>
      </c>
      <c r="EM1546">
        <v>53.21951</v>
      </c>
      <c r="EN1546">
        <v>51.417090000000002</v>
      </c>
      <c r="EO1546">
        <v>51.311390000000003</v>
      </c>
      <c r="EP1546">
        <v>51.094180000000001</v>
      </c>
      <c r="EQ1546">
        <v>50.863819999999997</v>
      </c>
      <c r="ER1546">
        <v>38.618169999999999</v>
      </c>
      <c r="ES1546">
        <v>21.30416</v>
      </c>
      <c r="ET1546">
        <v>13.10491</v>
      </c>
      <c r="EU1546">
        <v>12.73583</v>
      </c>
      <c r="EV1546">
        <v>11.983599999999999</v>
      </c>
      <c r="EW1546">
        <v>10.61988</v>
      </c>
      <c r="EX1546">
        <v>64.259309999999999</v>
      </c>
      <c r="EY1546">
        <v>64.01343</v>
      </c>
      <c r="EZ1546">
        <v>63.824599999999997</v>
      </c>
      <c r="FA1546">
        <v>62.507510000000003</v>
      </c>
      <c r="FB1546">
        <v>61.877800000000001</v>
      </c>
      <c r="FC1546">
        <v>61.246270000000003</v>
      </c>
      <c r="FD1546">
        <v>60.652209999999997</v>
      </c>
      <c r="FE1546">
        <v>60.789490000000001</v>
      </c>
      <c r="FF1546">
        <v>61.652749999999997</v>
      </c>
      <c r="FG1546">
        <v>64.738969999999995</v>
      </c>
      <c r="FH1546">
        <v>68.841329999999999</v>
      </c>
      <c r="FI1546">
        <v>74.403930000000003</v>
      </c>
      <c r="FJ1546">
        <v>80.452550000000002</v>
      </c>
      <c r="FK1546">
        <v>83.786249999999995</v>
      </c>
      <c r="FL1546">
        <v>82.683160000000001</v>
      </c>
      <c r="FM1546">
        <v>82.111339999999998</v>
      </c>
      <c r="FN1546">
        <v>82.450900000000004</v>
      </c>
      <c r="FO1546">
        <v>81.596419999999995</v>
      </c>
      <c r="FP1546">
        <v>78.764210000000006</v>
      </c>
      <c r="FQ1546">
        <v>74.35378</v>
      </c>
      <c r="FR1546">
        <v>71.936229999999995</v>
      </c>
      <c r="FS1546">
        <v>70.339240000000004</v>
      </c>
      <c r="FT1546">
        <v>68.669229999999999</v>
      </c>
      <c r="FU1546">
        <v>67.022189999999995</v>
      </c>
      <c r="FV1546">
        <v>1</v>
      </c>
    </row>
    <row r="1547" spans="1:178" x14ac:dyDescent="0.2">
      <c r="A1547" t="s">
        <v>216</v>
      </c>
      <c r="B1547" t="s">
        <v>231</v>
      </c>
      <c r="C1547" t="s">
        <v>246</v>
      </c>
      <c r="D1547" t="s">
        <v>42</v>
      </c>
      <c r="E1547">
        <v>2016</v>
      </c>
      <c r="F1547" t="s">
        <v>230</v>
      </c>
      <c r="G1547">
        <v>54</v>
      </c>
      <c r="H1547" s="59"/>
      <c r="I1547">
        <v>12.414809999999999</v>
      </c>
      <c r="J1547">
        <v>54.164879999999997</v>
      </c>
      <c r="K1547">
        <v>53.990789999999997</v>
      </c>
      <c r="L1547">
        <v>54.472850000000001</v>
      </c>
      <c r="M1547">
        <v>55.803649999999998</v>
      </c>
      <c r="N1547">
        <v>58.473059999999997</v>
      </c>
      <c r="O1547">
        <v>62.253590000000003</v>
      </c>
      <c r="P1547">
        <v>63.805700000000002</v>
      </c>
      <c r="Q1547">
        <v>64.753389999999996</v>
      </c>
      <c r="R1547">
        <v>65.127510000000001</v>
      </c>
      <c r="S1547">
        <v>66.565790000000007</v>
      </c>
      <c r="T1547">
        <v>67.645290000000003</v>
      </c>
      <c r="U1547">
        <v>68.146929999999998</v>
      </c>
      <c r="V1547">
        <v>67.753879999999995</v>
      </c>
      <c r="W1547">
        <v>66.270679999999999</v>
      </c>
      <c r="X1547">
        <v>65.559520000000006</v>
      </c>
      <c r="Y1547">
        <v>65.299019999999999</v>
      </c>
      <c r="Z1547">
        <v>64.961449999999999</v>
      </c>
      <c r="AA1547">
        <v>64.420969999999997</v>
      </c>
      <c r="AB1547">
        <v>63.260820000000002</v>
      </c>
      <c r="AC1547">
        <v>62.481819999999999</v>
      </c>
      <c r="AD1547">
        <v>61.798099999999998</v>
      </c>
      <c r="AE1547">
        <v>60.695619999999998</v>
      </c>
      <c r="AF1547">
        <v>58.864739999999998</v>
      </c>
      <c r="AG1547">
        <v>56.295119999999997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18.78172</v>
      </c>
      <c r="AU1547">
        <v>43.247199999999999</v>
      </c>
      <c r="AV1547">
        <v>46.277949999999997</v>
      </c>
      <c r="AW1547">
        <v>47.901510000000002</v>
      </c>
      <c r="AX1547">
        <v>47.778550000000003</v>
      </c>
      <c r="AY1547">
        <v>47.590490000000003</v>
      </c>
      <c r="AZ1547">
        <v>35.356340000000003</v>
      </c>
      <c r="BA1547">
        <v>18.768409999999999</v>
      </c>
      <c r="BB1547">
        <v>11.34502</v>
      </c>
      <c r="BC1547">
        <v>11.02131</v>
      </c>
      <c r="BD1547">
        <v>10.35444</v>
      </c>
      <c r="BE1547">
        <v>9.0788250000000001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19.144030000000001</v>
      </c>
      <c r="BS1547">
        <v>45.653260000000003</v>
      </c>
      <c r="BT1547">
        <v>47.26249</v>
      </c>
      <c r="BU1547">
        <v>48.371699999999997</v>
      </c>
      <c r="BV1547">
        <v>48.222949999999997</v>
      </c>
      <c r="BW1547">
        <v>48.024729999999998</v>
      </c>
      <c r="BX1547">
        <v>35.917529999999999</v>
      </c>
      <c r="BY1547">
        <v>19.29749</v>
      </c>
      <c r="BZ1547">
        <v>11.73011</v>
      </c>
      <c r="CA1547">
        <v>11.39681</v>
      </c>
      <c r="CB1547">
        <v>10.7125</v>
      </c>
      <c r="CC1547">
        <v>9.4251369999999994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19.394960000000001</v>
      </c>
      <c r="CQ1547">
        <v>47.319699999999997</v>
      </c>
      <c r="CR1547">
        <v>47.944369999999999</v>
      </c>
      <c r="CS1547">
        <v>48.69735</v>
      </c>
      <c r="CT1547">
        <v>48.530749999999998</v>
      </c>
      <c r="CU1547">
        <v>48.325490000000002</v>
      </c>
      <c r="CV1547">
        <v>36.306199999999997</v>
      </c>
      <c r="CW1547">
        <v>19.663920000000001</v>
      </c>
      <c r="CX1547">
        <v>11.99682</v>
      </c>
      <c r="CY1547">
        <v>11.65687</v>
      </c>
      <c r="CZ1547">
        <v>10.96049</v>
      </c>
      <c r="DA1547">
        <v>9.6649910000000006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19.645890000000001</v>
      </c>
      <c r="DO1547">
        <v>48.986130000000003</v>
      </c>
      <c r="DP1547">
        <v>48.626260000000002</v>
      </c>
      <c r="DQ1547">
        <v>49.02299</v>
      </c>
      <c r="DR1547">
        <v>48.838540000000002</v>
      </c>
      <c r="DS1547">
        <v>48.626249999999999</v>
      </c>
      <c r="DT1547">
        <v>36.694879999999998</v>
      </c>
      <c r="DU1547">
        <v>20.030349999999999</v>
      </c>
      <c r="DV1547">
        <v>12.263529999999999</v>
      </c>
      <c r="DW1547">
        <v>11.91694</v>
      </c>
      <c r="DX1547">
        <v>11.20848</v>
      </c>
      <c r="DY1547">
        <v>9.9048459999999992</v>
      </c>
      <c r="DZ1547">
        <v>0</v>
      </c>
      <c r="EA1547">
        <v>0</v>
      </c>
      <c r="EB1547">
        <v>0</v>
      </c>
      <c r="EC1547">
        <v>0</v>
      </c>
      <c r="ED1547">
        <v>0</v>
      </c>
      <c r="EE1547">
        <v>0</v>
      </c>
      <c r="EF1547">
        <v>0</v>
      </c>
      <c r="EG1547">
        <v>0</v>
      </c>
      <c r="EH1547">
        <v>0</v>
      </c>
      <c r="EI1547">
        <v>0</v>
      </c>
      <c r="EJ1547">
        <v>0</v>
      </c>
      <c r="EK1547">
        <v>0</v>
      </c>
      <c r="EL1547">
        <v>20.008189999999999</v>
      </c>
      <c r="EM1547">
        <v>51.392200000000003</v>
      </c>
      <c r="EN1547">
        <v>49.610799999999998</v>
      </c>
      <c r="EO1547">
        <v>49.493180000000002</v>
      </c>
      <c r="EP1547">
        <v>49.282940000000004</v>
      </c>
      <c r="EQ1547">
        <v>49.060499999999998</v>
      </c>
      <c r="ER1547">
        <v>37.256059999999998</v>
      </c>
      <c r="ES1547">
        <v>20.559429999999999</v>
      </c>
      <c r="ET1547">
        <v>12.648619999999999</v>
      </c>
      <c r="EU1547">
        <v>12.29243</v>
      </c>
      <c r="EV1547">
        <v>11.56653</v>
      </c>
      <c r="EW1547">
        <v>10.25116</v>
      </c>
      <c r="EX1547">
        <v>64.259309999999999</v>
      </c>
      <c r="EY1547">
        <v>64.01343</v>
      </c>
      <c r="EZ1547">
        <v>63.824599999999997</v>
      </c>
      <c r="FA1547">
        <v>62.5075</v>
      </c>
      <c r="FB1547">
        <v>61.877800000000001</v>
      </c>
      <c r="FC1547">
        <v>61.246270000000003</v>
      </c>
      <c r="FD1547">
        <v>60.652209999999997</v>
      </c>
      <c r="FE1547">
        <v>60.789490000000001</v>
      </c>
      <c r="FF1547">
        <v>61.652760000000001</v>
      </c>
      <c r="FG1547">
        <v>64.738969999999995</v>
      </c>
      <c r="FH1547">
        <v>68.841329999999999</v>
      </c>
      <c r="FI1547">
        <v>74.403930000000003</v>
      </c>
      <c r="FJ1547">
        <v>80.452550000000002</v>
      </c>
      <c r="FK1547">
        <v>83.786249999999995</v>
      </c>
      <c r="FL1547">
        <v>82.683160000000001</v>
      </c>
      <c r="FM1547">
        <v>82.111339999999998</v>
      </c>
      <c r="FN1547">
        <v>82.450900000000004</v>
      </c>
      <c r="FO1547">
        <v>81.596419999999995</v>
      </c>
      <c r="FP1547">
        <v>78.764210000000006</v>
      </c>
      <c r="FQ1547">
        <v>74.35378</v>
      </c>
      <c r="FR1547">
        <v>71.936229999999995</v>
      </c>
      <c r="FS1547">
        <v>70.339240000000004</v>
      </c>
      <c r="FT1547">
        <v>68.669229999999999</v>
      </c>
      <c r="FU1547">
        <v>67.022189999999995</v>
      </c>
      <c r="FV1547">
        <v>1</v>
      </c>
    </row>
    <row r="1548" spans="1:178" x14ac:dyDescent="0.2">
      <c r="A1548" t="s">
        <v>216</v>
      </c>
      <c r="B1548" t="s">
        <v>231</v>
      </c>
      <c r="C1548" t="s">
        <v>246</v>
      </c>
      <c r="D1548" t="s">
        <v>42</v>
      </c>
      <c r="E1548">
        <v>2017</v>
      </c>
      <c r="F1548" t="s">
        <v>230</v>
      </c>
      <c r="G1548">
        <v>53</v>
      </c>
      <c r="H1548" s="59"/>
      <c r="I1548">
        <v>12.184900000000001</v>
      </c>
      <c r="J1548">
        <v>53.161830000000002</v>
      </c>
      <c r="K1548">
        <v>52.990960000000001</v>
      </c>
      <c r="L1548">
        <v>53.464100000000002</v>
      </c>
      <c r="M1548">
        <v>54.770249999999997</v>
      </c>
      <c r="N1548">
        <v>57.390230000000003</v>
      </c>
      <c r="O1548">
        <v>61.100749999999998</v>
      </c>
      <c r="P1548">
        <v>62.624110000000002</v>
      </c>
      <c r="Q1548">
        <v>63.554250000000003</v>
      </c>
      <c r="R1548">
        <v>63.921439999999997</v>
      </c>
      <c r="S1548">
        <v>65.333079999999995</v>
      </c>
      <c r="T1548">
        <v>66.392600000000002</v>
      </c>
      <c r="U1548">
        <v>66.884960000000007</v>
      </c>
      <c r="V1548">
        <v>66.499179999999996</v>
      </c>
      <c r="W1548">
        <v>65.043430000000001</v>
      </c>
      <c r="X1548">
        <v>64.345460000000003</v>
      </c>
      <c r="Y1548">
        <v>64.089780000000005</v>
      </c>
      <c r="Z1548">
        <v>63.758459999999999</v>
      </c>
      <c r="AA1548">
        <v>63.227989999999998</v>
      </c>
      <c r="AB1548">
        <v>62.089320000000001</v>
      </c>
      <c r="AC1548">
        <v>61.324750000000002</v>
      </c>
      <c r="AD1548">
        <v>60.653689999999997</v>
      </c>
      <c r="AE1548">
        <v>59.571629999999999</v>
      </c>
      <c r="AF1548">
        <v>57.774650000000001</v>
      </c>
      <c r="AG1548">
        <v>55.25262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18.428260000000002</v>
      </c>
      <c r="AU1548">
        <v>42.408790000000003</v>
      </c>
      <c r="AV1548">
        <v>45.405589999999997</v>
      </c>
      <c r="AW1548">
        <v>47.007109999999997</v>
      </c>
      <c r="AX1548">
        <v>46.886830000000003</v>
      </c>
      <c r="AY1548">
        <v>46.70241</v>
      </c>
      <c r="AZ1548">
        <v>34.692839999999997</v>
      </c>
      <c r="BA1548">
        <v>18.412590000000002</v>
      </c>
      <c r="BB1548">
        <v>11.128920000000001</v>
      </c>
      <c r="BC1548">
        <v>10.811360000000001</v>
      </c>
      <c r="BD1548">
        <v>10.157109999999999</v>
      </c>
      <c r="BE1548">
        <v>8.9052959999999999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18.787199999999999</v>
      </c>
      <c r="BS1548">
        <v>44.792470000000002</v>
      </c>
      <c r="BT1548">
        <v>46.380969999999998</v>
      </c>
      <c r="BU1548">
        <v>47.472920000000002</v>
      </c>
      <c r="BV1548">
        <v>47.327100000000002</v>
      </c>
      <c r="BW1548">
        <v>47.132620000000003</v>
      </c>
      <c r="BX1548">
        <v>35.248809999999999</v>
      </c>
      <c r="BY1548">
        <v>18.93675</v>
      </c>
      <c r="BZ1548">
        <v>11.510429999999999</v>
      </c>
      <c r="CA1548">
        <v>11.18336</v>
      </c>
      <c r="CB1548">
        <v>10.51183</v>
      </c>
      <c r="CC1548">
        <v>9.248386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19.035789999999999</v>
      </c>
      <c r="CQ1548">
        <v>46.44341</v>
      </c>
      <c r="CR1548">
        <v>47.056510000000003</v>
      </c>
      <c r="CS1548">
        <v>47.795540000000003</v>
      </c>
      <c r="CT1548">
        <v>47.63203</v>
      </c>
      <c r="CU1548">
        <v>47.430579999999999</v>
      </c>
      <c r="CV1548">
        <v>35.633870000000002</v>
      </c>
      <c r="CW1548">
        <v>19.299769999999999</v>
      </c>
      <c r="CX1548">
        <v>11.774660000000001</v>
      </c>
      <c r="CY1548">
        <v>11.44101</v>
      </c>
      <c r="CZ1548">
        <v>10.75751</v>
      </c>
      <c r="DA1548">
        <v>9.4860100000000003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  <c r="DM1548">
        <v>0</v>
      </c>
      <c r="DN1548">
        <v>19.284389999999998</v>
      </c>
      <c r="DO1548">
        <v>48.094340000000003</v>
      </c>
      <c r="DP1548">
        <v>47.732059999999997</v>
      </c>
      <c r="DQ1548">
        <v>48.118160000000003</v>
      </c>
      <c r="DR1548">
        <v>47.936959999999999</v>
      </c>
      <c r="DS1548">
        <v>47.728529999999999</v>
      </c>
      <c r="DT1548">
        <v>36.018920000000001</v>
      </c>
      <c r="DU1548">
        <v>19.662800000000001</v>
      </c>
      <c r="DV1548">
        <v>12.03889</v>
      </c>
      <c r="DW1548">
        <v>11.698650000000001</v>
      </c>
      <c r="DX1548">
        <v>11.0032</v>
      </c>
      <c r="DY1548">
        <v>9.7236329999999995</v>
      </c>
      <c r="DZ1548">
        <v>0</v>
      </c>
      <c r="EA1548">
        <v>0</v>
      </c>
      <c r="EB1548">
        <v>0</v>
      </c>
      <c r="EC1548">
        <v>0</v>
      </c>
      <c r="ED1548">
        <v>0</v>
      </c>
      <c r="EE1548">
        <v>0</v>
      </c>
      <c r="EF1548">
        <v>0</v>
      </c>
      <c r="EG1548">
        <v>0</v>
      </c>
      <c r="EH1548">
        <v>0</v>
      </c>
      <c r="EI1548">
        <v>0</v>
      </c>
      <c r="EJ1548">
        <v>0</v>
      </c>
      <c r="EK1548">
        <v>0</v>
      </c>
      <c r="EL1548">
        <v>19.643319999999999</v>
      </c>
      <c r="EM1548">
        <v>50.478020000000001</v>
      </c>
      <c r="EN1548">
        <v>48.707439999999998</v>
      </c>
      <c r="EO1548">
        <v>48.583970000000001</v>
      </c>
      <c r="EP1548">
        <v>48.377229999999997</v>
      </c>
      <c r="EQ1548">
        <v>48.158740000000002</v>
      </c>
      <c r="ER1548">
        <v>36.574890000000003</v>
      </c>
      <c r="ES1548">
        <v>20.18695</v>
      </c>
      <c r="ET1548">
        <v>12.420400000000001</v>
      </c>
      <c r="EU1548">
        <v>12.070650000000001</v>
      </c>
      <c r="EV1548">
        <v>11.35792</v>
      </c>
      <c r="EW1548">
        <v>10.06672</v>
      </c>
      <c r="EX1548">
        <v>64.259309999999999</v>
      </c>
      <c r="EY1548">
        <v>64.01343</v>
      </c>
      <c r="EZ1548">
        <v>63.824599999999997</v>
      </c>
      <c r="FA1548">
        <v>62.5075</v>
      </c>
      <c r="FB1548">
        <v>61.877800000000001</v>
      </c>
      <c r="FC1548">
        <v>61.246270000000003</v>
      </c>
      <c r="FD1548">
        <v>60.652209999999997</v>
      </c>
      <c r="FE1548">
        <v>60.789490000000001</v>
      </c>
      <c r="FF1548">
        <v>61.652760000000001</v>
      </c>
      <c r="FG1548">
        <v>64.738969999999995</v>
      </c>
      <c r="FH1548">
        <v>68.841329999999999</v>
      </c>
      <c r="FI1548">
        <v>74.403930000000003</v>
      </c>
      <c r="FJ1548">
        <v>80.452550000000002</v>
      </c>
      <c r="FK1548">
        <v>83.786249999999995</v>
      </c>
      <c r="FL1548">
        <v>82.683160000000001</v>
      </c>
      <c r="FM1548">
        <v>82.111339999999998</v>
      </c>
      <c r="FN1548">
        <v>82.450900000000004</v>
      </c>
      <c r="FO1548">
        <v>81.596419999999995</v>
      </c>
      <c r="FP1548">
        <v>78.764210000000006</v>
      </c>
      <c r="FQ1548">
        <v>74.35378</v>
      </c>
      <c r="FR1548">
        <v>71.936229999999995</v>
      </c>
      <c r="FS1548">
        <v>70.339240000000004</v>
      </c>
      <c r="FT1548">
        <v>68.669229999999999</v>
      </c>
      <c r="FU1548">
        <v>67.022189999999995</v>
      </c>
      <c r="FV1548">
        <v>1</v>
      </c>
    </row>
    <row r="1549" spans="1:178" x14ac:dyDescent="0.2">
      <c r="A1549" t="s">
        <v>216</v>
      </c>
      <c r="B1549" t="s">
        <v>231</v>
      </c>
      <c r="C1549" t="s">
        <v>246</v>
      </c>
      <c r="D1549" t="s">
        <v>42</v>
      </c>
      <c r="E1549" t="s">
        <v>239</v>
      </c>
      <c r="F1549" t="s">
        <v>230</v>
      </c>
      <c r="G1549">
        <v>51</v>
      </c>
      <c r="H1549" s="59"/>
      <c r="I1549">
        <v>11.725099999999999</v>
      </c>
      <c r="J1549">
        <v>51.155720000000002</v>
      </c>
      <c r="K1549">
        <v>50.991300000000003</v>
      </c>
      <c r="L1549">
        <v>51.44659</v>
      </c>
      <c r="M1549">
        <v>52.703449999999997</v>
      </c>
      <c r="N1549">
        <v>55.224559999999997</v>
      </c>
      <c r="O1549">
        <v>58.795059999999999</v>
      </c>
      <c r="P1549">
        <v>60.260939999999998</v>
      </c>
      <c r="Q1549">
        <v>61.15598</v>
      </c>
      <c r="R1549">
        <v>61.509309999999999</v>
      </c>
      <c r="S1549">
        <v>62.867690000000003</v>
      </c>
      <c r="T1549">
        <v>63.887210000000003</v>
      </c>
      <c r="U1549">
        <v>64.360990000000001</v>
      </c>
      <c r="V1549">
        <v>63.98977</v>
      </c>
      <c r="W1549">
        <v>62.588970000000003</v>
      </c>
      <c r="X1549">
        <v>61.91733</v>
      </c>
      <c r="Y1549">
        <v>61.671300000000002</v>
      </c>
      <c r="Z1549">
        <v>61.35248</v>
      </c>
      <c r="AA1549">
        <v>60.842030000000001</v>
      </c>
      <c r="AB1549">
        <v>59.74633</v>
      </c>
      <c r="AC1549">
        <v>59.01061</v>
      </c>
      <c r="AD1549">
        <v>58.364870000000003</v>
      </c>
      <c r="AE1549">
        <v>57.323639999999997</v>
      </c>
      <c r="AF1549">
        <v>55.594470000000001</v>
      </c>
      <c r="AG1549">
        <v>53.167619999999999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17.721499999999999</v>
      </c>
      <c r="AU1549">
        <v>40.733069999999998</v>
      </c>
      <c r="AV1549">
        <v>43.661320000000003</v>
      </c>
      <c r="AW1549">
        <v>45.218519999999998</v>
      </c>
      <c r="AX1549">
        <v>45.103589999999997</v>
      </c>
      <c r="AY1549">
        <v>44.926450000000003</v>
      </c>
      <c r="AZ1549">
        <v>33.36609</v>
      </c>
      <c r="BA1549">
        <v>17.7012</v>
      </c>
      <c r="BB1549">
        <v>10.69689</v>
      </c>
      <c r="BC1549">
        <v>10.39162</v>
      </c>
      <c r="BD1549">
        <v>9.7626030000000004</v>
      </c>
      <c r="BE1549">
        <v>8.5583950000000009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18.073599999999999</v>
      </c>
      <c r="BS1549">
        <v>43.071339999999999</v>
      </c>
      <c r="BT1549">
        <v>44.618119999999998</v>
      </c>
      <c r="BU1549">
        <v>45.675460000000001</v>
      </c>
      <c r="BV1549">
        <v>45.535469999999997</v>
      </c>
      <c r="BW1549">
        <v>45.348460000000003</v>
      </c>
      <c r="BX1549">
        <v>33.911459999999998</v>
      </c>
      <c r="BY1549">
        <v>18.21537</v>
      </c>
      <c r="BZ1549">
        <v>11.07113</v>
      </c>
      <c r="CA1549">
        <v>10.75653</v>
      </c>
      <c r="CB1549">
        <v>10.110569999999999</v>
      </c>
      <c r="CC1549">
        <v>8.8949499999999997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18.317460000000001</v>
      </c>
      <c r="CQ1549">
        <v>44.690829999999998</v>
      </c>
      <c r="CR1549">
        <v>45.280799999999999</v>
      </c>
      <c r="CS1549">
        <v>45.99194</v>
      </c>
      <c r="CT1549">
        <v>45.834589999999999</v>
      </c>
      <c r="CU1549">
        <v>45.640740000000001</v>
      </c>
      <c r="CV1549">
        <v>34.289189999999998</v>
      </c>
      <c r="CW1549">
        <v>18.571480000000001</v>
      </c>
      <c r="CX1549">
        <v>11.33033</v>
      </c>
      <c r="CY1549">
        <v>11.009270000000001</v>
      </c>
      <c r="CZ1549">
        <v>10.351570000000001</v>
      </c>
      <c r="DA1549">
        <v>9.1280470000000005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  <c r="DM1549">
        <v>0</v>
      </c>
      <c r="DN1549">
        <v>18.561319999999998</v>
      </c>
      <c r="DO1549">
        <v>46.310310000000001</v>
      </c>
      <c r="DP1549">
        <v>45.943469999999998</v>
      </c>
      <c r="DQ1549">
        <v>46.308410000000002</v>
      </c>
      <c r="DR1549">
        <v>46.133719999999997</v>
      </c>
      <c r="DS1549">
        <v>45.933030000000002</v>
      </c>
      <c r="DT1549">
        <v>34.666910000000001</v>
      </c>
      <c r="DU1549">
        <v>18.927589999999999</v>
      </c>
      <c r="DV1549">
        <v>11.58953</v>
      </c>
      <c r="DW1549">
        <v>11.26201</v>
      </c>
      <c r="DX1549">
        <v>10.59257</v>
      </c>
      <c r="DY1549">
        <v>9.3611439999999995</v>
      </c>
      <c r="DZ1549">
        <v>0</v>
      </c>
      <c r="EA1549">
        <v>0</v>
      </c>
      <c r="EB1549">
        <v>0</v>
      </c>
      <c r="EC1549">
        <v>0</v>
      </c>
      <c r="ED1549">
        <v>0</v>
      </c>
      <c r="EE1549">
        <v>0</v>
      </c>
      <c r="EF1549">
        <v>0</v>
      </c>
      <c r="EG1549">
        <v>0</v>
      </c>
      <c r="EH1549">
        <v>0</v>
      </c>
      <c r="EI1549">
        <v>0</v>
      </c>
      <c r="EJ1549">
        <v>0</v>
      </c>
      <c r="EK1549">
        <v>0</v>
      </c>
      <c r="EL1549">
        <v>18.913409999999999</v>
      </c>
      <c r="EM1549">
        <v>48.648589999999999</v>
      </c>
      <c r="EN1549">
        <v>46.900269999999999</v>
      </c>
      <c r="EO1549">
        <v>46.765349999999998</v>
      </c>
      <c r="EP1549">
        <v>46.565600000000003</v>
      </c>
      <c r="EQ1549">
        <v>46.355040000000002</v>
      </c>
      <c r="ER1549">
        <v>35.212290000000003</v>
      </c>
      <c r="ES1549">
        <v>19.441759999999999</v>
      </c>
      <c r="ET1549">
        <v>11.96377</v>
      </c>
      <c r="EU1549">
        <v>11.62692</v>
      </c>
      <c r="EV1549">
        <v>10.94054</v>
      </c>
      <c r="EW1549">
        <v>9.6976990000000001</v>
      </c>
      <c r="EX1549">
        <v>64.259309999999999</v>
      </c>
      <c r="EY1549">
        <v>64.01343</v>
      </c>
      <c r="EZ1549">
        <v>63.824599999999997</v>
      </c>
      <c r="FA1549">
        <v>62.5075</v>
      </c>
      <c r="FB1549">
        <v>61.877800000000001</v>
      </c>
      <c r="FC1549">
        <v>61.246270000000003</v>
      </c>
      <c r="FD1549">
        <v>60.652209999999997</v>
      </c>
      <c r="FE1549">
        <v>60.789490000000001</v>
      </c>
      <c r="FF1549">
        <v>61.652760000000001</v>
      </c>
      <c r="FG1549">
        <v>64.738969999999995</v>
      </c>
      <c r="FH1549">
        <v>68.841329999999999</v>
      </c>
      <c r="FI1549">
        <v>74.403930000000003</v>
      </c>
      <c r="FJ1549">
        <v>80.452550000000002</v>
      </c>
      <c r="FK1549">
        <v>83.786249999999995</v>
      </c>
      <c r="FL1549">
        <v>82.683160000000001</v>
      </c>
      <c r="FM1549">
        <v>82.111339999999998</v>
      </c>
      <c r="FN1549">
        <v>82.450900000000004</v>
      </c>
      <c r="FO1549">
        <v>81.596419999999995</v>
      </c>
      <c r="FP1549">
        <v>78.764210000000006</v>
      </c>
      <c r="FQ1549">
        <v>74.35378</v>
      </c>
      <c r="FR1549">
        <v>71.936229999999995</v>
      </c>
      <c r="FS1549">
        <v>70.339240000000004</v>
      </c>
      <c r="FT1549">
        <v>68.669229999999999</v>
      </c>
      <c r="FU1549">
        <v>67.022189999999995</v>
      </c>
      <c r="FV1549">
        <v>1</v>
      </c>
    </row>
    <row r="1550" spans="1:178" x14ac:dyDescent="0.2">
      <c r="A1550" t="s">
        <v>216</v>
      </c>
      <c r="B1550" t="s">
        <v>231</v>
      </c>
      <c r="C1550" t="s">
        <v>246</v>
      </c>
      <c r="D1550" t="s">
        <v>43</v>
      </c>
      <c r="E1550">
        <v>2015</v>
      </c>
      <c r="F1550" t="s">
        <v>230</v>
      </c>
      <c r="G1550">
        <v>55</v>
      </c>
      <c r="H1550" s="59"/>
      <c r="I1550">
        <v>12.64471</v>
      </c>
      <c r="J1550">
        <v>57.350140000000003</v>
      </c>
      <c r="K1550">
        <v>56.906199999999998</v>
      </c>
      <c r="L1550">
        <v>56.668750000000003</v>
      </c>
      <c r="M1550">
        <v>58.331609999999998</v>
      </c>
      <c r="N1550">
        <v>60.60689</v>
      </c>
      <c r="O1550">
        <v>64.232330000000005</v>
      </c>
      <c r="P1550">
        <v>65.78931</v>
      </c>
      <c r="Q1550">
        <v>66.915940000000006</v>
      </c>
      <c r="R1550">
        <v>66.65934</v>
      </c>
      <c r="S1550">
        <v>68.77158</v>
      </c>
      <c r="T1550">
        <v>70.058769999999996</v>
      </c>
      <c r="U1550">
        <v>69.142780000000002</v>
      </c>
      <c r="V1550">
        <v>67.909570000000002</v>
      </c>
      <c r="W1550">
        <v>65.781809999999993</v>
      </c>
      <c r="X1550">
        <v>65.636920000000003</v>
      </c>
      <c r="Y1550">
        <v>65.510189999999994</v>
      </c>
      <c r="Z1550">
        <v>64.637789999999995</v>
      </c>
      <c r="AA1550">
        <v>64.155649999999994</v>
      </c>
      <c r="AB1550">
        <v>63.496769999999998</v>
      </c>
      <c r="AC1550">
        <v>62.829030000000003</v>
      </c>
      <c r="AD1550">
        <v>62.433590000000002</v>
      </c>
      <c r="AE1550">
        <v>62.342829999999999</v>
      </c>
      <c r="AF1550">
        <v>61.433689999999999</v>
      </c>
      <c r="AG1550">
        <v>58.658630000000002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18.262080000000001</v>
      </c>
      <c r="AX1550">
        <v>47.485430000000001</v>
      </c>
      <c r="AY1550">
        <v>47.222720000000002</v>
      </c>
      <c r="AZ1550">
        <v>46.784140000000001</v>
      </c>
      <c r="BA1550">
        <v>46.403370000000002</v>
      </c>
      <c r="BB1550">
        <v>46.158369999999998</v>
      </c>
      <c r="BC1550">
        <v>35.547989999999999</v>
      </c>
      <c r="BD1550">
        <v>18.821650000000002</v>
      </c>
      <c r="BE1550">
        <v>10.101800000000001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18.64584</v>
      </c>
      <c r="BV1550">
        <v>47.969679999999997</v>
      </c>
      <c r="BW1550">
        <v>47.697189999999999</v>
      </c>
      <c r="BX1550">
        <v>47.259709999999998</v>
      </c>
      <c r="BY1550">
        <v>46.871859999999998</v>
      </c>
      <c r="BZ1550">
        <v>46.628839999999997</v>
      </c>
      <c r="CA1550">
        <v>36.221150000000002</v>
      </c>
      <c r="CB1550">
        <v>19.459399999999999</v>
      </c>
      <c r="CC1550">
        <v>10.568160000000001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18.911619999999999</v>
      </c>
      <c r="CT1550">
        <v>48.305079999999997</v>
      </c>
      <c r="CU1550">
        <v>48.02581</v>
      </c>
      <c r="CV1550">
        <v>47.589089999999999</v>
      </c>
      <c r="CW1550">
        <v>47.196330000000003</v>
      </c>
      <c r="CX1550">
        <v>46.954680000000003</v>
      </c>
      <c r="CY1550">
        <v>36.687379999999997</v>
      </c>
      <c r="CZ1550">
        <v>19.901109999999999</v>
      </c>
      <c r="DA1550">
        <v>10.89115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  <c r="DM1550">
        <v>0</v>
      </c>
      <c r="DN1550">
        <v>0</v>
      </c>
      <c r="DO1550">
        <v>0</v>
      </c>
      <c r="DP1550">
        <v>0</v>
      </c>
      <c r="DQ1550">
        <v>19.177409999999998</v>
      </c>
      <c r="DR1550">
        <v>48.640479999999997</v>
      </c>
      <c r="DS1550">
        <v>48.354430000000001</v>
      </c>
      <c r="DT1550">
        <v>47.918469999999999</v>
      </c>
      <c r="DU1550">
        <v>47.520809999999997</v>
      </c>
      <c r="DV1550">
        <v>47.280529999999999</v>
      </c>
      <c r="DW1550">
        <v>37.15361</v>
      </c>
      <c r="DX1550">
        <v>20.34282</v>
      </c>
      <c r="DY1550">
        <v>11.21415</v>
      </c>
      <c r="DZ1550">
        <v>0</v>
      </c>
      <c r="EA1550">
        <v>0</v>
      </c>
      <c r="EB1550">
        <v>0</v>
      </c>
      <c r="EC1550">
        <v>0</v>
      </c>
      <c r="ED1550">
        <v>0</v>
      </c>
      <c r="EE1550">
        <v>0</v>
      </c>
      <c r="EF1550">
        <v>0</v>
      </c>
      <c r="EG1550">
        <v>0</v>
      </c>
      <c r="EH1550">
        <v>0</v>
      </c>
      <c r="EI1550">
        <v>0</v>
      </c>
      <c r="EJ1550">
        <v>0</v>
      </c>
      <c r="EK1550">
        <v>0</v>
      </c>
      <c r="EL1550">
        <v>0</v>
      </c>
      <c r="EM1550">
        <v>0</v>
      </c>
      <c r="EN1550">
        <v>0</v>
      </c>
      <c r="EO1550">
        <v>19.561170000000001</v>
      </c>
      <c r="EP1550">
        <v>49.12473</v>
      </c>
      <c r="EQ1550">
        <v>48.828899999999997</v>
      </c>
      <c r="ER1550">
        <v>48.394039999999997</v>
      </c>
      <c r="ES1550">
        <v>47.9893</v>
      </c>
      <c r="ET1550">
        <v>47.750999999999998</v>
      </c>
      <c r="EU1550">
        <v>37.826770000000003</v>
      </c>
      <c r="EV1550">
        <v>20.98057</v>
      </c>
      <c r="EW1550">
        <v>11.6805</v>
      </c>
      <c r="EX1550">
        <v>59.489879999999999</v>
      </c>
      <c r="EY1550">
        <v>58.531410000000001</v>
      </c>
      <c r="EZ1550">
        <v>57.756990000000002</v>
      </c>
      <c r="FA1550">
        <v>56.985550000000003</v>
      </c>
      <c r="FB1550">
        <v>55.805439999999997</v>
      </c>
      <c r="FC1550">
        <v>54.522820000000003</v>
      </c>
      <c r="FD1550">
        <v>54.214370000000002</v>
      </c>
      <c r="FE1550">
        <v>54.852040000000002</v>
      </c>
      <c r="FF1550">
        <v>57.226399999999998</v>
      </c>
      <c r="FG1550">
        <v>60.097990000000003</v>
      </c>
      <c r="FH1550">
        <v>64.685010000000005</v>
      </c>
      <c r="FI1550">
        <v>69.076710000000006</v>
      </c>
      <c r="FJ1550">
        <v>72.362269999999995</v>
      </c>
      <c r="FK1550">
        <v>74.267359999999996</v>
      </c>
      <c r="FL1550">
        <v>75.722729999999999</v>
      </c>
      <c r="FM1550">
        <v>75.065110000000004</v>
      </c>
      <c r="FN1550">
        <v>72.730320000000006</v>
      </c>
      <c r="FO1550">
        <v>69.791690000000003</v>
      </c>
      <c r="FP1550">
        <v>67.551370000000006</v>
      </c>
      <c r="FQ1550">
        <v>66.526610000000005</v>
      </c>
      <c r="FR1550">
        <v>65.435320000000004</v>
      </c>
      <c r="FS1550">
        <v>65.246769999999998</v>
      </c>
      <c r="FT1550">
        <v>64.659170000000003</v>
      </c>
      <c r="FU1550">
        <v>64.772540000000006</v>
      </c>
      <c r="FV1550">
        <v>1</v>
      </c>
    </row>
    <row r="1551" spans="1:178" x14ac:dyDescent="0.2">
      <c r="A1551" t="s">
        <v>216</v>
      </c>
      <c r="B1551" t="s">
        <v>231</v>
      </c>
      <c r="C1551" t="s">
        <v>246</v>
      </c>
      <c r="D1551" t="s">
        <v>43</v>
      </c>
      <c r="E1551">
        <v>2016</v>
      </c>
      <c r="F1551" t="s">
        <v>230</v>
      </c>
      <c r="G1551">
        <v>53</v>
      </c>
      <c r="H1551" s="59"/>
      <c r="I1551">
        <v>12.184900000000001</v>
      </c>
      <c r="J1551">
        <v>55.264679999999998</v>
      </c>
      <c r="K1551">
        <v>54.836880000000001</v>
      </c>
      <c r="L1551">
        <v>54.608069999999998</v>
      </c>
      <c r="M1551">
        <v>56.210459999999998</v>
      </c>
      <c r="N1551">
        <v>58.402999999999999</v>
      </c>
      <c r="O1551">
        <v>61.896610000000003</v>
      </c>
      <c r="P1551">
        <v>63.396979999999999</v>
      </c>
      <c r="Q1551">
        <v>64.482640000000004</v>
      </c>
      <c r="R1551">
        <v>64.235370000000003</v>
      </c>
      <c r="S1551">
        <v>66.270790000000005</v>
      </c>
      <c r="T1551">
        <v>67.511179999999996</v>
      </c>
      <c r="U1551">
        <v>66.628500000000003</v>
      </c>
      <c r="V1551">
        <v>65.440119999999993</v>
      </c>
      <c r="W1551">
        <v>63.389749999999999</v>
      </c>
      <c r="X1551">
        <v>63.250120000000003</v>
      </c>
      <c r="Y1551">
        <v>63.127989999999997</v>
      </c>
      <c r="Z1551">
        <v>62.287320000000001</v>
      </c>
      <c r="AA1551">
        <v>61.822719999999997</v>
      </c>
      <c r="AB1551">
        <v>61.18779</v>
      </c>
      <c r="AC1551">
        <v>60.544330000000002</v>
      </c>
      <c r="AD1551">
        <v>60.16328</v>
      </c>
      <c r="AE1551">
        <v>60.07582</v>
      </c>
      <c r="AF1551">
        <v>59.199730000000002</v>
      </c>
      <c r="AG1551">
        <v>56.525590000000001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17.586310000000001</v>
      </c>
      <c r="AX1551">
        <v>45.743920000000003</v>
      </c>
      <c r="AY1551">
        <v>45.491059999999997</v>
      </c>
      <c r="AZ1551">
        <v>45.068399999999997</v>
      </c>
      <c r="BA1551">
        <v>44.701689999999999</v>
      </c>
      <c r="BB1551">
        <v>44.465530000000001</v>
      </c>
      <c r="BC1551">
        <v>34.234810000000003</v>
      </c>
      <c r="BD1551">
        <v>18.11778</v>
      </c>
      <c r="BE1551">
        <v>9.7202479999999998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17.96302</v>
      </c>
      <c r="BV1551">
        <v>46.219290000000001</v>
      </c>
      <c r="BW1551">
        <v>45.956829999999997</v>
      </c>
      <c r="BX1551">
        <v>45.535249999999998</v>
      </c>
      <c r="BY1551">
        <v>45.161580000000001</v>
      </c>
      <c r="BZ1551">
        <v>44.927370000000003</v>
      </c>
      <c r="CA1551">
        <v>34.895620000000001</v>
      </c>
      <c r="CB1551">
        <v>18.743829999999999</v>
      </c>
      <c r="CC1551">
        <v>10.178039999999999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18.223929999999999</v>
      </c>
      <c r="CT1551">
        <v>46.54853</v>
      </c>
      <c r="CU1551">
        <v>46.279420000000002</v>
      </c>
      <c r="CV1551">
        <v>45.858580000000003</v>
      </c>
      <c r="CW1551">
        <v>45.4801</v>
      </c>
      <c r="CX1551">
        <v>45.247239999999998</v>
      </c>
      <c r="CY1551">
        <v>35.353290000000001</v>
      </c>
      <c r="CZ1551">
        <v>19.177430000000001</v>
      </c>
      <c r="DA1551">
        <v>10.49511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  <c r="DM1551">
        <v>0</v>
      </c>
      <c r="DN1551">
        <v>0</v>
      </c>
      <c r="DO1551">
        <v>0</v>
      </c>
      <c r="DP1551">
        <v>0</v>
      </c>
      <c r="DQ1551">
        <v>18.484839999999998</v>
      </c>
      <c r="DR1551">
        <v>46.877769999999998</v>
      </c>
      <c r="DS1551">
        <v>46.60201</v>
      </c>
      <c r="DT1551">
        <v>46.181919999999998</v>
      </c>
      <c r="DU1551">
        <v>45.79862</v>
      </c>
      <c r="DV1551">
        <v>45.567100000000003</v>
      </c>
      <c r="DW1551">
        <v>35.810969999999998</v>
      </c>
      <c r="DX1551">
        <v>19.61103</v>
      </c>
      <c r="DY1551">
        <v>10.81218</v>
      </c>
      <c r="DZ1551">
        <v>0</v>
      </c>
      <c r="EA1551">
        <v>0</v>
      </c>
      <c r="EB1551">
        <v>0</v>
      </c>
      <c r="EC1551">
        <v>0</v>
      </c>
      <c r="ED1551">
        <v>0</v>
      </c>
      <c r="EE1551">
        <v>0</v>
      </c>
      <c r="EF1551">
        <v>0</v>
      </c>
      <c r="EG1551">
        <v>0</v>
      </c>
      <c r="EH1551">
        <v>0</v>
      </c>
      <c r="EI1551">
        <v>0</v>
      </c>
      <c r="EJ1551">
        <v>0</v>
      </c>
      <c r="EK1551">
        <v>0</v>
      </c>
      <c r="EL1551">
        <v>0</v>
      </c>
      <c r="EM1551">
        <v>0</v>
      </c>
      <c r="EN1551">
        <v>0</v>
      </c>
      <c r="EO1551">
        <v>18.861550000000001</v>
      </c>
      <c r="EP1551">
        <v>47.353140000000003</v>
      </c>
      <c r="EQ1551">
        <v>47.067779999999999</v>
      </c>
      <c r="ER1551">
        <v>46.648760000000003</v>
      </c>
      <c r="ES1551">
        <v>46.258510000000001</v>
      </c>
      <c r="ET1551">
        <v>46.028939999999999</v>
      </c>
      <c r="EU1551">
        <v>36.471780000000003</v>
      </c>
      <c r="EV1551">
        <v>20.237089999999998</v>
      </c>
      <c r="EW1551">
        <v>11.269970000000001</v>
      </c>
      <c r="EX1551">
        <v>59.489879999999999</v>
      </c>
      <c r="EY1551">
        <v>58.531410000000001</v>
      </c>
      <c r="EZ1551">
        <v>57.756990000000002</v>
      </c>
      <c r="FA1551">
        <v>56.985550000000003</v>
      </c>
      <c r="FB1551">
        <v>55.805430000000001</v>
      </c>
      <c r="FC1551">
        <v>54.522820000000003</v>
      </c>
      <c r="FD1551">
        <v>54.214370000000002</v>
      </c>
      <c r="FE1551">
        <v>54.852040000000002</v>
      </c>
      <c r="FF1551">
        <v>57.226399999999998</v>
      </c>
      <c r="FG1551">
        <v>60.097999999999999</v>
      </c>
      <c r="FH1551">
        <v>64.685010000000005</v>
      </c>
      <c r="FI1551">
        <v>69.076710000000006</v>
      </c>
      <c r="FJ1551">
        <v>72.362269999999995</v>
      </c>
      <c r="FK1551">
        <v>74.267359999999996</v>
      </c>
      <c r="FL1551">
        <v>75.722729999999999</v>
      </c>
      <c r="FM1551">
        <v>75.065110000000004</v>
      </c>
      <c r="FN1551">
        <v>72.730320000000006</v>
      </c>
      <c r="FO1551">
        <v>69.791690000000003</v>
      </c>
      <c r="FP1551">
        <v>67.551370000000006</v>
      </c>
      <c r="FQ1551">
        <v>66.526610000000005</v>
      </c>
      <c r="FR1551">
        <v>65.435320000000004</v>
      </c>
      <c r="FS1551">
        <v>65.246769999999998</v>
      </c>
      <c r="FT1551">
        <v>64.659170000000003</v>
      </c>
      <c r="FU1551">
        <v>64.772540000000006</v>
      </c>
      <c r="FV1551">
        <v>1</v>
      </c>
    </row>
    <row r="1552" spans="1:178" x14ac:dyDescent="0.2">
      <c r="A1552" t="s">
        <v>216</v>
      </c>
      <c r="B1552" t="s">
        <v>231</v>
      </c>
      <c r="C1552" t="s">
        <v>246</v>
      </c>
      <c r="D1552" t="s">
        <v>43</v>
      </c>
      <c r="E1552">
        <v>2017</v>
      </c>
      <c r="F1552" t="s">
        <v>230</v>
      </c>
      <c r="G1552">
        <v>52</v>
      </c>
      <c r="H1552" s="59"/>
      <c r="I1552">
        <v>11.955</v>
      </c>
      <c r="J1552">
        <v>54.22195</v>
      </c>
      <c r="K1552">
        <v>53.802230000000002</v>
      </c>
      <c r="L1552">
        <v>53.577730000000003</v>
      </c>
      <c r="M1552">
        <v>55.149889999999999</v>
      </c>
      <c r="N1552">
        <v>57.30106</v>
      </c>
      <c r="O1552">
        <v>60.728749999999998</v>
      </c>
      <c r="P1552">
        <v>62.200809999999997</v>
      </c>
      <c r="Q1552">
        <v>63.265979999999999</v>
      </c>
      <c r="R1552">
        <v>63.023380000000003</v>
      </c>
      <c r="S1552">
        <v>65.020390000000006</v>
      </c>
      <c r="T1552">
        <v>66.237380000000002</v>
      </c>
      <c r="U1552">
        <v>65.371359999999996</v>
      </c>
      <c r="V1552">
        <v>64.205410000000001</v>
      </c>
      <c r="W1552">
        <v>62.193719999999999</v>
      </c>
      <c r="X1552">
        <v>62.056719999999999</v>
      </c>
      <c r="Y1552">
        <v>61.936900000000001</v>
      </c>
      <c r="Z1552">
        <v>61.112090000000002</v>
      </c>
      <c r="AA1552">
        <v>60.656260000000003</v>
      </c>
      <c r="AB1552">
        <v>60.03331</v>
      </c>
      <c r="AC1552">
        <v>59.401989999999998</v>
      </c>
      <c r="AD1552">
        <v>59.028120000000001</v>
      </c>
      <c r="AE1552">
        <v>58.942309999999999</v>
      </c>
      <c r="AF1552">
        <v>58.08276</v>
      </c>
      <c r="AG1552">
        <v>55.459069999999997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17.2485</v>
      </c>
      <c r="AX1552">
        <v>44.873280000000001</v>
      </c>
      <c r="AY1552">
        <v>44.625340000000001</v>
      </c>
      <c r="AZ1552">
        <v>44.210639999999998</v>
      </c>
      <c r="BA1552">
        <v>43.850949999999997</v>
      </c>
      <c r="BB1552">
        <v>43.619219999999999</v>
      </c>
      <c r="BC1552">
        <v>33.57837</v>
      </c>
      <c r="BD1552">
        <v>17.765989999999999</v>
      </c>
      <c r="BE1552">
        <v>9.5295719999999999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17.621639999999999</v>
      </c>
      <c r="BV1552">
        <v>45.344140000000003</v>
      </c>
      <c r="BW1552">
        <v>45.086689999999997</v>
      </c>
      <c r="BX1552">
        <v>44.673050000000003</v>
      </c>
      <c r="BY1552">
        <v>44.306480000000001</v>
      </c>
      <c r="BZ1552">
        <v>44.076680000000003</v>
      </c>
      <c r="CA1552">
        <v>34.232909999999997</v>
      </c>
      <c r="CB1552">
        <v>18.386099999999999</v>
      </c>
      <c r="CC1552">
        <v>9.9830279999999991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17.88008</v>
      </c>
      <c r="CT1552">
        <v>45.670259999999999</v>
      </c>
      <c r="CU1552">
        <v>45.406219999999998</v>
      </c>
      <c r="CV1552">
        <v>44.993319999999997</v>
      </c>
      <c r="CW1552">
        <v>44.621989999999997</v>
      </c>
      <c r="CX1552">
        <v>44.393520000000002</v>
      </c>
      <c r="CY1552">
        <v>34.686250000000001</v>
      </c>
      <c r="CZ1552">
        <v>18.8156</v>
      </c>
      <c r="DA1552">
        <v>10.297090000000001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  <c r="DM1552">
        <v>0</v>
      </c>
      <c r="DN1552">
        <v>0</v>
      </c>
      <c r="DO1552">
        <v>0</v>
      </c>
      <c r="DP1552">
        <v>0</v>
      </c>
      <c r="DQ1552">
        <v>18.13852</v>
      </c>
      <c r="DR1552">
        <v>45.996380000000002</v>
      </c>
      <c r="DS1552">
        <v>45.725749999999998</v>
      </c>
      <c r="DT1552">
        <v>45.313589999999998</v>
      </c>
      <c r="DU1552">
        <v>44.937489999999997</v>
      </c>
      <c r="DV1552">
        <v>44.710349999999998</v>
      </c>
      <c r="DW1552">
        <v>35.139580000000002</v>
      </c>
      <c r="DX1552">
        <v>19.245090000000001</v>
      </c>
      <c r="DY1552">
        <v>10.61115</v>
      </c>
      <c r="DZ1552">
        <v>0</v>
      </c>
      <c r="EA1552">
        <v>0</v>
      </c>
      <c r="EB1552">
        <v>0</v>
      </c>
      <c r="EC1552">
        <v>0</v>
      </c>
      <c r="ED1552">
        <v>0</v>
      </c>
      <c r="EE1552">
        <v>0</v>
      </c>
      <c r="EF1552">
        <v>0</v>
      </c>
      <c r="EG1552">
        <v>0</v>
      </c>
      <c r="EH1552">
        <v>0</v>
      </c>
      <c r="EI1552">
        <v>0</v>
      </c>
      <c r="EJ1552">
        <v>0</v>
      </c>
      <c r="EK1552">
        <v>0</v>
      </c>
      <c r="EL1552">
        <v>0</v>
      </c>
      <c r="EM1552">
        <v>0</v>
      </c>
      <c r="EN1552">
        <v>0</v>
      </c>
      <c r="EO1552">
        <v>18.511659999999999</v>
      </c>
      <c r="EP1552">
        <v>46.467239999999997</v>
      </c>
      <c r="EQ1552">
        <v>46.187109999999997</v>
      </c>
      <c r="ER1552">
        <v>45.776009999999999</v>
      </c>
      <c r="ES1552">
        <v>45.39302</v>
      </c>
      <c r="ET1552">
        <v>45.167810000000003</v>
      </c>
      <c r="EU1552">
        <v>35.794130000000003</v>
      </c>
      <c r="EV1552">
        <v>19.865210000000001</v>
      </c>
      <c r="EW1552">
        <v>11.06461</v>
      </c>
      <c r="EX1552">
        <v>59.489879999999999</v>
      </c>
      <c r="EY1552">
        <v>58.531410000000001</v>
      </c>
      <c r="EZ1552">
        <v>57.756999999999998</v>
      </c>
      <c r="FA1552">
        <v>56.985550000000003</v>
      </c>
      <c r="FB1552">
        <v>55.805430000000001</v>
      </c>
      <c r="FC1552">
        <v>54.522820000000003</v>
      </c>
      <c r="FD1552">
        <v>54.214370000000002</v>
      </c>
      <c r="FE1552">
        <v>54.852040000000002</v>
      </c>
      <c r="FF1552">
        <v>57.226399999999998</v>
      </c>
      <c r="FG1552">
        <v>60.097999999999999</v>
      </c>
      <c r="FH1552">
        <v>64.685010000000005</v>
      </c>
      <c r="FI1552">
        <v>69.076710000000006</v>
      </c>
      <c r="FJ1552">
        <v>72.362269999999995</v>
      </c>
      <c r="FK1552">
        <v>74.267359999999996</v>
      </c>
      <c r="FL1552">
        <v>75.722729999999999</v>
      </c>
      <c r="FM1552">
        <v>75.065110000000004</v>
      </c>
      <c r="FN1552">
        <v>72.730320000000006</v>
      </c>
      <c r="FO1552">
        <v>69.791690000000003</v>
      </c>
      <c r="FP1552">
        <v>67.551370000000006</v>
      </c>
      <c r="FQ1552">
        <v>66.526610000000005</v>
      </c>
      <c r="FR1552">
        <v>65.435320000000004</v>
      </c>
      <c r="FS1552">
        <v>65.246769999999998</v>
      </c>
      <c r="FT1552">
        <v>64.659170000000003</v>
      </c>
      <c r="FU1552">
        <v>64.772540000000006</v>
      </c>
      <c r="FV1552">
        <v>1</v>
      </c>
    </row>
    <row r="1553" spans="1:178" x14ac:dyDescent="0.2">
      <c r="A1553" t="s">
        <v>216</v>
      </c>
      <c r="B1553" t="s">
        <v>231</v>
      </c>
      <c r="C1553" t="s">
        <v>246</v>
      </c>
      <c r="D1553" t="s">
        <v>43</v>
      </c>
      <c r="E1553" t="s">
        <v>239</v>
      </c>
      <c r="F1553" t="s">
        <v>230</v>
      </c>
      <c r="G1553">
        <v>51</v>
      </c>
      <c r="H1553" s="59"/>
      <c r="I1553">
        <v>11.725099999999999</v>
      </c>
      <c r="J1553">
        <v>53.179220000000001</v>
      </c>
      <c r="K1553">
        <v>52.767569999999999</v>
      </c>
      <c r="L1553">
        <v>52.54739</v>
      </c>
      <c r="M1553">
        <v>54.089309999999998</v>
      </c>
      <c r="N1553">
        <v>56.199120000000001</v>
      </c>
      <c r="O1553">
        <v>59.560890000000001</v>
      </c>
      <c r="P1553">
        <v>61.004640000000002</v>
      </c>
      <c r="Q1553">
        <v>62.049329999999998</v>
      </c>
      <c r="R1553">
        <v>61.811390000000003</v>
      </c>
      <c r="S1553">
        <v>63.77</v>
      </c>
      <c r="T1553">
        <v>64.963579999999993</v>
      </c>
      <c r="U1553">
        <v>64.114220000000003</v>
      </c>
      <c r="V1553">
        <v>62.970689999999998</v>
      </c>
      <c r="W1553">
        <v>60.997680000000003</v>
      </c>
      <c r="X1553">
        <v>60.863320000000002</v>
      </c>
      <c r="Y1553">
        <v>60.745800000000003</v>
      </c>
      <c r="Z1553">
        <v>59.936860000000003</v>
      </c>
      <c r="AA1553">
        <v>59.489789999999999</v>
      </c>
      <c r="AB1553">
        <v>58.878819999999997</v>
      </c>
      <c r="AC1553">
        <v>58.259639999999997</v>
      </c>
      <c r="AD1553">
        <v>57.892960000000002</v>
      </c>
      <c r="AE1553">
        <v>57.808810000000001</v>
      </c>
      <c r="AF1553">
        <v>56.965780000000002</v>
      </c>
      <c r="AG1553">
        <v>54.39255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16.91076</v>
      </c>
      <c r="AX1553">
        <v>44.002699999999997</v>
      </c>
      <c r="AY1553">
        <v>43.759689999999999</v>
      </c>
      <c r="AZ1553">
        <v>43.352939999999997</v>
      </c>
      <c r="BA1553">
        <v>43.00029</v>
      </c>
      <c r="BB1553">
        <v>42.772979999999997</v>
      </c>
      <c r="BC1553">
        <v>32.922029999999999</v>
      </c>
      <c r="BD1553">
        <v>17.414290000000001</v>
      </c>
      <c r="BE1553">
        <v>9.3389659999999992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17.280290000000001</v>
      </c>
      <c r="BV1553">
        <v>44.469009999999997</v>
      </c>
      <c r="BW1553">
        <v>44.21658</v>
      </c>
      <c r="BX1553">
        <v>43.810890000000001</v>
      </c>
      <c r="BY1553">
        <v>43.451419999999999</v>
      </c>
      <c r="BZ1553">
        <v>43.226019999999998</v>
      </c>
      <c r="CA1553">
        <v>33.570250000000001</v>
      </c>
      <c r="CB1553">
        <v>18.028410000000001</v>
      </c>
      <c r="CC1553">
        <v>9.7880420000000008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17.53623</v>
      </c>
      <c r="CT1553">
        <v>44.791980000000002</v>
      </c>
      <c r="CU1553">
        <v>44.53302</v>
      </c>
      <c r="CV1553">
        <v>44.128070000000001</v>
      </c>
      <c r="CW1553">
        <v>43.763869999999997</v>
      </c>
      <c r="CX1553">
        <v>43.539790000000004</v>
      </c>
      <c r="CY1553">
        <v>34.019210000000001</v>
      </c>
      <c r="CZ1553">
        <v>18.453759999999999</v>
      </c>
      <c r="DA1553">
        <v>10.099069999999999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  <c r="DM1553">
        <v>0</v>
      </c>
      <c r="DN1553">
        <v>0</v>
      </c>
      <c r="DO1553">
        <v>0</v>
      </c>
      <c r="DP1553">
        <v>0</v>
      </c>
      <c r="DQ1553">
        <v>17.792169999999999</v>
      </c>
      <c r="DR1553">
        <v>45.11495</v>
      </c>
      <c r="DS1553">
        <v>44.849469999999997</v>
      </c>
      <c r="DT1553">
        <v>44.445250000000001</v>
      </c>
      <c r="DU1553">
        <v>44.076329999999999</v>
      </c>
      <c r="DV1553">
        <v>43.853569999999998</v>
      </c>
      <c r="DW1553">
        <v>34.468159999999997</v>
      </c>
      <c r="DX1553">
        <v>18.879100000000001</v>
      </c>
      <c r="DY1553">
        <v>10.4101</v>
      </c>
      <c r="DZ1553">
        <v>0</v>
      </c>
      <c r="EA1553">
        <v>0</v>
      </c>
      <c r="EB1553">
        <v>0</v>
      </c>
      <c r="EC1553">
        <v>0</v>
      </c>
      <c r="ED1553">
        <v>0</v>
      </c>
      <c r="EE1553">
        <v>0</v>
      </c>
      <c r="EF1553">
        <v>0</v>
      </c>
      <c r="EG1553">
        <v>0</v>
      </c>
      <c r="EH1553">
        <v>0</v>
      </c>
      <c r="EI1553">
        <v>0</v>
      </c>
      <c r="EJ1553">
        <v>0</v>
      </c>
      <c r="EK1553">
        <v>0</v>
      </c>
      <c r="EL1553">
        <v>0</v>
      </c>
      <c r="EM1553">
        <v>0</v>
      </c>
      <c r="EN1553">
        <v>0</v>
      </c>
      <c r="EO1553">
        <v>18.161709999999999</v>
      </c>
      <c r="EP1553">
        <v>45.58126</v>
      </c>
      <c r="EQ1553">
        <v>45.306359999999998</v>
      </c>
      <c r="ER1553">
        <v>44.903199999999998</v>
      </c>
      <c r="ES1553">
        <v>44.527459999999998</v>
      </c>
      <c r="ET1553">
        <v>44.306609999999999</v>
      </c>
      <c r="EU1553">
        <v>35.116390000000003</v>
      </c>
      <c r="EV1553">
        <v>19.493230000000001</v>
      </c>
      <c r="EW1553">
        <v>10.859170000000001</v>
      </c>
      <c r="EX1553">
        <v>59.489879999999999</v>
      </c>
      <c r="EY1553">
        <v>58.531410000000001</v>
      </c>
      <c r="EZ1553">
        <v>57.756990000000002</v>
      </c>
      <c r="FA1553">
        <v>56.985550000000003</v>
      </c>
      <c r="FB1553">
        <v>55.805430000000001</v>
      </c>
      <c r="FC1553">
        <v>54.522820000000003</v>
      </c>
      <c r="FD1553">
        <v>54.214370000000002</v>
      </c>
      <c r="FE1553">
        <v>54.852040000000002</v>
      </c>
      <c r="FF1553">
        <v>57.226399999999998</v>
      </c>
      <c r="FG1553">
        <v>60.097999999999999</v>
      </c>
      <c r="FH1553">
        <v>64.685010000000005</v>
      </c>
      <c r="FI1553">
        <v>69.076710000000006</v>
      </c>
      <c r="FJ1553">
        <v>72.362269999999995</v>
      </c>
      <c r="FK1553">
        <v>74.267359999999996</v>
      </c>
      <c r="FL1553">
        <v>75.722729999999999</v>
      </c>
      <c r="FM1553">
        <v>75.065110000000004</v>
      </c>
      <c r="FN1553">
        <v>72.730320000000006</v>
      </c>
      <c r="FO1553">
        <v>69.791690000000003</v>
      </c>
      <c r="FP1553">
        <v>67.551370000000006</v>
      </c>
      <c r="FQ1553">
        <v>66.526610000000005</v>
      </c>
      <c r="FR1553">
        <v>65.435320000000004</v>
      </c>
      <c r="FS1553">
        <v>65.246769999999998</v>
      </c>
      <c r="FT1553">
        <v>64.659170000000003</v>
      </c>
      <c r="FU1553">
        <v>64.772540000000006</v>
      </c>
      <c r="FV1553">
        <v>1</v>
      </c>
    </row>
    <row r="1554" spans="1:178" x14ac:dyDescent="0.2">
      <c r="A1554" t="s">
        <v>216</v>
      </c>
      <c r="B1554" t="s">
        <v>231</v>
      </c>
      <c r="C1554" t="s">
        <v>246</v>
      </c>
      <c r="D1554" t="s">
        <v>44</v>
      </c>
      <c r="E1554">
        <v>2015</v>
      </c>
      <c r="F1554" t="s">
        <v>230</v>
      </c>
      <c r="G1554">
        <v>54</v>
      </c>
      <c r="H1554" s="59"/>
      <c r="I1554">
        <v>12.414809999999999</v>
      </c>
      <c r="J1554">
        <v>50.47963</v>
      </c>
      <c r="K1554">
        <v>49.951030000000003</v>
      </c>
      <c r="L1554">
        <v>49.897449999999999</v>
      </c>
      <c r="M1554">
        <v>51.290019999999998</v>
      </c>
      <c r="N1554">
        <v>53.982489999999999</v>
      </c>
      <c r="O1554">
        <v>57.192050000000002</v>
      </c>
      <c r="P1554">
        <v>59.049689999999998</v>
      </c>
      <c r="Q1554">
        <v>59.519599999999997</v>
      </c>
      <c r="R1554">
        <v>57.653390000000002</v>
      </c>
      <c r="S1554">
        <v>58.892740000000003</v>
      </c>
      <c r="T1554">
        <v>60.999630000000003</v>
      </c>
      <c r="U1554">
        <v>61.634799999999998</v>
      </c>
      <c r="V1554">
        <v>59.90954</v>
      </c>
      <c r="W1554">
        <v>57.74456</v>
      </c>
      <c r="X1554">
        <v>57.956539999999997</v>
      </c>
      <c r="Y1554">
        <v>57.753959999999999</v>
      </c>
      <c r="Z1554">
        <v>57.062109999999997</v>
      </c>
      <c r="AA1554">
        <v>57.370350000000002</v>
      </c>
      <c r="AB1554">
        <v>55.944679999999998</v>
      </c>
      <c r="AC1554">
        <v>56.091149999999999</v>
      </c>
      <c r="AD1554">
        <v>55.409419999999997</v>
      </c>
      <c r="AE1554">
        <v>54.85183</v>
      </c>
      <c r="AF1554">
        <v>52.53125</v>
      </c>
      <c r="AG1554">
        <v>50.951909999999998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15.966760000000001</v>
      </c>
      <c r="AX1554">
        <v>41.939570000000003</v>
      </c>
      <c r="AY1554">
        <v>42.526560000000003</v>
      </c>
      <c r="AZ1554">
        <v>41.241059999999997</v>
      </c>
      <c r="BA1554">
        <v>41.689300000000003</v>
      </c>
      <c r="BB1554">
        <v>41.098370000000003</v>
      </c>
      <c r="BC1554">
        <v>30.985050000000001</v>
      </c>
      <c r="BD1554">
        <v>15.457079999999999</v>
      </c>
      <c r="BE1554">
        <v>4.3435379999999997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16.306190000000001</v>
      </c>
      <c r="BV1554">
        <v>42.383380000000002</v>
      </c>
      <c r="BW1554">
        <v>42.953620000000001</v>
      </c>
      <c r="BX1554">
        <v>41.631279999999997</v>
      </c>
      <c r="BY1554">
        <v>42.081150000000001</v>
      </c>
      <c r="BZ1554">
        <v>41.48415</v>
      </c>
      <c r="CA1554">
        <v>31.524909999999998</v>
      </c>
      <c r="CB1554">
        <v>15.9383</v>
      </c>
      <c r="CC1554">
        <v>6.8465400000000001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16.54129</v>
      </c>
      <c r="CT1554">
        <v>42.690770000000001</v>
      </c>
      <c r="CU1554">
        <v>43.249400000000001</v>
      </c>
      <c r="CV1554">
        <v>41.90155</v>
      </c>
      <c r="CW1554">
        <v>42.352539999999998</v>
      </c>
      <c r="CX1554">
        <v>41.751350000000002</v>
      </c>
      <c r="CY1554">
        <v>31.898810000000001</v>
      </c>
      <c r="CZ1554">
        <v>16.271599999999999</v>
      </c>
      <c r="DA1554">
        <v>8.5801119999999997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16.77638</v>
      </c>
      <c r="DR1554">
        <v>42.998150000000003</v>
      </c>
      <c r="DS1554">
        <v>43.545180000000002</v>
      </c>
      <c r="DT1554">
        <v>42.171810000000001</v>
      </c>
      <c r="DU1554">
        <v>42.623939999999997</v>
      </c>
      <c r="DV1554">
        <v>42.018540000000002</v>
      </c>
      <c r="DW1554">
        <v>32.272709999999996</v>
      </c>
      <c r="DX1554">
        <v>16.604890000000001</v>
      </c>
      <c r="DY1554">
        <v>10.31368</v>
      </c>
      <c r="DZ1554">
        <v>0</v>
      </c>
      <c r="EA1554">
        <v>0</v>
      </c>
      <c r="EB1554">
        <v>0</v>
      </c>
      <c r="EC1554">
        <v>0</v>
      </c>
      <c r="ED1554">
        <v>0</v>
      </c>
      <c r="EE1554">
        <v>0</v>
      </c>
      <c r="EF1554">
        <v>0</v>
      </c>
      <c r="EG1554">
        <v>0</v>
      </c>
      <c r="EH1554">
        <v>0</v>
      </c>
      <c r="EI1554">
        <v>0</v>
      </c>
      <c r="EJ1554">
        <v>0</v>
      </c>
      <c r="EK1554">
        <v>0</v>
      </c>
      <c r="EL1554">
        <v>0</v>
      </c>
      <c r="EM1554">
        <v>0</v>
      </c>
      <c r="EN1554">
        <v>0</v>
      </c>
      <c r="EO1554">
        <v>17.115819999999999</v>
      </c>
      <c r="EP1554">
        <v>43.441969999999998</v>
      </c>
      <c r="EQ1554">
        <v>43.972230000000003</v>
      </c>
      <c r="ER1554">
        <v>42.56203</v>
      </c>
      <c r="ES1554">
        <v>43.015779999999999</v>
      </c>
      <c r="ET1554">
        <v>42.404319999999998</v>
      </c>
      <c r="EU1554">
        <v>32.812559999999998</v>
      </c>
      <c r="EV1554">
        <v>17.086120000000001</v>
      </c>
      <c r="EW1554">
        <v>12.816689999999999</v>
      </c>
      <c r="EX1554">
        <v>52.409739999999999</v>
      </c>
      <c r="EY1554">
        <v>51.131390000000003</v>
      </c>
      <c r="EZ1554">
        <v>50.225990000000003</v>
      </c>
      <c r="FA1554">
        <v>49.418480000000002</v>
      </c>
      <c r="FB1554">
        <v>48.922919999999998</v>
      </c>
      <c r="FC1554">
        <v>47.877040000000001</v>
      </c>
      <c r="FD1554">
        <v>48.195129999999999</v>
      </c>
      <c r="FE1554">
        <v>48.4497</v>
      </c>
      <c r="FF1554">
        <v>48.9407</v>
      </c>
      <c r="FG1554">
        <v>52.526910000000001</v>
      </c>
      <c r="FH1554">
        <v>57.01146</v>
      </c>
      <c r="FI1554">
        <v>59.988759999999999</v>
      </c>
      <c r="FJ1554">
        <v>61.657499999999999</v>
      </c>
      <c r="FK1554">
        <v>62.946559999999998</v>
      </c>
      <c r="FL1554">
        <v>63.471029999999999</v>
      </c>
      <c r="FM1554">
        <v>63.78322</v>
      </c>
      <c r="FN1554">
        <v>63.041359999999997</v>
      </c>
      <c r="FO1554">
        <v>60.81118</v>
      </c>
      <c r="FP1554">
        <v>58.76576</v>
      </c>
      <c r="FQ1554">
        <v>57.073680000000003</v>
      </c>
      <c r="FR1554">
        <v>55.325989999999997</v>
      </c>
      <c r="FS1554">
        <v>53.112189999999998</v>
      </c>
      <c r="FT1554">
        <v>51.141069999999999</v>
      </c>
      <c r="FU1554">
        <v>49.863700000000001</v>
      </c>
      <c r="FV1554">
        <v>1</v>
      </c>
    </row>
    <row r="1555" spans="1:178" x14ac:dyDescent="0.2">
      <c r="A1555" t="s">
        <v>216</v>
      </c>
      <c r="B1555" t="s">
        <v>231</v>
      </c>
      <c r="C1555" t="s">
        <v>246</v>
      </c>
      <c r="D1555" t="s">
        <v>44</v>
      </c>
      <c r="E1555">
        <v>2016</v>
      </c>
      <c r="F1555" t="s">
        <v>230</v>
      </c>
      <c r="G1555">
        <v>53</v>
      </c>
      <c r="H1555" s="59"/>
      <c r="I1555">
        <v>12.184900000000001</v>
      </c>
      <c r="J1555">
        <v>49.544820000000001</v>
      </c>
      <c r="K1555">
        <v>49.026009999999999</v>
      </c>
      <c r="L1555">
        <v>48.973419999999997</v>
      </c>
      <c r="M1555">
        <v>50.340200000000003</v>
      </c>
      <c r="N1555">
        <v>52.982819999999997</v>
      </c>
      <c r="O1555">
        <v>56.132930000000002</v>
      </c>
      <c r="P1555">
        <v>57.95617</v>
      </c>
      <c r="Q1555">
        <v>58.417389999999997</v>
      </c>
      <c r="R1555">
        <v>56.585740000000001</v>
      </c>
      <c r="S1555">
        <v>57.802140000000001</v>
      </c>
      <c r="T1555">
        <v>59.870010000000001</v>
      </c>
      <c r="U1555">
        <v>60.493409999999997</v>
      </c>
      <c r="V1555">
        <v>58.8001</v>
      </c>
      <c r="W1555">
        <v>56.675220000000003</v>
      </c>
      <c r="X1555">
        <v>56.88326</v>
      </c>
      <c r="Y1555">
        <v>56.684440000000002</v>
      </c>
      <c r="Z1555">
        <v>56.005409999999998</v>
      </c>
      <c r="AA1555">
        <v>56.307940000000002</v>
      </c>
      <c r="AB1555">
        <v>54.908670000000001</v>
      </c>
      <c r="AC1555">
        <v>55.052419999999998</v>
      </c>
      <c r="AD1555">
        <v>54.383319999999998</v>
      </c>
      <c r="AE1555">
        <v>53.836060000000003</v>
      </c>
      <c r="AF1555">
        <v>51.558450000000001</v>
      </c>
      <c r="AG1555">
        <v>50.008360000000003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15.66578</v>
      </c>
      <c r="AX1555">
        <v>41.155990000000003</v>
      </c>
      <c r="AY1555">
        <v>41.732370000000003</v>
      </c>
      <c r="AZ1555">
        <v>40.471249999999998</v>
      </c>
      <c r="BA1555">
        <v>40.911169999999998</v>
      </c>
      <c r="BB1555">
        <v>40.331270000000004</v>
      </c>
      <c r="BC1555">
        <v>30.402830000000002</v>
      </c>
      <c r="BD1555">
        <v>15.16333</v>
      </c>
      <c r="BE1555">
        <v>4.2240580000000003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16.00206</v>
      </c>
      <c r="BV1555">
        <v>41.595669999999998</v>
      </c>
      <c r="BW1555">
        <v>42.155459999999998</v>
      </c>
      <c r="BX1555">
        <v>40.857840000000003</v>
      </c>
      <c r="BY1555">
        <v>41.299370000000003</v>
      </c>
      <c r="BZ1555">
        <v>40.713470000000001</v>
      </c>
      <c r="CA1555">
        <v>30.937660000000001</v>
      </c>
      <c r="CB1555">
        <v>15.640079999999999</v>
      </c>
      <c r="CC1555">
        <v>6.7037760000000004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16.234970000000001</v>
      </c>
      <c r="CT1555">
        <v>41.900199999999998</v>
      </c>
      <c r="CU1555">
        <v>42.448480000000004</v>
      </c>
      <c r="CV1555">
        <v>41.125599999999999</v>
      </c>
      <c r="CW1555">
        <v>41.568240000000003</v>
      </c>
      <c r="CX1555">
        <v>40.978169999999999</v>
      </c>
      <c r="CY1555">
        <v>31.30809</v>
      </c>
      <c r="CZ1555">
        <v>15.970269999999999</v>
      </c>
      <c r="DA1555">
        <v>8.4212220000000002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  <c r="DM1555">
        <v>0</v>
      </c>
      <c r="DN1555">
        <v>0</v>
      </c>
      <c r="DO1555">
        <v>0</v>
      </c>
      <c r="DP1555">
        <v>0</v>
      </c>
      <c r="DQ1555">
        <v>16.467870000000001</v>
      </c>
      <c r="DR1555">
        <v>42.204729999999998</v>
      </c>
      <c r="DS1555">
        <v>42.741509999999998</v>
      </c>
      <c r="DT1555">
        <v>41.393349999999998</v>
      </c>
      <c r="DU1555">
        <v>41.8371</v>
      </c>
      <c r="DV1555">
        <v>41.24288</v>
      </c>
      <c r="DW1555">
        <v>31.678509999999999</v>
      </c>
      <c r="DX1555">
        <v>16.300470000000001</v>
      </c>
      <c r="DY1555">
        <v>10.138669999999999</v>
      </c>
      <c r="DZ1555">
        <v>0</v>
      </c>
      <c r="EA1555">
        <v>0</v>
      </c>
      <c r="EB1555">
        <v>0</v>
      </c>
      <c r="EC1555">
        <v>0</v>
      </c>
      <c r="ED1555">
        <v>0</v>
      </c>
      <c r="EE1555">
        <v>0</v>
      </c>
      <c r="EF1555">
        <v>0</v>
      </c>
      <c r="EG1555">
        <v>0</v>
      </c>
      <c r="EH1555">
        <v>0</v>
      </c>
      <c r="EI1555">
        <v>0</v>
      </c>
      <c r="EJ1555">
        <v>0</v>
      </c>
      <c r="EK1555">
        <v>0</v>
      </c>
      <c r="EL1555">
        <v>0</v>
      </c>
      <c r="EM1555">
        <v>0</v>
      </c>
      <c r="EN1555">
        <v>0</v>
      </c>
      <c r="EO1555">
        <v>16.80416</v>
      </c>
      <c r="EP1555">
        <v>42.644410000000001</v>
      </c>
      <c r="EQ1555">
        <v>43.164589999999997</v>
      </c>
      <c r="ER1555">
        <v>41.779940000000003</v>
      </c>
      <c r="ES1555">
        <v>42.22531</v>
      </c>
      <c r="ET1555">
        <v>41.625070000000001</v>
      </c>
      <c r="EU1555">
        <v>32.213340000000002</v>
      </c>
      <c r="EV1555">
        <v>16.77722</v>
      </c>
      <c r="EW1555">
        <v>12.61839</v>
      </c>
      <c r="EX1555">
        <v>52.409739999999999</v>
      </c>
      <c r="EY1555">
        <v>51.131390000000003</v>
      </c>
      <c r="EZ1555">
        <v>50.225990000000003</v>
      </c>
      <c r="FA1555">
        <v>49.418480000000002</v>
      </c>
      <c r="FB1555">
        <v>48.922919999999998</v>
      </c>
      <c r="FC1555">
        <v>47.877040000000001</v>
      </c>
      <c r="FD1555">
        <v>48.195129999999999</v>
      </c>
      <c r="FE1555">
        <v>48.4497</v>
      </c>
      <c r="FF1555">
        <v>48.9407</v>
      </c>
      <c r="FG1555">
        <v>52.526910000000001</v>
      </c>
      <c r="FH1555">
        <v>57.01146</v>
      </c>
      <c r="FI1555">
        <v>59.988759999999999</v>
      </c>
      <c r="FJ1555">
        <v>61.657499999999999</v>
      </c>
      <c r="FK1555">
        <v>62.946559999999998</v>
      </c>
      <c r="FL1555">
        <v>63.471040000000002</v>
      </c>
      <c r="FM1555">
        <v>63.78322</v>
      </c>
      <c r="FN1555">
        <v>63.041359999999997</v>
      </c>
      <c r="FO1555">
        <v>60.81118</v>
      </c>
      <c r="FP1555">
        <v>58.76576</v>
      </c>
      <c r="FQ1555">
        <v>57.073680000000003</v>
      </c>
      <c r="FR1555">
        <v>55.325989999999997</v>
      </c>
      <c r="FS1555">
        <v>53.112189999999998</v>
      </c>
      <c r="FT1555">
        <v>51.141069999999999</v>
      </c>
      <c r="FU1555">
        <v>49.863700000000001</v>
      </c>
      <c r="FV1555">
        <v>1</v>
      </c>
    </row>
    <row r="1556" spans="1:178" x14ac:dyDescent="0.2">
      <c r="A1556" t="s">
        <v>216</v>
      </c>
      <c r="B1556" t="s">
        <v>231</v>
      </c>
      <c r="C1556" t="s">
        <v>246</v>
      </c>
      <c r="D1556" t="s">
        <v>44</v>
      </c>
      <c r="E1556">
        <v>2017</v>
      </c>
      <c r="F1556" t="s">
        <v>230</v>
      </c>
      <c r="G1556">
        <v>51</v>
      </c>
      <c r="H1556" s="59"/>
      <c r="I1556">
        <v>11.725099999999999</v>
      </c>
      <c r="J1556">
        <v>47.67521</v>
      </c>
      <c r="K1556">
        <v>47.175980000000003</v>
      </c>
      <c r="L1556">
        <v>47.125369999999997</v>
      </c>
      <c r="M1556">
        <v>48.440570000000001</v>
      </c>
      <c r="N1556">
        <v>50.983469999999997</v>
      </c>
      <c r="O1556">
        <v>54.014710000000001</v>
      </c>
      <c r="P1556">
        <v>55.769150000000003</v>
      </c>
      <c r="Q1556">
        <v>56.212960000000002</v>
      </c>
      <c r="R1556">
        <v>54.450420000000001</v>
      </c>
      <c r="S1556">
        <v>55.620919999999998</v>
      </c>
      <c r="T1556">
        <v>57.610770000000002</v>
      </c>
      <c r="U1556">
        <v>58.210639999999998</v>
      </c>
      <c r="V1556">
        <v>56.581229999999998</v>
      </c>
      <c r="W1556">
        <v>54.536529999999999</v>
      </c>
      <c r="X1556">
        <v>54.736719999999998</v>
      </c>
      <c r="Y1556">
        <v>54.545409999999997</v>
      </c>
      <c r="Z1556">
        <v>53.892000000000003</v>
      </c>
      <c r="AA1556">
        <v>54.183109999999999</v>
      </c>
      <c r="AB1556">
        <v>52.836649999999999</v>
      </c>
      <c r="AC1556">
        <v>52.974969999999999</v>
      </c>
      <c r="AD1556">
        <v>52.331119999999999</v>
      </c>
      <c r="AE1556">
        <v>51.804510000000001</v>
      </c>
      <c r="AF1556">
        <v>49.612850000000002</v>
      </c>
      <c r="AG1556">
        <v>48.121250000000003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15.063980000000001</v>
      </c>
      <c r="AX1556">
        <v>39.589030000000001</v>
      </c>
      <c r="AY1556">
        <v>40.144179999999999</v>
      </c>
      <c r="AZ1556">
        <v>38.931800000000003</v>
      </c>
      <c r="BA1556">
        <v>39.355069999999998</v>
      </c>
      <c r="BB1556">
        <v>38.797249999999998</v>
      </c>
      <c r="BC1556">
        <v>29.23864</v>
      </c>
      <c r="BD1556">
        <v>14.57605</v>
      </c>
      <c r="BE1556">
        <v>3.9862299999999999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15.39386</v>
      </c>
      <c r="BV1556">
        <v>40.020339999999997</v>
      </c>
      <c r="BW1556">
        <v>40.55921</v>
      </c>
      <c r="BX1556">
        <v>39.311039999999998</v>
      </c>
      <c r="BY1556">
        <v>39.735880000000002</v>
      </c>
      <c r="BZ1556">
        <v>39.172159999999998</v>
      </c>
      <c r="CA1556">
        <v>29.763280000000002</v>
      </c>
      <c r="CB1556">
        <v>15.04372</v>
      </c>
      <c r="CC1556">
        <v>6.4187110000000001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15.62233</v>
      </c>
      <c r="CT1556">
        <v>40.31906</v>
      </c>
      <c r="CU1556">
        <v>40.846649999999997</v>
      </c>
      <c r="CV1556">
        <v>39.573680000000003</v>
      </c>
      <c r="CW1556">
        <v>39.99962</v>
      </c>
      <c r="CX1556">
        <v>39.431829999999998</v>
      </c>
      <c r="CY1556">
        <v>30.126650000000001</v>
      </c>
      <c r="CZ1556">
        <v>15.367620000000001</v>
      </c>
      <c r="DA1556">
        <v>8.1034400000000009</v>
      </c>
      <c r="DB1556">
        <v>0</v>
      </c>
      <c r="DC1556">
        <v>0</v>
      </c>
      <c r="DD1556">
        <v>0</v>
      </c>
      <c r="DE1556"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  <c r="DM1556">
        <v>0</v>
      </c>
      <c r="DN1556">
        <v>0</v>
      </c>
      <c r="DO1556">
        <v>0</v>
      </c>
      <c r="DP1556">
        <v>0</v>
      </c>
      <c r="DQ1556">
        <v>15.8508</v>
      </c>
      <c r="DR1556">
        <v>40.617789999999999</v>
      </c>
      <c r="DS1556">
        <v>41.134099999999997</v>
      </c>
      <c r="DT1556">
        <v>39.836329999999997</v>
      </c>
      <c r="DU1556">
        <v>40.263370000000002</v>
      </c>
      <c r="DV1556">
        <v>39.691490000000002</v>
      </c>
      <c r="DW1556">
        <v>30.490020000000001</v>
      </c>
      <c r="DX1556">
        <v>15.69153</v>
      </c>
      <c r="DY1556">
        <v>9.7881689999999999</v>
      </c>
      <c r="DZ1556">
        <v>0</v>
      </c>
      <c r="EA1556">
        <v>0</v>
      </c>
      <c r="EB1556">
        <v>0</v>
      </c>
      <c r="EC1556">
        <v>0</v>
      </c>
      <c r="ED1556">
        <v>0</v>
      </c>
      <c r="EE1556">
        <v>0</v>
      </c>
      <c r="EF1556">
        <v>0</v>
      </c>
      <c r="EG1556">
        <v>0</v>
      </c>
      <c r="EH1556">
        <v>0</v>
      </c>
      <c r="EI1556">
        <v>0</v>
      </c>
      <c r="EJ1556">
        <v>0</v>
      </c>
      <c r="EK1556">
        <v>0</v>
      </c>
      <c r="EL1556">
        <v>0</v>
      </c>
      <c r="EM1556">
        <v>0</v>
      </c>
      <c r="EN1556">
        <v>0</v>
      </c>
      <c r="EO1556">
        <v>16.180669999999999</v>
      </c>
      <c r="EP1556">
        <v>41.049100000000003</v>
      </c>
      <c r="EQ1556">
        <v>41.549120000000002</v>
      </c>
      <c r="ER1556">
        <v>40.215560000000004</v>
      </c>
      <c r="ES1556">
        <v>40.644179999999999</v>
      </c>
      <c r="ET1556">
        <v>40.066400000000002</v>
      </c>
      <c r="EU1556">
        <v>31.014659999999999</v>
      </c>
      <c r="EV1556">
        <v>16.159189999999999</v>
      </c>
      <c r="EW1556">
        <v>12.220649999999999</v>
      </c>
      <c r="EX1556">
        <v>52.409739999999999</v>
      </c>
      <c r="EY1556">
        <v>51.131390000000003</v>
      </c>
      <c r="EZ1556">
        <v>50.225990000000003</v>
      </c>
      <c r="FA1556">
        <v>49.418480000000002</v>
      </c>
      <c r="FB1556">
        <v>48.922919999999998</v>
      </c>
      <c r="FC1556">
        <v>47.877040000000001</v>
      </c>
      <c r="FD1556">
        <v>48.195129999999999</v>
      </c>
      <c r="FE1556">
        <v>48.4497</v>
      </c>
      <c r="FF1556">
        <v>48.9407</v>
      </c>
      <c r="FG1556">
        <v>52.526910000000001</v>
      </c>
      <c r="FH1556">
        <v>57.01146</v>
      </c>
      <c r="FI1556">
        <v>59.988759999999999</v>
      </c>
      <c r="FJ1556">
        <v>61.657499999999999</v>
      </c>
      <c r="FK1556">
        <v>62.946559999999998</v>
      </c>
      <c r="FL1556">
        <v>63.471029999999999</v>
      </c>
      <c r="FM1556">
        <v>63.78322</v>
      </c>
      <c r="FN1556">
        <v>63.041359999999997</v>
      </c>
      <c r="FO1556">
        <v>60.81118</v>
      </c>
      <c r="FP1556">
        <v>58.76576</v>
      </c>
      <c r="FQ1556">
        <v>57.073680000000003</v>
      </c>
      <c r="FR1556">
        <v>55.326000000000001</v>
      </c>
      <c r="FS1556">
        <v>53.112200000000001</v>
      </c>
      <c r="FT1556">
        <v>51.141069999999999</v>
      </c>
      <c r="FU1556">
        <v>49.863709999999998</v>
      </c>
      <c r="FV1556">
        <v>1</v>
      </c>
    </row>
    <row r="1557" spans="1:178" x14ac:dyDescent="0.2">
      <c r="A1557" t="s">
        <v>216</v>
      </c>
      <c r="B1557" t="s">
        <v>231</v>
      </c>
      <c r="C1557" t="s">
        <v>246</v>
      </c>
      <c r="D1557" t="s">
        <v>44</v>
      </c>
      <c r="E1557" t="s">
        <v>239</v>
      </c>
      <c r="F1557" t="s">
        <v>230</v>
      </c>
      <c r="G1557">
        <v>51</v>
      </c>
      <c r="H1557" s="59"/>
      <c r="I1557">
        <v>11.725099999999999</v>
      </c>
      <c r="J1557">
        <v>47.67521</v>
      </c>
      <c r="K1557">
        <v>47.175980000000003</v>
      </c>
      <c r="L1557">
        <v>47.125369999999997</v>
      </c>
      <c r="M1557">
        <v>48.440570000000001</v>
      </c>
      <c r="N1557">
        <v>50.983469999999997</v>
      </c>
      <c r="O1557">
        <v>54.014710000000001</v>
      </c>
      <c r="P1557">
        <v>55.769150000000003</v>
      </c>
      <c r="Q1557">
        <v>56.212960000000002</v>
      </c>
      <c r="R1557">
        <v>54.450420000000001</v>
      </c>
      <c r="S1557">
        <v>55.620919999999998</v>
      </c>
      <c r="T1557">
        <v>57.610770000000002</v>
      </c>
      <c r="U1557">
        <v>58.210639999999998</v>
      </c>
      <c r="V1557">
        <v>56.581229999999998</v>
      </c>
      <c r="W1557">
        <v>54.536529999999999</v>
      </c>
      <c r="X1557">
        <v>54.736719999999998</v>
      </c>
      <c r="Y1557">
        <v>54.545409999999997</v>
      </c>
      <c r="Z1557">
        <v>53.892000000000003</v>
      </c>
      <c r="AA1557">
        <v>54.183109999999999</v>
      </c>
      <c r="AB1557">
        <v>52.836649999999999</v>
      </c>
      <c r="AC1557">
        <v>52.974969999999999</v>
      </c>
      <c r="AD1557">
        <v>52.331119999999999</v>
      </c>
      <c r="AE1557">
        <v>51.804510000000001</v>
      </c>
      <c r="AF1557">
        <v>49.612850000000002</v>
      </c>
      <c r="AG1557">
        <v>48.121250000000003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15.063980000000001</v>
      </c>
      <c r="AX1557">
        <v>39.589030000000001</v>
      </c>
      <c r="AY1557">
        <v>40.144179999999999</v>
      </c>
      <c r="AZ1557">
        <v>38.931800000000003</v>
      </c>
      <c r="BA1557">
        <v>39.355069999999998</v>
      </c>
      <c r="BB1557">
        <v>38.797249999999998</v>
      </c>
      <c r="BC1557">
        <v>29.23864</v>
      </c>
      <c r="BD1557">
        <v>14.57605</v>
      </c>
      <c r="BE1557">
        <v>3.9862299999999999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15.39386</v>
      </c>
      <c r="BV1557">
        <v>40.020339999999997</v>
      </c>
      <c r="BW1557">
        <v>40.55921</v>
      </c>
      <c r="BX1557">
        <v>39.311039999999998</v>
      </c>
      <c r="BY1557">
        <v>39.735880000000002</v>
      </c>
      <c r="BZ1557">
        <v>39.172159999999998</v>
      </c>
      <c r="CA1557">
        <v>29.763280000000002</v>
      </c>
      <c r="CB1557">
        <v>15.04372</v>
      </c>
      <c r="CC1557">
        <v>6.4187110000000001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15.62233</v>
      </c>
      <c r="CT1557">
        <v>40.31906</v>
      </c>
      <c r="CU1557">
        <v>40.846649999999997</v>
      </c>
      <c r="CV1557">
        <v>39.573680000000003</v>
      </c>
      <c r="CW1557">
        <v>39.99962</v>
      </c>
      <c r="CX1557">
        <v>39.431829999999998</v>
      </c>
      <c r="CY1557">
        <v>30.126650000000001</v>
      </c>
      <c r="CZ1557">
        <v>15.367620000000001</v>
      </c>
      <c r="DA1557">
        <v>8.1034400000000009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  <c r="DM1557">
        <v>0</v>
      </c>
      <c r="DN1557">
        <v>0</v>
      </c>
      <c r="DO1557">
        <v>0</v>
      </c>
      <c r="DP1557">
        <v>0</v>
      </c>
      <c r="DQ1557">
        <v>15.8508</v>
      </c>
      <c r="DR1557">
        <v>40.617789999999999</v>
      </c>
      <c r="DS1557">
        <v>41.134099999999997</v>
      </c>
      <c r="DT1557">
        <v>39.836329999999997</v>
      </c>
      <c r="DU1557">
        <v>40.263370000000002</v>
      </c>
      <c r="DV1557">
        <v>39.691490000000002</v>
      </c>
      <c r="DW1557">
        <v>30.490020000000001</v>
      </c>
      <c r="DX1557">
        <v>15.69153</v>
      </c>
      <c r="DY1557">
        <v>9.7881689999999999</v>
      </c>
      <c r="DZ1557">
        <v>0</v>
      </c>
      <c r="EA1557">
        <v>0</v>
      </c>
      <c r="EB1557">
        <v>0</v>
      </c>
      <c r="EC1557">
        <v>0</v>
      </c>
      <c r="ED1557">
        <v>0</v>
      </c>
      <c r="EE1557">
        <v>0</v>
      </c>
      <c r="EF1557">
        <v>0</v>
      </c>
      <c r="EG1557">
        <v>0</v>
      </c>
      <c r="EH1557">
        <v>0</v>
      </c>
      <c r="EI1557">
        <v>0</v>
      </c>
      <c r="EJ1557">
        <v>0</v>
      </c>
      <c r="EK1557">
        <v>0</v>
      </c>
      <c r="EL1557">
        <v>0</v>
      </c>
      <c r="EM1557">
        <v>0</v>
      </c>
      <c r="EN1557">
        <v>0</v>
      </c>
      <c r="EO1557">
        <v>16.180669999999999</v>
      </c>
      <c r="EP1557">
        <v>41.049100000000003</v>
      </c>
      <c r="EQ1557">
        <v>41.549120000000002</v>
      </c>
      <c r="ER1557">
        <v>40.215560000000004</v>
      </c>
      <c r="ES1557">
        <v>40.644179999999999</v>
      </c>
      <c r="ET1557">
        <v>40.066400000000002</v>
      </c>
      <c r="EU1557">
        <v>31.014659999999999</v>
      </c>
      <c r="EV1557">
        <v>16.159189999999999</v>
      </c>
      <c r="EW1557">
        <v>12.220649999999999</v>
      </c>
      <c r="EX1557">
        <v>52.409739999999999</v>
      </c>
      <c r="EY1557">
        <v>51.131390000000003</v>
      </c>
      <c r="EZ1557">
        <v>50.225990000000003</v>
      </c>
      <c r="FA1557">
        <v>49.418480000000002</v>
      </c>
      <c r="FB1557">
        <v>48.922919999999998</v>
      </c>
      <c r="FC1557">
        <v>47.877040000000001</v>
      </c>
      <c r="FD1557">
        <v>48.195129999999999</v>
      </c>
      <c r="FE1557">
        <v>48.4497</v>
      </c>
      <c r="FF1557">
        <v>48.9407</v>
      </c>
      <c r="FG1557">
        <v>52.526910000000001</v>
      </c>
      <c r="FH1557">
        <v>57.01146</v>
      </c>
      <c r="FI1557">
        <v>59.988759999999999</v>
      </c>
      <c r="FJ1557">
        <v>61.657499999999999</v>
      </c>
      <c r="FK1557">
        <v>62.946559999999998</v>
      </c>
      <c r="FL1557">
        <v>63.471029999999999</v>
      </c>
      <c r="FM1557">
        <v>63.78322</v>
      </c>
      <c r="FN1557">
        <v>63.041359999999997</v>
      </c>
      <c r="FO1557">
        <v>60.81118</v>
      </c>
      <c r="FP1557">
        <v>58.76576</v>
      </c>
      <c r="FQ1557">
        <v>57.073680000000003</v>
      </c>
      <c r="FR1557">
        <v>55.326000000000001</v>
      </c>
      <c r="FS1557">
        <v>53.112200000000001</v>
      </c>
      <c r="FT1557">
        <v>51.141069999999999</v>
      </c>
      <c r="FU1557">
        <v>49.863709999999998</v>
      </c>
      <c r="FV1557">
        <v>1</v>
      </c>
    </row>
    <row r="1558" spans="1:178" x14ac:dyDescent="0.2">
      <c r="A1558" t="s">
        <v>216</v>
      </c>
      <c r="B1558" t="s">
        <v>231</v>
      </c>
      <c r="C1558" t="s">
        <v>246</v>
      </c>
      <c r="D1558" t="s">
        <v>10</v>
      </c>
      <c r="E1558">
        <v>2015</v>
      </c>
      <c r="F1558" t="s">
        <v>230</v>
      </c>
      <c r="G1558">
        <v>56</v>
      </c>
      <c r="H1558" s="59"/>
      <c r="I1558">
        <v>12.87462</v>
      </c>
      <c r="J1558">
        <v>60.55453</v>
      </c>
      <c r="K1558">
        <v>60.288409999999999</v>
      </c>
      <c r="L1558">
        <v>60.930489999999999</v>
      </c>
      <c r="M1558">
        <v>62.645180000000003</v>
      </c>
      <c r="N1558">
        <v>65.113039999999998</v>
      </c>
      <c r="O1558">
        <v>67.677570000000003</v>
      </c>
      <c r="P1558">
        <v>69.312860000000001</v>
      </c>
      <c r="Q1558">
        <v>70.048689999999993</v>
      </c>
      <c r="R1558">
        <v>70.641009999999994</v>
      </c>
      <c r="S1558">
        <v>71.763760000000005</v>
      </c>
      <c r="T1558">
        <v>72.799210000000002</v>
      </c>
      <c r="U1558">
        <v>72.581450000000004</v>
      </c>
      <c r="V1558">
        <v>71.243549999999999</v>
      </c>
      <c r="W1558">
        <v>70.242490000000004</v>
      </c>
      <c r="X1558">
        <v>70.593890000000002</v>
      </c>
      <c r="Y1558">
        <v>70.528790000000001</v>
      </c>
      <c r="Z1558">
        <v>70.296109999999999</v>
      </c>
      <c r="AA1558">
        <v>69.310460000000006</v>
      </c>
      <c r="AB1558">
        <v>68.535610000000005</v>
      </c>
      <c r="AC1558">
        <v>68.335229999999996</v>
      </c>
      <c r="AD1558">
        <v>67.556299999999993</v>
      </c>
      <c r="AE1558">
        <v>66.495590000000007</v>
      </c>
      <c r="AF1558">
        <v>64.832499999999996</v>
      </c>
      <c r="AG1558">
        <v>62.980269999999997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19.705190000000002</v>
      </c>
      <c r="AU1558">
        <v>51.231459999999998</v>
      </c>
      <c r="AV1558">
        <v>51.786200000000001</v>
      </c>
      <c r="AW1558">
        <v>52.114289999999997</v>
      </c>
      <c r="AX1558">
        <v>51.982089999999999</v>
      </c>
      <c r="AY1558">
        <v>51.389609999999998</v>
      </c>
      <c r="AZ1558">
        <v>39.138829999999999</v>
      </c>
      <c r="BA1558">
        <v>19.675219999999999</v>
      </c>
      <c r="BB1558">
        <v>12.01886</v>
      </c>
      <c r="BC1558">
        <v>11.82973</v>
      </c>
      <c r="BD1558">
        <v>11.433210000000001</v>
      </c>
      <c r="BE1558">
        <v>10.59052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20.127829999999999</v>
      </c>
      <c r="BS1558">
        <v>51.786479999999997</v>
      </c>
      <c r="BT1558">
        <v>52.316040000000001</v>
      </c>
      <c r="BU1558">
        <v>52.628570000000003</v>
      </c>
      <c r="BV1558">
        <v>52.491419999999998</v>
      </c>
      <c r="BW1558">
        <v>51.892919999999997</v>
      </c>
      <c r="BX1558">
        <v>39.733530000000002</v>
      </c>
      <c r="BY1558">
        <v>20.321210000000001</v>
      </c>
      <c r="BZ1558">
        <v>12.54195</v>
      </c>
      <c r="CA1558">
        <v>12.325620000000001</v>
      </c>
      <c r="CB1558">
        <v>11.90971</v>
      </c>
      <c r="CC1558">
        <v>11.06601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20.420539999999999</v>
      </c>
      <c r="CQ1558">
        <v>52.17089</v>
      </c>
      <c r="CR1558">
        <v>52.682989999999997</v>
      </c>
      <c r="CS1558">
        <v>52.984760000000001</v>
      </c>
      <c r="CT1558">
        <v>52.844180000000001</v>
      </c>
      <c r="CU1558">
        <v>52.241520000000001</v>
      </c>
      <c r="CV1558">
        <v>40.145420000000001</v>
      </c>
      <c r="CW1558">
        <v>20.768609999999999</v>
      </c>
      <c r="CX1558">
        <v>12.904249999999999</v>
      </c>
      <c r="CY1558">
        <v>12.66907</v>
      </c>
      <c r="CZ1558">
        <v>12.23973</v>
      </c>
      <c r="DA1558">
        <v>11.395339999999999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  <c r="DM1558">
        <v>0</v>
      </c>
      <c r="DN1558">
        <v>20.713259999999998</v>
      </c>
      <c r="DO1558">
        <v>52.555300000000003</v>
      </c>
      <c r="DP1558">
        <v>53.049950000000003</v>
      </c>
      <c r="DQ1558">
        <v>53.340949999999999</v>
      </c>
      <c r="DR1558">
        <v>53.196950000000001</v>
      </c>
      <c r="DS1558">
        <v>52.590110000000003</v>
      </c>
      <c r="DT1558">
        <v>40.557299999999998</v>
      </c>
      <c r="DU1558">
        <v>21.21602</v>
      </c>
      <c r="DV1558">
        <v>13.266550000000001</v>
      </c>
      <c r="DW1558">
        <v>13.01252</v>
      </c>
      <c r="DX1558">
        <v>12.569739999999999</v>
      </c>
      <c r="DY1558">
        <v>11.72467</v>
      </c>
      <c r="DZ1558">
        <v>0</v>
      </c>
      <c r="EA1558">
        <v>0</v>
      </c>
      <c r="EB1558">
        <v>0</v>
      </c>
      <c r="EC1558">
        <v>0</v>
      </c>
      <c r="ED1558">
        <v>0</v>
      </c>
      <c r="EE1558">
        <v>0</v>
      </c>
      <c r="EF1558">
        <v>0</v>
      </c>
      <c r="EG1558">
        <v>0</v>
      </c>
      <c r="EH1558">
        <v>0</v>
      </c>
      <c r="EI1558">
        <v>0</v>
      </c>
      <c r="EJ1558">
        <v>0</v>
      </c>
      <c r="EK1558">
        <v>0</v>
      </c>
      <c r="EL1558">
        <v>21.135899999999999</v>
      </c>
      <c r="EM1558">
        <v>53.110320000000002</v>
      </c>
      <c r="EN1558">
        <v>53.579790000000003</v>
      </c>
      <c r="EO1558">
        <v>53.855240000000002</v>
      </c>
      <c r="EP1558">
        <v>53.70628</v>
      </c>
      <c r="EQ1558">
        <v>53.093420000000002</v>
      </c>
      <c r="ER1558">
        <v>41.152000000000001</v>
      </c>
      <c r="ES1558">
        <v>21.862010000000001</v>
      </c>
      <c r="ET1558">
        <v>13.78964</v>
      </c>
      <c r="EU1558">
        <v>13.50841</v>
      </c>
      <c r="EV1558">
        <v>13.046239999999999</v>
      </c>
      <c r="EW1558">
        <v>12.20017</v>
      </c>
      <c r="EX1558">
        <v>68.246729999999999</v>
      </c>
      <c r="EY1558">
        <v>67.477739999999997</v>
      </c>
      <c r="EZ1558">
        <v>67.021450000000002</v>
      </c>
      <c r="FA1558">
        <v>66.811199999999999</v>
      </c>
      <c r="FB1558">
        <v>66.499309999999994</v>
      </c>
      <c r="FC1558">
        <v>65.837549999999993</v>
      </c>
      <c r="FD1558">
        <v>65.600520000000003</v>
      </c>
      <c r="FE1558">
        <v>65.973249999999993</v>
      </c>
      <c r="FF1558">
        <v>68.060199999999995</v>
      </c>
      <c r="FG1558">
        <v>71.995159999999998</v>
      </c>
      <c r="FH1558">
        <v>75.853319999999997</v>
      </c>
      <c r="FI1558">
        <v>80.003810000000001</v>
      </c>
      <c r="FJ1558">
        <v>82.246939999999995</v>
      </c>
      <c r="FK1558">
        <v>83.062299999999993</v>
      </c>
      <c r="FL1558">
        <v>83.872219999999999</v>
      </c>
      <c r="FM1558">
        <v>84.01652</v>
      </c>
      <c r="FN1558">
        <v>85.077939999999998</v>
      </c>
      <c r="FO1558">
        <v>85.068610000000007</v>
      </c>
      <c r="FP1558">
        <v>84.696619999999996</v>
      </c>
      <c r="FQ1558">
        <v>81.615639999999999</v>
      </c>
      <c r="FR1558">
        <v>77.332570000000004</v>
      </c>
      <c r="FS1558">
        <v>73.821039999999996</v>
      </c>
      <c r="FT1558">
        <v>71.922929999999994</v>
      </c>
      <c r="FU1558">
        <v>70.855559999999997</v>
      </c>
      <c r="FV1558">
        <v>1</v>
      </c>
    </row>
    <row r="1559" spans="1:178" x14ac:dyDescent="0.2">
      <c r="A1559" t="s">
        <v>216</v>
      </c>
      <c r="B1559" t="s">
        <v>231</v>
      </c>
      <c r="C1559" t="s">
        <v>246</v>
      </c>
      <c r="D1559" t="s">
        <v>10</v>
      </c>
      <c r="E1559">
        <v>2016</v>
      </c>
      <c r="F1559" t="s">
        <v>230</v>
      </c>
      <c r="G1559">
        <v>54</v>
      </c>
      <c r="H1559" s="59"/>
      <c r="I1559">
        <v>12.414809999999999</v>
      </c>
      <c r="J1559">
        <v>58.391869999999997</v>
      </c>
      <c r="K1559">
        <v>58.135249999999999</v>
      </c>
      <c r="L1559">
        <v>58.754399999999997</v>
      </c>
      <c r="M1559">
        <v>60.407859999999999</v>
      </c>
      <c r="N1559">
        <v>62.787570000000002</v>
      </c>
      <c r="O1559">
        <v>65.260509999999996</v>
      </c>
      <c r="P1559">
        <v>66.837389999999999</v>
      </c>
      <c r="Q1559">
        <v>67.546949999999995</v>
      </c>
      <c r="R1559">
        <v>68.118129999999994</v>
      </c>
      <c r="S1559">
        <v>69.200779999999995</v>
      </c>
      <c r="T1559">
        <v>70.199240000000003</v>
      </c>
      <c r="U1559">
        <v>69.989260000000002</v>
      </c>
      <c r="V1559">
        <v>68.699129999999997</v>
      </c>
      <c r="W1559">
        <v>67.733829999999998</v>
      </c>
      <c r="X1559">
        <v>68.072680000000005</v>
      </c>
      <c r="Y1559">
        <v>68.009900000000002</v>
      </c>
      <c r="Z1559">
        <v>67.785539999999997</v>
      </c>
      <c r="AA1559">
        <v>66.835089999999994</v>
      </c>
      <c r="AB1559">
        <v>66.087909999999994</v>
      </c>
      <c r="AC1559">
        <v>65.894679999999994</v>
      </c>
      <c r="AD1559">
        <v>65.143569999999997</v>
      </c>
      <c r="AE1559">
        <v>64.120739999999998</v>
      </c>
      <c r="AF1559">
        <v>62.517060000000001</v>
      </c>
      <c r="AG1559">
        <v>60.730980000000002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18.988779999999998</v>
      </c>
      <c r="AU1559">
        <v>49.38514</v>
      </c>
      <c r="AV1559">
        <v>49.920830000000002</v>
      </c>
      <c r="AW1559">
        <v>50.237659999999998</v>
      </c>
      <c r="AX1559">
        <v>50.110320000000002</v>
      </c>
      <c r="AY1559">
        <v>49.539189999999998</v>
      </c>
      <c r="AZ1559">
        <v>37.723210000000002</v>
      </c>
      <c r="BA1559">
        <v>18.95318</v>
      </c>
      <c r="BB1559">
        <v>11.57395</v>
      </c>
      <c r="BC1559">
        <v>11.392390000000001</v>
      </c>
      <c r="BD1559">
        <v>11.01061</v>
      </c>
      <c r="BE1559">
        <v>10.198040000000001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19.4038</v>
      </c>
      <c r="BS1559">
        <v>49.930160000000001</v>
      </c>
      <c r="BT1559">
        <v>50.441110000000002</v>
      </c>
      <c r="BU1559">
        <v>50.74268</v>
      </c>
      <c r="BV1559">
        <v>50.610480000000003</v>
      </c>
      <c r="BW1559">
        <v>50.033439999999999</v>
      </c>
      <c r="BX1559">
        <v>38.307189999999999</v>
      </c>
      <c r="BY1559">
        <v>19.587530000000001</v>
      </c>
      <c r="BZ1559">
        <v>12.087619999999999</v>
      </c>
      <c r="CA1559">
        <v>11.879339999999999</v>
      </c>
      <c r="CB1559">
        <v>11.47852</v>
      </c>
      <c r="CC1559">
        <v>10.66497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19.691240000000001</v>
      </c>
      <c r="CQ1559">
        <v>50.307639999999999</v>
      </c>
      <c r="CR1559">
        <v>50.801459999999999</v>
      </c>
      <c r="CS1559">
        <v>51.092449999999999</v>
      </c>
      <c r="CT1559">
        <v>50.956890000000001</v>
      </c>
      <c r="CU1559">
        <v>50.375749999999996</v>
      </c>
      <c r="CV1559">
        <v>38.711649999999999</v>
      </c>
      <c r="CW1559">
        <v>20.026869999999999</v>
      </c>
      <c r="CX1559">
        <v>12.443379999999999</v>
      </c>
      <c r="CY1559">
        <v>12.216609999999999</v>
      </c>
      <c r="CZ1559">
        <v>11.80259</v>
      </c>
      <c r="DA1559">
        <v>10.98837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  <c r="DM1559">
        <v>0</v>
      </c>
      <c r="DN1559">
        <v>19.978680000000001</v>
      </c>
      <c r="DO1559">
        <v>50.685119999999998</v>
      </c>
      <c r="DP1559">
        <v>51.161810000000003</v>
      </c>
      <c r="DQ1559">
        <v>51.442219999999999</v>
      </c>
      <c r="DR1559">
        <v>51.303289999999997</v>
      </c>
      <c r="DS1559">
        <v>50.718060000000001</v>
      </c>
      <c r="DT1559">
        <v>39.116120000000002</v>
      </c>
      <c r="DU1559">
        <v>20.46622</v>
      </c>
      <c r="DV1559">
        <v>12.799149999999999</v>
      </c>
      <c r="DW1559">
        <v>12.55387</v>
      </c>
      <c r="DX1559">
        <v>12.126670000000001</v>
      </c>
      <c r="DY1559">
        <v>11.31176</v>
      </c>
      <c r="DZ1559">
        <v>0</v>
      </c>
      <c r="EA1559">
        <v>0</v>
      </c>
      <c r="EB1559">
        <v>0</v>
      </c>
      <c r="EC1559">
        <v>0</v>
      </c>
      <c r="ED1559">
        <v>0</v>
      </c>
      <c r="EE1559">
        <v>0</v>
      </c>
      <c r="EF1559">
        <v>0</v>
      </c>
      <c r="EG1559">
        <v>0</v>
      </c>
      <c r="EH1559">
        <v>0</v>
      </c>
      <c r="EI1559">
        <v>0</v>
      </c>
      <c r="EJ1559">
        <v>0</v>
      </c>
      <c r="EK1559">
        <v>0</v>
      </c>
      <c r="EL1559">
        <v>20.393699999999999</v>
      </c>
      <c r="EM1559">
        <v>51.230139999999999</v>
      </c>
      <c r="EN1559">
        <v>51.682090000000002</v>
      </c>
      <c r="EO1559">
        <v>51.947240000000001</v>
      </c>
      <c r="EP1559">
        <v>51.803449999999998</v>
      </c>
      <c r="EQ1559">
        <v>51.212299999999999</v>
      </c>
      <c r="ER1559">
        <v>39.700099999999999</v>
      </c>
      <c r="ES1559">
        <v>21.100560000000002</v>
      </c>
      <c r="ET1559">
        <v>13.31282</v>
      </c>
      <c r="EU1559">
        <v>13.04082</v>
      </c>
      <c r="EV1559">
        <v>12.594569999999999</v>
      </c>
      <c r="EW1559">
        <v>11.778689999999999</v>
      </c>
      <c r="EX1559">
        <v>68.246729999999999</v>
      </c>
      <c r="EY1559">
        <v>67.477739999999997</v>
      </c>
      <c r="EZ1559">
        <v>67.021450000000002</v>
      </c>
      <c r="FA1559">
        <v>66.811199999999999</v>
      </c>
      <c r="FB1559">
        <v>66.499309999999994</v>
      </c>
      <c r="FC1559">
        <v>65.837549999999993</v>
      </c>
      <c r="FD1559">
        <v>65.600520000000003</v>
      </c>
      <c r="FE1559">
        <v>65.973249999999993</v>
      </c>
      <c r="FF1559">
        <v>68.060199999999995</v>
      </c>
      <c r="FG1559">
        <v>71.995159999999998</v>
      </c>
      <c r="FH1559">
        <v>75.853319999999997</v>
      </c>
      <c r="FI1559">
        <v>80.003810000000001</v>
      </c>
      <c r="FJ1559">
        <v>82.246939999999995</v>
      </c>
      <c r="FK1559">
        <v>83.062299999999993</v>
      </c>
      <c r="FL1559">
        <v>83.872219999999999</v>
      </c>
      <c r="FM1559">
        <v>84.01652</v>
      </c>
      <c r="FN1559">
        <v>85.077939999999998</v>
      </c>
      <c r="FO1559">
        <v>85.068610000000007</v>
      </c>
      <c r="FP1559">
        <v>84.696619999999996</v>
      </c>
      <c r="FQ1559">
        <v>81.615639999999999</v>
      </c>
      <c r="FR1559">
        <v>77.332570000000004</v>
      </c>
      <c r="FS1559">
        <v>73.821039999999996</v>
      </c>
      <c r="FT1559">
        <v>71.922929999999994</v>
      </c>
      <c r="FU1559">
        <v>70.855559999999997</v>
      </c>
      <c r="FV1559">
        <v>1</v>
      </c>
    </row>
    <row r="1560" spans="1:178" x14ac:dyDescent="0.2">
      <c r="A1560" t="s">
        <v>216</v>
      </c>
      <c r="B1560" t="s">
        <v>231</v>
      </c>
      <c r="C1560" t="s">
        <v>246</v>
      </c>
      <c r="D1560" t="s">
        <v>10</v>
      </c>
      <c r="E1560">
        <v>2017</v>
      </c>
      <c r="F1560" t="s">
        <v>230</v>
      </c>
      <c r="G1560">
        <v>53</v>
      </c>
      <c r="H1560" s="59"/>
      <c r="I1560">
        <v>12.184900000000001</v>
      </c>
      <c r="J1560">
        <v>57.310540000000003</v>
      </c>
      <c r="K1560">
        <v>57.058669999999999</v>
      </c>
      <c r="L1560">
        <v>57.666359999999997</v>
      </c>
      <c r="M1560">
        <v>59.289189999999998</v>
      </c>
      <c r="N1560">
        <v>61.624839999999999</v>
      </c>
      <c r="O1560">
        <v>64.05198</v>
      </c>
      <c r="P1560">
        <v>65.599670000000003</v>
      </c>
      <c r="Q1560">
        <v>66.296080000000003</v>
      </c>
      <c r="R1560">
        <v>66.856669999999994</v>
      </c>
      <c r="S1560">
        <v>67.919269999999997</v>
      </c>
      <c r="T1560">
        <v>68.899249999999995</v>
      </c>
      <c r="U1560">
        <v>68.693150000000003</v>
      </c>
      <c r="V1560">
        <v>67.426929999999999</v>
      </c>
      <c r="W1560">
        <v>66.479500000000002</v>
      </c>
      <c r="X1560">
        <v>66.812070000000006</v>
      </c>
      <c r="Y1560">
        <v>66.750460000000004</v>
      </c>
      <c r="Z1560">
        <v>66.530249999999995</v>
      </c>
      <c r="AA1560">
        <v>65.597399999999993</v>
      </c>
      <c r="AB1560">
        <v>64.864069999999998</v>
      </c>
      <c r="AC1560">
        <v>64.674409999999995</v>
      </c>
      <c r="AD1560">
        <v>63.93721</v>
      </c>
      <c r="AE1560">
        <v>62.933320000000002</v>
      </c>
      <c r="AF1560">
        <v>61.359340000000003</v>
      </c>
      <c r="AG1560">
        <v>59.60633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18.630659999999999</v>
      </c>
      <c r="AU1560">
        <v>48.4621</v>
      </c>
      <c r="AV1560">
        <v>48.988250000000001</v>
      </c>
      <c r="AW1560">
        <v>49.299460000000003</v>
      </c>
      <c r="AX1560">
        <v>49.174550000000004</v>
      </c>
      <c r="AY1560">
        <v>48.614089999999997</v>
      </c>
      <c r="AZ1560">
        <v>37.015520000000002</v>
      </c>
      <c r="BA1560">
        <v>18.592300000000002</v>
      </c>
      <c r="BB1560">
        <v>11.351599999999999</v>
      </c>
      <c r="BC1560">
        <v>11.173830000000001</v>
      </c>
      <c r="BD1560">
        <v>10.79941</v>
      </c>
      <c r="BE1560">
        <v>10.001910000000001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19.041820000000001</v>
      </c>
      <c r="BS1560">
        <v>49.00206</v>
      </c>
      <c r="BT1560">
        <v>49.503700000000002</v>
      </c>
      <c r="BU1560">
        <v>49.799779999999998</v>
      </c>
      <c r="BV1560">
        <v>49.670059999999999</v>
      </c>
      <c r="BW1560">
        <v>49.103740000000002</v>
      </c>
      <c r="BX1560">
        <v>37.594070000000002</v>
      </c>
      <c r="BY1560">
        <v>19.220749999999999</v>
      </c>
      <c r="BZ1560">
        <v>11.86049</v>
      </c>
      <c r="CA1560">
        <v>11.65625</v>
      </c>
      <c r="CB1560">
        <v>11.262969999999999</v>
      </c>
      <c r="CC1560">
        <v>10.46449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19.326589999999999</v>
      </c>
      <c r="CQ1560">
        <v>49.376019999999997</v>
      </c>
      <c r="CR1560">
        <v>49.860689999999998</v>
      </c>
      <c r="CS1560">
        <v>50.14629</v>
      </c>
      <c r="CT1560">
        <v>50.013240000000003</v>
      </c>
      <c r="CU1560">
        <v>49.442860000000003</v>
      </c>
      <c r="CV1560">
        <v>37.994770000000003</v>
      </c>
      <c r="CW1560">
        <v>19.656009999999998</v>
      </c>
      <c r="CX1560">
        <v>12.212949999999999</v>
      </c>
      <c r="CY1560">
        <v>11.99037</v>
      </c>
      <c r="CZ1560">
        <v>11.58403</v>
      </c>
      <c r="DA1560">
        <v>10.784879999999999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  <c r="DM1560">
        <v>0</v>
      </c>
      <c r="DN1560">
        <v>19.611350000000002</v>
      </c>
      <c r="DO1560">
        <v>49.749989999999997</v>
      </c>
      <c r="DP1560">
        <v>50.217689999999997</v>
      </c>
      <c r="DQ1560">
        <v>50.492809999999999</v>
      </c>
      <c r="DR1560">
        <v>50.356430000000003</v>
      </c>
      <c r="DS1560">
        <v>49.78199</v>
      </c>
      <c r="DT1560">
        <v>38.395470000000003</v>
      </c>
      <c r="DU1560">
        <v>20.091270000000002</v>
      </c>
      <c r="DV1560">
        <v>12.56541</v>
      </c>
      <c r="DW1560">
        <v>12.3245</v>
      </c>
      <c r="DX1560">
        <v>11.90508</v>
      </c>
      <c r="DY1560">
        <v>11.105259999999999</v>
      </c>
      <c r="DZ1560">
        <v>0</v>
      </c>
      <c r="EA1560">
        <v>0</v>
      </c>
      <c r="EB1560">
        <v>0</v>
      </c>
      <c r="EC1560">
        <v>0</v>
      </c>
      <c r="ED1560">
        <v>0</v>
      </c>
      <c r="EE1560">
        <v>0</v>
      </c>
      <c r="EF1560">
        <v>0</v>
      </c>
      <c r="EG1560">
        <v>0</v>
      </c>
      <c r="EH1560">
        <v>0</v>
      </c>
      <c r="EI1560">
        <v>0</v>
      </c>
      <c r="EJ1560">
        <v>0</v>
      </c>
      <c r="EK1560">
        <v>0</v>
      </c>
      <c r="EL1560">
        <v>20.02251</v>
      </c>
      <c r="EM1560">
        <v>50.289940000000001</v>
      </c>
      <c r="EN1560">
        <v>50.733130000000003</v>
      </c>
      <c r="EO1560">
        <v>50.993130000000001</v>
      </c>
      <c r="EP1560">
        <v>50.851930000000003</v>
      </c>
      <c r="EQ1560">
        <v>50.271639999999998</v>
      </c>
      <c r="ER1560">
        <v>38.97401</v>
      </c>
      <c r="ES1560">
        <v>20.719709999999999</v>
      </c>
      <c r="ET1560">
        <v>13.074299999999999</v>
      </c>
      <c r="EU1560">
        <v>12.80692</v>
      </c>
      <c r="EV1560">
        <v>12.368639999999999</v>
      </c>
      <c r="EW1560">
        <v>11.56785</v>
      </c>
      <c r="EX1560">
        <v>68.246729999999999</v>
      </c>
      <c r="EY1560">
        <v>67.477739999999997</v>
      </c>
      <c r="EZ1560">
        <v>67.021450000000002</v>
      </c>
      <c r="FA1560">
        <v>66.811199999999999</v>
      </c>
      <c r="FB1560">
        <v>66.499309999999994</v>
      </c>
      <c r="FC1560">
        <v>65.837549999999993</v>
      </c>
      <c r="FD1560">
        <v>65.600520000000003</v>
      </c>
      <c r="FE1560">
        <v>65.973249999999993</v>
      </c>
      <c r="FF1560">
        <v>68.060199999999995</v>
      </c>
      <c r="FG1560">
        <v>71.995159999999998</v>
      </c>
      <c r="FH1560">
        <v>75.853319999999997</v>
      </c>
      <c r="FI1560">
        <v>80.003810000000001</v>
      </c>
      <c r="FJ1560">
        <v>82.246939999999995</v>
      </c>
      <c r="FK1560">
        <v>83.062299999999993</v>
      </c>
      <c r="FL1560">
        <v>83.872219999999999</v>
      </c>
      <c r="FM1560">
        <v>84.01652</v>
      </c>
      <c r="FN1560">
        <v>85.077939999999998</v>
      </c>
      <c r="FO1560">
        <v>85.068610000000007</v>
      </c>
      <c r="FP1560">
        <v>84.696619999999996</v>
      </c>
      <c r="FQ1560">
        <v>81.615639999999999</v>
      </c>
      <c r="FR1560">
        <v>77.332570000000004</v>
      </c>
      <c r="FS1560">
        <v>73.821039999999996</v>
      </c>
      <c r="FT1560">
        <v>71.922929999999994</v>
      </c>
      <c r="FU1560">
        <v>70.85557</v>
      </c>
      <c r="FV1560">
        <v>1</v>
      </c>
    </row>
    <row r="1561" spans="1:178" x14ac:dyDescent="0.2">
      <c r="A1561" t="s">
        <v>216</v>
      </c>
      <c r="B1561" t="s">
        <v>231</v>
      </c>
      <c r="C1561" t="s">
        <v>246</v>
      </c>
      <c r="D1561" t="s">
        <v>10</v>
      </c>
      <c r="E1561" t="s">
        <v>239</v>
      </c>
      <c r="F1561" t="s">
        <v>230</v>
      </c>
      <c r="G1561">
        <v>51</v>
      </c>
      <c r="H1561" s="59"/>
      <c r="I1561">
        <v>11.725099999999999</v>
      </c>
      <c r="J1561">
        <v>55.147880000000001</v>
      </c>
      <c r="K1561">
        <v>54.90551</v>
      </c>
      <c r="L1561">
        <v>55.490270000000002</v>
      </c>
      <c r="M1561">
        <v>57.051859999999998</v>
      </c>
      <c r="N1561">
        <v>59.299370000000003</v>
      </c>
      <c r="O1561">
        <v>61.634929999999997</v>
      </c>
      <c r="P1561">
        <v>63.124209999999998</v>
      </c>
      <c r="Q1561">
        <v>63.794350000000001</v>
      </c>
      <c r="R1561">
        <v>64.333789999999993</v>
      </c>
      <c r="S1561">
        <v>65.356290000000001</v>
      </c>
      <c r="T1561">
        <v>66.299279999999996</v>
      </c>
      <c r="U1561">
        <v>66.100960000000001</v>
      </c>
      <c r="V1561">
        <v>64.882509999999996</v>
      </c>
      <c r="W1561">
        <v>63.970840000000003</v>
      </c>
      <c r="X1561">
        <v>64.290859999999995</v>
      </c>
      <c r="Y1561">
        <v>64.231579999999994</v>
      </c>
      <c r="Z1561">
        <v>64.019679999999994</v>
      </c>
      <c r="AA1561">
        <v>63.122030000000002</v>
      </c>
      <c r="AB1561">
        <v>62.416370000000001</v>
      </c>
      <c r="AC1561">
        <v>62.23386</v>
      </c>
      <c r="AD1561">
        <v>61.524479999999997</v>
      </c>
      <c r="AE1561">
        <v>60.558480000000003</v>
      </c>
      <c r="AF1561">
        <v>59.043889999999998</v>
      </c>
      <c r="AG1561">
        <v>57.357030000000002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17.91461</v>
      </c>
      <c r="AU1561">
        <v>46.61627</v>
      </c>
      <c r="AV1561">
        <v>47.123339999999999</v>
      </c>
      <c r="AW1561">
        <v>47.423279999999998</v>
      </c>
      <c r="AX1561">
        <v>47.303240000000002</v>
      </c>
      <c r="AY1561">
        <v>46.764110000000002</v>
      </c>
      <c r="AZ1561">
        <v>35.600409999999997</v>
      </c>
      <c r="BA1561">
        <v>17.870830000000002</v>
      </c>
      <c r="BB1561">
        <v>10.90714</v>
      </c>
      <c r="BC1561">
        <v>10.73691</v>
      </c>
      <c r="BD1561">
        <v>10.377219999999999</v>
      </c>
      <c r="BE1561">
        <v>9.609845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18.31794</v>
      </c>
      <c r="BS1561">
        <v>47.14593</v>
      </c>
      <c r="BT1561">
        <v>47.628959999999999</v>
      </c>
      <c r="BU1561">
        <v>47.914070000000002</v>
      </c>
      <c r="BV1561">
        <v>47.789299999999997</v>
      </c>
      <c r="BW1561">
        <v>47.244430000000001</v>
      </c>
      <c r="BX1561">
        <v>36.167929999999998</v>
      </c>
      <c r="BY1561">
        <v>18.487300000000001</v>
      </c>
      <c r="BZ1561">
        <v>11.40634</v>
      </c>
      <c r="CA1561">
        <v>11.210150000000001</v>
      </c>
      <c r="CB1561">
        <v>10.831950000000001</v>
      </c>
      <c r="CC1561">
        <v>10.06362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18.597280000000001</v>
      </c>
      <c r="CQ1561">
        <v>47.512779999999999</v>
      </c>
      <c r="CR1561">
        <v>47.97916</v>
      </c>
      <c r="CS1561">
        <v>48.253979999999999</v>
      </c>
      <c r="CT1561">
        <v>48.125950000000003</v>
      </c>
      <c r="CU1561">
        <v>47.577100000000002</v>
      </c>
      <c r="CV1561">
        <v>36.561</v>
      </c>
      <c r="CW1561">
        <v>18.914269999999998</v>
      </c>
      <c r="CX1561">
        <v>11.752079999999999</v>
      </c>
      <c r="CY1561">
        <v>11.53791</v>
      </c>
      <c r="CZ1561">
        <v>11.146890000000001</v>
      </c>
      <c r="DA1561">
        <v>10.3779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  <c r="DM1561">
        <v>0</v>
      </c>
      <c r="DN1561">
        <v>18.876619999999999</v>
      </c>
      <c r="DO1561">
        <v>47.879620000000003</v>
      </c>
      <c r="DP1561">
        <v>48.329349999999998</v>
      </c>
      <c r="DQ1561">
        <v>48.593899999999998</v>
      </c>
      <c r="DR1561">
        <v>48.462600000000002</v>
      </c>
      <c r="DS1561">
        <v>47.909759999999999</v>
      </c>
      <c r="DT1561">
        <v>36.954070000000002</v>
      </c>
      <c r="DU1561">
        <v>19.341239999999999</v>
      </c>
      <c r="DV1561">
        <v>12.09783</v>
      </c>
      <c r="DW1561">
        <v>11.86567</v>
      </c>
      <c r="DX1561">
        <v>11.461830000000001</v>
      </c>
      <c r="DY1561">
        <v>10.69219</v>
      </c>
      <c r="DZ1561">
        <v>0</v>
      </c>
      <c r="EA1561">
        <v>0</v>
      </c>
      <c r="EB1561">
        <v>0</v>
      </c>
      <c r="EC1561">
        <v>0</v>
      </c>
      <c r="ED1561">
        <v>0</v>
      </c>
      <c r="EE1561">
        <v>0</v>
      </c>
      <c r="EF1561">
        <v>0</v>
      </c>
      <c r="EG1561">
        <v>0</v>
      </c>
      <c r="EH1561">
        <v>0</v>
      </c>
      <c r="EI1561">
        <v>0</v>
      </c>
      <c r="EJ1561">
        <v>0</v>
      </c>
      <c r="EK1561">
        <v>0</v>
      </c>
      <c r="EL1561">
        <v>19.279949999999999</v>
      </c>
      <c r="EM1561">
        <v>48.409280000000003</v>
      </c>
      <c r="EN1561">
        <v>48.834980000000002</v>
      </c>
      <c r="EO1561">
        <v>49.084679999999999</v>
      </c>
      <c r="EP1561">
        <v>48.948659999999997</v>
      </c>
      <c r="EQ1561">
        <v>48.390079999999998</v>
      </c>
      <c r="ER1561">
        <v>37.521599999999999</v>
      </c>
      <c r="ES1561">
        <v>19.957709999999999</v>
      </c>
      <c r="ET1561">
        <v>12.59703</v>
      </c>
      <c r="EU1561">
        <v>12.338900000000001</v>
      </c>
      <c r="EV1561">
        <v>11.91656</v>
      </c>
      <c r="EW1561">
        <v>11.145960000000001</v>
      </c>
      <c r="EX1561">
        <v>68.246729999999999</v>
      </c>
      <c r="EY1561">
        <v>67.477739999999997</v>
      </c>
      <c r="EZ1561">
        <v>67.021450000000002</v>
      </c>
      <c r="FA1561">
        <v>66.811199999999999</v>
      </c>
      <c r="FB1561">
        <v>66.499309999999994</v>
      </c>
      <c r="FC1561">
        <v>65.837549999999993</v>
      </c>
      <c r="FD1561">
        <v>65.600520000000003</v>
      </c>
      <c r="FE1561">
        <v>65.973249999999993</v>
      </c>
      <c r="FF1561">
        <v>68.060199999999995</v>
      </c>
      <c r="FG1561">
        <v>71.995159999999998</v>
      </c>
      <c r="FH1561">
        <v>75.853319999999997</v>
      </c>
      <c r="FI1561">
        <v>80.003810000000001</v>
      </c>
      <c r="FJ1561">
        <v>82.246939999999995</v>
      </c>
      <c r="FK1561">
        <v>83.062299999999993</v>
      </c>
      <c r="FL1561">
        <v>83.872219999999999</v>
      </c>
      <c r="FM1561">
        <v>84.01652</v>
      </c>
      <c r="FN1561">
        <v>85.077939999999998</v>
      </c>
      <c r="FO1561">
        <v>85.068610000000007</v>
      </c>
      <c r="FP1561">
        <v>84.696619999999996</v>
      </c>
      <c r="FQ1561">
        <v>81.615639999999999</v>
      </c>
      <c r="FR1561">
        <v>77.332570000000004</v>
      </c>
      <c r="FS1561">
        <v>73.821039999999996</v>
      </c>
      <c r="FT1561">
        <v>71.922929999999994</v>
      </c>
      <c r="FU1561">
        <v>70.855559999999997</v>
      </c>
      <c r="FV1561">
        <v>1</v>
      </c>
    </row>
    <row r="1562" spans="1:178" x14ac:dyDescent="0.2">
      <c r="A1562" t="s">
        <v>216</v>
      </c>
      <c r="B1562" t="s">
        <v>231</v>
      </c>
      <c r="C1562" t="s">
        <v>246</v>
      </c>
      <c r="D1562" t="s">
        <v>33</v>
      </c>
      <c r="E1562">
        <v>2015</v>
      </c>
      <c r="F1562" t="s">
        <v>227</v>
      </c>
      <c r="G1562">
        <v>56</v>
      </c>
      <c r="H1562" s="59"/>
      <c r="I1562">
        <v>12.87462</v>
      </c>
      <c r="J1562">
        <v>60.232140000000001</v>
      </c>
      <c r="K1562">
        <v>59.885269999999998</v>
      </c>
      <c r="L1562">
        <v>59.533810000000003</v>
      </c>
      <c r="M1562">
        <v>61.740070000000003</v>
      </c>
      <c r="N1562">
        <v>64.651210000000006</v>
      </c>
      <c r="O1562">
        <v>68.132199999999997</v>
      </c>
      <c r="P1562">
        <v>70.048339999999996</v>
      </c>
      <c r="Q1562">
        <v>70.46069</v>
      </c>
      <c r="R1562">
        <v>67.963560000000001</v>
      </c>
      <c r="S1562">
        <v>69.139880000000005</v>
      </c>
      <c r="T1562">
        <v>67.257379999999998</v>
      </c>
      <c r="U1562">
        <v>68.580240000000003</v>
      </c>
      <c r="V1562">
        <v>71.644040000000004</v>
      </c>
      <c r="W1562">
        <v>68.862269999999995</v>
      </c>
      <c r="X1562">
        <v>68.367810000000006</v>
      </c>
      <c r="Y1562">
        <v>67.932000000000002</v>
      </c>
      <c r="Z1562">
        <v>67.333849999999998</v>
      </c>
      <c r="AA1562">
        <v>66.640739999999994</v>
      </c>
      <c r="AB1562">
        <v>66.869060000000005</v>
      </c>
      <c r="AC1562">
        <v>65.045450000000002</v>
      </c>
      <c r="AD1562">
        <v>64.37791</v>
      </c>
      <c r="AE1562">
        <v>64.109700000000004</v>
      </c>
      <c r="AF1562">
        <v>62.583329999999997</v>
      </c>
      <c r="AG1562">
        <v>60.542430000000003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20.04223</v>
      </c>
      <c r="AX1562">
        <v>49.087150000000001</v>
      </c>
      <c r="AY1562">
        <v>48.941600000000001</v>
      </c>
      <c r="AZ1562">
        <v>50.124389999999998</v>
      </c>
      <c r="BA1562">
        <v>48.603760000000001</v>
      </c>
      <c r="BB1562">
        <v>47.523780000000002</v>
      </c>
      <c r="BC1562">
        <v>36.907679999999999</v>
      </c>
      <c r="BD1562">
        <v>19.946529999999999</v>
      </c>
      <c r="BE1562">
        <v>10.1044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20.372579999999999</v>
      </c>
      <c r="BV1562">
        <v>50.180729999999997</v>
      </c>
      <c r="BW1562">
        <v>49.824260000000002</v>
      </c>
      <c r="BX1562">
        <v>50.904789999999998</v>
      </c>
      <c r="BY1562">
        <v>49.381369999999997</v>
      </c>
      <c r="BZ1562">
        <v>48.41966</v>
      </c>
      <c r="CA1562">
        <v>37.46105</v>
      </c>
      <c r="CB1562">
        <v>20.466619999999999</v>
      </c>
      <c r="CC1562">
        <v>10.96317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20.601379999999999</v>
      </c>
      <c r="CT1562">
        <v>50.938130000000001</v>
      </c>
      <c r="CU1562">
        <v>50.435600000000001</v>
      </c>
      <c r="CV1562">
        <v>51.44529</v>
      </c>
      <c r="CW1562">
        <v>49.919930000000001</v>
      </c>
      <c r="CX1562">
        <v>49.040149999999997</v>
      </c>
      <c r="CY1562">
        <v>37.84431</v>
      </c>
      <c r="CZ1562">
        <v>20.826830000000001</v>
      </c>
      <c r="DA1562">
        <v>11.55796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  <c r="DM1562">
        <v>0</v>
      </c>
      <c r="DN1562">
        <v>0</v>
      </c>
      <c r="DO1562">
        <v>0</v>
      </c>
      <c r="DP1562">
        <v>0</v>
      </c>
      <c r="DQ1562">
        <v>20.830179999999999</v>
      </c>
      <c r="DR1562">
        <v>51.695540000000001</v>
      </c>
      <c r="DS1562">
        <v>51.046930000000003</v>
      </c>
      <c r="DT1562">
        <v>51.985799999999998</v>
      </c>
      <c r="DU1562">
        <v>50.458500000000001</v>
      </c>
      <c r="DV1562">
        <v>49.660629999999998</v>
      </c>
      <c r="DW1562">
        <v>38.227580000000003</v>
      </c>
      <c r="DX1562">
        <v>21.18704</v>
      </c>
      <c r="DY1562">
        <v>12.15274</v>
      </c>
      <c r="DZ1562">
        <v>0</v>
      </c>
      <c r="EA1562">
        <v>0</v>
      </c>
      <c r="EB1562">
        <v>0</v>
      </c>
      <c r="EC1562">
        <v>0</v>
      </c>
      <c r="ED1562">
        <v>0</v>
      </c>
      <c r="EE1562">
        <v>0</v>
      </c>
      <c r="EF1562">
        <v>0</v>
      </c>
      <c r="EG1562">
        <v>0</v>
      </c>
      <c r="EH1562">
        <v>0</v>
      </c>
      <c r="EI1562">
        <v>0</v>
      </c>
      <c r="EJ1562">
        <v>0</v>
      </c>
      <c r="EK1562">
        <v>0</v>
      </c>
      <c r="EL1562">
        <v>0</v>
      </c>
      <c r="EM1562">
        <v>0</v>
      </c>
      <c r="EN1562">
        <v>0</v>
      </c>
      <c r="EO1562">
        <v>21.160530000000001</v>
      </c>
      <c r="EP1562">
        <v>52.789119999999997</v>
      </c>
      <c r="EQ1562">
        <v>51.929600000000001</v>
      </c>
      <c r="ER1562">
        <v>52.766199999999998</v>
      </c>
      <c r="ES1562">
        <v>51.2361</v>
      </c>
      <c r="ET1562">
        <v>50.556510000000003</v>
      </c>
      <c r="EU1562">
        <v>38.780949999999997</v>
      </c>
      <c r="EV1562">
        <v>21.70712</v>
      </c>
      <c r="EW1562">
        <v>13.011509999999999</v>
      </c>
      <c r="EX1562">
        <v>48.767850000000003</v>
      </c>
      <c r="EY1562">
        <v>47.956809999999997</v>
      </c>
      <c r="EZ1562">
        <v>47.117139999999999</v>
      </c>
      <c r="FA1562">
        <v>46.992980000000003</v>
      </c>
      <c r="FB1562">
        <v>46.401339999999998</v>
      </c>
      <c r="FC1562">
        <v>46.419809999999998</v>
      </c>
      <c r="FD1562">
        <v>46.157910000000001</v>
      </c>
      <c r="FE1562">
        <v>45.979840000000003</v>
      </c>
      <c r="FF1562">
        <v>45.982100000000003</v>
      </c>
      <c r="FG1562">
        <v>48.888480000000001</v>
      </c>
      <c r="FH1562">
        <v>51.894880000000001</v>
      </c>
      <c r="FI1562">
        <v>53.275280000000002</v>
      </c>
      <c r="FJ1562">
        <v>54.826650000000001</v>
      </c>
      <c r="FK1562">
        <v>55.70234</v>
      </c>
      <c r="FL1562">
        <v>55.585320000000003</v>
      </c>
      <c r="FM1562">
        <v>54.567439999999998</v>
      </c>
      <c r="FN1562">
        <v>52.924190000000003</v>
      </c>
      <c r="FO1562">
        <v>51.62979</v>
      </c>
      <c r="FP1562">
        <v>50.050890000000003</v>
      </c>
      <c r="FQ1562">
        <v>47.843359999999997</v>
      </c>
      <c r="FR1562">
        <v>46.556319999999999</v>
      </c>
      <c r="FS1562">
        <v>45.726329999999997</v>
      </c>
      <c r="FT1562">
        <v>45.657879999999999</v>
      </c>
      <c r="FU1562">
        <v>45.249740000000003</v>
      </c>
      <c r="FV1562">
        <v>1</v>
      </c>
    </row>
    <row r="1563" spans="1:178" x14ac:dyDescent="0.2">
      <c r="A1563" t="s">
        <v>216</v>
      </c>
      <c r="B1563" t="s">
        <v>231</v>
      </c>
      <c r="C1563" t="s">
        <v>246</v>
      </c>
      <c r="D1563" t="s">
        <v>33</v>
      </c>
      <c r="E1563">
        <v>2016</v>
      </c>
      <c r="F1563" t="s">
        <v>227</v>
      </c>
      <c r="G1563">
        <v>54</v>
      </c>
      <c r="H1563" s="59"/>
      <c r="I1563">
        <v>12.414809999999999</v>
      </c>
      <c r="J1563">
        <v>58.08099</v>
      </c>
      <c r="K1563">
        <v>57.746510000000001</v>
      </c>
      <c r="L1563">
        <v>57.407600000000002</v>
      </c>
      <c r="M1563">
        <v>59.535069999999997</v>
      </c>
      <c r="N1563">
        <v>62.342230000000001</v>
      </c>
      <c r="O1563">
        <v>65.698909999999998</v>
      </c>
      <c r="P1563">
        <v>67.546610000000001</v>
      </c>
      <c r="Q1563">
        <v>67.944239999999994</v>
      </c>
      <c r="R1563">
        <v>65.536289999999994</v>
      </c>
      <c r="S1563">
        <v>66.670599999999993</v>
      </c>
      <c r="T1563">
        <v>64.855320000000006</v>
      </c>
      <c r="U1563">
        <v>66.130939999999995</v>
      </c>
      <c r="V1563">
        <v>69.085319999999996</v>
      </c>
      <c r="W1563">
        <v>66.402910000000006</v>
      </c>
      <c r="X1563">
        <v>65.926109999999994</v>
      </c>
      <c r="Y1563">
        <v>65.505859999999998</v>
      </c>
      <c r="Z1563">
        <v>64.929069999999996</v>
      </c>
      <c r="AA1563">
        <v>64.260710000000003</v>
      </c>
      <c r="AB1563">
        <v>64.480890000000002</v>
      </c>
      <c r="AC1563">
        <v>62.7224</v>
      </c>
      <c r="AD1563">
        <v>62.078690000000002</v>
      </c>
      <c r="AE1563">
        <v>61.820059999999998</v>
      </c>
      <c r="AF1563">
        <v>60.348210000000002</v>
      </c>
      <c r="AG1563">
        <v>58.380200000000002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19.31654</v>
      </c>
      <c r="AX1563">
        <v>47.301290000000002</v>
      </c>
      <c r="AY1563">
        <v>47.16724</v>
      </c>
      <c r="AZ1563">
        <v>48.310859999999998</v>
      </c>
      <c r="BA1563">
        <v>46.844619999999999</v>
      </c>
      <c r="BB1563">
        <v>45.799669999999999</v>
      </c>
      <c r="BC1563">
        <v>35.572969999999998</v>
      </c>
      <c r="BD1563">
        <v>19.218579999999999</v>
      </c>
      <c r="BE1563">
        <v>9.7178109999999993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19.640940000000001</v>
      </c>
      <c r="BV1563">
        <v>48.375160000000001</v>
      </c>
      <c r="BW1563">
        <v>48.034010000000002</v>
      </c>
      <c r="BX1563">
        <v>49.077199999999998</v>
      </c>
      <c r="BY1563">
        <v>47.608220000000003</v>
      </c>
      <c r="BZ1563">
        <v>46.679409999999997</v>
      </c>
      <c r="CA1563">
        <v>36.116370000000003</v>
      </c>
      <c r="CB1563">
        <v>19.729289999999999</v>
      </c>
      <c r="CC1563">
        <v>10.561109999999999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19.86562</v>
      </c>
      <c r="CT1563">
        <v>49.118920000000003</v>
      </c>
      <c r="CU1563">
        <v>48.634320000000002</v>
      </c>
      <c r="CV1563">
        <v>49.607959999999999</v>
      </c>
      <c r="CW1563">
        <v>48.137079999999997</v>
      </c>
      <c r="CX1563">
        <v>47.288710000000002</v>
      </c>
      <c r="CY1563">
        <v>36.492730000000002</v>
      </c>
      <c r="CZ1563">
        <v>20.083010000000002</v>
      </c>
      <c r="DA1563">
        <v>11.14517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  <c r="DM1563">
        <v>0</v>
      </c>
      <c r="DN1563">
        <v>0</v>
      </c>
      <c r="DO1563">
        <v>0</v>
      </c>
      <c r="DP1563">
        <v>0</v>
      </c>
      <c r="DQ1563">
        <v>20.09029</v>
      </c>
      <c r="DR1563">
        <v>49.862670000000001</v>
      </c>
      <c r="DS1563">
        <v>49.234639999999999</v>
      </c>
      <c r="DT1563">
        <v>50.138730000000002</v>
      </c>
      <c r="DU1563">
        <v>48.665939999999999</v>
      </c>
      <c r="DV1563">
        <v>47.898009999999999</v>
      </c>
      <c r="DW1563">
        <v>36.86909</v>
      </c>
      <c r="DX1563">
        <v>20.436730000000001</v>
      </c>
      <c r="DY1563">
        <v>11.729240000000001</v>
      </c>
      <c r="DZ1563">
        <v>0</v>
      </c>
      <c r="EA1563">
        <v>0</v>
      </c>
      <c r="EB1563">
        <v>0</v>
      </c>
      <c r="EC1563">
        <v>0</v>
      </c>
      <c r="ED1563">
        <v>0</v>
      </c>
      <c r="EE1563">
        <v>0</v>
      </c>
      <c r="EF1563">
        <v>0</v>
      </c>
      <c r="EG1563">
        <v>0</v>
      </c>
      <c r="EH1563">
        <v>0</v>
      </c>
      <c r="EI1563">
        <v>0</v>
      </c>
      <c r="EJ1563">
        <v>0</v>
      </c>
      <c r="EK1563">
        <v>0</v>
      </c>
      <c r="EL1563">
        <v>0</v>
      </c>
      <c r="EM1563">
        <v>0</v>
      </c>
      <c r="EN1563">
        <v>0</v>
      </c>
      <c r="EO1563">
        <v>20.41469</v>
      </c>
      <c r="EP1563">
        <v>50.936540000000001</v>
      </c>
      <c r="EQ1563">
        <v>50.101399999999998</v>
      </c>
      <c r="ER1563">
        <v>50.905070000000002</v>
      </c>
      <c r="ES1563">
        <v>49.42953</v>
      </c>
      <c r="ET1563">
        <v>48.777749999999997</v>
      </c>
      <c r="EU1563">
        <v>37.412489999999998</v>
      </c>
      <c r="EV1563">
        <v>20.94745</v>
      </c>
      <c r="EW1563">
        <v>12.57253</v>
      </c>
      <c r="EX1563">
        <v>48.767850000000003</v>
      </c>
      <c r="EY1563">
        <v>47.956809999999997</v>
      </c>
      <c r="EZ1563">
        <v>47.117139999999999</v>
      </c>
      <c r="FA1563">
        <v>46.992980000000003</v>
      </c>
      <c r="FB1563">
        <v>46.401339999999998</v>
      </c>
      <c r="FC1563">
        <v>46.419809999999998</v>
      </c>
      <c r="FD1563">
        <v>46.157910000000001</v>
      </c>
      <c r="FE1563">
        <v>45.979840000000003</v>
      </c>
      <c r="FF1563">
        <v>45.982100000000003</v>
      </c>
      <c r="FG1563">
        <v>48.888480000000001</v>
      </c>
      <c r="FH1563">
        <v>51.894880000000001</v>
      </c>
      <c r="FI1563">
        <v>53.275280000000002</v>
      </c>
      <c r="FJ1563">
        <v>54.826650000000001</v>
      </c>
      <c r="FK1563">
        <v>55.70234</v>
      </c>
      <c r="FL1563">
        <v>55.585320000000003</v>
      </c>
      <c r="FM1563">
        <v>54.567439999999998</v>
      </c>
      <c r="FN1563">
        <v>52.924190000000003</v>
      </c>
      <c r="FO1563">
        <v>51.62979</v>
      </c>
      <c r="FP1563">
        <v>50.050890000000003</v>
      </c>
      <c r="FQ1563">
        <v>47.843359999999997</v>
      </c>
      <c r="FR1563">
        <v>46.556319999999999</v>
      </c>
      <c r="FS1563">
        <v>45.726329999999997</v>
      </c>
      <c r="FT1563">
        <v>45.657879999999999</v>
      </c>
      <c r="FU1563">
        <v>45.249740000000003</v>
      </c>
      <c r="FV1563">
        <v>1</v>
      </c>
    </row>
    <row r="1564" spans="1:178" x14ac:dyDescent="0.2">
      <c r="A1564" t="s">
        <v>216</v>
      </c>
      <c r="B1564" t="s">
        <v>231</v>
      </c>
      <c r="C1564" t="s">
        <v>246</v>
      </c>
      <c r="D1564" t="s">
        <v>33</v>
      </c>
      <c r="E1564">
        <v>2017</v>
      </c>
      <c r="F1564" t="s">
        <v>227</v>
      </c>
      <c r="G1564">
        <v>53</v>
      </c>
      <c r="H1564" s="59"/>
      <c r="I1564">
        <v>12.184900000000001</v>
      </c>
      <c r="J1564">
        <v>57.005409999999998</v>
      </c>
      <c r="K1564">
        <v>56.677129999999998</v>
      </c>
      <c r="L1564">
        <v>56.344499999999996</v>
      </c>
      <c r="M1564">
        <v>58.432569999999998</v>
      </c>
      <c r="N1564">
        <v>61.187750000000001</v>
      </c>
      <c r="O1564">
        <v>64.482259999999997</v>
      </c>
      <c r="P1564">
        <v>66.295749999999998</v>
      </c>
      <c r="Q1564">
        <v>66.686009999999996</v>
      </c>
      <c r="R1564">
        <v>64.322649999999996</v>
      </c>
      <c r="S1564">
        <v>65.435959999999994</v>
      </c>
      <c r="T1564">
        <v>63.654299999999999</v>
      </c>
      <c r="U1564">
        <v>64.906300000000002</v>
      </c>
      <c r="V1564">
        <v>67.805959999999999</v>
      </c>
      <c r="W1564">
        <v>65.173230000000004</v>
      </c>
      <c r="X1564">
        <v>64.705250000000007</v>
      </c>
      <c r="Y1564">
        <v>64.292789999999997</v>
      </c>
      <c r="Z1564">
        <v>63.726680000000002</v>
      </c>
      <c r="AA1564">
        <v>63.070700000000002</v>
      </c>
      <c r="AB1564">
        <v>63.286799999999999</v>
      </c>
      <c r="AC1564">
        <v>61.560870000000001</v>
      </c>
      <c r="AD1564">
        <v>60.929090000000002</v>
      </c>
      <c r="AE1564">
        <v>60.675249999999998</v>
      </c>
      <c r="AF1564">
        <v>59.230649999999997</v>
      </c>
      <c r="AG1564">
        <v>57.299079999999996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18.953769999999999</v>
      </c>
      <c r="AX1564">
        <v>46.408580000000001</v>
      </c>
      <c r="AY1564">
        <v>46.280259999999998</v>
      </c>
      <c r="AZ1564">
        <v>47.404249999999998</v>
      </c>
      <c r="BA1564">
        <v>45.965220000000002</v>
      </c>
      <c r="BB1564">
        <v>44.937809999999999</v>
      </c>
      <c r="BC1564">
        <v>34.905740000000002</v>
      </c>
      <c r="BD1564">
        <v>18.854710000000001</v>
      </c>
      <c r="BE1564">
        <v>9.5246960000000005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19.27515</v>
      </c>
      <c r="BV1564">
        <v>47.472470000000001</v>
      </c>
      <c r="BW1564">
        <v>47.138959999999997</v>
      </c>
      <c r="BX1564">
        <v>48.163469999999997</v>
      </c>
      <c r="BY1564">
        <v>46.721710000000002</v>
      </c>
      <c r="BZ1564">
        <v>45.809359999999998</v>
      </c>
      <c r="CA1564">
        <v>35.44408</v>
      </c>
      <c r="CB1564">
        <v>19.360679999999999</v>
      </c>
      <c r="CC1564">
        <v>10.360150000000001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19.49774</v>
      </c>
      <c r="CT1564">
        <v>48.209299999999999</v>
      </c>
      <c r="CU1564">
        <v>47.733690000000003</v>
      </c>
      <c r="CV1564">
        <v>48.689300000000003</v>
      </c>
      <c r="CW1564">
        <v>47.245649999999998</v>
      </c>
      <c r="CX1564">
        <v>46.412990000000001</v>
      </c>
      <c r="CY1564">
        <v>35.816940000000002</v>
      </c>
      <c r="CZ1564">
        <v>19.711110000000001</v>
      </c>
      <c r="DA1564">
        <v>10.93878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  <c r="DM1564">
        <v>0</v>
      </c>
      <c r="DN1564">
        <v>0</v>
      </c>
      <c r="DO1564">
        <v>0</v>
      </c>
      <c r="DP1564">
        <v>0</v>
      </c>
      <c r="DQ1564">
        <v>19.720320000000001</v>
      </c>
      <c r="DR1564">
        <v>48.94614</v>
      </c>
      <c r="DS1564">
        <v>48.328420000000001</v>
      </c>
      <c r="DT1564">
        <v>49.215130000000002</v>
      </c>
      <c r="DU1564">
        <v>47.769590000000001</v>
      </c>
      <c r="DV1564">
        <v>47.016629999999999</v>
      </c>
      <c r="DW1564">
        <v>36.189799999999998</v>
      </c>
      <c r="DX1564">
        <v>20.061530000000001</v>
      </c>
      <c r="DY1564">
        <v>11.51741</v>
      </c>
      <c r="DZ1564">
        <v>0</v>
      </c>
      <c r="EA1564">
        <v>0</v>
      </c>
      <c r="EB1564">
        <v>0</v>
      </c>
      <c r="EC1564">
        <v>0</v>
      </c>
      <c r="ED1564">
        <v>0</v>
      </c>
      <c r="EE1564">
        <v>0</v>
      </c>
      <c r="EF1564">
        <v>0</v>
      </c>
      <c r="EG1564">
        <v>0</v>
      </c>
      <c r="EH1564">
        <v>0</v>
      </c>
      <c r="EI1564">
        <v>0</v>
      </c>
      <c r="EJ1564">
        <v>0</v>
      </c>
      <c r="EK1564">
        <v>0</v>
      </c>
      <c r="EL1564">
        <v>0</v>
      </c>
      <c r="EM1564">
        <v>0</v>
      </c>
      <c r="EN1564">
        <v>0</v>
      </c>
      <c r="EO1564">
        <v>20.041699999999999</v>
      </c>
      <c r="EP1564">
        <v>50.01003</v>
      </c>
      <c r="EQ1564">
        <v>49.18712</v>
      </c>
      <c r="ER1564">
        <v>49.974339999999998</v>
      </c>
      <c r="ES1564">
        <v>48.52608</v>
      </c>
      <c r="ET1564">
        <v>47.888179999999998</v>
      </c>
      <c r="EU1564">
        <v>36.728140000000003</v>
      </c>
      <c r="EV1564">
        <v>20.567499999999999</v>
      </c>
      <c r="EW1564">
        <v>12.35286</v>
      </c>
      <c r="EX1564">
        <v>48.767850000000003</v>
      </c>
      <c r="EY1564">
        <v>47.956809999999997</v>
      </c>
      <c r="EZ1564">
        <v>47.117139999999999</v>
      </c>
      <c r="FA1564">
        <v>46.992980000000003</v>
      </c>
      <c r="FB1564">
        <v>46.401339999999998</v>
      </c>
      <c r="FC1564">
        <v>46.419809999999998</v>
      </c>
      <c r="FD1564">
        <v>46.157910000000001</v>
      </c>
      <c r="FE1564">
        <v>45.979840000000003</v>
      </c>
      <c r="FF1564">
        <v>45.982100000000003</v>
      </c>
      <c r="FG1564">
        <v>48.888480000000001</v>
      </c>
      <c r="FH1564">
        <v>51.894880000000001</v>
      </c>
      <c r="FI1564">
        <v>53.275280000000002</v>
      </c>
      <c r="FJ1564">
        <v>54.826650000000001</v>
      </c>
      <c r="FK1564">
        <v>55.70234</v>
      </c>
      <c r="FL1564">
        <v>55.585320000000003</v>
      </c>
      <c r="FM1564">
        <v>54.567439999999998</v>
      </c>
      <c r="FN1564">
        <v>52.924190000000003</v>
      </c>
      <c r="FO1564">
        <v>51.62979</v>
      </c>
      <c r="FP1564">
        <v>50.050890000000003</v>
      </c>
      <c r="FQ1564">
        <v>47.843359999999997</v>
      </c>
      <c r="FR1564">
        <v>46.556319999999999</v>
      </c>
      <c r="FS1564">
        <v>45.726329999999997</v>
      </c>
      <c r="FT1564">
        <v>45.657879999999999</v>
      </c>
      <c r="FU1564">
        <v>45.249740000000003</v>
      </c>
      <c r="FV1564">
        <v>1</v>
      </c>
    </row>
    <row r="1565" spans="1:178" x14ac:dyDescent="0.2">
      <c r="A1565" t="s">
        <v>216</v>
      </c>
      <c r="B1565" t="s">
        <v>231</v>
      </c>
      <c r="C1565" t="s">
        <v>246</v>
      </c>
      <c r="D1565" t="s">
        <v>33</v>
      </c>
      <c r="E1565" t="s">
        <v>239</v>
      </c>
      <c r="F1565" t="s">
        <v>227</v>
      </c>
      <c r="G1565">
        <v>51</v>
      </c>
      <c r="H1565" s="59"/>
      <c r="I1565">
        <v>11.725099999999999</v>
      </c>
      <c r="J1565">
        <v>54.85427</v>
      </c>
      <c r="K1565">
        <v>54.53837</v>
      </c>
      <c r="L1565">
        <v>54.218290000000003</v>
      </c>
      <c r="M1565">
        <v>56.22757</v>
      </c>
      <c r="N1565">
        <v>58.878779999999999</v>
      </c>
      <c r="O1565">
        <v>62.048969999999997</v>
      </c>
      <c r="P1565">
        <v>63.794020000000003</v>
      </c>
      <c r="Q1565">
        <v>64.169560000000004</v>
      </c>
      <c r="R1565">
        <v>61.895389999999999</v>
      </c>
      <c r="S1565">
        <v>62.966679999999997</v>
      </c>
      <c r="T1565">
        <v>61.252249999999997</v>
      </c>
      <c r="U1565">
        <v>62.457000000000001</v>
      </c>
      <c r="V1565">
        <v>65.247249999999994</v>
      </c>
      <c r="W1565">
        <v>62.713859999999997</v>
      </c>
      <c r="X1565">
        <v>62.263550000000002</v>
      </c>
      <c r="Y1565">
        <v>61.86665</v>
      </c>
      <c r="Z1565">
        <v>61.321899999999999</v>
      </c>
      <c r="AA1565">
        <v>60.690669999999997</v>
      </c>
      <c r="AB1565">
        <v>60.898609999999998</v>
      </c>
      <c r="AC1565">
        <v>59.237819999999999</v>
      </c>
      <c r="AD1565">
        <v>58.62988</v>
      </c>
      <c r="AE1565">
        <v>58.385620000000003</v>
      </c>
      <c r="AF1565">
        <v>56.995530000000002</v>
      </c>
      <c r="AG1565">
        <v>55.136859999999999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18.228370000000002</v>
      </c>
      <c r="AX1565">
        <v>44.623669999999997</v>
      </c>
      <c r="AY1565">
        <v>44.506680000000003</v>
      </c>
      <c r="AZ1565">
        <v>45.5914</v>
      </c>
      <c r="BA1565">
        <v>44.206760000000003</v>
      </c>
      <c r="BB1565">
        <v>43.214469999999999</v>
      </c>
      <c r="BC1565">
        <v>33.571510000000004</v>
      </c>
      <c r="BD1565">
        <v>18.127210000000002</v>
      </c>
      <c r="BE1565">
        <v>9.1388499999999997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18.543620000000001</v>
      </c>
      <c r="BV1565">
        <v>45.667279999999998</v>
      </c>
      <c r="BW1565">
        <v>45.349020000000003</v>
      </c>
      <c r="BX1565">
        <v>46.336150000000004</v>
      </c>
      <c r="BY1565">
        <v>44.948830000000001</v>
      </c>
      <c r="BZ1565">
        <v>44.069420000000001</v>
      </c>
      <c r="CA1565">
        <v>34.099600000000002</v>
      </c>
      <c r="CB1565">
        <v>18.623539999999998</v>
      </c>
      <c r="CC1565">
        <v>9.9583860000000008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18.761970000000002</v>
      </c>
      <c r="CT1565">
        <v>46.390090000000001</v>
      </c>
      <c r="CU1565">
        <v>45.93242</v>
      </c>
      <c r="CV1565">
        <v>46.851959999999998</v>
      </c>
      <c r="CW1565">
        <v>45.462800000000001</v>
      </c>
      <c r="CX1565">
        <v>44.661560000000001</v>
      </c>
      <c r="CY1565">
        <v>34.465350000000001</v>
      </c>
      <c r="CZ1565">
        <v>18.967289999999998</v>
      </c>
      <c r="DA1565">
        <v>10.526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  <c r="DM1565">
        <v>0</v>
      </c>
      <c r="DN1565">
        <v>0</v>
      </c>
      <c r="DO1565">
        <v>0</v>
      </c>
      <c r="DP1565">
        <v>0</v>
      </c>
      <c r="DQ1565">
        <v>18.980319999999999</v>
      </c>
      <c r="DR1565">
        <v>47.11289</v>
      </c>
      <c r="DS1565">
        <v>46.515819999999998</v>
      </c>
      <c r="DT1565">
        <v>47.36777</v>
      </c>
      <c r="DU1565">
        <v>45.976759999999999</v>
      </c>
      <c r="DV1565">
        <v>45.253700000000002</v>
      </c>
      <c r="DW1565">
        <v>34.831110000000002</v>
      </c>
      <c r="DX1565">
        <v>19.311039999999998</v>
      </c>
      <c r="DY1565">
        <v>11.0936</v>
      </c>
      <c r="DZ1565">
        <v>0</v>
      </c>
      <c r="EA1565">
        <v>0</v>
      </c>
      <c r="EB1565">
        <v>0</v>
      </c>
      <c r="EC1565">
        <v>0</v>
      </c>
      <c r="ED1565">
        <v>0</v>
      </c>
      <c r="EE1565">
        <v>0</v>
      </c>
      <c r="EF1565">
        <v>0</v>
      </c>
      <c r="EG1565">
        <v>0</v>
      </c>
      <c r="EH1565">
        <v>0</v>
      </c>
      <c r="EI1565">
        <v>0</v>
      </c>
      <c r="EJ1565">
        <v>0</v>
      </c>
      <c r="EK1565">
        <v>0</v>
      </c>
      <c r="EL1565">
        <v>0</v>
      </c>
      <c r="EM1565">
        <v>0</v>
      </c>
      <c r="EN1565">
        <v>0</v>
      </c>
      <c r="EO1565">
        <v>19.295580000000001</v>
      </c>
      <c r="EP1565">
        <v>48.156509999999997</v>
      </c>
      <c r="EQ1565">
        <v>47.358159999999998</v>
      </c>
      <c r="ER1565">
        <v>48.11253</v>
      </c>
      <c r="ES1565">
        <v>46.718829999999997</v>
      </c>
      <c r="ET1565">
        <v>46.108649999999997</v>
      </c>
      <c r="EU1565">
        <v>35.359200000000001</v>
      </c>
      <c r="EV1565">
        <v>19.807369999999999</v>
      </c>
      <c r="EW1565">
        <v>11.91314</v>
      </c>
      <c r="EX1565">
        <v>48.767850000000003</v>
      </c>
      <c r="EY1565">
        <v>47.956809999999997</v>
      </c>
      <c r="EZ1565">
        <v>47.117139999999999</v>
      </c>
      <c r="FA1565">
        <v>46.992980000000003</v>
      </c>
      <c r="FB1565">
        <v>46.401339999999998</v>
      </c>
      <c r="FC1565">
        <v>46.419809999999998</v>
      </c>
      <c r="FD1565">
        <v>46.157910000000001</v>
      </c>
      <c r="FE1565">
        <v>45.979840000000003</v>
      </c>
      <c r="FF1565">
        <v>45.982100000000003</v>
      </c>
      <c r="FG1565">
        <v>48.888480000000001</v>
      </c>
      <c r="FH1565">
        <v>51.894880000000001</v>
      </c>
      <c r="FI1565">
        <v>53.275280000000002</v>
      </c>
      <c r="FJ1565">
        <v>54.826650000000001</v>
      </c>
      <c r="FK1565">
        <v>55.70234</v>
      </c>
      <c r="FL1565">
        <v>55.585320000000003</v>
      </c>
      <c r="FM1565">
        <v>54.567439999999998</v>
      </c>
      <c r="FN1565">
        <v>52.924190000000003</v>
      </c>
      <c r="FO1565">
        <v>51.62979</v>
      </c>
      <c r="FP1565">
        <v>50.050890000000003</v>
      </c>
      <c r="FQ1565">
        <v>47.843359999999997</v>
      </c>
      <c r="FR1565">
        <v>46.556319999999999</v>
      </c>
      <c r="FS1565">
        <v>45.726329999999997</v>
      </c>
      <c r="FT1565">
        <v>45.657879999999999</v>
      </c>
      <c r="FU1565">
        <v>45.249740000000003</v>
      </c>
      <c r="FV1565">
        <v>1</v>
      </c>
    </row>
    <row r="1566" spans="1:178" x14ac:dyDescent="0.2">
      <c r="A1566" t="s">
        <v>216</v>
      </c>
      <c r="B1566" t="s">
        <v>231</v>
      </c>
      <c r="C1566" t="s">
        <v>246</v>
      </c>
      <c r="D1566" t="s">
        <v>34</v>
      </c>
      <c r="E1566">
        <v>2015</v>
      </c>
      <c r="F1566" t="s">
        <v>227</v>
      </c>
      <c r="G1566">
        <v>56</v>
      </c>
      <c r="H1566" s="59"/>
      <c r="I1566">
        <v>12.87462</v>
      </c>
      <c r="J1566">
        <v>59.360039999999998</v>
      </c>
      <c r="K1566">
        <v>58.764580000000002</v>
      </c>
      <c r="L1566">
        <v>58.525779999999997</v>
      </c>
      <c r="M1566">
        <v>60.339390000000002</v>
      </c>
      <c r="N1566">
        <v>63.198610000000002</v>
      </c>
      <c r="O1566">
        <v>66.778989999999993</v>
      </c>
      <c r="P1566">
        <v>67.704679999999996</v>
      </c>
      <c r="Q1566">
        <v>69.560169999999999</v>
      </c>
      <c r="R1566">
        <v>69.610299999999995</v>
      </c>
      <c r="S1566">
        <v>69.975719999999995</v>
      </c>
      <c r="T1566">
        <v>70.971050000000005</v>
      </c>
      <c r="U1566">
        <v>70.163020000000003</v>
      </c>
      <c r="V1566">
        <v>68.847830000000002</v>
      </c>
      <c r="W1566">
        <v>66.56129</v>
      </c>
      <c r="X1566">
        <v>66.743089999999995</v>
      </c>
      <c r="Y1566">
        <v>66.598699999999994</v>
      </c>
      <c r="Z1566">
        <v>65.849149999999995</v>
      </c>
      <c r="AA1566">
        <v>66.200950000000006</v>
      </c>
      <c r="AB1566">
        <v>64.643370000000004</v>
      </c>
      <c r="AC1566">
        <v>65.093329999999995</v>
      </c>
      <c r="AD1566">
        <v>64.564589999999995</v>
      </c>
      <c r="AE1566">
        <v>64.213549999999998</v>
      </c>
      <c r="AF1566">
        <v>63.331220000000002</v>
      </c>
      <c r="AG1566">
        <v>60.600009999999997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18.918510000000001</v>
      </c>
      <c r="AX1566">
        <v>49.275149999999996</v>
      </c>
      <c r="AY1566">
        <v>49.628270000000001</v>
      </c>
      <c r="AZ1566">
        <v>47.790950000000002</v>
      </c>
      <c r="BA1566">
        <v>48.965299999999999</v>
      </c>
      <c r="BB1566">
        <v>48.678759999999997</v>
      </c>
      <c r="BC1566">
        <v>37.546550000000003</v>
      </c>
      <c r="BD1566">
        <v>19.90081</v>
      </c>
      <c r="BE1566">
        <v>10.204890000000001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19.293880000000001</v>
      </c>
      <c r="BV1566">
        <v>49.88776</v>
      </c>
      <c r="BW1566">
        <v>50.304340000000003</v>
      </c>
      <c r="BX1566">
        <v>48.515039999999999</v>
      </c>
      <c r="BY1566">
        <v>49.651519999999998</v>
      </c>
      <c r="BZ1566">
        <v>49.303049999999999</v>
      </c>
      <c r="CA1566">
        <v>38.078760000000003</v>
      </c>
      <c r="CB1566">
        <v>20.44162</v>
      </c>
      <c r="CC1566">
        <v>11.06366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19.55387</v>
      </c>
      <c r="CT1566">
        <v>50.312040000000003</v>
      </c>
      <c r="CU1566">
        <v>50.772579999999998</v>
      </c>
      <c r="CV1566">
        <v>49.016539999999999</v>
      </c>
      <c r="CW1566">
        <v>50.12679</v>
      </c>
      <c r="CX1566">
        <v>49.735430000000001</v>
      </c>
      <c r="CY1566">
        <v>38.447369999999999</v>
      </c>
      <c r="CZ1566">
        <v>20.816189999999999</v>
      </c>
      <c r="DA1566">
        <v>11.658440000000001</v>
      </c>
      <c r="DB1566">
        <v>0</v>
      </c>
      <c r="DC1566">
        <v>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  <c r="DM1566">
        <v>0</v>
      </c>
      <c r="DN1566">
        <v>0</v>
      </c>
      <c r="DO1566">
        <v>0</v>
      </c>
      <c r="DP1566">
        <v>0</v>
      </c>
      <c r="DQ1566">
        <v>19.813849999999999</v>
      </c>
      <c r="DR1566">
        <v>50.736330000000002</v>
      </c>
      <c r="DS1566">
        <v>51.240819999999999</v>
      </c>
      <c r="DT1566">
        <v>49.518039999999999</v>
      </c>
      <c r="DU1566">
        <v>50.602069999999998</v>
      </c>
      <c r="DV1566">
        <v>50.167810000000003</v>
      </c>
      <c r="DW1566">
        <v>38.815980000000003</v>
      </c>
      <c r="DX1566">
        <v>21.190760000000001</v>
      </c>
      <c r="DY1566">
        <v>12.253220000000001</v>
      </c>
      <c r="DZ1566">
        <v>0</v>
      </c>
      <c r="EA1566">
        <v>0</v>
      </c>
      <c r="EB1566">
        <v>0</v>
      </c>
      <c r="EC1566">
        <v>0</v>
      </c>
      <c r="ED1566">
        <v>0</v>
      </c>
      <c r="EE1566">
        <v>0</v>
      </c>
      <c r="EF1566">
        <v>0</v>
      </c>
      <c r="EG1566">
        <v>0</v>
      </c>
      <c r="EH1566">
        <v>0</v>
      </c>
      <c r="EI1566">
        <v>0</v>
      </c>
      <c r="EJ1566">
        <v>0</v>
      </c>
      <c r="EK1566">
        <v>0</v>
      </c>
      <c r="EL1566">
        <v>0</v>
      </c>
      <c r="EM1566">
        <v>0</v>
      </c>
      <c r="EN1566">
        <v>0</v>
      </c>
      <c r="EO1566">
        <v>20.189219999999999</v>
      </c>
      <c r="EP1566">
        <v>51.348930000000003</v>
      </c>
      <c r="EQ1566">
        <v>51.916890000000002</v>
      </c>
      <c r="ER1566">
        <v>50.24212</v>
      </c>
      <c r="ES1566">
        <v>51.28828</v>
      </c>
      <c r="ET1566">
        <v>50.792099999999998</v>
      </c>
      <c r="EU1566">
        <v>39.348190000000002</v>
      </c>
      <c r="EV1566">
        <v>21.731570000000001</v>
      </c>
      <c r="EW1566">
        <v>13.11199</v>
      </c>
      <c r="EX1566">
        <v>54.574039999999997</v>
      </c>
      <c r="EY1566">
        <v>53.44341</v>
      </c>
      <c r="EZ1566">
        <v>52.334389999999999</v>
      </c>
      <c r="FA1566">
        <v>51.504600000000003</v>
      </c>
      <c r="FB1566">
        <v>52.006219999999999</v>
      </c>
      <c r="FC1566">
        <v>51.226959999999998</v>
      </c>
      <c r="FD1566">
        <v>47.821660000000001</v>
      </c>
      <c r="FE1566">
        <v>51.329529999999998</v>
      </c>
      <c r="FF1566">
        <v>53.792279999999998</v>
      </c>
      <c r="FG1566">
        <v>56.389560000000003</v>
      </c>
      <c r="FH1566">
        <v>58.76549</v>
      </c>
      <c r="FI1566">
        <v>59.075029999999998</v>
      </c>
      <c r="FJ1566">
        <v>60.259360000000001</v>
      </c>
      <c r="FK1566">
        <v>61.944830000000003</v>
      </c>
      <c r="FL1566">
        <v>63.033839999999998</v>
      </c>
      <c r="FM1566">
        <v>63.581510000000002</v>
      </c>
      <c r="FN1566">
        <v>62.604300000000002</v>
      </c>
      <c r="FO1566">
        <v>61.867899999999999</v>
      </c>
      <c r="FP1566">
        <v>60.500430000000001</v>
      </c>
      <c r="FQ1566">
        <v>58.832099999999997</v>
      </c>
      <c r="FR1566">
        <v>57.403799999999997</v>
      </c>
      <c r="FS1566">
        <v>56.022930000000002</v>
      </c>
      <c r="FT1566">
        <v>55.742019999999997</v>
      </c>
      <c r="FU1566">
        <v>54.608220000000003</v>
      </c>
      <c r="FV1566">
        <v>1</v>
      </c>
    </row>
    <row r="1567" spans="1:178" x14ac:dyDescent="0.2">
      <c r="A1567" t="s">
        <v>216</v>
      </c>
      <c r="B1567" t="s">
        <v>231</v>
      </c>
      <c r="C1567" t="s">
        <v>246</v>
      </c>
      <c r="D1567" t="s">
        <v>34</v>
      </c>
      <c r="E1567">
        <v>2016</v>
      </c>
      <c r="F1567" t="s">
        <v>227</v>
      </c>
      <c r="G1567">
        <v>54</v>
      </c>
      <c r="H1567" s="59"/>
      <c r="I1567">
        <v>12.414809999999999</v>
      </c>
      <c r="J1567">
        <v>57.24004</v>
      </c>
      <c r="K1567">
        <v>56.665849999999999</v>
      </c>
      <c r="L1567">
        <v>56.435580000000002</v>
      </c>
      <c r="M1567">
        <v>58.18441</v>
      </c>
      <c r="N1567">
        <v>60.941519999999997</v>
      </c>
      <c r="O1567">
        <v>64.394030000000001</v>
      </c>
      <c r="P1567">
        <v>65.286649999999995</v>
      </c>
      <c r="Q1567">
        <v>67.075879999999998</v>
      </c>
      <c r="R1567">
        <v>67.124219999999994</v>
      </c>
      <c r="S1567">
        <v>67.476590000000002</v>
      </c>
      <c r="T1567">
        <v>68.436359999999993</v>
      </c>
      <c r="U1567">
        <v>67.657200000000003</v>
      </c>
      <c r="V1567">
        <v>66.388980000000004</v>
      </c>
      <c r="W1567">
        <v>64.184100000000001</v>
      </c>
      <c r="X1567">
        <v>64.359409999999997</v>
      </c>
      <c r="Y1567">
        <v>64.220179999999999</v>
      </c>
      <c r="Z1567">
        <v>63.497399999999999</v>
      </c>
      <c r="AA1567">
        <v>63.83663</v>
      </c>
      <c r="AB1567">
        <v>62.334679999999999</v>
      </c>
      <c r="AC1567">
        <v>62.768569999999997</v>
      </c>
      <c r="AD1567">
        <v>62.258710000000001</v>
      </c>
      <c r="AE1567">
        <v>61.920209999999997</v>
      </c>
      <c r="AF1567">
        <v>61.069389999999999</v>
      </c>
      <c r="AG1567">
        <v>58.435720000000003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18.23161</v>
      </c>
      <c r="AX1567">
        <v>47.496980000000001</v>
      </c>
      <c r="AY1567">
        <v>47.835590000000003</v>
      </c>
      <c r="AZ1567">
        <v>46.062449999999998</v>
      </c>
      <c r="BA1567">
        <v>47.195990000000002</v>
      </c>
      <c r="BB1567">
        <v>46.92154</v>
      </c>
      <c r="BC1567">
        <v>36.189660000000003</v>
      </c>
      <c r="BD1567">
        <v>19.173870000000001</v>
      </c>
      <c r="BE1567">
        <v>9.8147070000000003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18.60022</v>
      </c>
      <c r="BV1567">
        <v>48.098550000000003</v>
      </c>
      <c r="BW1567">
        <v>48.499470000000002</v>
      </c>
      <c r="BX1567">
        <v>46.773479999999999</v>
      </c>
      <c r="BY1567">
        <v>47.869840000000003</v>
      </c>
      <c r="BZ1567">
        <v>47.534579999999998</v>
      </c>
      <c r="CA1567">
        <v>36.71228</v>
      </c>
      <c r="CB1567">
        <v>19.704940000000001</v>
      </c>
      <c r="CC1567">
        <v>10.657999999999999</v>
      </c>
      <c r="CD1567">
        <v>0</v>
      </c>
      <c r="CE1567">
        <v>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18.855509999999999</v>
      </c>
      <c r="CT1567">
        <v>48.515189999999997</v>
      </c>
      <c r="CU1567">
        <v>48.959269999999997</v>
      </c>
      <c r="CV1567">
        <v>47.265949999999997</v>
      </c>
      <c r="CW1567">
        <v>48.336550000000003</v>
      </c>
      <c r="CX1567">
        <v>47.959159999999997</v>
      </c>
      <c r="CY1567">
        <v>37.074249999999999</v>
      </c>
      <c r="CZ1567">
        <v>20.072749999999999</v>
      </c>
      <c r="DA1567">
        <v>11.24207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  <c r="DM1567">
        <v>0</v>
      </c>
      <c r="DN1567">
        <v>0</v>
      </c>
      <c r="DO1567">
        <v>0</v>
      </c>
      <c r="DP1567">
        <v>0</v>
      </c>
      <c r="DQ1567">
        <v>19.110810000000001</v>
      </c>
      <c r="DR1567">
        <v>48.931829999999998</v>
      </c>
      <c r="DS1567">
        <v>49.419080000000001</v>
      </c>
      <c r="DT1567">
        <v>47.758409999999998</v>
      </c>
      <c r="DU1567">
        <v>48.803260000000002</v>
      </c>
      <c r="DV1567">
        <v>48.383749999999999</v>
      </c>
      <c r="DW1567">
        <v>37.436210000000003</v>
      </c>
      <c r="DX1567">
        <v>20.440570000000001</v>
      </c>
      <c r="DY1567">
        <v>11.826129999999999</v>
      </c>
      <c r="DZ1567">
        <v>0</v>
      </c>
      <c r="EA1567">
        <v>0</v>
      </c>
      <c r="EB1567">
        <v>0</v>
      </c>
      <c r="EC1567">
        <v>0</v>
      </c>
      <c r="ED1567">
        <v>0</v>
      </c>
      <c r="EE1567">
        <v>0</v>
      </c>
      <c r="EF1567">
        <v>0</v>
      </c>
      <c r="EG1567">
        <v>0</v>
      </c>
      <c r="EH1567">
        <v>0</v>
      </c>
      <c r="EI1567">
        <v>0</v>
      </c>
      <c r="EJ1567">
        <v>0</v>
      </c>
      <c r="EK1567">
        <v>0</v>
      </c>
      <c r="EL1567">
        <v>0</v>
      </c>
      <c r="EM1567">
        <v>0</v>
      </c>
      <c r="EN1567">
        <v>0</v>
      </c>
      <c r="EO1567">
        <v>19.479420000000001</v>
      </c>
      <c r="EP1567">
        <v>49.533389999999997</v>
      </c>
      <c r="EQ1567">
        <v>50.082949999999997</v>
      </c>
      <c r="ER1567">
        <v>48.469439999999999</v>
      </c>
      <c r="ES1567">
        <v>49.477119999999999</v>
      </c>
      <c r="ET1567">
        <v>48.996789999999997</v>
      </c>
      <c r="EU1567">
        <v>37.958840000000002</v>
      </c>
      <c r="EV1567">
        <v>20.971640000000001</v>
      </c>
      <c r="EW1567">
        <v>12.66943</v>
      </c>
      <c r="EX1567">
        <v>54.574039999999997</v>
      </c>
      <c r="EY1567">
        <v>53.44341</v>
      </c>
      <c r="EZ1567">
        <v>52.334389999999999</v>
      </c>
      <c r="FA1567">
        <v>51.504600000000003</v>
      </c>
      <c r="FB1567">
        <v>52.006219999999999</v>
      </c>
      <c r="FC1567">
        <v>51.226959999999998</v>
      </c>
      <c r="FD1567">
        <v>47.821660000000001</v>
      </c>
      <c r="FE1567">
        <v>51.329529999999998</v>
      </c>
      <c r="FF1567">
        <v>53.792279999999998</v>
      </c>
      <c r="FG1567">
        <v>56.389560000000003</v>
      </c>
      <c r="FH1567">
        <v>58.76549</v>
      </c>
      <c r="FI1567">
        <v>59.075029999999998</v>
      </c>
      <c r="FJ1567">
        <v>60.259360000000001</v>
      </c>
      <c r="FK1567">
        <v>61.94482</v>
      </c>
      <c r="FL1567">
        <v>63.033839999999998</v>
      </c>
      <c r="FM1567">
        <v>63.581499999999998</v>
      </c>
      <c r="FN1567">
        <v>62.604300000000002</v>
      </c>
      <c r="FO1567">
        <v>61.867899999999999</v>
      </c>
      <c r="FP1567">
        <v>60.500430000000001</v>
      </c>
      <c r="FQ1567">
        <v>58.832099999999997</v>
      </c>
      <c r="FR1567">
        <v>57.403799999999997</v>
      </c>
      <c r="FS1567">
        <v>56.022930000000002</v>
      </c>
      <c r="FT1567">
        <v>55.742019999999997</v>
      </c>
      <c r="FU1567">
        <v>54.608220000000003</v>
      </c>
      <c r="FV1567">
        <v>1</v>
      </c>
    </row>
    <row r="1568" spans="1:178" x14ac:dyDescent="0.2">
      <c r="A1568" t="s">
        <v>216</v>
      </c>
      <c r="B1568" t="s">
        <v>231</v>
      </c>
      <c r="C1568" t="s">
        <v>246</v>
      </c>
      <c r="D1568" t="s">
        <v>34</v>
      </c>
      <c r="E1568">
        <v>2017</v>
      </c>
      <c r="F1568" t="s">
        <v>227</v>
      </c>
      <c r="G1568">
        <v>53</v>
      </c>
      <c r="H1568" s="59"/>
      <c r="I1568">
        <v>12.184900000000001</v>
      </c>
      <c r="J1568">
        <v>56.180039999999998</v>
      </c>
      <c r="K1568">
        <v>55.616480000000003</v>
      </c>
      <c r="L1568">
        <v>55.390479999999997</v>
      </c>
      <c r="M1568">
        <v>57.106920000000002</v>
      </c>
      <c r="N1568">
        <v>59.81297</v>
      </c>
      <c r="O1568">
        <v>63.201549999999997</v>
      </c>
      <c r="P1568">
        <v>64.077640000000002</v>
      </c>
      <c r="Q1568">
        <v>65.833730000000003</v>
      </c>
      <c r="R1568">
        <v>65.881180000000001</v>
      </c>
      <c r="S1568">
        <v>66.227010000000007</v>
      </c>
      <c r="T1568">
        <v>67.169020000000003</v>
      </c>
      <c r="U1568">
        <v>66.40428</v>
      </c>
      <c r="V1568">
        <v>65.159549999999996</v>
      </c>
      <c r="W1568">
        <v>62.995510000000003</v>
      </c>
      <c r="X1568">
        <v>63.167560000000002</v>
      </c>
      <c r="Y1568">
        <v>63.030909999999999</v>
      </c>
      <c r="Z1568">
        <v>62.32152</v>
      </c>
      <c r="AA1568">
        <v>62.654470000000003</v>
      </c>
      <c r="AB1568">
        <v>61.180329999999998</v>
      </c>
      <c r="AC1568">
        <v>61.606189999999998</v>
      </c>
      <c r="AD1568">
        <v>61.10577</v>
      </c>
      <c r="AE1568">
        <v>60.773539999999997</v>
      </c>
      <c r="AF1568">
        <v>59.938479999999998</v>
      </c>
      <c r="AG1568">
        <v>57.353580000000001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17.88824</v>
      </c>
      <c r="AX1568">
        <v>46.608020000000003</v>
      </c>
      <c r="AY1568">
        <v>46.939390000000003</v>
      </c>
      <c r="AZ1568">
        <v>45.198349999999998</v>
      </c>
      <c r="BA1568">
        <v>46.311480000000003</v>
      </c>
      <c r="BB1568">
        <v>46.043059999999997</v>
      </c>
      <c r="BC1568">
        <v>35.511330000000001</v>
      </c>
      <c r="BD1568">
        <v>18.810510000000001</v>
      </c>
      <c r="BE1568">
        <v>9.6197990000000004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18.253409999999999</v>
      </c>
      <c r="BV1568">
        <v>47.203989999999997</v>
      </c>
      <c r="BW1568">
        <v>47.597099999999998</v>
      </c>
      <c r="BX1568">
        <v>45.902769999999997</v>
      </c>
      <c r="BY1568">
        <v>46.979059999999997</v>
      </c>
      <c r="BZ1568">
        <v>46.650390000000002</v>
      </c>
      <c r="CA1568">
        <v>36.029089999999997</v>
      </c>
      <c r="CB1568">
        <v>19.336639999999999</v>
      </c>
      <c r="CC1568">
        <v>10.455249999999999</v>
      </c>
      <c r="CD1568">
        <v>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18.506340000000002</v>
      </c>
      <c r="CT1568">
        <v>47.616759999999999</v>
      </c>
      <c r="CU1568">
        <v>48.052619999999997</v>
      </c>
      <c r="CV1568">
        <v>46.390650000000001</v>
      </c>
      <c r="CW1568">
        <v>47.441429999999997</v>
      </c>
      <c r="CX1568">
        <v>47.07103</v>
      </c>
      <c r="CY1568">
        <v>36.387689999999999</v>
      </c>
      <c r="CZ1568">
        <v>19.701039999999999</v>
      </c>
      <c r="DA1568">
        <v>11.03388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  <c r="DM1568">
        <v>0</v>
      </c>
      <c r="DN1568">
        <v>0</v>
      </c>
      <c r="DO1568">
        <v>0</v>
      </c>
      <c r="DP1568">
        <v>0</v>
      </c>
      <c r="DQ1568">
        <v>18.759260000000001</v>
      </c>
      <c r="DR1568">
        <v>48.029519999999998</v>
      </c>
      <c r="DS1568">
        <v>48.508139999999997</v>
      </c>
      <c r="DT1568">
        <v>46.878529999999998</v>
      </c>
      <c r="DU1568">
        <v>47.903799999999997</v>
      </c>
      <c r="DV1568">
        <v>47.491669999999999</v>
      </c>
      <c r="DW1568">
        <v>36.746290000000002</v>
      </c>
      <c r="DX1568">
        <v>20.065429999999999</v>
      </c>
      <c r="DY1568">
        <v>11.61251</v>
      </c>
      <c r="DZ1568">
        <v>0</v>
      </c>
      <c r="EA1568">
        <v>0</v>
      </c>
      <c r="EB1568">
        <v>0</v>
      </c>
      <c r="EC1568">
        <v>0</v>
      </c>
      <c r="ED1568">
        <v>0</v>
      </c>
      <c r="EE1568">
        <v>0</v>
      </c>
      <c r="EF1568">
        <v>0</v>
      </c>
      <c r="EG1568">
        <v>0</v>
      </c>
      <c r="EH1568">
        <v>0</v>
      </c>
      <c r="EI1568">
        <v>0</v>
      </c>
      <c r="EJ1568">
        <v>0</v>
      </c>
      <c r="EK1568">
        <v>0</v>
      </c>
      <c r="EL1568">
        <v>0</v>
      </c>
      <c r="EM1568">
        <v>0</v>
      </c>
      <c r="EN1568">
        <v>0</v>
      </c>
      <c r="EO1568">
        <v>19.12444</v>
      </c>
      <c r="EP1568">
        <v>48.625489999999999</v>
      </c>
      <c r="EQ1568">
        <v>49.165849999999999</v>
      </c>
      <c r="ER1568">
        <v>47.582949999999997</v>
      </c>
      <c r="ES1568">
        <v>48.571379999999998</v>
      </c>
      <c r="ET1568">
        <v>48.098999999999997</v>
      </c>
      <c r="EU1568">
        <v>37.264049999999997</v>
      </c>
      <c r="EV1568">
        <v>20.591560000000001</v>
      </c>
      <c r="EW1568">
        <v>12.44796</v>
      </c>
      <c r="EX1568">
        <v>54.574039999999997</v>
      </c>
      <c r="EY1568">
        <v>53.44341</v>
      </c>
      <c r="EZ1568">
        <v>52.334389999999999</v>
      </c>
      <c r="FA1568">
        <v>51.504600000000003</v>
      </c>
      <c r="FB1568">
        <v>52.006219999999999</v>
      </c>
      <c r="FC1568">
        <v>51.226959999999998</v>
      </c>
      <c r="FD1568">
        <v>47.821660000000001</v>
      </c>
      <c r="FE1568">
        <v>51.329529999999998</v>
      </c>
      <c r="FF1568">
        <v>53.792279999999998</v>
      </c>
      <c r="FG1568">
        <v>56.389560000000003</v>
      </c>
      <c r="FH1568">
        <v>58.76549</v>
      </c>
      <c r="FI1568">
        <v>59.075029999999998</v>
      </c>
      <c r="FJ1568">
        <v>60.259360000000001</v>
      </c>
      <c r="FK1568">
        <v>61.94482</v>
      </c>
      <c r="FL1568">
        <v>63.033839999999998</v>
      </c>
      <c r="FM1568">
        <v>63.581499999999998</v>
      </c>
      <c r="FN1568">
        <v>62.604300000000002</v>
      </c>
      <c r="FO1568">
        <v>61.867899999999999</v>
      </c>
      <c r="FP1568">
        <v>60.500430000000001</v>
      </c>
      <c r="FQ1568">
        <v>58.832099999999997</v>
      </c>
      <c r="FR1568">
        <v>57.403799999999997</v>
      </c>
      <c r="FS1568">
        <v>56.022930000000002</v>
      </c>
      <c r="FT1568">
        <v>55.742019999999997</v>
      </c>
      <c r="FU1568">
        <v>54.608220000000003</v>
      </c>
      <c r="FV1568">
        <v>1</v>
      </c>
    </row>
    <row r="1569" spans="1:178" x14ac:dyDescent="0.2">
      <c r="A1569" t="s">
        <v>216</v>
      </c>
      <c r="B1569" t="s">
        <v>231</v>
      </c>
      <c r="C1569" t="s">
        <v>246</v>
      </c>
      <c r="D1569" t="s">
        <v>34</v>
      </c>
      <c r="E1569" t="s">
        <v>239</v>
      </c>
      <c r="F1569" t="s">
        <v>227</v>
      </c>
      <c r="G1569">
        <v>51</v>
      </c>
      <c r="H1569" s="59"/>
      <c r="I1569">
        <v>11.725099999999999</v>
      </c>
      <c r="J1569">
        <v>54.060040000000001</v>
      </c>
      <c r="K1569">
        <v>53.517749999999999</v>
      </c>
      <c r="L1569">
        <v>53.300269999999998</v>
      </c>
      <c r="M1569">
        <v>54.95194</v>
      </c>
      <c r="N1569">
        <v>57.555880000000002</v>
      </c>
      <c r="O1569">
        <v>60.816580000000002</v>
      </c>
      <c r="P1569">
        <v>61.659619999999997</v>
      </c>
      <c r="Q1569">
        <v>63.349449999999997</v>
      </c>
      <c r="R1569">
        <v>63.395099999999999</v>
      </c>
      <c r="S1569">
        <v>63.727879999999999</v>
      </c>
      <c r="T1569">
        <v>64.634349999999998</v>
      </c>
      <c r="U1569">
        <v>63.89846</v>
      </c>
      <c r="V1569">
        <v>62.700710000000001</v>
      </c>
      <c r="W1569">
        <v>60.618319999999997</v>
      </c>
      <c r="X1569">
        <v>60.78389</v>
      </c>
      <c r="Y1569">
        <v>60.652389999999997</v>
      </c>
      <c r="Z1569">
        <v>59.969760000000001</v>
      </c>
      <c r="AA1569">
        <v>60.290149999999997</v>
      </c>
      <c r="AB1569">
        <v>58.871639999999999</v>
      </c>
      <c r="AC1569">
        <v>59.28143</v>
      </c>
      <c r="AD1569">
        <v>58.799889999999998</v>
      </c>
      <c r="AE1569">
        <v>58.480200000000004</v>
      </c>
      <c r="AF1569">
        <v>57.676650000000002</v>
      </c>
      <c r="AG1569">
        <v>55.18929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17.20166</v>
      </c>
      <c r="AX1569">
        <v>44.830379999999998</v>
      </c>
      <c r="AY1569">
        <v>45.147289999999998</v>
      </c>
      <c r="AZ1569">
        <v>43.470469999999999</v>
      </c>
      <c r="BA1569">
        <v>44.542760000000001</v>
      </c>
      <c r="BB1569">
        <v>44.286369999999998</v>
      </c>
      <c r="BC1569">
        <v>34.154899999999998</v>
      </c>
      <c r="BD1569">
        <v>18.084040000000002</v>
      </c>
      <c r="BE1569">
        <v>9.2303630000000005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17.55988</v>
      </c>
      <c r="BV1569">
        <v>45.414990000000003</v>
      </c>
      <c r="BW1569">
        <v>45.792459999999998</v>
      </c>
      <c r="BX1569">
        <v>44.161470000000001</v>
      </c>
      <c r="BY1569">
        <v>45.197629999999997</v>
      </c>
      <c r="BZ1569">
        <v>44.88214</v>
      </c>
      <c r="CA1569">
        <v>34.662799999999997</v>
      </c>
      <c r="CB1569">
        <v>18.600149999999999</v>
      </c>
      <c r="CC1569">
        <v>10.049899999999999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17.807980000000001</v>
      </c>
      <c r="CT1569">
        <v>45.819899999999997</v>
      </c>
      <c r="CU1569">
        <v>46.239310000000003</v>
      </c>
      <c r="CV1569">
        <v>44.640059999999998</v>
      </c>
      <c r="CW1569">
        <v>45.65119</v>
      </c>
      <c r="CX1569">
        <v>45.29477</v>
      </c>
      <c r="CY1569">
        <v>35.014569999999999</v>
      </c>
      <c r="CZ1569">
        <v>18.957599999999999</v>
      </c>
      <c r="DA1569">
        <v>10.617509999999999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  <c r="DM1569">
        <v>0</v>
      </c>
      <c r="DN1569">
        <v>0</v>
      </c>
      <c r="DO1569">
        <v>0</v>
      </c>
      <c r="DP1569">
        <v>0</v>
      </c>
      <c r="DQ1569">
        <v>18.056090000000001</v>
      </c>
      <c r="DR1569">
        <v>46.224800000000002</v>
      </c>
      <c r="DS1569">
        <v>46.686160000000001</v>
      </c>
      <c r="DT1569">
        <v>45.118650000000002</v>
      </c>
      <c r="DU1569">
        <v>46.104750000000003</v>
      </c>
      <c r="DV1569">
        <v>45.707389999999997</v>
      </c>
      <c r="DW1569">
        <v>35.366340000000001</v>
      </c>
      <c r="DX1569">
        <v>19.315049999999999</v>
      </c>
      <c r="DY1569">
        <v>11.18512</v>
      </c>
      <c r="DZ1569">
        <v>0</v>
      </c>
      <c r="EA1569">
        <v>0</v>
      </c>
      <c r="EB1569">
        <v>0</v>
      </c>
      <c r="EC1569">
        <v>0</v>
      </c>
      <c r="ED1569">
        <v>0</v>
      </c>
      <c r="EE1569">
        <v>0</v>
      </c>
      <c r="EF1569">
        <v>0</v>
      </c>
      <c r="EG1569">
        <v>0</v>
      </c>
      <c r="EH1569">
        <v>0</v>
      </c>
      <c r="EI1569">
        <v>0</v>
      </c>
      <c r="EJ1569">
        <v>0</v>
      </c>
      <c r="EK1569">
        <v>0</v>
      </c>
      <c r="EL1569">
        <v>0</v>
      </c>
      <c r="EM1569">
        <v>0</v>
      </c>
      <c r="EN1569">
        <v>0</v>
      </c>
      <c r="EO1569">
        <v>18.41431</v>
      </c>
      <c r="EP1569">
        <v>46.80941</v>
      </c>
      <c r="EQ1569">
        <v>47.331339999999997</v>
      </c>
      <c r="ER1569">
        <v>45.809649999999998</v>
      </c>
      <c r="ES1569">
        <v>46.759619999999998</v>
      </c>
      <c r="ET1569">
        <v>46.303159999999998</v>
      </c>
      <c r="EU1569">
        <v>35.874229999999997</v>
      </c>
      <c r="EV1569">
        <v>19.831160000000001</v>
      </c>
      <c r="EW1569">
        <v>12.00465</v>
      </c>
      <c r="EX1569">
        <v>54.574039999999997</v>
      </c>
      <c r="EY1569">
        <v>53.44341</v>
      </c>
      <c r="EZ1569">
        <v>52.334389999999999</v>
      </c>
      <c r="FA1569">
        <v>51.504600000000003</v>
      </c>
      <c r="FB1569">
        <v>52.006219999999999</v>
      </c>
      <c r="FC1569">
        <v>51.226959999999998</v>
      </c>
      <c r="FD1569">
        <v>47.821660000000001</v>
      </c>
      <c r="FE1569">
        <v>51.329529999999998</v>
      </c>
      <c r="FF1569">
        <v>53.792279999999998</v>
      </c>
      <c r="FG1569">
        <v>56.389560000000003</v>
      </c>
      <c r="FH1569">
        <v>58.76549</v>
      </c>
      <c r="FI1569">
        <v>59.075029999999998</v>
      </c>
      <c r="FJ1569">
        <v>60.259360000000001</v>
      </c>
      <c r="FK1569">
        <v>61.94482</v>
      </c>
      <c r="FL1569">
        <v>63.033839999999998</v>
      </c>
      <c r="FM1569">
        <v>63.581499999999998</v>
      </c>
      <c r="FN1569">
        <v>62.604300000000002</v>
      </c>
      <c r="FO1569">
        <v>61.867899999999999</v>
      </c>
      <c r="FP1569">
        <v>60.500430000000001</v>
      </c>
      <c r="FQ1569">
        <v>58.832099999999997</v>
      </c>
      <c r="FR1569">
        <v>57.403799999999997</v>
      </c>
      <c r="FS1569">
        <v>56.022930000000002</v>
      </c>
      <c r="FT1569">
        <v>55.742019999999997</v>
      </c>
      <c r="FU1569">
        <v>54.608220000000003</v>
      </c>
      <c r="FV1569">
        <v>1</v>
      </c>
    </row>
    <row r="1570" spans="1:178" x14ac:dyDescent="0.2">
      <c r="A1570" t="s">
        <v>216</v>
      </c>
      <c r="B1570" t="s">
        <v>231</v>
      </c>
      <c r="C1570" t="s">
        <v>246</v>
      </c>
      <c r="D1570" t="s">
        <v>35</v>
      </c>
      <c r="E1570">
        <v>2015</v>
      </c>
      <c r="F1570" t="s">
        <v>227</v>
      </c>
      <c r="G1570">
        <v>56</v>
      </c>
      <c r="H1570" s="59"/>
      <c r="I1570">
        <v>12.87462</v>
      </c>
      <c r="J1570">
        <v>59.41977</v>
      </c>
      <c r="K1570">
        <v>59.055680000000002</v>
      </c>
      <c r="L1570">
        <v>58.754309999999997</v>
      </c>
      <c r="M1570">
        <v>60.594149999999999</v>
      </c>
      <c r="N1570">
        <v>62.836820000000003</v>
      </c>
      <c r="O1570">
        <v>66.768559999999994</v>
      </c>
      <c r="P1570">
        <v>68.265879999999996</v>
      </c>
      <c r="Q1570">
        <v>69.155479999999997</v>
      </c>
      <c r="R1570">
        <v>68.265230000000003</v>
      </c>
      <c r="S1570">
        <v>71.023700000000005</v>
      </c>
      <c r="T1570">
        <v>72.448369999999997</v>
      </c>
      <c r="U1570">
        <v>71.382710000000003</v>
      </c>
      <c r="V1570">
        <v>70.055049999999994</v>
      </c>
      <c r="W1570">
        <v>68.025199999999998</v>
      </c>
      <c r="X1570">
        <v>67.832049999999995</v>
      </c>
      <c r="Y1570">
        <v>67.771829999999994</v>
      </c>
      <c r="Z1570">
        <v>66.760509999999996</v>
      </c>
      <c r="AA1570">
        <v>66.395229999999998</v>
      </c>
      <c r="AB1570">
        <v>66.141999999999996</v>
      </c>
      <c r="AC1570">
        <v>65.476470000000006</v>
      </c>
      <c r="AD1570">
        <v>64.745900000000006</v>
      </c>
      <c r="AE1570">
        <v>64.246129999999994</v>
      </c>
      <c r="AF1570">
        <v>62.977910000000001</v>
      </c>
      <c r="AG1570">
        <v>60.672899999999998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19.02908</v>
      </c>
      <c r="AX1570">
        <v>49.109729999999999</v>
      </c>
      <c r="AY1570">
        <v>48.841630000000002</v>
      </c>
      <c r="AZ1570">
        <v>48.758490000000002</v>
      </c>
      <c r="BA1570">
        <v>48.423499999999997</v>
      </c>
      <c r="BB1570">
        <v>48.04786</v>
      </c>
      <c r="BC1570">
        <v>37.296840000000003</v>
      </c>
      <c r="BD1570">
        <v>19.136500000000002</v>
      </c>
      <c r="BE1570">
        <v>6.8872590000000002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19.408090000000001</v>
      </c>
      <c r="BV1570">
        <v>49.789119999999997</v>
      </c>
      <c r="BW1570">
        <v>49.517809999999997</v>
      </c>
      <c r="BX1570">
        <v>49.448180000000001</v>
      </c>
      <c r="BY1570">
        <v>49.097909999999999</v>
      </c>
      <c r="BZ1570">
        <v>48.643990000000002</v>
      </c>
      <c r="CA1570">
        <v>37.82996</v>
      </c>
      <c r="CB1570">
        <v>19.689430000000002</v>
      </c>
      <c r="CC1570">
        <v>9.5354860000000006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19.6706</v>
      </c>
      <c r="CT1570">
        <v>50.25967</v>
      </c>
      <c r="CU1570">
        <v>49.986139999999999</v>
      </c>
      <c r="CV1570">
        <v>49.92586</v>
      </c>
      <c r="CW1570">
        <v>49.565010000000001</v>
      </c>
      <c r="CX1570">
        <v>49.056870000000004</v>
      </c>
      <c r="CY1570">
        <v>38.199199999999998</v>
      </c>
      <c r="CZ1570">
        <v>20.072379999999999</v>
      </c>
      <c r="DA1570">
        <v>11.36964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  <c r="DM1570">
        <v>0</v>
      </c>
      <c r="DN1570">
        <v>0</v>
      </c>
      <c r="DO1570">
        <v>0</v>
      </c>
      <c r="DP1570">
        <v>0</v>
      </c>
      <c r="DQ1570">
        <v>19.9331</v>
      </c>
      <c r="DR1570">
        <v>50.73021</v>
      </c>
      <c r="DS1570">
        <v>50.454470000000001</v>
      </c>
      <c r="DT1570">
        <v>50.40354</v>
      </c>
      <c r="DU1570">
        <v>50.032110000000003</v>
      </c>
      <c r="DV1570">
        <v>49.469760000000001</v>
      </c>
      <c r="DW1570">
        <v>38.568440000000002</v>
      </c>
      <c r="DX1570">
        <v>20.45534</v>
      </c>
      <c r="DY1570">
        <v>13.20379</v>
      </c>
      <c r="DZ1570">
        <v>0</v>
      </c>
      <c r="EA1570">
        <v>0</v>
      </c>
      <c r="EB1570">
        <v>0</v>
      </c>
      <c r="EC1570">
        <v>0</v>
      </c>
      <c r="ED1570">
        <v>0</v>
      </c>
      <c r="EE1570">
        <v>0</v>
      </c>
      <c r="EF1570">
        <v>0</v>
      </c>
      <c r="EG1570">
        <v>0</v>
      </c>
      <c r="EH1570">
        <v>0</v>
      </c>
      <c r="EI1570">
        <v>0</v>
      </c>
      <c r="EJ1570">
        <v>0</v>
      </c>
      <c r="EK1570">
        <v>0</v>
      </c>
      <c r="EL1570">
        <v>0</v>
      </c>
      <c r="EM1570">
        <v>0</v>
      </c>
      <c r="EN1570">
        <v>0</v>
      </c>
      <c r="EO1570">
        <v>20.312110000000001</v>
      </c>
      <c r="EP1570">
        <v>51.409610000000001</v>
      </c>
      <c r="EQ1570">
        <v>51.130659999999999</v>
      </c>
      <c r="ER1570">
        <v>51.093240000000002</v>
      </c>
      <c r="ES1570">
        <v>50.706519999999998</v>
      </c>
      <c r="ET1570">
        <v>50.065890000000003</v>
      </c>
      <c r="EU1570">
        <v>39.101559999999999</v>
      </c>
      <c r="EV1570">
        <v>21.00827</v>
      </c>
      <c r="EW1570">
        <v>15.85202</v>
      </c>
      <c r="EX1570">
        <v>61.731400000000001</v>
      </c>
      <c r="EY1570">
        <v>60.153930000000003</v>
      </c>
      <c r="EZ1570">
        <v>59.065989999999999</v>
      </c>
      <c r="FA1570">
        <v>57.89537</v>
      </c>
      <c r="FB1570">
        <v>56.920659999999998</v>
      </c>
      <c r="FC1570">
        <v>55.960509999999999</v>
      </c>
      <c r="FD1570">
        <v>55.310510000000001</v>
      </c>
      <c r="FE1570">
        <v>54.90363</v>
      </c>
      <c r="FF1570">
        <v>56.43562</v>
      </c>
      <c r="FG1570">
        <v>59.935000000000002</v>
      </c>
      <c r="FH1570">
        <v>63.988329999999998</v>
      </c>
      <c r="FI1570">
        <v>68.632459999999995</v>
      </c>
      <c r="FJ1570">
        <v>73.098680000000002</v>
      </c>
      <c r="FK1570">
        <v>74.715350000000001</v>
      </c>
      <c r="FL1570">
        <v>75.568060000000003</v>
      </c>
      <c r="FM1570">
        <v>75.436970000000002</v>
      </c>
      <c r="FN1570">
        <v>74.248850000000004</v>
      </c>
      <c r="FO1570">
        <v>72.500410000000002</v>
      </c>
      <c r="FP1570">
        <v>71.28425</v>
      </c>
      <c r="FQ1570">
        <v>69.656999999999996</v>
      </c>
      <c r="FR1570">
        <v>66.859610000000004</v>
      </c>
      <c r="FS1570">
        <v>64.419359999999998</v>
      </c>
      <c r="FT1570">
        <v>62.022689999999997</v>
      </c>
      <c r="FU1570">
        <v>60.039650000000002</v>
      </c>
      <c r="FV1570">
        <v>1</v>
      </c>
    </row>
    <row r="1571" spans="1:178" x14ac:dyDescent="0.2">
      <c r="A1571" t="s">
        <v>216</v>
      </c>
      <c r="B1571" t="s">
        <v>231</v>
      </c>
      <c r="C1571" t="s">
        <v>246</v>
      </c>
      <c r="D1571" t="s">
        <v>35</v>
      </c>
      <c r="E1571">
        <v>2016</v>
      </c>
      <c r="F1571" t="s">
        <v>227</v>
      </c>
      <c r="G1571">
        <v>54</v>
      </c>
      <c r="H1571" s="59"/>
      <c r="I1571">
        <v>12.414809999999999</v>
      </c>
      <c r="J1571">
        <v>57.297629999999998</v>
      </c>
      <c r="K1571">
        <v>56.946550000000002</v>
      </c>
      <c r="L1571">
        <v>56.655940000000001</v>
      </c>
      <c r="M1571">
        <v>58.430070000000001</v>
      </c>
      <c r="N1571">
        <v>60.592649999999999</v>
      </c>
      <c r="O1571">
        <v>64.383970000000005</v>
      </c>
      <c r="P1571">
        <v>65.827809999999999</v>
      </c>
      <c r="Q1571">
        <v>66.685640000000006</v>
      </c>
      <c r="R1571">
        <v>65.827190000000002</v>
      </c>
      <c r="S1571">
        <v>68.487139999999997</v>
      </c>
      <c r="T1571">
        <v>69.860929999999996</v>
      </c>
      <c r="U1571">
        <v>68.833340000000007</v>
      </c>
      <c r="V1571">
        <v>67.553089999999997</v>
      </c>
      <c r="W1571">
        <v>65.595730000000003</v>
      </c>
      <c r="X1571">
        <v>65.409480000000002</v>
      </c>
      <c r="Y1571">
        <v>65.351410000000001</v>
      </c>
      <c r="Z1571">
        <v>64.37621</v>
      </c>
      <c r="AA1571">
        <v>64.023979999999995</v>
      </c>
      <c r="AB1571">
        <v>63.779789999999998</v>
      </c>
      <c r="AC1571">
        <v>63.138019999999997</v>
      </c>
      <c r="AD1571">
        <v>62.433549999999997</v>
      </c>
      <c r="AE1571">
        <v>61.951630000000002</v>
      </c>
      <c r="AF1571">
        <v>60.728700000000003</v>
      </c>
      <c r="AG1571">
        <v>58.506010000000003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18.33812</v>
      </c>
      <c r="AX1571">
        <v>47.335459999999998</v>
      </c>
      <c r="AY1571">
        <v>47.077030000000001</v>
      </c>
      <c r="AZ1571">
        <v>46.996459999999999</v>
      </c>
      <c r="BA1571">
        <v>46.67389</v>
      </c>
      <c r="BB1571">
        <v>46.314010000000003</v>
      </c>
      <c r="BC1571">
        <v>35.948839999999997</v>
      </c>
      <c r="BD1571">
        <v>18.436489999999999</v>
      </c>
      <c r="BE1571">
        <v>6.5619709999999998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18.7103</v>
      </c>
      <c r="BV1571">
        <v>48.002609999999997</v>
      </c>
      <c r="BW1571">
        <v>47.741039999999998</v>
      </c>
      <c r="BX1571">
        <v>47.673720000000003</v>
      </c>
      <c r="BY1571">
        <v>47.336150000000004</v>
      </c>
      <c r="BZ1571">
        <v>46.8994</v>
      </c>
      <c r="CA1571">
        <v>36.472360000000002</v>
      </c>
      <c r="CB1571">
        <v>18.97946</v>
      </c>
      <c r="CC1571">
        <v>9.1624780000000001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18.968070000000001</v>
      </c>
      <c r="CT1571">
        <v>48.464680000000001</v>
      </c>
      <c r="CU1571">
        <v>48.200920000000004</v>
      </c>
      <c r="CV1571">
        <v>48.142800000000001</v>
      </c>
      <c r="CW1571">
        <v>47.794829999999997</v>
      </c>
      <c r="CX1571">
        <v>47.304839999999999</v>
      </c>
      <c r="CY1571">
        <v>36.834940000000003</v>
      </c>
      <c r="CZ1571">
        <v>19.355509999999999</v>
      </c>
      <c r="DA1571">
        <v>10.96358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  <c r="DM1571">
        <v>0</v>
      </c>
      <c r="DN1571">
        <v>0</v>
      </c>
      <c r="DO1571">
        <v>0</v>
      </c>
      <c r="DP1571">
        <v>0</v>
      </c>
      <c r="DQ1571">
        <v>19.225850000000001</v>
      </c>
      <c r="DR1571">
        <v>48.926740000000002</v>
      </c>
      <c r="DS1571">
        <v>48.660809999999998</v>
      </c>
      <c r="DT1571">
        <v>48.611870000000003</v>
      </c>
      <c r="DU1571">
        <v>48.253509999999999</v>
      </c>
      <c r="DV1571">
        <v>47.710290000000001</v>
      </c>
      <c r="DW1571">
        <v>37.19753</v>
      </c>
      <c r="DX1571">
        <v>19.731570000000001</v>
      </c>
      <c r="DY1571">
        <v>12.76469</v>
      </c>
      <c r="DZ1571">
        <v>0</v>
      </c>
      <c r="EA1571">
        <v>0</v>
      </c>
      <c r="EB1571">
        <v>0</v>
      </c>
      <c r="EC1571">
        <v>0</v>
      </c>
      <c r="ED1571">
        <v>0</v>
      </c>
      <c r="EE1571">
        <v>0</v>
      </c>
      <c r="EF1571">
        <v>0</v>
      </c>
      <c r="EG1571">
        <v>0</v>
      </c>
      <c r="EH1571">
        <v>0</v>
      </c>
      <c r="EI1571">
        <v>0</v>
      </c>
      <c r="EJ1571">
        <v>0</v>
      </c>
      <c r="EK1571">
        <v>0</v>
      </c>
      <c r="EL1571">
        <v>0</v>
      </c>
      <c r="EM1571">
        <v>0</v>
      </c>
      <c r="EN1571">
        <v>0</v>
      </c>
      <c r="EO1571">
        <v>19.598030000000001</v>
      </c>
      <c r="EP1571">
        <v>49.593890000000002</v>
      </c>
      <c r="EQ1571">
        <v>49.324820000000003</v>
      </c>
      <c r="ER1571">
        <v>49.28913</v>
      </c>
      <c r="ES1571">
        <v>48.915770000000002</v>
      </c>
      <c r="ET1571">
        <v>48.295679999999997</v>
      </c>
      <c r="EU1571">
        <v>37.721040000000002</v>
      </c>
      <c r="EV1571">
        <v>20.274529999999999</v>
      </c>
      <c r="EW1571">
        <v>15.36519</v>
      </c>
      <c r="EX1571">
        <v>61.731409999999997</v>
      </c>
      <c r="EY1571">
        <v>60.153930000000003</v>
      </c>
      <c r="EZ1571">
        <v>59.065980000000003</v>
      </c>
      <c r="FA1571">
        <v>57.895380000000003</v>
      </c>
      <c r="FB1571">
        <v>56.920659999999998</v>
      </c>
      <c r="FC1571">
        <v>55.960509999999999</v>
      </c>
      <c r="FD1571">
        <v>55.310510000000001</v>
      </c>
      <c r="FE1571">
        <v>54.90363</v>
      </c>
      <c r="FF1571">
        <v>56.43562</v>
      </c>
      <c r="FG1571">
        <v>59.935009999999998</v>
      </c>
      <c r="FH1571">
        <v>63.988329999999998</v>
      </c>
      <c r="FI1571">
        <v>68.632459999999995</v>
      </c>
      <c r="FJ1571">
        <v>73.098680000000002</v>
      </c>
      <c r="FK1571">
        <v>74.715350000000001</v>
      </c>
      <c r="FL1571">
        <v>75.568060000000003</v>
      </c>
      <c r="FM1571">
        <v>75.436970000000002</v>
      </c>
      <c r="FN1571">
        <v>74.248850000000004</v>
      </c>
      <c r="FO1571">
        <v>72.500410000000002</v>
      </c>
      <c r="FP1571">
        <v>71.28425</v>
      </c>
      <c r="FQ1571">
        <v>69.656999999999996</v>
      </c>
      <c r="FR1571">
        <v>66.859610000000004</v>
      </c>
      <c r="FS1571">
        <v>64.419359999999998</v>
      </c>
      <c r="FT1571">
        <v>62.022689999999997</v>
      </c>
      <c r="FU1571">
        <v>60.039650000000002</v>
      </c>
      <c r="FV1571">
        <v>1</v>
      </c>
    </row>
    <row r="1572" spans="1:178" x14ac:dyDescent="0.2">
      <c r="A1572" t="s">
        <v>216</v>
      </c>
      <c r="B1572" t="s">
        <v>231</v>
      </c>
      <c r="C1572" t="s">
        <v>246</v>
      </c>
      <c r="D1572" t="s">
        <v>35</v>
      </c>
      <c r="E1572">
        <v>2017</v>
      </c>
      <c r="F1572" t="s">
        <v>227</v>
      </c>
      <c r="G1572">
        <v>53</v>
      </c>
      <c r="H1572" s="59"/>
      <c r="I1572">
        <v>12.184900000000001</v>
      </c>
      <c r="J1572">
        <v>56.23657</v>
      </c>
      <c r="K1572">
        <v>55.89199</v>
      </c>
      <c r="L1572">
        <v>55.606749999999998</v>
      </c>
      <c r="M1572">
        <v>57.348030000000001</v>
      </c>
      <c r="N1572">
        <v>59.470570000000002</v>
      </c>
      <c r="O1572">
        <v>63.191679999999998</v>
      </c>
      <c r="P1572">
        <v>64.608779999999996</v>
      </c>
      <c r="Q1572">
        <v>65.450720000000004</v>
      </c>
      <c r="R1572">
        <v>64.608170000000001</v>
      </c>
      <c r="S1572">
        <v>67.218860000000006</v>
      </c>
      <c r="T1572">
        <v>68.567210000000003</v>
      </c>
      <c r="U1572">
        <v>67.558639999999997</v>
      </c>
      <c r="V1572">
        <v>66.302099999999996</v>
      </c>
      <c r="W1572">
        <v>64.381</v>
      </c>
      <c r="X1572">
        <v>64.198189999999997</v>
      </c>
      <c r="Y1572">
        <v>64.141199999999998</v>
      </c>
      <c r="Z1572">
        <v>63.184060000000002</v>
      </c>
      <c r="AA1572">
        <v>62.838349999999998</v>
      </c>
      <c r="AB1572">
        <v>62.598669999999998</v>
      </c>
      <c r="AC1572">
        <v>61.968800000000002</v>
      </c>
      <c r="AD1572">
        <v>61.277369999999998</v>
      </c>
      <c r="AE1572">
        <v>60.804369999999999</v>
      </c>
      <c r="AF1572">
        <v>59.604100000000003</v>
      </c>
      <c r="AG1572">
        <v>57.42257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17.992709999999999</v>
      </c>
      <c r="AX1572">
        <v>46.44847</v>
      </c>
      <c r="AY1572">
        <v>46.194879999999998</v>
      </c>
      <c r="AZ1572">
        <v>46.115589999999997</v>
      </c>
      <c r="BA1572">
        <v>45.799219999999998</v>
      </c>
      <c r="BB1572">
        <v>45.447200000000002</v>
      </c>
      <c r="BC1572">
        <v>35.27496</v>
      </c>
      <c r="BD1572">
        <v>18.08661</v>
      </c>
      <c r="BE1572">
        <v>6.3998889999999999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18.361440000000002</v>
      </c>
      <c r="BV1572">
        <v>47.10942</v>
      </c>
      <c r="BW1572">
        <v>46.852710000000002</v>
      </c>
      <c r="BX1572">
        <v>46.786549999999998</v>
      </c>
      <c r="BY1572">
        <v>46.455329999999996</v>
      </c>
      <c r="BZ1572">
        <v>46.027149999999999</v>
      </c>
      <c r="CA1572">
        <v>35.793599999999998</v>
      </c>
      <c r="CB1572">
        <v>18.62452</v>
      </c>
      <c r="CC1572">
        <v>8.9762050000000002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18.616810000000001</v>
      </c>
      <c r="CT1572">
        <v>47.56718</v>
      </c>
      <c r="CU1572">
        <v>47.308320000000002</v>
      </c>
      <c r="CV1572">
        <v>47.251260000000002</v>
      </c>
      <c r="CW1572">
        <v>46.909739999999999</v>
      </c>
      <c r="CX1572">
        <v>46.428829999999998</v>
      </c>
      <c r="CY1572">
        <v>36.152810000000002</v>
      </c>
      <c r="CZ1572">
        <v>18.99708</v>
      </c>
      <c r="DA1572">
        <v>10.76055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  <c r="DM1572">
        <v>0</v>
      </c>
      <c r="DN1572">
        <v>0</v>
      </c>
      <c r="DO1572">
        <v>0</v>
      </c>
      <c r="DP1572">
        <v>0</v>
      </c>
      <c r="DQ1572">
        <v>18.87219</v>
      </c>
      <c r="DR1572">
        <v>48.024949999999997</v>
      </c>
      <c r="DS1572">
        <v>47.763919999999999</v>
      </c>
      <c r="DT1572">
        <v>47.715969999999999</v>
      </c>
      <c r="DU1572">
        <v>47.364150000000002</v>
      </c>
      <c r="DV1572">
        <v>46.830500000000001</v>
      </c>
      <c r="DW1572">
        <v>36.51202</v>
      </c>
      <c r="DX1572">
        <v>19.369630000000001</v>
      </c>
      <c r="DY1572">
        <v>12.5449</v>
      </c>
      <c r="DZ1572">
        <v>0</v>
      </c>
      <c r="EA1572">
        <v>0</v>
      </c>
      <c r="EB1572">
        <v>0</v>
      </c>
      <c r="EC1572">
        <v>0</v>
      </c>
      <c r="ED1572">
        <v>0</v>
      </c>
      <c r="EE1572">
        <v>0</v>
      </c>
      <c r="EF1572">
        <v>0</v>
      </c>
      <c r="EG1572">
        <v>0</v>
      </c>
      <c r="EH1572">
        <v>0</v>
      </c>
      <c r="EI1572">
        <v>0</v>
      </c>
      <c r="EJ1572">
        <v>0</v>
      </c>
      <c r="EK1572">
        <v>0</v>
      </c>
      <c r="EL1572">
        <v>0</v>
      </c>
      <c r="EM1572">
        <v>0</v>
      </c>
      <c r="EN1572">
        <v>0</v>
      </c>
      <c r="EO1572">
        <v>19.24091</v>
      </c>
      <c r="EP1572">
        <v>48.685899999999997</v>
      </c>
      <c r="EQ1572">
        <v>48.421750000000003</v>
      </c>
      <c r="ER1572">
        <v>48.386940000000003</v>
      </c>
      <c r="ES1572">
        <v>48.02026</v>
      </c>
      <c r="ET1572">
        <v>47.410449999999997</v>
      </c>
      <c r="EU1572">
        <v>37.030670000000001</v>
      </c>
      <c r="EV1572">
        <v>19.907550000000001</v>
      </c>
      <c r="EW1572">
        <v>15.121219999999999</v>
      </c>
      <c r="EX1572">
        <v>61.731400000000001</v>
      </c>
      <c r="EY1572">
        <v>60.153930000000003</v>
      </c>
      <c r="EZ1572">
        <v>59.065989999999999</v>
      </c>
      <c r="FA1572">
        <v>57.89537</v>
      </c>
      <c r="FB1572">
        <v>56.920659999999998</v>
      </c>
      <c r="FC1572">
        <v>55.960509999999999</v>
      </c>
      <c r="FD1572">
        <v>55.310510000000001</v>
      </c>
      <c r="FE1572">
        <v>54.90363</v>
      </c>
      <c r="FF1572">
        <v>56.43562</v>
      </c>
      <c r="FG1572">
        <v>59.935000000000002</v>
      </c>
      <c r="FH1572">
        <v>63.988329999999998</v>
      </c>
      <c r="FI1572">
        <v>68.632459999999995</v>
      </c>
      <c r="FJ1572">
        <v>73.098680000000002</v>
      </c>
      <c r="FK1572">
        <v>74.715350000000001</v>
      </c>
      <c r="FL1572">
        <v>75.568060000000003</v>
      </c>
      <c r="FM1572">
        <v>75.436970000000002</v>
      </c>
      <c r="FN1572">
        <v>74.248850000000004</v>
      </c>
      <c r="FO1572">
        <v>72.500410000000002</v>
      </c>
      <c r="FP1572">
        <v>71.28425</v>
      </c>
      <c r="FQ1572">
        <v>69.656999999999996</v>
      </c>
      <c r="FR1572">
        <v>66.859610000000004</v>
      </c>
      <c r="FS1572">
        <v>64.419359999999998</v>
      </c>
      <c r="FT1572">
        <v>62.022689999999997</v>
      </c>
      <c r="FU1572">
        <v>60.039650000000002</v>
      </c>
      <c r="FV1572">
        <v>1</v>
      </c>
    </row>
    <row r="1573" spans="1:178" x14ac:dyDescent="0.2">
      <c r="A1573" t="s">
        <v>216</v>
      </c>
      <c r="B1573" t="s">
        <v>231</v>
      </c>
      <c r="C1573" t="s">
        <v>246</v>
      </c>
      <c r="D1573" t="s">
        <v>35</v>
      </c>
      <c r="E1573" t="s">
        <v>239</v>
      </c>
      <c r="F1573" t="s">
        <v>227</v>
      </c>
      <c r="G1573">
        <v>51</v>
      </c>
      <c r="H1573" s="59"/>
      <c r="I1573">
        <v>11.725099999999999</v>
      </c>
      <c r="J1573">
        <v>54.114429999999999</v>
      </c>
      <c r="K1573">
        <v>53.782859999999999</v>
      </c>
      <c r="L1573">
        <v>53.508380000000002</v>
      </c>
      <c r="M1573">
        <v>55.183959999999999</v>
      </c>
      <c r="N1573">
        <v>57.226390000000002</v>
      </c>
      <c r="O1573">
        <v>60.807079999999999</v>
      </c>
      <c r="P1573">
        <v>62.17071</v>
      </c>
      <c r="Q1573">
        <v>62.980879999999999</v>
      </c>
      <c r="R1573">
        <v>62.170119999999997</v>
      </c>
      <c r="S1573">
        <v>64.682299999999998</v>
      </c>
      <c r="T1573">
        <v>65.979770000000002</v>
      </c>
      <c r="U1573">
        <v>65.009259999999998</v>
      </c>
      <c r="V1573">
        <v>63.800130000000003</v>
      </c>
      <c r="W1573">
        <v>61.951520000000002</v>
      </c>
      <c r="X1573">
        <v>61.775620000000004</v>
      </c>
      <c r="Y1573">
        <v>61.720770000000002</v>
      </c>
      <c r="Z1573">
        <v>60.799750000000003</v>
      </c>
      <c r="AA1573">
        <v>60.467089999999999</v>
      </c>
      <c r="AB1573">
        <v>60.236460000000001</v>
      </c>
      <c r="AC1573">
        <v>59.630360000000003</v>
      </c>
      <c r="AD1573">
        <v>58.965020000000003</v>
      </c>
      <c r="AE1573">
        <v>58.509869999999999</v>
      </c>
      <c r="AF1573">
        <v>57.354889999999997</v>
      </c>
      <c r="AG1573">
        <v>55.255679999999998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17.30208</v>
      </c>
      <c r="AX1573">
        <v>44.674790000000002</v>
      </c>
      <c r="AY1573">
        <v>44.430869999999999</v>
      </c>
      <c r="AZ1573">
        <v>44.35416</v>
      </c>
      <c r="BA1573">
        <v>44.05021</v>
      </c>
      <c r="BB1573">
        <v>43.71387</v>
      </c>
      <c r="BC1573">
        <v>33.927419999999998</v>
      </c>
      <c r="BD1573">
        <v>17.387080000000001</v>
      </c>
      <c r="BE1573">
        <v>6.0768969999999998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17.663779999999999</v>
      </c>
      <c r="BV1573">
        <v>45.323149999999998</v>
      </c>
      <c r="BW1573">
        <v>45.076160000000002</v>
      </c>
      <c r="BX1573">
        <v>45.012340000000002</v>
      </c>
      <c r="BY1573">
        <v>44.693809999999999</v>
      </c>
      <c r="BZ1573">
        <v>44.282780000000002</v>
      </c>
      <c r="CA1573">
        <v>34.436190000000003</v>
      </c>
      <c r="CB1573">
        <v>17.914750000000002</v>
      </c>
      <c r="CC1573">
        <v>8.6041360000000005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17.914290000000001</v>
      </c>
      <c r="CT1573">
        <v>45.772190000000002</v>
      </c>
      <c r="CU1573">
        <v>45.523090000000003</v>
      </c>
      <c r="CV1573">
        <v>45.468200000000003</v>
      </c>
      <c r="CW1573">
        <v>45.139560000000003</v>
      </c>
      <c r="CX1573">
        <v>44.6768</v>
      </c>
      <c r="CY1573">
        <v>34.788559999999997</v>
      </c>
      <c r="CZ1573">
        <v>18.28021</v>
      </c>
      <c r="DA1573">
        <v>10.35449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  <c r="DM1573">
        <v>0</v>
      </c>
      <c r="DN1573">
        <v>0</v>
      </c>
      <c r="DO1573">
        <v>0</v>
      </c>
      <c r="DP1573">
        <v>0</v>
      </c>
      <c r="DQ1573">
        <v>18.1648</v>
      </c>
      <c r="DR1573">
        <v>46.221240000000002</v>
      </c>
      <c r="DS1573">
        <v>45.970019999999998</v>
      </c>
      <c r="DT1573">
        <v>45.924050000000001</v>
      </c>
      <c r="DU1573">
        <v>45.585320000000003</v>
      </c>
      <c r="DV1573">
        <v>45.070819999999998</v>
      </c>
      <c r="DW1573">
        <v>35.140920000000001</v>
      </c>
      <c r="DX1573">
        <v>18.645669999999999</v>
      </c>
      <c r="DY1573">
        <v>12.104850000000001</v>
      </c>
      <c r="DZ1573">
        <v>0</v>
      </c>
      <c r="EA1573">
        <v>0</v>
      </c>
      <c r="EB1573">
        <v>0</v>
      </c>
      <c r="EC1573">
        <v>0</v>
      </c>
      <c r="ED1573">
        <v>0</v>
      </c>
      <c r="EE1573">
        <v>0</v>
      </c>
      <c r="EF1573">
        <v>0</v>
      </c>
      <c r="EG1573">
        <v>0</v>
      </c>
      <c r="EH1573">
        <v>0</v>
      </c>
      <c r="EI1573">
        <v>0</v>
      </c>
      <c r="EJ1573">
        <v>0</v>
      </c>
      <c r="EK1573">
        <v>0</v>
      </c>
      <c r="EL1573">
        <v>0</v>
      </c>
      <c r="EM1573">
        <v>0</v>
      </c>
      <c r="EN1573">
        <v>0</v>
      </c>
      <c r="EO1573">
        <v>18.526499999999999</v>
      </c>
      <c r="EP1573">
        <v>46.869599999999998</v>
      </c>
      <c r="EQ1573">
        <v>46.615319999999997</v>
      </c>
      <c r="ER1573">
        <v>46.582239999999999</v>
      </c>
      <c r="ES1573">
        <v>46.228920000000002</v>
      </c>
      <c r="ET1573">
        <v>45.639719999999997</v>
      </c>
      <c r="EU1573">
        <v>35.64969</v>
      </c>
      <c r="EV1573">
        <v>19.17333</v>
      </c>
      <c r="EW1573">
        <v>14.63209</v>
      </c>
      <c r="EX1573">
        <v>61.731400000000001</v>
      </c>
      <c r="EY1573">
        <v>60.153930000000003</v>
      </c>
      <c r="EZ1573">
        <v>59.065989999999999</v>
      </c>
      <c r="FA1573">
        <v>57.89537</v>
      </c>
      <c r="FB1573">
        <v>56.920659999999998</v>
      </c>
      <c r="FC1573">
        <v>55.960509999999999</v>
      </c>
      <c r="FD1573">
        <v>55.310510000000001</v>
      </c>
      <c r="FE1573">
        <v>54.90363</v>
      </c>
      <c r="FF1573">
        <v>56.43562</v>
      </c>
      <c r="FG1573">
        <v>59.935000000000002</v>
      </c>
      <c r="FH1573">
        <v>63.988340000000001</v>
      </c>
      <c r="FI1573">
        <v>68.632459999999995</v>
      </c>
      <c r="FJ1573">
        <v>73.098680000000002</v>
      </c>
      <c r="FK1573">
        <v>74.715350000000001</v>
      </c>
      <c r="FL1573">
        <v>75.568060000000003</v>
      </c>
      <c r="FM1573">
        <v>75.436970000000002</v>
      </c>
      <c r="FN1573">
        <v>74.248850000000004</v>
      </c>
      <c r="FO1573">
        <v>72.500410000000002</v>
      </c>
      <c r="FP1573">
        <v>71.284260000000003</v>
      </c>
      <c r="FQ1573">
        <v>69.656999999999996</v>
      </c>
      <c r="FR1573">
        <v>66.859610000000004</v>
      </c>
      <c r="FS1573">
        <v>64.419359999999998</v>
      </c>
      <c r="FT1573">
        <v>62.022689999999997</v>
      </c>
      <c r="FU1573">
        <v>60.039650000000002</v>
      </c>
      <c r="FV1573">
        <v>1</v>
      </c>
    </row>
    <row r="1574" spans="1:178" x14ac:dyDescent="0.2">
      <c r="A1574" t="s">
        <v>216</v>
      </c>
      <c r="B1574" t="s">
        <v>231</v>
      </c>
      <c r="C1574" t="s">
        <v>246</v>
      </c>
      <c r="D1574" t="s">
        <v>36</v>
      </c>
      <c r="E1574">
        <v>2015</v>
      </c>
      <c r="F1574" t="s">
        <v>227</v>
      </c>
      <c r="G1574">
        <v>56</v>
      </c>
      <c r="H1574" s="59"/>
      <c r="I1574">
        <v>12.87462</v>
      </c>
      <c r="J1574">
        <v>55.380290000000002</v>
      </c>
      <c r="K1574">
        <v>54.483400000000003</v>
      </c>
      <c r="L1574">
        <v>55.242289999999997</v>
      </c>
      <c r="M1574">
        <v>56.371360000000003</v>
      </c>
      <c r="N1574">
        <v>59.200920000000004</v>
      </c>
      <c r="O1574">
        <v>63.146099999999997</v>
      </c>
      <c r="P1574">
        <v>64.567599999999999</v>
      </c>
      <c r="Q1574">
        <v>66.14358</v>
      </c>
      <c r="R1574">
        <v>65.797250000000005</v>
      </c>
      <c r="S1574">
        <v>69.344679999999997</v>
      </c>
      <c r="T1574">
        <v>71.342860000000002</v>
      </c>
      <c r="U1574">
        <v>70.514200000000002</v>
      </c>
      <c r="V1574">
        <v>69.19068</v>
      </c>
      <c r="W1574">
        <v>67.442620000000005</v>
      </c>
      <c r="X1574">
        <v>66.979519999999994</v>
      </c>
      <c r="Y1574">
        <v>66.927449999999993</v>
      </c>
      <c r="Z1574">
        <v>66.15549</v>
      </c>
      <c r="AA1574">
        <v>65.382570000000001</v>
      </c>
      <c r="AB1574">
        <v>64.576740000000001</v>
      </c>
      <c r="AC1574">
        <v>63.15354</v>
      </c>
      <c r="AD1574">
        <v>62.449840000000002</v>
      </c>
      <c r="AE1574">
        <v>61.623390000000001</v>
      </c>
      <c r="AF1574">
        <v>60.015999999999998</v>
      </c>
      <c r="AG1574">
        <v>57.99024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19.366199999999999</v>
      </c>
      <c r="AU1574">
        <v>43.758159999999997</v>
      </c>
      <c r="AV1574">
        <v>47.7164</v>
      </c>
      <c r="AW1574">
        <v>49.454410000000003</v>
      </c>
      <c r="AX1574">
        <v>48.939509999999999</v>
      </c>
      <c r="AY1574">
        <v>48.178469999999997</v>
      </c>
      <c r="AZ1574">
        <v>37.36</v>
      </c>
      <c r="BA1574">
        <v>20.177499999999998</v>
      </c>
      <c r="BB1574">
        <v>12.846830000000001</v>
      </c>
      <c r="BC1574">
        <v>12.812379999999999</v>
      </c>
      <c r="BD1574">
        <v>11.98706</v>
      </c>
      <c r="BE1574">
        <v>10.8323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19.699829999999999</v>
      </c>
      <c r="BS1574">
        <v>46.399920000000002</v>
      </c>
      <c r="BT1574">
        <v>48.724060000000001</v>
      </c>
      <c r="BU1574">
        <v>49.910969999999999</v>
      </c>
      <c r="BV1574">
        <v>49.340200000000003</v>
      </c>
      <c r="BW1574">
        <v>48.581449999999997</v>
      </c>
      <c r="BX1574">
        <v>37.823320000000002</v>
      </c>
      <c r="BY1574">
        <v>20.683109999999999</v>
      </c>
      <c r="BZ1574">
        <v>13.26793</v>
      </c>
      <c r="CA1574">
        <v>13.21855</v>
      </c>
      <c r="CB1574">
        <v>12.36246</v>
      </c>
      <c r="CC1574">
        <v>11.20879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19.930890000000002</v>
      </c>
      <c r="CQ1574">
        <v>48.229590000000002</v>
      </c>
      <c r="CR1574">
        <v>49.421959999999999</v>
      </c>
      <c r="CS1574">
        <v>50.227179999999997</v>
      </c>
      <c r="CT1574">
        <v>49.617719999999998</v>
      </c>
      <c r="CU1574">
        <v>48.860550000000003</v>
      </c>
      <c r="CV1574">
        <v>38.144210000000001</v>
      </c>
      <c r="CW1574">
        <v>21.033300000000001</v>
      </c>
      <c r="CX1574">
        <v>13.55959</v>
      </c>
      <c r="CY1574">
        <v>13.49986</v>
      </c>
      <c r="CZ1574">
        <v>12.62246</v>
      </c>
      <c r="DA1574">
        <v>11.46955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  <c r="DM1574">
        <v>0</v>
      </c>
      <c r="DN1574">
        <v>20.161960000000001</v>
      </c>
      <c r="DO1574">
        <v>50.059269999999998</v>
      </c>
      <c r="DP1574">
        <v>50.119860000000003</v>
      </c>
      <c r="DQ1574">
        <v>50.543399999999998</v>
      </c>
      <c r="DR1574">
        <v>49.895240000000001</v>
      </c>
      <c r="DS1574">
        <v>49.139650000000003</v>
      </c>
      <c r="DT1574">
        <v>38.4651</v>
      </c>
      <c r="DU1574">
        <v>21.383479999999999</v>
      </c>
      <c r="DV1574">
        <v>13.85125</v>
      </c>
      <c r="DW1574">
        <v>13.781169999999999</v>
      </c>
      <c r="DX1574">
        <v>12.88246</v>
      </c>
      <c r="DY1574">
        <v>11.7303</v>
      </c>
      <c r="DZ1574">
        <v>0</v>
      </c>
      <c r="EA1574">
        <v>0</v>
      </c>
      <c r="EB1574">
        <v>0</v>
      </c>
      <c r="EC1574">
        <v>0</v>
      </c>
      <c r="ED1574">
        <v>0</v>
      </c>
      <c r="EE1574">
        <v>0</v>
      </c>
      <c r="EF1574">
        <v>0</v>
      </c>
      <c r="EG1574">
        <v>0</v>
      </c>
      <c r="EH1574">
        <v>0</v>
      </c>
      <c r="EI1574">
        <v>0</v>
      </c>
      <c r="EJ1574">
        <v>0</v>
      </c>
      <c r="EK1574">
        <v>0</v>
      </c>
      <c r="EL1574">
        <v>20.49559</v>
      </c>
      <c r="EM1574">
        <v>52.70102</v>
      </c>
      <c r="EN1574">
        <v>51.127510000000001</v>
      </c>
      <c r="EO1574">
        <v>50.999949999999998</v>
      </c>
      <c r="EP1574">
        <v>50.295940000000002</v>
      </c>
      <c r="EQ1574">
        <v>49.542630000000003</v>
      </c>
      <c r="ER1574">
        <v>38.92841</v>
      </c>
      <c r="ES1574">
        <v>21.889099999999999</v>
      </c>
      <c r="ET1574">
        <v>14.272349999999999</v>
      </c>
      <c r="EU1574">
        <v>14.187340000000001</v>
      </c>
      <c r="EV1574">
        <v>13.257860000000001</v>
      </c>
      <c r="EW1574">
        <v>12.10679</v>
      </c>
      <c r="EX1574">
        <v>71.074749999999995</v>
      </c>
      <c r="EY1574">
        <v>69.922759999999997</v>
      </c>
      <c r="EZ1574">
        <v>68.334800000000001</v>
      </c>
      <c r="FA1574">
        <v>66.676119999999997</v>
      </c>
      <c r="FB1574">
        <v>65.271280000000004</v>
      </c>
      <c r="FC1574">
        <v>64.400959999999998</v>
      </c>
      <c r="FD1574">
        <v>63.890779999999999</v>
      </c>
      <c r="FE1574">
        <v>63.993389999999998</v>
      </c>
      <c r="FF1574">
        <v>66.662540000000007</v>
      </c>
      <c r="FG1574">
        <v>72.233080000000001</v>
      </c>
      <c r="FH1574">
        <v>77.205349999999996</v>
      </c>
      <c r="FI1574">
        <v>82.413139999999999</v>
      </c>
      <c r="FJ1574">
        <v>85.856930000000006</v>
      </c>
      <c r="FK1574">
        <v>87.613159999999993</v>
      </c>
      <c r="FL1574">
        <v>86.645709999999994</v>
      </c>
      <c r="FM1574">
        <v>86.413340000000005</v>
      </c>
      <c r="FN1574">
        <v>86.523439999999994</v>
      </c>
      <c r="FO1574">
        <v>86.331180000000003</v>
      </c>
      <c r="FP1574">
        <v>84.873599999999996</v>
      </c>
      <c r="FQ1574">
        <v>80.663809999999998</v>
      </c>
      <c r="FR1574">
        <v>75.680160000000001</v>
      </c>
      <c r="FS1574">
        <v>71.464150000000004</v>
      </c>
      <c r="FT1574">
        <v>69.008780000000002</v>
      </c>
      <c r="FU1574">
        <v>67.705340000000007</v>
      </c>
      <c r="FV1574">
        <v>1</v>
      </c>
    </row>
    <row r="1575" spans="1:178" x14ac:dyDescent="0.2">
      <c r="A1575" t="s">
        <v>216</v>
      </c>
      <c r="B1575" t="s">
        <v>231</v>
      </c>
      <c r="C1575" t="s">
        <v>246</v>
      </c>
      <c r="D1575" t="s">
        <v>36</v>
      </c>
      <c r="E1575">
        <v>2016</v>
      </c>
      <c r="F1575" t="s">
        <v>227</v>
      </c>
      <c r="G1575">
        <v>54</v>
      </c>
      <c r="H1575" s="59"/>
      <c r="I1575">
        <v>12.414809999999999</v>
      </c>
      <c r="J1575">
        <v>53.402430000000003</v>
      </c>
      <c r="K1575">
        <v>52.537570000000002</v>
      </c>
      <c r="L1575">
        <v>53.269359999999999</v>
      </c>
      <c r="M1575">
        <v>54.3581</v>
      </c>
      <c r="N1575">
        <v>57.086599999999997</v>
      </c>
      <c r="O1575">
        <v>60.890880000000003</v>
      </c>
      <c r="P1575">
        <v>62.261609999999997</v>
      </c>
      <c r="Q1575">
        <v>63.781309999999998</v>
      </c>
      <c r="R1575">
        <v>63.44735</v>
      </c>
      <c r="S1575">
        <v>66.868089999999995</v>
      </c>
      <c r="T1575">
        <v>68.794899999999998</v>
      </c>
      <c r="U1575">
        <v>67.995829999999998</v>
      </c>
      <c r="V1575">
        <v>66.719579999999993</v>
      </c>
      <c r="W1575">
        <v>65.033959999999993</v>
      </c>
      <c r="X1575">
        <v>64.587400000000002</v>
      </c>
      <c r="Y1575">
        <v>64.537189999999995</v>
      </c>
      <c r="Z1575">
        <v>63.792789999999997</v>
      </c>
      <c r="AA1575">
        <v>63.04748</v>
      </c>
      <c r="AB1575">
        <v>62.270440000000001</v>
      </c>
      <c r="AC1575">
        <v>60.898049999999998</v>
      </c>
      <c r="AD1575">
        <v>60.21949</v>
      </c>
      <c r="AE1575">
        <v>59.422550000000001</v>
      </c>
      <c r="AF1575">
        <v>57.872570000000003</v>
      </c>
      <c r="AG1575">
        <v>55.919159999999998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18.664560000000002</v>
      </c>
      <c r="AU1575">
        <v>42.116250000000001</v>
      </c>
      <c r="AV1575">
        <v>45.98207</v>
      </c>
      <c r="AW1575">
        <v>47.674509999999998</v>
      </c>
      <c r="AX1575">
        <v>47.179670000000002</v>
      </c>
      <c r="AY1575">
        <v>46.445740000000001</v>
      </c>
      <c r="AZ1575">
        <v>36.011839999999999</v>
      </c>
      <c r="BA1575">
        <v>19.44173</v>
      </c>
      <c r="BB1575">
        <v>12.375400000000001</v>
      </c>
      <c r="BC1575">
        <v>12.34263</v>
      </c>
      <c r="BD1575">
        <v>11.54771</v>
      </c>
      <c r="BE1575">
        <v>10.43416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18.992170000000002</v>
      </c>
      <c r="BS1575">
        <v>44.7104</v>
      </c>
      <c r="BT1575">
        <v>46.97157</v>
      </c>
      <c r="BU1575">
        <v>48.122839999999997</v>
      </c>
      <c r="BV1575">
        <v>47.573140000000002</v>
      </c>
      <c r="BW1575">
        <v>46.841450000000002</v>
      </c>
      <c r="BX1575">
        <v>36.466799999999999</v>
      </c>
      <c r="BY1575">
        <v>19.938230000000001</v>
      </c>
      <c r="BZ1575">
        <v>12.788919999999999</v>
      </c>
      <c r="CA1575">
        <v>12.741479999999999</v>
      </c>
      <c r="CB1575">
        <v>11.91634</v>
      </c>
      <c r="CC1575">
        <v>10.80386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19.219080000000002</v>
      </c>
      <c r="CQ1575">
        <v>46.507109999999997</v>
      </c>
      <c r="CR1575">
        <v>47.656889999999997</v>
      </c>
      <c r="CS1575">
        <v>48.43336</v>
      </c>
      <c r="CT1575">
        <v>47.845660000000002</v>
      </c>
      <c r="CU1575">
        <v>47.11553</v>
      </c>
      <c r="CV1575">
        <v>36.781910000000003</v>
      </c>
      <c r="CW1575">
        <v>20.282109999999999</v>
      </c>
      <c r="CX1575">
        <v>13.07532</v>
      </c>
      <c r="CY1575">
        <v>13.017720000000001</v>
      </c>
      <c r="CZ1575">
        <v>12.171659999999999</v>
      </c>
      <c r="DA1575">
        <v>11.05992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  <c r="DM1575">
        <v>0</v>
      </c>
      <c r="DN1575">
        <v>19.445979999999999</v>
      </c>
      <c r="DO1575">
        <v>48.303809999999999</v>
      </c>
      <c r="DP1575">
        <v>48.342210000000001</v>
      </c>
      <c r="DQ1575">
        <v>48.743870000000001</v>
      </c>
      <c r="DR1575">
        <v>48.118180000000002</v>
      </c>
      <c r="DS1575">
        <v>47.389600000000002</v>
      </c>
      <c r="DT1575">
        <v>37.097020000000001</v>
      </c>
      <c r="DU1575">
        <v>20.625979999999998</v>
      </c>
      <c r="DV1575">
        <v>13.36172</v>
      </c>
      <c r="DW1575">
        <v>13.29396</v>
      </c>
      <c r="DX1575">
        <v>12.42698</v>
      </c>
      <c r="DY1575">
        <v>11.31597</v>
      </c>
      <c r="DZ1575">
        <v>0</v>
      </c>
      <c r="EA1575">
        <v>0</v>
      </c>
      <c r="EB1575">
        <v>0</v>
      </c>
      <c r="EC1575">
        <v>0</v>
      </c>
      <c r="ED1575">
        <v>0</v>
      </c>
      <c r="EE1575">
        <v>0</v>
      </c>
      <c r="EF1575">
        <v>0</v>
      </c>
      <c r="EG1575">
        <v>0</v>
      </c>
      <c r="EH1575">
        <v>0</v>
      </c>
      <c r="EI1575">
        <v>0</v>
      </c>
      <c r="EJ1575">
        <v>0</v>
      </c>
      <c r="EK1575">
        <v>0</v>
      </c>
      <c r="EL1575">
        <v>19.773599999999998</v>
      </c>
      <c r="EM1575">
        <v>50.897959999999998</v>
      </c>
      <c r="EN1575">
        <v>49.331710000000001</v>
      </c>
      <c r="EO1575">
        <v>49.1922</v>
      </c>
      <c r="EP1575">
        <v>48.511650000000003</v>
      </c>
      <c r="EQ1575">
        <v>47.785319999999999</v>
      </c>
      <c r="ER1575">
        <v>37.551990000000004</v>
      </c>
      <c r="ES1575">
        <v>21.122479999999999</v>
      </c>
      <c r="ET1575">
        <v>13.77524</v>
      </c>
      <c r="EU1575">
        <v>13.69281</v>
      </c>
      <c r="EV1575">
        <v>12.79561</v>
      </c>
      <c r="EW1575">
        <v>11.68568</v>
      </c>
      <c r="EX1575">
        <v>71.074749999999995</v>
      </c>
      <c r="EY1575">
        <v>69.922759999999997</v>
      </c>
      <c r="EZ1575">
        <v>68.334800000000001</v>
      </c>
      <c r="FA1575">
        <v>66.676119999999997</v>
      </c>
      <c r="FB1575">
        <v>65.271280000000004</v>
      </c>
      <c r="FC1575">
        <v>64.400959999999998</v>
      </c>
      <c r="FD1575">
        <v>63.890779999999999</v>
      </c>
      <c r="FE1575">
        <v>63.993389999999998</v>
      </c>
      <c r="FF1575">
        <v>66.662540000000007</v>
      </c>
      <c r="FG1575">
        <v>72.233080000000001</v>
      </c>
      <c r="FH1575">
        <v>77.205349999999996</v>
      </c>
      <c r="FI1575">
        <v>82.413139999999999</v>
      </c>
      <c r="FJ1575">
        <v>85.856930000000006</v>
      </c>
      <c r="FK1575">
        <v>87.613159999999993</v>
      </c>
      <c r="FL1575">
        <v>86.645709999999994</v>
      </c>
      <c r="FM1575">
        <v>86.413340000000005</v>
      </c>
      <c r="FN1575">
        <v>86.523439999999994</v>
      </c>
      <c r="FO1575">
        <v>86.331180000000003</v>
      </c>
      <c r="FP1575">
        <v>84.873599999999996</v>
      </c>
      <c r="FQ1575">
        <v>80.663809999999998</v>
      </c>
      <c r="FR1575">
        <v>75.680160000000001</v>
      </c>
      <c r="FS1575">
        <v>71.464160000000007</v>
      </c>
      <c r="FT1575">
        <v>69.008780000000002</v>
      </c>
      <c r="FU1575">
        <v>67.705340000000007</v>
      </c>
      <c r="FV1575">
        <v>1</v>
      </c>
    </row>
    <row r="1576" spans="1:178" x14ac:dyDescent="0.2">
      <c r="A1576" t="s">
        <v>216</v>
      </c>
      <c r="B1576" t="s">
        <v>231</v>
      </c>
      <c r="C1576" t="s">
        <v>246</v>
      </c>
      <c r="D1576" t="s">
        <v>36</v>
      </c>
      <c r="E1576">
        <v>2017</v>
      </c>
      <c r="F1576" t="s">
        <v>227</v>
      </c>
      <c r="G1576">
        <v>53</v>
      </c>
      <c r="H1576" s="59"/>
      <c r="I1576">
        <v>12.184900000000001</v>
      </c>
      <c r="J1576">
        <v>52.413490000000003</v>
      </c>
      <c r="K1576">
        <v>51.56465</v>
      </c>
      <c r="L1576">
        <v>52.282890000000002</v>
      </c>
      <c r="M1576">
        <v>53.351469999999999</v>
      </c>
      <c r="N1576">
        <v>56.029440000000001</v>
      </c>
      <c r="O1576">
        <v>59.763280000000002</v>
      </c>
      <c r="P1576">
        <v>61.108620000000002</v>
      </c>
      <c r="Q1576">
        <v>62.600169999999999</v>
      </c>
      <c r="R1576">
        <v>62.272399999999998</v>
      </c>
      <c r="S1576">
        <v>65.629779999999997</v>
      </c>
      <c r="T1576">
        <v>67.520920000000004</v>
      </c>
      <c r="U1576">
        <v>66.736660000000001</v>
      </c>
      <c r="V1576">
        <v>65.484030000000004</v>
      </c>
      <c r="W1576">
        <v>63.829619999999998</v>
      </c>
      <c r="X1576">
        <v>63.39134</v>
      </c>
      <c r="Y1576">
        <v>63.342059999999996</v>
      </c>
      <c r="Z1576">
        <v>62.611440000000002</v>
      </c>
      <c r="AA1576">
        <v>61.879930000000002</v>
      </c>
      <c r="AB1576">
        <v>61.117280000000001</v>
      </c>
      <c r="AC1576">
        <v>59.770310000000002</v>
      </c>
      <c r="AD1576">
        <v>59.104309999999998</v>
      </c>
      <c r="AE1576">
        <v>58.322139999999997</v>
      </c>
      <c r="AF1576">
        <v>56.80086</v>
      </c>
      <c r="AG1576">
        <v>54.883620000000001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18.31381</v>
      </c>
      <c r="AU1576">
        <v>41.295850000000002</v>
      </c>
      <c r="AV1576">
        <v>45.115119999999997</v>
      </c>
      <c r="AW1576">
        <v>46.784660000000002</v>
      </c>
      <c r="AX1576">
        <v>46.29983</v>
      </c>
      <c r="AY1576">
        <v>45.579459999999997</v>
      </c>
      <c r="AZ1576">
        <v>35.337859999999999</v>
      </c>
      <c r="BA1576">
        <v>19.07396</v>
      </c>
      <c r="BB1576">
        <v>12.13977</v>
      </c>
      <c r="BC1576">
        <v>12.107839999999999</v>
      </c>
      <c r="BD1576">
        <v>11.328110000000001</v>
      </c>
      <c r="BE1576">
        <v>10.23517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18.638369999999998</v>
      </c>
      <c r="BS1576">
        <v>43.865879999999997</v>
      </c>
      <c r="BT1576">
        <v>46.095410000000001</v>
      </c>
      <c r="BU1576">
        <v>47.228819999999999</v>
      </c>
      <c r="BV1576">
        <v>46.689639999999997</v>
      </c>
      <c r="BW1576">
        <v>45.971499999999999</v>
      </c>
      <c r="BX1576">
        <v>35.788589999999999</v>
      </c>
      <c r="BY1576">
        <v>19.565840000000001</v>
      </c>
      <c r="BZ1576">
        <v>12.54945</v>
      </c>
      <c r="CA1576">
        <v>12.502980000000001</v>
      </c>
      <c r="CB1576">
        <v>11.69332</v>
      </c>
      <c r="CC1576">
        <v>10.601430000000001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18.86317</v>
      </c>
      <c r="CQ1576">
        <v>45.645859999999999</v>
      </c>
      <c r="CR1576">
        <v>46.774360000000001</v>
      </c>
      <c r="CS1576">
        <v>47.536439999999999</v>
      </c>
      <c r="CT1576">
        <v>46.959629999999997</v>
      </c>
      <c r="CU1576">
        <v>46.243020000000001</v>
      </c>
      <c r="CV1576">
        <v>36.100769999999997</v>
      </c>
      <c r="CW1576">
        <v>19.90652</v>
      </c>
      <c r="CX1576">
        <v>12.83318</v>
      </c>
      <c r="CY1576">
        <v>12.77665</v>
      </c>
      <c r="CZ1576">
        <v>11.946260000000001</v>
      </c>
      <c r="DA1576">
        <v>10.85511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  <c r="DM1576">
        <v>0</v>
      </c>
      <c r="DN1576">
        <v>19.087959999999999</v>
      </c>
      <c r="DO1576">
        <v>47.425849999999997</v>
      </c>
      <c r="DP1576">
        <v>47.453299999999999</v>
      </c>
      <c r="DQ1576">
        <v>47.844070000000002</v>
      </c>
      <c r="DR1576">
        <v>47.229610000000001</v>
      </c>
      <c r="DS1576">
        <v>46.514539999999997</v>
      </c>
      <c r="DT1576">
        <v>36.412939999999999</v>
      </c>
      <c r="DU1576">
        <v>20.24719</v>
      </c>
      <c r="DV1576">
        <v>13.11692</v>
      </c>
      <c r="DW1576">
        <v>13.050319999999999</v>
      </c>
      <c r="DX1576">
        <v>12.199199999999999</v>
      </c>
      <c r="DY1576">
        <v>11.108779999999999</v>
      </c>
      <c r="DZ1576">
        <v>0</v>
      </c>
      <c r="EA1576">
        <v>0</v>
      </c>
      <c r="EB1576">
        <v>0</v>
      </c>
      <c r="EC1576">
        <v>0</v>
      </c>
      <c r="ED1576">
        <v>0</v>
      </c>
      <c r="EE1576">
        <v>0</v>
      </c>
      <c r="EF1576">
        <v>0</v>
      </c>
      <c r="EG1576">
        <v>0</v>
      </c>
      <c r="EH1576">
        <v>0</v>
      </c>
      <c r="EI1576">
        <v>0</v>
      </c>
      <c r="EJ1576">
        <v>0</v>
      </c>
      <c r="EK1576">
        <v>0</v>
      </c>
      <c r="EL1576">
        <v>19.41253</v>
      </c>
      <c r="EM1576">
        <v>49.995869999999996</v>
      </c>
      <c r="EN1576">
        <v>48.433599999999998</v>
      </c>
      <c r="EO1576">
        <v>48.288229999999999</v>
      </c>
      <c r="EP1576">
        <v>47.619430000000001</v>
      </c>
      <c r="EQ1576">
        <v>46.906579999999998</v>
      </c>
      <c r="ER1576">
        <v>36.863669999999999</v>
      </c>
      <c r="ES1576">
        <v>20.739070000000002</v>
      </c>
      <c r="ET1576">
        <v>13.526590000000001</v>
      </c>
      <c r="EU1576">
        <v>13.44547</v>
      </c>
      <c r="EV1576">
        <v>12.564410000000001</v>
      </c>
      <c r="EW1576">
        <v>11.47504</v>
      </c>
      <c r="EX1576">
        <v>71.074749999999995</v>
      </c>
      <c r="EY1576">
        <v>69.922759999999997</v>
      </c>
      <c r="EZ1576">
        <v>68.334800000000001</v>
      </c>
      <c r="FA1576">
        <v>66.676119999999997</v>
      </c>
      <c r="FB1576">
        <v>65.271280000000004</v>
      </c>
      <c r="FC1576">
        <v>64.400959999999998</v>
      </c>
      <c r="FD1576">
        <v>63.890779999999999</v>
      </c>
      <c r="FE1576">
        <v>63.993389999999998</v>
      </c>
      <c r="FF1576">
        <v>66.662540000000007</v>
      </c>
      <c r="FG1576">
        <v>72.233080000000001</v>
      </c>
      <c r="FH1576">
        <v>77.205349999999996</v>
      </c>
      <c r="FI1576">
        <v>82.413139999999999</v>
      </c>
      <c r="FJ1576">
        <v>85.856930000000006</v>
      </c>
      <c r="FK1576">
        <v>87.613159999999993</v>
      </c>
      <c r="FL1576">
        <v>86.645709999999994</v>
      </c>
      <c r="FM1576">
        <v>86.413340000000005</v>
      </c>
      <c r="FN1576">
        <v>86.523439999999994</v>
      </c>
      <c r="FO1576">
        <v>86.331180000000003</v>
      </c>
      <c r="FP1576">
        <v>84.873599999999996</v>
      </c>
      <c r="FQ1576">
        <v>80.663809999999998</v>
      </c>
      <c r="FR1576">
        <v>75.680160000000001</v>
      </c>
      <c r="FS1576">
        <v>71.464150000000004</v>
      </c>
      <c r="FT1576">
        <v>69.008780000000002</v>
      </c>
      <c r="FU1576">
        <v>67.705340000000007</v>
      </c>
      <c r="FV1576">
        <v>1</v>
      </c>
    </row>
    <row r="1577" spans="1:178" x14ac:dyDescent="0.2">
      <c r="A1577" t="s">
        <v>216</v>
      </c>
      <c r="B1577" t="s">
        <v>231</v>
      </c>
      <c r="C1577" t="s">
        <v>246</v>
      </c>
      <c r="D1577" t="s">
        <v>36</v>
      </c>
      <c r="E1577" t="s">
        <v>239</v>
      </c>
      <c r="F1577" t="s">
        <v>227</v>
      </c>
      <c r="G1577">
        <v>51</v>
      </c>
      <c r="H1577" s="59"/>
      <c r="I1577">
        <v>11.725099999999999</v>
      </c>
      <c r="J1577">
        <v>50.435630000000003</v>
      </c>
      <c r="K1577">
        <v>49.618810000000003</v>
      </c>
      <c r="L1577">
        <v>50.309950000000001</v>
      </c>
      <c r="M1577">
        <v>51.338209999999997</v>
      </c>
      <c r="N1577">
        <v>53.915129999999998</v>
      </c>
      <c r="O1577">
        <v>57.50806</v>
      </c>
      <c r="P1577">
        <v>58.802630000000001</v>
      </c>
      <c r="Q1577">
        <v>60.237900000000003</v>
      </c>
      <c r="R1577">
        <v>59.922499999999999</v>
      </c>
      <c r="S1577">
        <v>63.153190000000002</v>
      </c>
      <c r="T1577">
        <v>64.97296</v>
      </c>
      <c r="U1577">
        <v>64.218289999999996</v>
      </c>
      <c r="V1577">
        <v>63.01294</v>
      </c>
      <c r="W1577">
        <v>61.420960000000001</v>
      </c>
      <c r="X1577">
        <v>60.999209999999998</v>
      </c>
      <c r="Y1577">
        <v>60.951790000000003</v>
      </c>
      <c r="Z1577">
        <v>60.248739999999998</v>
      </c>
      <c r="AA1577">
        <v>59.544840000000001</v>
      </c>
      <c r="AB1577">
        <v>58.810969999999998</v>
      </c>
      <c r="AC1577">
        <v>57.514830000000003</v>
      </c>
      <c r="AD1577">
        <v>56.873959999999997</v>
      </c>
      <c r="AE1577">
        <v>56.121299999999998</v>
      </c>
      <c r="AF1577">
        <v>54.657429999999998</v>
      </c>
      <c r="AG1577">
        <v>52.812539999999998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17.612459999999999</v>
      </c>
      <c r="AU1577">
        <v>39.656230000000001</v>
      </c>
      <c r="AV1577">
        <v>43.38165</v>
      </c>
      <c r="AW1577">
        <v>45.00515</v>
      </c>
      <c r="AX1577">
        <v>44.54034</v>
      </c>
      <c r="AY1577">
        <v>43.847079999999998</v>
      </c>
      <c r="AZ1577">
        <v>33.990099999999998</v>
      </c>
      <c r="BA1577">
        <v>18.338629999999998</v>
      </c>
      <c r="BB1577">
        <v>11.668710000000001</v>
      </c>
      <c r="BC1577">
        <v>11.638439999999999</v>
      </c>
      <c r="BD1577">
        <v>10.88908</v>
      </c>
      <c r="BE1577">
        <v>9.8373519999999992</v>
      </c>
      <c r="BF1577">
        <v>0</v>
      </c>
      <c r="BG1577">
        <v>0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17.93084</v>
      </c>
      <c r="BS1577">
        <v>42.177300000000002</v>
      </c>
      <c r="BT1577">
        <v>44.343269999999997</v>
      </c>
      <c r="BU1577">
        <v>45.440849999999998</v>
      </c>
      <c r="BV1577">
        <v>44.922730000000001</v>
      </c>
      <c r="BW1577">
        <v>44.231650000000002</v>
      </c>
      <c r="BX1577">
        <v>34.43224</v>
      </c>
      <c r="BY1577">
        <v>18.82114</v>
      </c>
      <c r="BZ1577">
        <v>12.07058</v>
      </c>
      <c r="CA1577">
        <v>12.02605</v>
      </c>
      <c r="CB1577">
        <v>11.24733</v>
      </c>
      <c r="CC1577">
        <v>10.19664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18.151350000000001</v>
      </c>
      <c r="CQ1577">
        <v>43.923380000000002</v>
      </c>
      <c r="CR1577">
        <v>45.009279999999997</v>
      </c>
      <c r="CS1577">
        <v>45.742609999999999</v>
      </c>
      <c r="CT1577">
        <v>45.187570000000001</v>
      </c>
      <c r="CU1577">
        <v>44.497999999999998</v>
      </c>
      <c r="CV1577">
        <v>34.73847</v>
      </c>
      <c r="CW1577">
        <v>19.15532</v>
      </c>
      <c r="CX1577">
        <v>12.34891</v>
      </c>
      <c r="CY1577">
        <v>12.294510000000001</v>
      </c>
      <c r="CZ1577">
        <v>11.49546</v>
      </c>
      <c r="DA1577">
        <v>10.44548</v>
      </c>
      <c r="DB1577">
        <v>0</v>
      </c>
      <c r="DC1577">
        <v>0</v>
      </c>
      <c r="DD1577">
        <v>0</v>
      </c>
      <c r="DE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  <c r="DM1577">
        <v>0</v>
      </c>
      <c r="DN1577">
        <v>18.371860000000002</v>
      </c>
      <c r="DO1577">
        <v>45.669460000000001</v>
      </c>
      <c r="DP1577">
        <v>45.6753</v>
      </c>
      <c r="DQ1577">
        <v>46.044379999999997</v>
      </c>
      <c r="DR1577">
        <v>45.45241</v>
      </c>
      <c r="DS1577">
        <v>44.76435</v>
      </c>
      <c r="DT1577">
        <v>35.044699999999999</v>
      </c>
      <c r="DU1577">
        <v>19.489509999999999</v>
      </c>
      <c r="DV1577">
        <v>12.62724</v>
      </c>
      <c r="DW1577">
        <v>12.56297</v>
      </c>
      <c r="DX1577">
        <v>11.74358</v>
      </c>
      <c r="DY1577">
        <v>10.694319999999999</v>
      </c>
      <c r="DZ1577">
        <v>0</v>
      </c>
      <c r="EA1577">
        <v>0</v>
      </c>
      <c r="EB1577">
        <v>0</v>
      </c>
      <c r="EC1577">
        <v>0</v>
      </c>
      <c r="ED1577">
        <v>0</v>
      </c>
      <c r="EE1577">
        <v>0</v>
      </c>
      <c r="EF1577">
        <v>0</v>
      </c>
      <c r="EG1577">
        <v>0</v>
      </c>
      <c r="EH1577">
        <v>0</v>
      </c>
      <c r="EI1577">
        <v>0</v>
      </c>
      <c r="EJ1577">
        <v>0</v>
      </c>
      <c r="EK1577">
        <v>0</v>
      </c>
      <c r="EL1577">
        <v>18.690249999999999</v>
      </c>
      <c r="EM1577">
        <v>48.190519999999999</v>
      </c>
      <c r="EN1577">
        <v>46.636920000000003</v>
      </c>
      <c r="EO1577">
        <v>46.480080000000001</v>
      </c>
      <c r="EP1577">
        <v>45.834800000000001</v>
      </c>
      <c r="EQ1577">
        <v>45.148919999999997</v>
      </c>
      <c r="ER1577">
        <v>35.486849999999997</v>
      </c>
      <c r="ES1577">
        <v>19.972020000000001</v>
      </c>
      <c r="ET1577">
        <v>13.029109999999999</v>
      </c>
      <c r="EU1577">
        <v>12.95059</v>
      </c>
      <c r="EV1577">
        <v>12.10183</v>
      </c>
      <c r="EW1577">
        <v>11.053610000000001</v>
      </c>
      <c r="EX1577">
        <v>71.074749999999995</v>
      </c>
      <c r="EY1577">
        <v>69.922759999999997</v>
      </c>
      <c r="EZ1577">
        <v>68.334800000000001</v>
      </c>
      <c r="FA1577">
        <v>66.676119999999997</v>
      </c>
      <c r="FB1577">
        <v>65.271280000000004</v>
      </c>
      <c r="FC1577">
        <v>64.400959999999998</v>
      </c>
      <c r="FD1577">
        <v>63.890779999999999</v>
      </c>
      <c r="FE1577">
        <v>63.993389999999998</v>
      </c>
      <c r="FF1577">
        <v>66.662540000000007</v>
      </c>
      <c r="FG1577">
        <v>72.233080000000001</v>
      </c>
      <c r="FH1577">
        <v>77.205349999999996</v>
      </c>
      <c r="FI1577">
        <v>82.413139999999999</v>
      </c>
      <c r="FJ1577">
        <v>85.856930000000006</v>
      </c>
      <c r="FK1577">
        <v>87.613159999999993</v>
      </c>
      <c r="FL1577">
        <v>86.645709999999994</v>
      </c>
      <c r="FM1577">
        <v>86.413330000000002</v>
      </c>
      <c r="FN1577">
        <v>86.523439999999994</v>
      </c>
      <c r="FO1577">
        <v>86.331180000000003</v>
      </c>
      <c r="FP1577">
        <v>84.873599999999996</v>
      </c>
      <c r="FQ1577">
        <v>80.663809999999998</v>
      </c>
      <c r="FR1577">
        <v>75.680160000000001</v>
      </c>
      <c r="FS1577">
        <v>71.464150000000004</v>
      </c>
      <c r="FT1577">
        <v>69.008780000000002</v>
      </c>
      <c r="FU1577">
        <v>67.705340000000007</v>
      </c>
      <c r="FV1577">
        <v>1</v>
      </c>
    </row>
    <row r="1578" spans="1:178" x14ac:dyDescent="0.2">
      <c r="A1578" t="s">
        <v>216</v>
      </c>
      <c r="B1578" t="s">
        <v>231</v>
      </c>
      <c r="C1578" t="s">
        <v>246</v>
      </c>
      <c r="D1578" t="s">
        <v>37</v>
      </c>
      <c r="E1578">
        <v>2015</v>
      </c>
      <c r="F1578" t="s">
        <v>227</v>
      </c>
      <c r="G1578">
        <v>56</v>
      </c>
      <c r="H1578" s="59"/>
      <c r="I1578">
        <v>12.87462</v>
      </c>
      <c r="J1578">
        <v>57.143430000000002</v>
      </c>
      <c r="K1578">
        <v>56.98245</v>
      </c>
      <c r="L1578">
        <v>57.06879</v>
      </c>
      <c r="M1578">
        <v>58.405189999999997</v>
      </c>
      <c r="N1578">
        <v>61.578580000000002</v>
      </c>
      <c r="O1578">
        <v>65.422550000000001</v>
      </c>
      <c r="P1578">
        <v>66.941320000000005</v>
      </c>
      <c r="Q1578">
        <v>67.945459999999997</v>
      </c>
      <c r="R1578">
        <v>68.843029999999999</v>
      </c>
      <c r="S1578">
        <v>70.654709999999994</v>
      </c>
      <c r="T1578">
        <v>72.100229999999996</v>
      </c>
      <c r="U1578">
        <v>72.562709999999996</v>
      </c>
      <c r="V1578">
        <v>71.475809999999996</v>
      </c>
      <c r="W1578">
        <v>69.221130000000002</v>
      </c>
      <c r="X1578">
        <v>68.698340000000002</v>
      </c>
      <c r="Y1578">
        <v>68.432860000000005</v>
      </c>
      <c r="Z1578">
        <v>68.076599999999999</v>
      </c>
      <c r="AA1578">
        <v>67.487110000000001</v>
      </c>
      <c r="AB1578">
        <v>66.607349999999997</v>
      </c>
      <c r="AC1578">
        <v>66.236410000000006</v>
      </c>
      <c r="AD1578">
        <v>65.274119999999996</v>
      </c>
      <c r="AE1578">
        <v>63.479080000000003</v>
      </c>
      <c r="AF1578">
        <v>61.436619999999998</v>
      </c>
      <c r="AG1578">
        <v>58.568040000000003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19.84686</v>
      </c>
      <c r="AU1578">
        <v>45.95787</v>
      </c>
      <c r="AV1578">
        <v>49.152569999999997</v>
      </c>
      <c r="AW1578">
        <v>50.647730000000003</v>
      </c>
      <c r="AX1578">
        <v>50.528260000000003</v>
      </c>
      <c r="AY1578">
        <v>50.265129999999999</v>
      </c>
      <c r="AZ1578">
        <v>37.864260000000002</v>
      </c>
      <c r="BA1578">
        <v>20.01276</v>
      </c>
      <c r="BB1578">
        <v>12.55273</v>
      </c>
      <c r="BC1578">
        <v>12.03281</v>
      </c>
      <c r="BD1578">
        <v>11.357480000000001</v>
      </c>
      <c r="BE1578">
        <v>10.070880000000001</v>
      </c>
      <c r="BF1578">
        <v>0</v>
      </c>
      <c r="BG1578">
        <v>0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20.222339999999999</v>
      </c>
      <c r="BS1578">
        <v>48.321660000000001</v>
      </c>
      <c r="BT1578">
        <v>50.077010000000001</v>
      </c>
      <c r="BU1578">
        <v>51.107959999999999</v>
      </c>
      <c r="BV1578">
        <v>50.967930000000003</v>
      </c>
      <c r="BW1578">
        <v>50.696150000000003</v>
      </c>
      <c r="BX1578">
        <v>38.395560000000003</v>
      </c>
      <c r="BY1578">
        <v>20.573869999999999</v>
      </c>
      <c r="BZ1578">
        <v>12.99691</v>
      </c>
      <c r="CA1578">
        <v>12.43859</v>
      </c>
      <c r="CB1578">
        <v>11.739050000000001</v>
      </c>
      <c r="CC1578">
        <v>10.44605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20.482410000000002</v>
      </c>
      <c r="CQ1578">
        <v>49.958820000000003</v>
      </c>
      <c r="CR1578">
        <v>50.717269999999999</v>
      </c>
      <c r="CS1578">
        <v>51.426720000000003</v>
      </c>
      <c r="CT1578">
        <v>51.27243</v>
      </c>
      <c r="CU1578">
        <v>50.994680000000002</v>
      </c>
      <c r="CV1578">
        <v>38.763539999999999</v>
      </c>
      <c r="CW1578">
        <v>20.962489999999999</v>
      </c>
      <c r="CX1578">
        <v>13.304539999999999</v>
      </c>
      <c r="CY1578">
        <v>12.71963</v>
      </c>
      <c r="CZ1578">
        <v>12.00333</v>
      </c>
      <c r="DA1578">
        <v>10.70589</v>
      </c>
      <c r="DB1578">
        <v>0</v>
      </c>
      <c r="DC1578">
        <v>0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  <c r="DM1578">
        <v>0</v>
      </c>
      <c r="DN1578">
        <v>20.742470000000001</v>
      </c>
      <c r="DO1578">
        <v>51.595979999999997</v>
      </c>
      <c r="DP1578">
        <v>51.357529999999997</v>
      </c>
      <c r="DQ1578">
        <v>51.745480000000001</v>
      </c>
      <c r="DR1578">
        <v>51.57694</v>
      </c>
      <c r="DS1578">
        <v>51.293210000000002</v>
      </c>
      <c r="DT1578">
        <v>39.131520000000002</v>
      </c>
      <c r="DU1578">
        <v>21.351120000000002</v>
      </c>
      <c r="DV1578">
        <v>13.612170000000001</v>
      </c>
      <c r="DW1578">
        <v>13.00067</v>
      </c>
      <c r="DX1578">
        <v>12.267609999999999</v>
      </c>
      <c r="DY1578">
        <v>10.96574</v>
      </c>
      <c r="DZ1578">
        <v>0</v>
      </c>
      <c r="EA1578">
        <v>0</v>
      </c>
      <c r="EB1578">
        <v>0</v>
      </c>
      <c r="EC1578">
        <v>0</v>
      </c>
      <c r="ED1578">
        <v>0</v>
      </c>
      <c r="EE1578">
        <v>0</v>
      </c>
      <c r="EF1578">
        <v>0</v>
      </c>
      <c r="EG1578">
        <v>0</v>
      </c>
      <c r="EH1578">
        <v>0</v>
      </c>
      <c r="EI1578">
        <v>0</v>
      </c>
      <c r="EJ1578">
        <v>0</v>
      </c>
      <c r="EK1578">
        <v>0</v>
      </c>
      <c r="EL1578">
        <v>21.11796</v>
      </c>
      <c r="EM1578">
        <v>53.959769999999999</v>
      </c>
      <c r="EN1578">
        <v>52.281970000000001</v>
      </c>
      <c r="EO1578">
        <v>52.205710000000003</v>
      </c>
      <c r="EP1578">
        <v>52.01661</v>
      </c>
      <c r="EQ1578">
        <v>51.724229999999999</v>
      </c>
      <c r="ER1578">
        <v>39.662820000000004</v>
      </c>
      <c r="ES1578">
        <v>21.912220000000001</v>
      </c>
      <c r="ET1578">
        <v>14.05635</v>
      </c>
      <c r="EU1578">
        <v>13.40645</v>
      </c>
      <c r="EV1578">
        <v>12.649179999999999</v>
      </c>
      <c r="EW1578">
        <v>11.340909999999999</v>
      </c>
      <c r="EX1578">
        <v>71.44238</v>
      </c>
      <c r="EY1578">
        <v>69.921599999999998</v>
      </c>
      <c r="EZ1578">
        <v>68.403019999999998</v>
      </c>
      <c r="FA1578">
        <v>68.014279999999999</v>
      </c>
      <c r="FB1578">
        <v>67.776179999999997</v>
      </c>
      <c r="FC1578">
        <v>67.53416</v>
      </c>
      <c r="FD1578">
        <v>67.410300000000007</v>
      </c>
      <c r="FE1578">
        <v>67.594520000000003</v>
      </c>
      <c r="FF1578">
        <v>70.959180000000003</v>
      </c>
      <c r="FG1578">
        <v>76.570970000000003</v>
      </c>
      <c r="FH1578">
        <v>81.268550000000005</v>
      </c>
      <c r="FI1578">
        <v>84.488110000000006</v>
      </c>
      <c r="FJ1578">
        <v>86.359319999999997</v>
      </c>
      <c r="FK1578">
        <v>87.081620000000001</v>
      </c>
      <c r="FL1578">
        <v>87.83708</v>
      </c>
      <c r="FM1578">
        <v>87.92886</v>
      </c>
      <c r="FN1578">
        <v>87.685869999999994</v>
      </c>
      <c r="FO1578">
        <v>86.592799999999997</v>
      </c>
      <c r="FP1578">
        <v>86.436070000000001</v>
      </c>
      <c r="FQ1578">
        <v>83.843410000000006</v>
      </c>
      <c r="FR1578">
        <v>79.402349999999998</v>
      </c>
      <c r="FS1578">
        <v>74.422349999999994</v>
      </c>
      <c r="FT1578">
        <v>71.575069999999997</v>
      </c>
      <c r="FU1578">
        <v>69.228110000000001</v>
      </c>
      <c r="FV1578">
        <v>1</v>
      </c>
    </row>
    <row r="1579" spans="1:178" x14ac:dyDescent="0.2">
      <c r="A1579" t="s">
        <v>216</v>
      </c>
      <c r="B1579" t="s">
        <v>231</v>
      </c>
      <c r="C1579" t="s">
        <v>246</v>
      </c>
      <c r="D1579" t="s">
        <v>37</v>
      </c>
      <c r="E1579">
        <v>2016</v>
      </c>
      <c r="F1579" t="s">
        <v>227</v>
      </c>
      <c r="G1579">
        <v>54</v>
      </c>
      <c r="H1579" s="59"/>
      <c r="I1579">
        <v>12.414809999999999</v>
      </c>
      <c r="J1579">
        <v>55.102589999999999</v>
      </c>
      <c r="K1579">
        <v>54.947360000000003</v>
      </c>
      <c r="L1579">
        <v>55.030619999999999</v>
      </c>
      <c r="M1579">
        <v>56.319290000000002</v>
      </c>
      <c r="N1579">
        <v>59.379339999999999</v>
      </c>
      <c r="O1579">
        <v>63.086030000000001</v>
      </c>
      <c r="P1579">
        <v>64.550569999999993</v>
      </c>
      <c r="Q1579">
        <v>65.518839999999997</v>
      </c>
      <c r="R1579">
        <v>66.384349999999998</v>
      </c>
      <c r="S1579">
        <v>68.131320000000002</v>
      </c>
      <c r="T1579">
        <v>69.525220000000004</v>
      </c>
      <c r="U1579">
        <v>69.971190000000007</v>
      </c>
      <c r="V1579">
        <v>68.923109999999994</v>
      </c>
      <c r="W1579">
        <v>66.748949999999994</v>
      </c>
      <c r="X1579">
        <v>66.244829999999993</v>
      </c>
      <c r="Y1579">
        <v>65.988829999999993</v>
      </c>
      <c r="Z1579">
        <v>65.645290000000003</v>
      </c>
      <c r="AA1579">
        <v>65.076859999999996</v>
      </c>
      <c r="AB1579">
        <v>64.228520000000003</v>
      </c>
      <c r="AC1579">
        <v>63.870829999999998</v>
      </c>
      <c r="AD1579">
        <v>62.942909999999998</v>
      </c>
      <c r="AE1579">
        <v>61.211979999999997</v>
      </c>
      <c r="AF1579">
        <v>59.242449999999998</v>
      </c>
      <c r="AG1579">
        <v>56.476320000000001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19.12679</v>
      </c>
      <c r="AU1579">
        <v>44.245719999999999</v>
      </c>
      <c r="AV1579">
        <v>47.369439999999997</v>
      </c>
      <c r="AW1579">
        <v>48.825099999999999</v>
      </c>
      <c r="AX1579">
        <v>48.710509999999999</v>
      </c>
      <c r="AY1579">
        <v>48.457030000000003</v>
      </c>
      <c r="AZ1579">
        <v>36.496049999999997</v>
      </c>
      <c r="BA1579">
        <v>19.281220000000001</v>
      </c>
      <c r="BB1579">
        <v>12.09112</v>
      </c>
      <c r="BC1579">
        <v>11.590909999999999</v>
      </c>
      <c r="BD1579">
        <v>10.94042</v>
      </c>
      <c r="BE1579">
        <v>9.6999689999999994</v>
      </c>
      <c r="BF1579">
        <v>0</v>
      </c>
      <c r="BG1579">
        <v>0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19.495519999999999</v>
      </c>
      <c r="BS1579">
        <v>46.566920000000003</v>
      </c>
      <c r="BT1579">
        <v>48.27722</v>
      </c>
      <c r="BU1579">
        <v>49.27704</v>
      </c>
      <c r="BV1579">
        <v>49.142249999999997</v>
      </c>
      <c r="BW1579">
        <v>48.880290000000002</v>
      </c>
      <c r="BX1579">
        <v>37.017780000000002</v>
      </c>
      <c r="BY1579">
        <v>19.83222</v>
      </c>
      <c r="BZ1579">
        <v>12.527290000000001</v>
      </c>
      <c r="CA1579">
        <v>11.989380000000001</v>
      </c>
      <c r="CB1579">
        <v>11.31512</v>
      </c>
      <c r="CC1579">
        <v>10.068379999999999</v>
      </c>
      <c r="CD1579">
        <v>0</v>
      </c>
      <c r="CE1579">
        <v>0</v>
      </c>
      <c r="CF1579">
        <v>0</v>
      </c>
      <c r="CG1579">
        <v>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19.750889999999998</v>
      </c>
      <c r="CQ1579">
        <v>48.174579999999999</v>
      </c>
      <c r="CR1579">
        <v>48.905940000000001</v>
      </c>
      <c r="CS1579">
        <v>49.590049999999998</v>
      </c>
      <c r="CT1579">
        <v>49.441279999999999</v>
      </c>
      <c r="CU1579">
        <v>49.173439999999999</v>
      </c>
      <c r="CV1579">
        <v>37.379130000000004</v>
      </c>
      <c r="CW1579">
        <v>20.213830000000002</v>
      </c>
      <c r="CX1579">
        <v>12.82938</v>
      </c>
      <c r="CY1579">
        <v>12.265359999999999</v>
      </c>
      <c r="CZ1579">
        <v>11.57464</v>
      </c>
      <c r="DA1579">
        <v>10.323539999999999</v>
      </c>
      <c r="DB1579">
        <v>0</v>
      </c>
      <c r="DC1579">
        <v>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  <c r="DM1579">
        <v>0</v>
      </c>
      <c r="DN1579">
        <v>20.006270000000001</v>
      </c>
      <c r="DO1579">
        <v>49.782229999999998</v>
      </c>
      <c r="DP1579">
        <v>49.534660000000002</v>
      </c>
      <c r="DQ1579">
        <v>49.903060000000004</v>
      </c>
      <c r="DR1579">
        <v>49.740299999999998</v>
      </c>
      <c r="DS1579">
        <v>49.466589999999997</v>
      </c>
      <c r="DT1579">
        <v>37.740470000000002</v>
      </c>
      <c r="DU1579">
        <v>20.59545</v>
      </c>
      <c r="DV1579">
        <v>13.13147</v>
      </c>
      <c r="DW1579">
        <v>12.54134</v>
      </c>
      <c r="DX1579">
        <v>11.834160000000001</v>
      </c>
      <c r="DY1579">
        <v>10.5787</v>
      </c>
      <c r="DZ1579">
        <v>0</v>
      </c>
      <c r="EA1579">
        <v>0</v>
      </c>
      <c r="EB1579">
        <v>0</v>
      </c>
      <c r="EC1579">
        <v>0</v>
      </c>
      <c r="ED1579">
        <v>0</v>
      </c>
      <c r="EE1579">
        <v>0</v>
      </c>
      <c r="EF1579">
        <v>0</v>
      </c>
      <c r="EG1579">
        <v>0</v>
      </c>
      <c r="EH1579">
        <v>0</v>
      </c>
      <c r="EI1579">
        <v>0</v>
      </c>
      <c r="EJ1579">
        <v>0</v>
      </c>
      <c r="EK1579">
        <v>0</v>
      </c>
      <c r="EL1579">
        <v>20.37499</v>
      </c>
      <c r="EM1579">
        <v>52.103439999999999</v>
      </c>
      <c r="EN1579">
        <v>50.442439999999998</v>
      </c>
      <c r="EO1579">
        <v>50.354999999999997</v>
      </c>
      <c r="EP1579">
        <v>50.172040000000003</v>
      </c>
      <c r="EQ1579">
        <v>49.889850000000003</v>
      </c>
      <c r="ER1579">
        <v>38.2622</v>
      </c>
      <c r="ES1579">
        <v>21.146450000000002</v>
      </c>
      <c r="ET1579">
        <v>13.567640000000001</v>
      </c>
      <c r="EU1579">
        <v>12.93981</v>
      </c>
      <c r="EV1579">
        <v>12.20886</v>
      </c>
      <c r="EW1579">
        <v>10.94711</v>
      </c>
      <c r="EX1579">
        <v>71.44238</v>
      </c>
      <c r="EY1579">
        <v>69.921599999999998</v>
      </c>
      <c r="EZ1579">
        <v>68.403019999999998</v>
      </c>
      <c r="FA1579">
        <v>68.014279999999999</v>
      </c>
      <c r="FB1579">
        <v>67.776179999999997</v>
      </c>
      <c r="FC1579">
        <v>67.53416</v>
      </c>
      <c r="FD1579">
        <v>67.410300000000007</v>
      </c>
      <c r="FE1579">
        <v>67.594520000000003</v>
      </c>
      <c r="FF1579">
        <v>70.959180000000003</v>
      </c>
      <c r="FG1579">
        <v>76.570970000000003</v>
      </c>
      <c r="FH1579">
        <v>81.268550000000005</v>
      </c>
      <c r="FI1579">
        <v>84.488110000000006</v>
      </c>
      <c r="FJ1579">
        <v>86.359319999999997</v>
      </c>
      <c r="FK1579">
        <v>87.081620000000001</v>
      </c>
      <c r="FL1579">
        <v>87.83708</v>
      </c>
      <c r="FM1579">
        <v>87.92886</v>
      </c>
      <c r="FN1579">
        <v>87.685869999999994</v>
      </c>
      <c r="FO1579">
        <v>86.592799999999997</v>
      </c>
      <c r="FP1579">
        <v>86.436070000000001</v>
      </c>
      <c r="FQ1579">
        <v>83.843410000000006</v>
      </c>
      <c r="FR1579">
        <v>79.402339999999995</v>
      </c>
      <c r="FS1579">
        <v>74.422349999999994</v>
      </c>
      <c r="FT1579">
        <v>71.575069999999997</v>
      </c>
      <c r="FU1579">
        <v>69.228110000000001</v>
      </c>
      <c r="FV1579">
        <v>1</v>
      </c>
    </row>
    <row r="1580" spans="1:178" x14ac:dyDescent="0.2">
      <c r="A1580" t="s">
        <v>216</v>
      </c>
      <c r="B1580" t="s">
        <v>231</v>
      </c>
      <c r="C1580" t="s">
        <v>246</v>
      </c>
      <c r="D1580" t="s">
        <v>37</v>
      </c>
      <c r="E1580">
        <v>2017</v>
      </c>
      <c r="F1580" t="s">
        <v>227</v>
      </c>
      <c r="G1580">
        <v>53</v>
      </c>
      <c r="H1580" s="59"/>
      <c r="I1580">
        <v>12.184900000000001</v>
      </c>
      <c r="J1580">
        <v>54.082180000000001</v>
      </c>
      <c r="K1580">
        <v>53.929819999999999</v>
      </c>
      <c r="L1580">
        <v>54.01153</v>
      </c>
      <c r="M1580">
        <v>55.276339999999998</v>
      </c>
      <c r="N1580">
        <v>58.279730000000001</v>
      </c>
      <c r="O1580">
        <v>61.917769999999997</v>
      </c>
      <c r="P1580">
        <v>63.355179999999997</v>
      </c>
      <c r="Q1580">
        <v>64.305530000000005</v>
      </c>
      <c r="R1580">
        <v>65.155010000000004</v>
      </c>
      <c r="S1580">
        <v>66.869640000000004</v>
      </c>
      <c r="T1580">
        <v>68.237719999999996</v>
      </c>
      <c r="U1580">
        <v>68.675420000000003</v>
      </c>
      <c r="V1580">
        <v>67.646749999999997</v>
      </c>
      <c r="W1580">
        <v>65.512860000000003</v>
      </c>
      <c r="X1580">
        <v>65.018069999999994</v>
      </c>
      <c r="Y1580">
        <v>64.766819999999996</v>
      </c>
      <c r="Z1580">
        <v>64.429630000000003</v>
      </c>
      <c r="AA1580">
        <v>63.871729999999999</v>
      </c>
      <c r="AB1580">
        <v>63.039099999999998</v>
      </c>
      <c r="AC1580">
        <v>62.688029999999998</v>
      </c>
      <c r="AD1580">
        <v>61.777290000000001</v>
      </c>
      <c r="AE1580">
        <v>60.078420000000001</v>
      </c>
      <c r="AF1580">
        <v>58.14537</v>
      </c>
      <c r="AG1580">
        <v>55.43047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18.766839999999998</v>
      </c>
      <c r="AU1580">
        <v>43.390140000000002</v>
      </c>
      <c r="AV1580">
        <v>46.478070000000002</v>
      </c>
      <c r="AW1580">
        <v>47.913879999999999</v>
      </c>
      <c r="AX1580">
        <v>47.801729999999999</v>
      </c>
      <c r="AY1580">
        <v>47.553080000000001</v>
      </c>
      <c r="AZ1580">
        <v>35.812060000000002</v>
      </c>
      <c r="BA1580">
        <v>18.915559999999999</v>
      </c>
      <c r="BB1580">
        <v>11.8604</v>
      </c>
      <c r="BC1580">
        <v>11.370050000000001</v>
      </c>
      <c r="BD1580">
        <v>10.73198</v>
      </c>
      <c r="BE1580">
        <v>9.5145920000000004</v>
      </c>
      <c r="BF1580">
        <v>0</v>
      </c>
      <c r="BG1580">
        <v>0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19.13214</v>
      </c>
      <c r="BS1580">
        <v>45.689749999999997</v>
      </c>
      <c r="BT1580">
        <v>47.377400000000002</v>
      </c>
      <c r="BU1580">
        <v>48.361609999999999</v>
      </c>
      <c r="BV1580">
        <v>48.22945</v>
      </c>
      <c r="BW1580">
        <v>47.9724</v>
      </c>
      <c r="BX1580">
        <v>36.32893</v>
      </c>
      <c r="BY1580">
        <v>19.46144</v>
      </c>
      <c r="BZ1580">
        <v>12.29252</v>
      </c>
      <c r="CA1580">
        <v>11.764810000000001</v>
      </c>
      <c r="CB1580">
        <v>11.10319</v>
      </c>
      <c r="CC1580">
        <v>9.8795769999999994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>
        <v>0</v>
      </c>
      <c r="CJ1580"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19.38514</v>
      </c>
      <c r="CQ1580">
        <v>47.28246</v>
      </c>
      <c r="CR1580">
        <v>48.00027</v>
      </c>
      <c r="CS1580">
        <v>48.671709999999997</v>
      </c>
      <c r="CT1580">
        <v>48.525700000000001</v>
      </c>
      <c r="CU1580">
        <v>48.262819999999998</v>
      </c>
      <c r="CV1580">
        <v>36.686920000000001</v>
      </c>
      <c r="CW1580">
        <v>19.839500000000001</v>
      </c>
      <c r="CX1580">
        <v>12.591799999999999</v>
      </c>
      <c r="CY1580">
        <v>12.038220000000001</v>
      </c>
      <c r="CZ1580">
        <v>11.360290000000001</v>
      </c>
      <c r="DA1580">
        <v>10.13236</v>
      </c>
      <c r="DB1580">
        <v>0</v>
      </c>
      <c r="DC1580">
        <v>0</v>
      </c>
      <c r="DD1580">
        <v>0</v>
      </c>
      <c r="DE1580"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  <c r="DM1580">
        <v>0</v>
      </c>
      <c r="DN1580">
        <v>19.63814</v>
      </c>
      <c r="DO1580">
        <v>48.875160000000001</v>
      </c>
      <c r="DP1580">
        <v>48.623150000000003</v>
      </c>
      <c r="DQ1580">
        <v>48.981819999999999</v>
      </c>
      <c r="DR1580">
        <v>48.821939999999998</v>
      </c>
      <c r="DS1580">
        <v>48.553240000000002</v>
      </c>
      <c r="DT1580">
        <v>37.044910000000002</v>
      </c>
      <c r="DU1580">
        <v>20.217569999999998</v>
      </c>
      <c r="DV1580">
        <v>12.891080000000001</v>
      </c>
      <c r="DW1580">
        <v>12.311629999999999</v>
      </c>
      <c r="DX1580">
        <v>11.6174</v>
      </c>
      <c r="DY1580">
        <v>10.385149999999999</v>
      </c>
      <c r="DZ1580">
        <v>0</v>
      </c>
      <c r="EA1580">
        <v>0</v>
      </c>
      <c r="EB1580">
        <v>0</v>
      </c>
      <c r="EC1580">
        <v>0</v>
      </c>
      <c r="ED1580">
        <v>0</v>
      </c>
      <c r="EE1580">
        <v>0</v>
      </c>
      <c r="EF1580">
        <v>0</v>
      </c>
      <c r="EG1580">
        <v>0</v>
      </c>
      <c r="EH1580">
        <v>0</v>
      </c>
      <c r="EI1580">
        <v>0</v>
      </c>
      <c r="EJ1580">
        <v>0</v>
      </c>
      <c r="EK1580">
        <v>0</v>
      </c>
      <c r="EL1580">
        <v>20.003430000000002</v>
      </c>
      <c r="EM1580">
        <v>51.174770000000002</v>
      </c>
      <c r="EN1580">
        <v>49.522480000000002</v>
      </c>
      <c r="EO1580">
        <v>49.429549999999999</v>
      </c>
      <c r="EP1580">
        <v>49.249659999999999</v>
      </c>
      <c r="EQ1580">
        <v>48.972560000000001</v>
      </c>
      <c r="ER1580">
        <v>37.561779999999999</v>
      </c>
      <c r="ES1580">
        <v>20.763439999999999</v>
      </c>
      <c r="ET1580">
        <v>13.32319</v>
      </c>
      <c r="EU1580">
        <v>12.706390000000001</v>
      </c>
      <c r="EV1580">
        <v>11.98861</v>
      </c>
      <c r="EW1580">
        <v>10.75014</v>
      </c>
      <c r="EX1580">
        <v>71.44238</v>
      </c>
      <c r="EY1580">
        <v>69.921599999999998</v>
      </c>
      <c r="EZ1580">
        <v>68.403019999999998</v>
      </c>
      <c r="FA1580">
        <v>68.014279999999999</v>
      </c>
      <c r="FB1580">
        <v>67.776179999999997</v>
      </c>
      <c r="FC1580">
        <v>67.53416</v>
      </c>
      <c r="FD1580">
        <v>67.410300000000007</v>
      </c>
      <c r="FE1580">
        <v>67.594520000000003</v>
      </c>
      <c r="FF1580">
        <v>70.959180000000003</v>
      </c>
      <c r="FG1580">
        <v>76.570970000000003</v>
      </c>
      <c r="FH1580">
        <v>81.268550000000005</v>
      </c>
      <c r="FI1580">
        <v>84.488110000000006</v>
      </c>
      <c r="FJ1580">
        <v>86.359319999999997</v>
      </c>
      <c r="FK1580">
        <v>87.081620000000001</v>
      </c>
      <c r="FL1580">
        <v>87.83708</v>
      </c>
      <c r="FM1580">
        <v>87.92886</v>
      </c>
      <c r="FN1580">
        <v>87.685869999999994</v>
      </c>
      <c r="FO1580">
        <v>86.592799999999997</v>
      </c>
      <c r="FP1580">
        <v>86.436070000000001</v>
      </c>
      <c r="FQ1580">
        <v>83.843410000000006</v>
      </c>
      <c r="FR1580">
        <v>79.402349999999998</v>
      </c>
      <c r="FS1580">
        <v>74.422340000000005</v>
      </c>
      <c r="FT1580">
        <v>71.575069999999997</v>
      </c>
      <c r="FU1580">
        <v>69.228110000000001</v>
      </c>
      <c r="FV1580">
        <v>1</v>
      </c>
    </row>
    <row r="1581" spans="1:178" x14ac:dyDescent="0.2">
      <c r="A1581" t="s">
        <v>216</v>
      </c>
      <c r="B1581" t="s">
        <v>231</v>
      </c>
      <c r="C1581" t="s">
        <v>246</v>
      </c>
      <c r="D1581" t="s">
        <v>37</v>
      </c>
      <c r="E1581" t="s">
        <v>239</v>
      </c>
      <c r="F1581" t="s">
        <v>227</v>
      </c>
      <c r="G1581">
        <v>51</v>
      </c>
      <c r="H1581" s="59"/>
      <c r="I1581">
        <v>11.725099999999999</v>
      </c>
      <c r="J1581">
        <v>52.041339999999998</v>
      </c>
      <c r="K1581">
        <v>51.894730000000003</v>
      </c>
      <c r="L1581">
        <v>51.97336</v>
      </c>
      <c r="M1581">
        <v>53.190440000000002</v>
      </c>
      <c r="N1581">
        <v>56.080489999999998</v>
      </c>
      <c r="O1581">
        <v>59.581249999999997</v>
      </c>
      <c r="P1581">
        <v>60.964419999999997</v>
      </c>
      <c r="Q1581">
        <v>61.878900000000002</v>
      </c>
      <c r="R1581">
        <v>62.696330000000003</v>
      </c>
      <c r="S1581">
        <v>64.346249999999998</v>
      </c>
      <c r="T1581">
        <v>65.662700000000001</v>
      </c>
      <c r="U1581">
        <v>66.0839</v>
      </c>
      <c r="V1581">
        <v>65.094049999999996</v>
      </c>
      <c r="W1581">
        <v>63.040669999999999</v>
      </c>
      <c r="X1581">
        <v>62.56456</v>
      </c>
      <c r="Y1581">
        <v>62.322780000000002</v>
      </c>
      <c r="Z1581">
        <v>61.998330000000003</v>
      </c>
      <c r="AA1581">
        <v>61.461480000000002</v>
      </c>
      <c r="AB1581">
        <v>60.660260000000001</v>
      </c>
      <c r="AC1581">
        <v>60.322450000000003</v>
      </c>
      <c r="AD1581">
        <v>59.446080000000002</v>
      </c>
      <c r="AE1581">
        <v>57.811309999999999</v>
      </c>
      <c r="AF1581">
        <v>55.951210000000003</v>
      </c>
      <c r="AG1581">
        <v>53.338749999999997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18.0471</v>
      </c>
      <c r="AU1581">
        <v>41.680050000000001</v>
      </c>
      <c r="AV1581">
        <v>44.695729999999998</v>
      </c>
      <c r="AW1581">
        <v>46.091650000000001</v>
      </c>
      <c r="AX1581">
        <v>45.984369999999998</v>
      </c>
      <c r="AY1581">
        <v>45.745359999999998</v>
      </c>
      <c r="AZ1581">
        <v>34.444310000000002</v>
      </c>
      <c r="BA1581">
        <v>18.1845</v>
      </c>
      <c r="BB1581">
        <v>11.39917</v>
      </c>
      <c r="BC1581">
        <v>10.9285</v>
      </c>
      <c r="BD1581">
        <v>10.31526</v>
      </c>
      <c r="BE1581">
        <v>9.1440079999999995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18.405439999999999</v>
      </c>
      <c r="BS1581">
        <v>43.935850000000002</v>
      </c>
      <c r="BT1581">
        <v>45.577930000000002</v>
      </c>
      <c r="BU1581">
        <v>46.530859999999997</v>
      </c>
      <c r="BV1581">
        <v>46.403939999999999</v>
      </c>
      <c r="BW1581">
        <v>46.156689999999998</v>
      </c>
      <c r="BX1581">
        <v>34.951340000000002</v>
      </c>
      <c r="BY1581">
        <v>18.71998</v>
      </c>
      <c r="BZ1581">
        <v>11.82305</v>
      </c>
      <c r="CA1581">
        <v>11.31575</v>
      </c>
      <c r="CB1581">
        <v>10.679399999999999</v>
      </c>
      <c r="CC1581">
        <v>9.5020399999999992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18.65362</v>
      </c>
      <c r="CQ1581">
        <v>45.49821</v>
      </c>
      <c r="CR1581">
        <v>46.188940000000002</v>
      </c>
      <c r="CS1581">
        <v>46.835050000000003</v>
      </c>
      <c r="CT1581">
        <v>46.694540000000003</v>
      </c>
      <c r="CU1581">
        <v>46.441580000000002</v>
      </c>
      <c r="CV1581">
        <v>35.302509999999998</v>
      </c>
      <c r="CW1581">
        <v>19.09084</v>
      </c>
      <c r="CX1581">
        <v>12.116630000000001</v>
      </c>
      <c r="CY1581">
        <v>11.58395</v>
      </c>
      <c r="CZ1581">
        <v>10.9316</v>
      </c>
      <c r="DA1581">
        <v>9.7500110000000006</v>
      </c>
      <c r="DB1581">
        <v>0</v>
      </c>
      <c r="DC1581">
        <v>0</v>
      </c>
      <c r="DD1581">
        <v>0</v>
      </c>
      <c r="DE1581">
        <v>0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  <c r="DM1581">
        <v>0</v>
      </c>
      <c r="DN1581">
        <v>18.901800000000001</v>
      </c>
      <c r="DO1581">
        <v>47.060569999999998</v>
      </c>
      <c r="DP1581">
        <v>46.799950000000003</v>
      </c>
      <c r="DQ1581">
        <v>47.139240000000001</v>
      </c>
      <c r="DR1581">
        <v>46.985129999999998</v>
      </c>
      <c r="DS1581">
        <v>46.726469999999999</v>
      </c>
      <c r="DT1581">
        <v>35.653680000000001</v>
      </c>
      <c r="DU1581">
        <v>19.46171</v>
      </c>
      <c r="DV1581">
        <v>12.410209999999999</v>
      </c>
      <c r="DW1581">
        <v>11.85215</v>
      </c>
      <c r="DX1581">
        <v>11.183809999999999</v>
      </c>
      <c r="DY1581">
        <v>9.9979829999999996</v>
      </c>
      <c r="DZ1581">
        <v>0</v>
      </c>
      <c r="EA1581">
        <v>0</v>
      </c>
      <c r="EB1581">
        <v>0</v>
      </c>
      <c r="EC1581">
        <v>0</v>
      </c>
      <c r="ED1581">
        <v>0</v>
      </c>
      <c r="EE1581">
        <v>0</v>
      </c>
      <c r="EF1581">
        <v>0</v>
      </c>
      <c r="EG1581">
        <v>0</v>
      </c>
      <c r="EH1581">
        <v>0</v>
      </c>
      <c r="EI1581">
        <v>0</v>
      </c>
      <c r="EJ1581">
        <v>0</v>
      </c>
      <c r="EK1581">
        <v>0</v>
      </c>
      <c r="EL1581">
        <v>19.26014</v>
      </c>
      <c r="EM1581">
        <v>49.316380000000002</v>
      </c>
      <c r="EN1581">
        <v>47.68215</v>
      </c>
      <c r="EO1581">
        <v>47.578449999999997</v>
      </c>
      <c r="EP1581">
        <v>47.404710000000001</v>
      </c>
      <c r="EQ1581">
        <v>47.137810000000002</v>
      </c>
      <c r="ER1581">
        <v>36.160710000000002</v>
      </c>
      <c r="ES1581">
        <v>19.99718</v>
      </c>
      <c r="ET1581">
        <v>12.834099999999999</v>
      </c>
      <c r="EU1581">
        <v>12.23939</v>
      </c>
      <c r="EV1581">
        <v>11.54795</v>
      </c>
      <c r="EW1581">
        <v>10.356019999999999</v>
      </c>
      <c r="EX1581">
        <v>71.44238</v>
      </c>
      <c r="EY1581">
        <v>69.921599999999998</v>
      </c>
      <c r="EZ1581">
        <v>68.403019999999998</v>
      </c>
      <c r="FA1581">
        <v>68.014279999999999</v>
      </c>
      <c r="FB1581">
        <v>67.776179999999997</v>
      </c>
      <c r="FC1581">
        <v>67.53416</v>
      </c>
      <c r="FD1581">
        <v>67.410300000000007</v>
      </c>
      <c r="FE1581">
        <v>67.594520000000003</v>
      </c>
      <c r="FF1581">
        <v>70.959180000000003</v>
      </c>
      <c r="FG1581">
        <v>76.570970000000003</v>
      </c>
      <c r="FH1581">
        <v>81.268550000000005</v>
      </c>
      <c r="FI1581">
        <v>84.488110000000006</v>
      </c>
      <c r="FJ1581">
        <v>86.359319999999997</v>
      </c>
      <c r="FK1581">
        <v>87.081620000000001</v>
      </c>
      <c r="FL1581">
        <v>87.83708</v>
      </c>
      <c r="FM1581">
        <v>87.92886</v>
      </c>
      <c r="FN1581">
        <v>87.685869999999994</v>
      </c>
      <c r="FO1581">
        <v>86.592799999999997</v>
      </c>
      <c r="FP1581">
        <v>86.436070000000001</v>
      </c>
      <c r="FQ1581">
        <v>83.843410000000006</v>
      </c>
      <c r="FR1581">
        <v>79.402349999999998</v>
      </c>
      <c r="FS1581">
        <v>74.422349999999994</v>
      </c>
      <c r="FT1581">
        <v>71.575069999999997</v>
      </c>
      <c r="FU1581">
        <v>69.228110000000001</v>
      </c>
      <c r="FV1581">
        <v>1</v>
      </c>
    </row>
    <row r="1582" spans="1:178" x14ac:dyDescent="0.2">
      <c r="A1582" t="s">
        <v>216</v>
      </c>
      <c r="B1582" t="s">
        <v>231</v>
      </c>
      <c r="C1582" t="s">
        <v>246</v>
      </c>
      <c r="D1582" t="s">
        <v>38</v>
      </c>
      <c r="E1582">
        <v>2015</v>
      </c>
      <c r="F1582" t="s">
        <v>227</v>
      </c>
      <c r="G1582">
        <v>56</v>
      </c>
      <c r="H1582" s="59"/>
      <c r="I1582">
        <v>12.87462</v>
      </c>
      <c r="J1582">
        <v>56.704509999999999</v>
      </c>
      <c r="K1582">
        <v>56.37182</v>
      </c>
      <c r="L1582">
        <v>57.136279999999999</v>
      </c>
      <c r="M1582">
        <v>59.049959999999999</v>
      </c>
      <c r="N1582">
        <v>61.09881</v>
      </c>
      <c r="O1582">
        <v>63.848080000000003</v>
      </c>
      <c r="P1582">
        <v>65.558059999999998</v>
      </c>
      <c r="Q1582">
        <v>66.314940000000007</v>
      </c>
      <c r="R1582">
        <v>66.974209999999999</v>
      </c>
      <c r="S1582">
        <v>68.154939999999996</v>
      </c>
      <c r="T1582">
        <v>69.21705</v>
      </c>
      <c r="U1582">
        <v>69.13306</v>
      </c>
      <c r="V1582">
        <v>67.794790000000006</v>
      </c>
      <c r="W1582">
        <v>66.738460000000003</v>
      </c>
      <c r="X1582">
        <v>67.103740000000002</v>
      </c>
      <c r="Y1582">
        <v>67.083680000000001</v>
      </c>
      <c r="Z1582">
        <v>66.718720000000005</v>
      </c>
      <c r="AA1582">
        <v>65.71951</v>
      </c>
      <c r="AB1582">
        <v>64.950360000000003</v>
      </c>
      <c r="AC1582">
        <v>64.555170000000004</v>
      </c>
      <c r="AD1582">
        <v>63.89085</v>
      </c>
      <c r="AE1582">
        <v>62.746180000000003</v>
      </c>
      <c r="AF1582">
        <v>60.965420000000002</v>
      </c>
      <c r="AG1582">
        <v>59.187289999999997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19.101749999999999</v>
      </c>
      <c r="AU1582">
        <v>49.124890000000001</v>
      </c>
      <c r="AV1582">
        <v>49.692529999999998</v>
      </c>
      <c r="AW1582">
        <v>50.028019999999998</v>
      </c>
      <c r="AX1582">
        <v>49.79372</v>
      </c>
      <c r="AY1582">
        <v>49.184939999999997</v>
      </c>
      <c r="AZ1582">
        <v>36.347119999999997</v>
      </c>
      <c r="BA1582">
        <v>18.1859</v>
      </c>
      <c r="BB1582">
        <v>11.190720000000001</v>
      </c>
      <c r="BC1582">
        <v>10.996969999999999</v>
      </c>
      <c r="BD1582">
        <v>10.59577</v>
      </c>
      <c r="BE1582">
        <v>9.7342739999999992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19.470079999999999</v>
      </c>
      <c r="BS1582">
        <v>49.623840000000001</v>
      </c>
      <c r="BT1582">
        <v>50.16066</v>
      </c>
      <c r="BU1582">
        <v>50.482010000000002</v>
      </c>
      <c r="BV1582">
        <v>50.241970000000002</v>
      </c>
      <c r="BW1582">
        <v>49.629510000000003</v>
      </c>
      <c r="BX1582">
        <v>36.857349999999997</v>
      </c>
      <c r="BY1582">
        <v>18.692599999999999</v>
      </c>
      <c r="BZ1582">
        <v>11.566800000000001</v>
      </c>
      <c r="CA1582">
        <v>11.34906</v>
      </c>
      <c r="CB1582">
        <v>10.93192</v>
      </c>
      <c r="CC1582">
        <v>10.05959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19.725180000000002</v>
      </c>
      <c r="CQ1582">
        <v>49.969410000000003</v>
      </c>
      <c r="CR1582">
        <v>50.484879999999997</v>
      </c>
      <c r="CS1582">
        <v>50.796439999999997</v>
      </c>
      <c r="CT1582">
        <v>50.552430000000001</v>
      </c>
      <c r="CU1582">
        <v>49.937420000000003</v>
      </c>
      <c r="CV1582">
        <v>37.210729999999998</v>
      </c>
      <c r="CW1582">
        <v>19.04354</v>
      </c>
      <c r="CX1582">
        <v>11.82727</v>
      </c>
      <c r="CY1582">
        <v>11.592919999999999</v>
      </c>
      <c r="CZ1582">
        <v>11.16473</v>
      </c>
      <c r="DA1582">
        <v>10.2849</v>
      </c>
      <c r="DB1582">
        <v>0</v>
      </c>
      <c r="DC1582">
        <v>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  <c r="DM1582">
        <v>0</v>
      </c>
      <c r="DN1582">
        <v>19.98029</v>
      </c>
      <c r="DO1582">
        <v>50.314979999999998</v>
      </c>
      <c r="DP1582">
        <v>50.809109999999997</v>
      </c>
      <c r="DQ1582">
        <v>51.110869999999998</v>
      </c>
      <c r="DR1582">
        <v>50.86289</v>
      </c>
      <c r="DS1582">
        <v>50.24532</v>
      </c>
      <c r="DT1582">
        <v>37.564109999999999</v>
      </c>
      <c r="DU1582">
        <v>19.394480000000001</v>
      </c>
      <c r="DV1582">
        <v>12.08774</v>
      </c>
      <c r="DW1582">
        <v>11.83677</v>
      </c>
      <c r="DX1582">
        <v>11.397550000000001</v>
      </c>
      <c r="DY1582">
        <v>10.51022</v>
      </c>
      <c r="DZ1582">
        <v>0</v>
      </c>
      <c r="EA1582">
        <v>0</v>
      </c>
      <c r="EB1582">
        <v>0</v>
      </c>
      <c r="EC1582">
        <v>0</v>
      </c>
      <c r="ED1582">
        <v>0</v>
      </c>
      <c r="EE1582">
        <v>0</v>
      </c>
      <c r="EF1582">
        <v>0</v>
      </c>
      <c r="EG1582">
        <v>0</v>
      </c>
      <c r="EH1582">
        <v>0</v>
      </c>
      <c r="EI1582">
        <v>0</v>
      </c>
      <c r="EJ1582">
        <v>0</v>
      </c>
      <c r="EK1582">
        <v>0</v>
      </c>
      <c r="EL1582">
        <v>20.34862</v>
      </c>
      <c r="EM1582">
        <v>50.813929999999999</v>
      </c>
      <c r="EN1582">
        <v>51.277239999999999</v>
      </c>
      <c r="EO1582">
        <v>51.564869999999999</v>
      </c>
      <c r="EP1582">
        <v>51.311140000000002</v>
      </c>
      <c r="EQ1582">
        <v>50.689900000000002</v>
      </c>
      <c r="ER1582">
        <v>38.074339999999999</v>
      </c>
      <c r="ES1582">
        <v>19.90119</v>
      </c>
      <c r="ET1582">
        <v>12.46382</v>
      </c>
      <c r="EU1582">
        <v>12.18886</v>
      </c>
      <c r="EV1582">
        <v>11.733700000000001</v>
      </c>
      <c r="EW1582">
        <v>10.83554</v>
      </c>
      <c r="EX1582">
        <v>65.585400000000007</v>
      </c>
      <c r="EY1582">
        <v>65.079149999999998</v>
      </c>
      <c r="EZ1582">
        <v>65.012330000000006</v>
      </c>
      <c r="FA1582">
        <v>64.497489999999999</v>
      </c>
      <c r="FB1582">
        <v>62.890430000000002</v>
      </c>
      <c r="FC1582">
        <v>61.874609999999997</v>
      </c>
      <c r="FD1582">
        <v>61.541589999999999</v>
      </c>
      <c r="FE1582">
        <v>63.633690000000001</v>
      </c>
      <c r="FF1582">
        <v>66.806539999999998</v>
      </c>
      <c r="FG1582">
        <v>70.832759999999993</v>
      </c>
      <c r="FH1582">
        <v>75.369709999999998</v>
      </c>
      <c r="FI1582">
        <v>80.016649999999998</v>
      </c>
      <c r="FJ1582">
        <v>82.395759999999996</v>
      </c>
      <c r="FK1582">
        <v>82.761340000000004</v>
      </c>
      <c r="FL1582">
        <v>83.245019999999997</v>
      </c>
      <c r="FM1582">
        <v>83.462479999999999</v>
      </c>
      <c r="FN1582">
        <v>84.64264</v>
      </c>
      <c r="FO1582">
        <v>83.464039999999997</v>
      </c>
      <c r="FP1582">
        <v>83.43638</v>
      </c>
      <c r="FQ1582">
        <v>79.72784</v>
      </c>
      <c r="FR1582">
        <v>75.246589999999998</v>
      </c>
      <c r="FS1582">
        <v>71.749529999999993</v>
      </c>
      <c r="FT1582">
        <v>69.484629999999996</v>
      </c>
      <c r="FU1582">
        <v>68.546049999999994</v>
      </c>
      <c r="FV1582">
        <v>1</v>
      </c>
    </row>
    <row r="1583" spans="1:178" x14ac:dyDescent="0.2">
      <c r="A1583" t="s">
        <v>216</v>
      </c>
      <c r="B1583" t="s">
        <v>231</v>
      </c>
      <c r="C1583" t="s">
        <v>246</v>
      </c>
      <c r="D1583" t="s">
        <v>38</v>
      </c>
      <c r="E1583">
        <v>2016</v>
      </c>
      <c r="F1583" t="s">
        <v>227</v>
      </c>
      <c r="G1583">
        <v>54</v>
      </c>
      <c r="H1583" s="59"/>
      <c r="I1583">
        <v>12.414809999999999</v>
      </c>
      <c r="J1583">
        <v>54.679349999999999</v>
      </c>
      <c r="K1583">
        <v>54.358539999999998</v>
      </c>
      <c r="L1583">
        <v>55.095700000000001</v>
      </c>
      <c r="M1583">
        <v>56.941040000000001</v>
      </c>
      <c r="N1583">
        <v>58.916710000000002</v>
      </c>
      <c r="O1583">
        <v>61.567790000000002</v>
      </c>
      <c r="P1583">
        <v>63.216700000000003</v>
      </c>
      <c r="Q1583">
        <v>63.946550000000002</v>
      </c>
      <c r="R1583">
        <v>64.582269999999994</v>
      </c>
      <c r="S1583">
        <v>65.720830000000007</v>
      </c>
      <c r="T1583">
        <v>66.745009999999994</v>
      </c>
      <c r="U1583">
        <v>66.664019999999994</v>
      </c>
      <c r="V1583">
        <v>65.373549999999994</v>
      </c>
      <c r="W1583">
        <v>64.354939999999999</v>
      </c>
      <c r="X1583">
        <v>64.707179999999994</v>
      </c>
      <c r="Y1583">
        <v>64.687839999999994</v>
      </c>
      <c r="Z1583">
        <v>64.335909999999998</v>
      </c>
      <c r="AA1583">
        <v>63.372390000000003</v>
      </c>
      <c r="AB1583">
        <v>62.630699999999997</v>
      </c>
      <c r="AC1583">
        <v>62.249630000000003</v>
      </c>
      <c r="AD1583">
        <v>61.60904</v>
      </c>
      <c r="AE1583">
        <v>60.505240000000001</v>
      </c>
      <c r="AF1583">
        <v>58.788089999999997</v>
      </c>
      <c r="AG1583">
        <v>57.073459999999997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18.40851</v>
      </c>
      <c r="AU1583">
        <v>47.35548</v>
      </c>
      <c r="AV1583">
        <v>47.903770000000002</v>
      </c>
      <c r="AW1583">
        <v>48.227699999999999</v>
      </c>
      <c r="AX1583">
        <v>48.001939999999998</v>
      </c>
      <c r="AY1583">
        <v>47.415019999999998</v>
      </c>
      <c r="AZ1583">
        <v>35.033729999999998</v>
      </c>
      <c r="BA1583">
        <v>17.521229999999999</v>
      </c>
      <c r="BB1583">
        <v>10.77979</v>
      </c>
      <c r="BC1583">
        <v>10.593680000000001</v>
      </c>
      <c r="BD1583">
        <v>10.207280000000001</v>
      </c>
      <c r="BE1583">
        <v>9.3768779999999996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18.770209999999999</v>
      </c>
      <c r="BS1583">
        <v>47.845440000000004</v>
      </c>
      <c r="BT1583">
        <v>48.36347</v>
      </c>
      <c r="BU1583">
        <v>48.673520000000003</v>
      </c>
      <c r="BV1583">
        <v>48.442120000000003</v>
      </c>
      <c r="BW1583">
        <v>47.851579999999998</v>
      </c>
      <c r="BX1583">
        <v>35.534759999999999</v>
      </c>
      <c r="BY1583">
        <v>18.018799999999999</v>
      </c>
      <c r="BZ1583">
        <v>11.149089999999999</v>
      </c>
      <c r="CA1583">
        <v>10.93942</v>
      </c>
      <c r="CB1583">
        <v>10.537369999999999</v>
      </c>
      <c r="CC1583">
        <v>9.6963329999999992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19.020710000000001</v>
      </c>
      <c r="CQ1583">
        <v>48.184780000000003</v>
      </c>
      <c r="CR1583">
        <v>48.681849999999997</v>
      </c>
      <c r="CS1583">
        <v>48.982280000000003</v>
      </c>
      <c r="CT1583">
        <v>48.746980000000001</v>
      </c>
      <c r="CU1583">
        <v>48.153939999999999</v>
      </c>
      <c r="CV1583">
        <v>35.881770000000003</v>
      </c>
      <c r="CW1583">
        <v>18.363420000000001</v>
      </c>
      <c r="CX1583">
        <v>11.404870000000001</v>
      </c>
      <c r="CY1583">
        <v>11.178879999999999</v>
      </c>
      <c r="CZ1583">
        <v>10.76599</v>
      </c>
      <c r="DA1583">
        <v>9.917586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  <c r="DM1583">
        <v>0</v>
      </c>
      <c r="DN1583">
        <v>19.27122</v>
      </c>
      <c r="DO1583">
        <v>48.52413</v>
      </c>
      <c r="DP1583">
        <v>49.000230000000002</v>
      </c>
      <c r="DQ1583">
        <v>49.291049999999998</v>
      </c>
      <c r="DR1583">
        <v>49.051850000000002</v>
      </c>
      <c r="DS1583">
        <v>48.456299999999999</v>
      </c>
      <c r="DT1583">
        <v>36.228789999999996</v>
      </c>
      <c r="DU1583">
        <v>18.708030000000001</v>
      </c>
      <c r="DV1583">
        <v>11.660640000000001</v>
      </c>
      <c r="DW1583">
        <v>11.41835</v>
      </c>
      <c r="DX1583">
        <v>10.99461</v>
      </c>
      <c r="DY1583">
        <v>10.13884</v>
      </c>
      <c r="DZ1583">
        <v>0</v>
      </c>
      <c r="EA1583">
        <v>0</v>
      </c>
      <c r="EB1583">
        <v>0</v>
      </c>
      <c r="EC1583">
        <v>0</v>
      </c>
      <c r="ED1583">
        <v>0</v>
      </c>
      <c r="EE1583">
        <v>0</v>
      </c>
      <c r="EF1583">
        <v>0</v>
      </c>
      <c r="EG1583">
        <v>0</v>
      </c>
      <c r="EH1583">
        <v>0</v>
      </c>
      <c r="EI1583">
        <v>0</v>
      </c>
      <c r="EJ1583">
        <v>0</v>
      </c>
      <c r="EK1583">
        <v>0</v>
      </c>
      <c r="EL1583">
        <v>19.632909999999999</v>
      </c>
      <c r="EM1583">
        <v>49.014090000000003</v>
      </c>
      <c r="EN1583">
        <v>49.45993</v>
      </c>
      <c r="EO1583">
        <v>49.73686</v>
      </c>
      <c r="EP1583">
        <v>49.49203</v>
      </c>
      <c r="EQ1583">
        <v>48.892859999999999</v>
      </c>
      <c r="ER1583">
        <v>36.729819999999997</v>
      </c>
      <c r="ES1583">
        <v>19.2056</v>
      </c>
      <c r="ET1583">
        <v>12.02994</v>
      </c>
      <c r="EU1583">
        <v>11.764089999999999</v>
      </c>
      <c r="EV1583">
        <v>11.32471</v>
      </c>
      <c r="EW1583">
        <v>10.45829</v>
      </c>
      <c r="EX1583">
        <v>65.585400000000007</v>
      </c>
      <c r="EY1583">
        <v>65.079149999999998</v>
      </c>
      <c r="EZ1583">
        <v>65.012330000000006</v>
      </c>
      <c r="FA1583">
        <v>64.497489999999999</v>
      </c>
      <c r="FB1583">
        <v>62.890430000000002</v>
      </c>
      <c r="FC1583">
        <v>61.874609999999997</v>
      </c>
      <c r="FD1583">
        <v>61.541589999999999</v>
      </c>
      <c r="FE1583">
        <v>63.633690000000001</v>
      </c>
      <c r="FF1583">
        <v>66.806539999999998</v>
      </c>
      <c r="FG1583">
        <v>70.832759999999993</v>
      </c>
      <c r="FH1583">
        <v>75.369709999999998</v>
      </c>
      <c r="FI1583">
        <v>80.016649999999998</v>
      </c>
      <c r="FJ1583">
        <v>82.395759999999996</v>
      </c>
      <c r="FK1583">
        <v>82.761340000000004</v>
      </c>
      <c r="FL1583">
        <v>83.245019999999997</v>
      </c>
      <c r="FM1583">
        <v>83.462479999999999</v>
      </c>
      <c r="FN1583">
        <v>84.64264</v>
      </c>
      <c r="FO1583">
        <v>83.464039999999997</v>
      </c>
      <c r="FP1583">
        <v>83.43638</v>
      </c>
      <c r="FQ1583">
        <v>79.72784</v>
      </c>
      <c r="FR1583">
        <v>75.246589999999998</v>
      </c>
      <c r="FS1583">
        <v>71.749539999999996</v>
      </c>
      <c r="FT1583">
        <v>69.484629999999996</v>
      </c>
      <c r="FU1583">
        <v>68.546049999999994</v>
      </c>
      <c r="FV1583">
        <v>1</v>
      </c>
    </row>
    <row r="1584" spans="1:178" x14ac:dyDescent="0.2">
      <c r="A1584" t="s">
        <v>216</v>
      </c>
      <c r="B1584" t="s">
        <v>231</v>
      </c>
      <c r="C1584" t="s">
        <v>246</v>
      </c>
      <c r="D1584" t="s">
        <v>38</v>
      </c>
      <c r="E1584">
        <v>2017</v>
      </c>
      <c r="F1584" t="s">
        <v>227</v>
      </c>
      <c r="G1584">
        <v>53</v>
      </c>
      <c r="H1584" s="59"/>
      <c r="I1584">
        <v>12.184900000000001</v>
      </c>
      <c r="J1584">
        <v>53.66677</v>
      </c>
      <c r="K1584">
        <v>53.351900000000001</v>
      </c>
      <c r="L1584">
        <v>54.075409999999998</v>
      </c>
      <c r="M1584">
        <v>55.886569999999999</v>
      </c>
      <c r="N1584">
        <v>57.825659999999999</v>
      </c>
      <c r="O1584">
        <v>60.42765</v>
      </c>
      <c r="P1584">
        <v>62.046019999999999</v>
      </c>
      <c r="Q1584">
        <v>62.762360000000001</v>
      </c>
      <c r="R1584">
        <v>63.386299999999999</v>
      </c>
      <c r="S1584">
        <v>64.503780000000006</v>
      </c>
      <c r="T1584">
        <v>65.509</v>
      </c>
      <c r="U1584">
        <v>65.429500000000004</v>
      </c>
      <c r="V1584">
        <v>64.162930000000003</v>
      </c>
      <c r="W1584">
        <v>63.16319</v>
      </c>
      <c r="X1584">
        <v>63.508899999999997</v>
      </c>
      <c r="Y1584">
        <v>63.489910000000002</v>
      </c>
      <c r="Z1584">
        <v>63.144500000000001</v>
      </c>
      <c r="AA1584">
        <v>62.198830000000001</v>
      </c>
      <c r="AB1584">
        <v>61.470869999999998</v>
      </c>
      <c r="AC1584">
        <v>61.09686</v>
      </c>
      <c r="AD1584">
        <v>60.468130000000002</v>
      </c>
      <c r="AE1584">
        <v>59.384779999999999</v>
      </c>
      <c r="AF1584">
        <v>57.699420000000003</v>
      </c>
      <c r="AG1584">
        <v>56.016539999999999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18.061969999999999</v>
      </c>
      <c r="AU1584">
        <v>46.470880000000001</v>
      </c>
      <c r="AV1584">
        <v>47.00949</v>
      </c>
      <c r="AW1584">
        <v>47.327640000000002</v>
      </c>
      <c r="AX1584">
        <v>47.10615</v>
      </c>
      <c r="AY1584">
        <v>46.530160000000002</v>
      </c>
      <c r="AZ1584">
        <v>34.377139999999997</v>
      </c>
      <c r="BA1584">
        <v>17.189</v>
      </c>
      <c r="BB1584">
        <v>10.574400000000001</v>
      </c>
      <c r="BC1584">
        <v>10.392099999999999</v>
      </c>
      <c r="BD1584">
        <v>10.013109999999999</v>
      </c>
      <c r="BE1584">
        <v>9.1982479999999995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18.420300000000001</v>
      </c>
      <c r="BS1584">
        <v>46.95628</v>
      </c>
      <c r="BT1584">
        <v>47.464910000000003</v>
      </c>
      <c r="BU1584">
        <v>47.769309999999997</v>
      </c>
      <c r="BV1584">
        <v>47.542230000000004</v>
      </c>
      <c r="BW1584">
        <v>46.962649999999996</v>
      </c>
      <c r="BX1584">
        <v>34.873510000000003</v>
      </c>
      <c r="BY1584">
        <v>17.681940000000001</v>
      </c>
      <c r="BZ1584">
        <v>10.94027</v>
      </c>
      <c r="CA1584">
        <v>10.734629999999999</v>
      </c>
      <c r="CB1584">
        <v>10.34013</v>
      </c>
      <c r="CC1584">
        <v>9.5147309999999994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18.668479999999999</v>
      </c>
      <c r="CQ1584">
        <v>47.292470000000002</v>
      </c>
      <c r="CR1584">
        <v>47.780329999999999</v>
      </c>
      <c r="CS1584">
        <v>48.075200000000002</v>
      </c>
      <c r="CT1584">
        <v>47.844259999999998</v>
      </c>
      <c r="CU1584">
        <v>47.2622</v>
      </c>
      <c r="CV1584">
        <v>35.217300000000002</v>
      </c>
      <c r="CW1584">
        <v>18.023350000000001</v>
      </c>
      <c r="CX1584">
        <v>11.193659999999999</v>
      </c>
      <c r="CY1584">
        <v>10.971869999999999</v>
      </c>
      <c r="CZ1584">
        <v>10.56662</v>
      </c>
      <c r="DA1584">
        <v>9.7339269999999996</v>
      </c>
      <c r="DB1584">
        <v>0</v>
      </c>
      <c r="DC1584">
        <v>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  <c r="DM1584">
        <v>0</v>
      </c>
      <c r="DN1584">
        <v>18.916650000000001</v>
      </c>
      <c r="DO1584">
        <v>47.628660000000004</v>
      </c>
      <c r="DP1584">
        <v>48.095759999999999</v>
      </c>
      <c r="DQ1584">
        <v>48.381100000000004</v>
      </c>
      <c r="DR1584">
        <v>48.14629</v>
      </c>
      <c r="DS1584">
        <v>47.56174</v>
      </c>
      <c r="DT1584">
        <v>35.561079999999997</v>
      </c>
      <c r="DU1584">
        <v>18.36477</v>
      </c>
      <c r="DV1584">
        <v>11.44706</v>
      </c>
      <c r="DW1584">
        <v>11.209099999999999</v>
      </c>
      <c r="DX1584">
        <v>10.79312</v>
      </c>
      <c r="DY1584">
        <v>9.9531220000000005</v>
      </c>
      <c r="DZ1584">
        <v>0</v>
      </c>
      <c r="EA1584">
        <v>0</v>
      </c>
      <c r="EB1584">
        <v>0</v>
      </c>
      <c r="EC1584">
        <v>0</v>
      </c>
      <c r="ED1584">
        <v>0</v>
      </c>
      <c r="EE1584">
        <v>0</v>
      </c>
      <c r="EF1584">
        <v>0</v>
      </c>
      <c r="EG1584">
        <v>0</v>
      </c>
      <c r="EH1584">
        <v>0</v>
      </c>
      <c r="EI1584">
        <v>0</v>
      </c>
      <c r="EJ1584">
        <v>0</v>
      </c>
      <c r="EK1584">
        <v>0</v>
      </c>
      <c r="EL1584">
        <v>19.274979999999999</v>
      </c>
      <c r="EM1584">
        <v>48.114060000000002</v>
      </c>
      <c r="EN1584">
        <v>48.551169999999999</v>
      </c>
      <c r="EO1584">
        <v>48.822760000000002</v>
      </c>
      <c r="EP1584">
        <v>48.582369999999997</v>
      </c>
      <c r="EQ1584">
        <v>47.994239999999998</v>
      </c>
      <c r="ER1584">
        <v>36.057450000000003</v>
      </c>
      <c r="ES1584">
        <v>18.857710000000001</v>
      </c>
      <c r="ET1584">
        <v>11.81293</v>
      </c>
      <c r="EU1584">
        <v>11.551629999999999</v>
      </c>
      <c r="EV1584">
        <v>11.120139999999999</v>
      </c>
      <c r="EW1584">
        <v>10.26961</v>
      </c>
      <c r="EX1584">
        <v>65.585400000000007</v>
      </c>
      <c r="EY1584">
        <v>65.079149999999998</v>
      </c>
      <c r="EZ1584">
        <v>65.012330000000006</v>
      </c>
      <c r="FA1584">
        <v>64.497489999999999</v>
      </c>
      <c r="FB1584">
        <v>62.890430000000002</v>
      </c>
      <c r="FC1584">
        <v>61.874609999999997</v>
      </c>
      <c r="FD1584">
        <v>61.541589999999999</v>
      </c>
      <c r="FE1584">
        <v>63.633690000000001</v>
      </c>
      <c r="FF1584">
        <v>66.806539999999998</v>
      </c>
      <c r="FG1584">
        <v>70.832759999999993</v>
      </c>
      <c r="FH1584">
        <v>75.369709999999998</v>
      </c>
      <c r="FI1584">
        <v>80.016649999999998</v>
      </c>
      <c r="FJ1584">
        <v>82.395759999999996</v>
      </c>
      <c r="FK1584">
        <v>82.761340000000004</v>
      </c>
      <c r="FL1584">
        <v>83.245019999999997</v>
      </c>
      <c r="FM1584">
        <v>83.462479999999999</v>
      </c>
      <c r="FN1584">
        <v>84.64264</v>
      </c>
      <c r="FO1584">
        <v>83.464039999999997</v>
      </c>
      <c r="FP1584">
        <v>83.43638</v>
      </c>
      <c r="FQ1584">
        <v>79.72784</v>
      </c>
      <c r="FR1584">
        <v>75.246589999999998</v>
      </c>
      <c r="FS1584">
        <v>71.749529999999993</v>
      </c>
      <c r="FT1584">
        <v>69.484629999999996</v>
      </c>
      <c r="FU1584">
        <v>68.546049999999994</v>
      </c>
      <c r="FV1584">
        <v>1</v>
      </c>
    </row>
    <row r="1585" spans="1:178" x14ac:dyDescent="0.2">
      <c r="A1585" t="s">
        <v>216</v>
      </c>
      <c r="B1585" t="s">
        <v>231</v>
      </c>
      <c r="C1585" t="s">
        <v>246</v>
      </c>
      <c r="D1585" t="s">
        <v>38</v>
      </c>
      <c r="E1585" t="s">
        <v>239</v>
      </c>
      <c r="F1585" t="s">
        <v>227</v>
      </c>
      <c r="G1585">
        <v>51</v>
      </c>
      <c r="H1585" s="59"/>
      <c r="I1585">
        <v>11.725099999999999</v>
      </c>
      <c r="J1585">
        <v>51.64161</v>
      </c>
      <c r="K1585">
        <v>51.338619999999999</v>
      </c>
      <c r="L1585">
        <v>52.034829999999999</v>
      </c>
      <c r="M1585">
        <v>53.777650000000001</v>
      </c>
      <c r="N1585">
        <v>55.643560000000001</v>
      </c>
      <c r="O1585">
        <v>58.147359999999999</v>
      </c>
      <c r="P1585">
        <v>59.704659999999997</v>
      </c>
      <c r="Q1585">
        <v>60.393970000000003</v>
      </c>
      <c r="R1585">
        <v>60.994370000000004</v>
      </c>
      <c r="S1585">
        <v>62.069670000000002</v>
      </c>
      <c r="T1585">
        <v>63.036960000000001</v>
      </c>
      <c r="U1585">
        <v>62.960459999999998</v>
      </c>
      <c r="V1585">
        <v>61.741680000000002</v>
      </c>
      <c r="W1585">
        <v>60.779670000000003</v>
      </c>
      <c r="X1585">
        <v>61.112340000000003</v>
      </c>
      <c r="Y1585">
        <v>61.094059999999999</v>
      </c>
      <c r="Z1585">
        <v>60.761690000000002</v>
      </c>
      <c r="AA1585">
        <v>59.851700000000001</v>
      </c>
      <c r="AB1585">
        <v>59.151220000000002</v>
      </c>
      <c r="AC1585">
        <v>58.791310000000003</v>
      </c>
      <c r="AD1585">
        <v>58.186309999999999</v>
      </c>
      <c r="AE1585">
        <v>57.143839999999997</v>
      </c>
      <c r="AF1585">
        <v>55.522080000000003</v>
      </c>
      <c r="AG1585">
        <v>53.902709999999999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17.369060000000001</v>
      </c>
      <c r="AU1585">
        <v>44.701909999999998</v>
      </c>
      <c r="AV1585">
        <v>45.221150000000002</v>
      </c>
      <c r="AW1585">
        <v>45.527729999999998</v>
      </c>
      <c r="AX1585">
        <v>45.314770000000003</v>
      </c>
      <c r="AY1585">
        <v>44.760620000000003</v>
      </c>
      <c r="AZ1585">
        <v>33.064190000000004</v>
      </c>
      <c r="BA1585">
        <v>16.52477</v>
      </c>
      <c r="BB1585">
        <v>10.163790000000001</v>
      </c>
      <c r="BC1585">
        <v>9.9891170000000002</v>
      </c>
      <c r="BD1585">
        <v>9.6249110000000009</v>
      </c>
      <c r="BE1585">
        <v>8.8411349999999995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17.720559999999999</v>
      </c>
      <c r="BS1585">
        <v>45.178069999999998</v>
      </c>
      <c r="BT1585">
        <v>45.66789</v>
      </c>
      <c r="BU1585">
        <v>45.960979999999999</v>
      </c>
      <c r="BV1585">
        <v>45.742539999999998</v>
      </c>
      <c r="BW1585">
        <v>45.18488</v>
      </c>
      <c r="BX1585">
        <v>33.551099999999998</v>
      </c>
      <c r="BY1585">
        <v>17.008320000000001</v>
      </c>
      <c r="BZ1585">
        <v>10.522690000000001</v>
      </c>
      <c r="CA1585">
        <v>10.32512</v>
      </c>
      <c r="CB1585">
        <v>9.9457039999999992</v>
      </c>
      <c r="CC1585">
        <v>9.1515889999999995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17.964009999999998</v>
      </c>
      <c r="CQ1585">
        <v>45.507849999999998</v>
      </c>
      <c r="CR1585">
        <v>45.9773</v>
      </c>
      <c r="CS1585">
        <v>46.261040000000001</v>
      </c>
      <c r="CT1585">
        <v>46.038820000000001</v>
      </c>
      <c r="CU1585">
        <v>45.478720000000003</v>
      </c>
      <c r="CV1585">
        <v>33.888339999999999</v>
      </c>
      <c r="CW1585">
        <v>17.343229999999998</v>
      </c>
      <c r="CX1585">
        <v>10.77126</v>
      </c>
      <c r="CY1585">
        <v>10.557829999999999</v>
      </c>
      <c r="CZ1585">
        <v>10.16788</v>
      </c>
      <c r="DA1585">
        <v>9.3666099999999997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  <c r="DM1585">
        <v>0</v>
      </c>
      <c r="DN1585">
        <v>18.207450000000001</v>
      </c>
      <c r="DO1585">
        <v>45.83764</v>
      </c>
      <c r="DP1585">
        <v>46.286720000000003</v>
      </c>
      <c r="DQ1585">
        <v>46.561109999999999</v>
      </c>
      <c r="DR1585">
        <v>46.335090000000001</v>
      </c>
      <c r="DS1585">
        <v>45.772559999999999</v>
      </c>
      <c r="DT1585">
        <v>34.225580000000001</v>
      </c>
      <c r="DU1585">
        <v>17.678129999999999</v>
      </c>
      <c r="DV1585">
        <v>11.019830000000001</v>
      </c>
      <c r="DW1585">
        <v>10.79055</v>
      </c>
      <c r="DX1585">
        <v>10.39006</v>
      </c>
      <c r="DY1585">
        <v>9.5816300000000005</v>
      </c>
      <c r="DZ1585">
        <v>0</v>
      </c>
      <c r="EA1585">
        <v>0</v>
      </c>
      <c r="EB1585">
        <v>0</v>
      </c>
      <c r="EC1585">
        <v>0</v>
      </c>
      <c r="ED1585">
        <v>0</v>
      </c>
      <c r="EE1585">
        <v>0</v>
      </c>
      <c r="EF1585">
        <v>0</v>
      </c>
      <c r="EG1585">
        <v>0</v>
      </c>
      <c r="EH1585">
        <v>0</v>
      </c>
      <c r="EI1585">
        <v>0</v>
      </c>
      <c r="EJ1585">
        <v>0</v>
      </c>
      <c r="EK1585">
        <v>0</v>
      </c>
      <c r="EL1585">
        <v>18.558959999999999</v>
      </c>
      <c r="EM1585">
        <v>46.313789999999997</v>
      </c>
      <c r="EN1585">
        <v>46.733460000000001</v>
      </c>
      <c r="EO1585">
        <v>46.99436</v>
      </c>
      <c r="EP1585">
        <v>46.762869999999999</v>
      </c>
      <c r="EQ1585">
        <v>46.196820000000002</v>
      </c>
      <c r="ER1585">
        <v>34.712490000000003</v>
      </c>
      <c r="ES1585">
        <v>18.16169</v>
      </c>
      <c r="ET1585">
        <v>11.378729999999999</v>
      </c>
      <c r="EU1585">
        <v>11.12655</v>
      </c>
      <c r="EV1585">
        <v>10.710850000000001</v>
      </c>
      <c r="EW1585">
        <v>9.8920840000000005</v>
      </c>
      <c r="EX1585">
        <v>65.585400000000007</v>
      </c>
      <c r="EY1585">
        <v>65.079149999999998</v>
      </c>
      <c r="EZ1585">
        <v>65.012330000000006</v>
      </c>
      <c r="FA1585">
        <v>64.497489999999999</v>
      </c>
      <c r="FB1585">
        <v>62.890430000000002</v>
      </c>
      <c r="FC1585">
        <v>61.874609999999997</v>
      </c>
      <c r="FD1585">
        <v>61.541600000000003</v>
      </c>
      <c r="FE1585">
        <v>63.633690000000001</v>
      </c>
      <c r="FF1585">
        <v>66.806539999999998</v>
      </c>
      <c r="FG1585">
        <v>70.832759999999993</v>
      </c>
      <c r="FH1585">
        <v>75.369709999999998</v>
      </c>
      <c r="FI1585">
        <v>80.016649999999998</v>
      </c>
      <c r="FJ1585">
        <v>82.395759999999996</v>
      </c>
      <c r="FK1585">
        <v>82.761340000000004</v>
      </c>
      <c r="FL1585">
        <v>83.245019999999997</v>
      </c>
      <c r="FM1585">
        <v>83.462479999999999</v>
      </c>
      <c r="FN1585">
        <v>84.64264</v>
      </c>
      <c r="FO1585">
        <v>83.464039999999997</v>
      </c>
      <c r="FP1585">
        <v>83.43638</v>
      </c>
      <c r="FQ1585">
        <v>79.72784</v>
      </c>
      <c r="FR1585">
        <v>75.246589999999998</v>
      </c>
      <c r="FS1585">
        <v>71.749529999999993</v>
      </c>
      <c r="FT1585">
        <v>69.484629999999996</v>
      </c>
      <c r="FU1585">
        <v>68.546049999999994</v>
      </c>
      <c r="FV1585">
        <v>1</v>
      </c>
    </row>
    <row r="1586" spans="1:178" x14ac:dyDescent="0.2">
      <c r="A1586" t="s">
        <v>216</v>
      </c>
      <c r="B1586" t="s">
        <v>231</v>
      </c>
      <c r="C1586" t="s">
        <v>246</v>
      </c>
      <c r="D1586" t="s">
        <v>39</v>
      </c>
      <c r="E1586">
        <v>2015</v>
      </c>
      <c r="F1586" t="s">
        <v>227</v>
      </c>
      <c r="G1586">
        <v>56</v>
      </c>
      <c r="H1586" s="59"/>
      <c r="I1586">
        <v>12.87462</v>
      </c>
      <c r="J1586">
        <v>62.386789999999998</v>
      </c>
      <c r="K1586">
        <v>62.123860000000001</v>
      </c>
      <c r="L1586">
        <v>62.636049999999997</v>
      </c>
      <c r="M1586">
        <v>64.38982</v>
      </c>
      <c r="N1586">
        <v>66.836089999999999</v>
      </c>
      <c r="O1586">
        <v>69.548820000000006</v>
      </c>
      <c r="P1586">
        <v>71.112170000000006</v>
      </c>
      <c r="Q1586">
        <v>71.88364</v>
      </c>
      <c r="R1586">
        <v>72.620769999999993</v>
      </c>
      <c r="S1586">
        <v>73.751360000000005</v>
      </c>
      <c r="T1586">
        <v>74.928049999999999</v>
      </c>
      <c r="U1586">
        <v>74.68938</v>
      </c>
      <c r="V1586">
        <v>72.62791</v>
      </c>
      <c r="W1586">
        <v>71.468729999999994</v>
      </c>
      <c r="X1586">
        <v>72.183940000000007</v>
      </c>
      <c r="Y1586">
        <v>72.190150000000003</v>
      </c>
      <c r="Z1586">
        <v>71.403009999999995</v>
      </c>
      <c r="AA1586">
        <v>70.546710000000004</v>
      </c>
      <c r="AB1586">
        <v>69.623350000000002</v>
      </c>
      <c r="AC1586">
        <v>69.552419999999998</v>
      </c>
      <c r="AD1586">
        <v>68.969549999999998</v>
      </c>
      <c r="AE1586">
        <v>67.918000000000006</v>
      </c>
      <c r="AF1586">
        <v>66.288730000000001</v>
      </c>
      <c r="AG1586">
        <v>64.461399999999998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19.92268</v>
      </c>
      <c r="AU1586">
        <v>51.372979999999998</v>
      </c>
      <c r="AV1586">
        <v>52.154809999999998</v>
      </c>
      <c r="AW1586">
        <v>52.549019999999999</v>
      </c>
      <c r="AX1586">
        <v>52.112929999999999</v>
      </c>
      <c r="AY1586">
        <v>51.624490000000002</v>
      </c>
      <c r="AZ1586">
        <v>37.251449999999998</v>
      </c>
      <c r="BA1586">
        <v>19.723230000000001</v>
      </c>
      <c r="BB1586">
        <v>11.6175</v>
      </c>
      <c r="BC1586">
        <v>11.444900000000001</v>
      </c>
      <c r="BD1586">
        <v>11.058</v>
      </c>
      <c r="BE1586">
        <v>10.24802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20.406379999999999</v>
      </c>
      <c r="BS1586">
        <v>52.018970000000003</v>
      </c>
      <c r="BT1586">
        <v>52.770310000000002</v>
      </c>
      <c r="BU1586">
        <v>53.137</v>
      </c>
      <c r="BV1586">
        <v>52.670250000000003</v>
      </c>
      <c r="BW1586">
        <v>52.167029999999997</v>
      </c>
      <c r="BX1586">
        <v>38.534230000000001</v>
      </c>
      <c r="BY1586">
        <v>20.652239999999999</v>
      </c>
      <c r="BZ1586">
        <v>12.7759</v>
      </c>
      <c r="CA1586">
        <v>12.57342</v>
      </c>
      <c r="CB1586">
        <v>12.163500000000001</v>
      </c>
      <c r="CC1586">
        <v>11.3241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20.741379999999999</v>
      </c>
      <c r="CQ1586">
        <v>52.466380000000001</v>
      </c>
      <c r="CR1586">
        <v>53.196599999999997</v>
      </c>
      <c r="CS1586">
        <v>53.544240000000002</v>
      </c>
      <c r="CT1586">
        <v>53.056249999999999</v>
      </c>
      <c r="CU1586">
        <v>52.542789999999997</v>
      </c>
      <c r="CV1586">
        <v>39.42268</v>
      </c>
      <c r="CW1586">
        <v>21.295670000000001</v>
      </c>
      <c r="CX1586">
        <v>13.57821</v>
      </c>
      <c r="CY1586">
        <v>13.355029999999999</v>
      </c>
      <c r="CZ1586">
        <v>12.929169999999999</v>
      </c>
      <c r="DA1586">
        <v>12.06939</v>
      </c>
      <c r="DB1586">
        <v>0</v>
      </c>
      <c r="DC1586">
        <v>0</v>
      </c>
      <c r="DD1586">
        <v>0</v>
      </c>
      <c r="DE1586"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  <c r="DM1586">
        <v>0</v>
      </c>
      <c r="DN1586">
        <v>21.07639</v>
      </c>
      <c r="DO1586">
        <v>52.913800000000002</v>
      </c>
      <c r="DP1586">
        <v>53.622889999999998</v>
      </c>
      <c r="DQ1586">
        <v>53.951479999999997</v>
      </c>
      <c r="DR1586">
        <v>53.442250000000001</v>
      </c>
      <c r="DS1586">
        <v>52.918550000000003</v>
      </c>
      <c r="DT1586">
        <v>40.311120000000003</v>
      </c>
      <c r="DU1586">
        <v>21.9391</v>
      </c>
      <c r="DV1586">
        <v>14.380520000000001</v>
      </c>
      <c r="DW1586">
        <v>14.13663</v>
      </c>
      <c r="DX1586">
        <v>13.694839999999999</v>
      </c>
      <c r="DY1586">
        <v>12.814679999999999</v>
      </c>
      <c r="DZ1586">
        <v>0</v>
      </c>
      <c r="EA1586">
        <v>0</v>
      </c>
      <c r="EB1586">
        <v>0</v>
      </c>
      <c r="EC1586">
        <v>0</v>
      </c>
      <c r="ED1586">
        <v>0</v>
      </c>
      <c r="EE1586">
        <v>0</v>
      </c>
      <c r="EF1586">
        <v>0</v>
      </c>
      <c r="EG1586">
        <v>0</v>
      </c>
      <c r="EH1586">
        <v>0</v>
      </c>
      <c r="EI1586">
        <v>0</v>
      </c>
      <c r="EJ1586">
        <v>0</v>
      </c>
      <c r="EK1586">
        <v>0</v>
      </c>
      <c r="EL1586">
        <v>21.560089999999999</v>
      </c>
      <c r="EM1586">
        <v>53.55979</v>
      </c>
      <c r="EN1586">
        <v>54.238390000000003</v>
      </c>
      <c r="EO1586">
        <v>54.539470000000001</v>
      </c>
      <c r="EP1586">
        <v>53.999569999999999</v>
      </c>
      <c r="EQ1586">
        <v>53.461089999999999</v>
      </c>
      <c r="ER1586">
        <v>41.593899999999998</v>
      </c>
      <c r="ES1586">
        <v>22.868110000000001</v>
      </c>
      <c r="ET1586">
        <v>15.538919999999999</v>
      </c>
      <c r="EU1586">
        <v>15.26515</v>
      </c>
      <c r="EV1586">
        <v>14.800330000000001</v>
      </c>
      <c r="EW1586">
        <v>13.890750000000001</v>
      </c>
      <c r="EX1586">
        <v>70.504339999999999</v>
      </c>
      <c r="EY1586">
        <v>69.176810000000003</v>
      </c>
      <c r="EZ1586">
        <v>68.450040000000001</v>
      </c>
      <c r="FA1586">
        <v>67.985740000000007</v>
      </c>
      <c r="FB1586">
        <v>67.66901</v>
      </c>
      <c r="FC1586">
        <v>67.321169999999995</v>
      </c>
      <c r="FD1586">
        <v>67.661609999999996</v>
      </c>
      <c r="FE1586">
        <v>68.572190000000006</v>
      </c>
      <c r="FF1586">
        <v>70.960120000000003</v>
      </c>
      <c r="FG1586">
        <v>74.995490000000004</v>
      </c>
      <c r="FH1586">
        <v>79.604640000000003</v>
      </c>
      <c r="FI1586">
        <v>82.586439999999996</v>
      </c>
      <c r="FJ1586">
        <v>81.541499999999999</v>
      </c>
      <c r="FK1586">
        <v>81.152280000000005</v>
      </c>
      <c r="FL1586">
        <v>83.606780000000001</v>
      </c>
      <c r="FM1586">
        <v>84.082380000000001</v>
      </c>
      <c r="FN1586">
        <v>83.21593</v>
      </c>
      <c r="FO1586">
        <v>82.541849999999997</v>
      </c>
      <c r="FP1586">
        <v>81.458590000000001</v>
      </c>
      <c r="FQ1586">
        <v>79.717939999999999</v>
      </c>
      <c r="FR1586">
        <v>76.220569999999995</v>
      </c>
      <c r="FS1586">
        <v>73.345140000000001</v>
      </c>
      <c r="FT1586">
        <v>71.834819999999993</v>
      </c>
      <c r="FU1586">
        <v>70.875020000000006</v>
      </c>
      <c r="FV1586">
        <v>1</v>
      </c>
    </row>
    <row r="1587" spans="1:178" x14ac:dyDescent="0.2">
      <c r="A1587" t="s">
        <v>216</v>
      </c>
      <c r="B1587" t="s">
        <v>231</v>
      </c>
      <c r="C1587" t="s">
        <v>246</v>
      </c>
      <c r="D1587" t="s">
        <v>39</v>
      </c>
      <c r="E1587">
        <v>2016</v>
      </c>
      <c r="F1587" t="s">
        <v>227</v>
      </c>
      <c r="G1587">
        <v>54</v>
      </c>
      <c r="H1587" s="59"/>
      <c r="I1587">
        <v>12.414809999999999</v>
      </c>
      <c r="J1587">
        <v>60.15869</v>
      </c>
      <c r="K1587">
        <v>59.905149999999999</v>
      </c>
      <c r="L1587">
        <v>60.399050000000003</v>
      </c>
      <c r="M1587">
        <v>62.090179999999997</v>
      </c>
      <c r="N1587">
        <v>64.449089999999998</v>
      </c>
      <c r="O1587">
        <v>67.064930000000004</v>
      </c>
      <c r="P1587">
        <v>68.572450000000003</v>
      </c>
      <c r="Q1587">
        <v>69.316370000000006</v>
      </c>
      <c r="R1587">
        <v>70.027159999999995</v>
      </c>
      <c r="S1587">
        <v>71.117379999999997</v>
      </c>
      <c r="T1587">
        <v>72.252049999999997</v>
      </c>
      <c r="U1587">
        <v>72.021900000000002</v>
      </c>
      <c r="V1587">
        <v>70.034049999999993</v>
      </c>
      <c r="W1587">
        <v>68.91628</v>
      </c>
      <c r="X1587">
        <v>69.605940000000004</v>
      </c>
      <c r="Y1587">
        <v>69.611919999999998</v>
      </c>
      <c r="Z1587">
        <v>68.852900000000005</v>
      </c>
      <c r="AA1587">
        <v>68.027180000000001</v>
      </c>
      <c r="AB1587">
        <v>67.136799999999994</v>
      </c>
      <c r="AC1587">
        <v>67.06841</v>
      </c>
      <c r="AD1587">
        <v>66.506349999999998</v>
      </c>
      <c r="AE1587">
        <v>65.492360000000005</v>
      </c>
      <c r="AF1587">
        <v>63.921280000000003</v>
      </c>
      <c r="AG1587">
        <v>62.159210000000002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19.196670000000001</v>
      </c>
      <c r="AU1587">
        <v>49.518889999999999</v>
      </c>
      <c r="AV1587">
        <v>50.273710000000001</v>
      </c>
      <c r="AW1587">
        <v>50.65466</v>
      </c>
      <c r="AX1587">
        <v>50.23507</v>
      </c>
      <c r="AY1587">
        <v>49.764499999999998</v>
      </c>
      <c r="AZ1587">
        <v>35.882620000000003</v>
      </c>
      <c r="BA1587">
        <v>18.991009999999999</v>
      </c>
      <c r="BB1587">
        <v>11.167899999999999</v>
      </c>
      <c r="BC1587">
        <v>11.002359999999999</v>
      </c>
      <c r="BD1587">
        <v>10.62997</v>
      </c>
      <c r="BE1587">
        <v>9.8497920000000008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19.67165</v>
      </c>
      <c r="BS1587">
        <v>50.153239999999997</v>
      </c>
      <c r="BT1587">
        <v>50.878120000000003</v>
      </c>
      <c r="BU1587">
        <v>51.232050000000001</v>
      </c>
      <c r="BV1587">
        <v>50.782339999999998</v>
      </c>
      <c r="BW1587">
        <v>50.297269999999997</v>
      </c>
      <c r="BX1587">
        <v>37.14228</v>
      </c>
      <c r="BY1587">
        <v>19.903279999999999</v>
      </c>
      <c r="BZ1587">
        <v>12.30542</v>
      </c>
      <c r="CA1587">
        <v>12.11054</v>
      </c>
      <c r="CB1587">
        <v>11.715540000000001</v>
      </c>
      <c r="CC1587">
        <v>10.90648</v>
      </c>
      <c r="CD1587">
        <v>0</v>
      </c>
      <c r="CE1587">
        <v>0</v>
      </c>
      <c r="CF1587">
        <v>0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20.000620000000001</v>
      </c>
      <c r="CQ1587">
        <v>50.592590000000001</v>
      </c>
      <c r="CR1587">
        <v>51.296729999999997</v>
      </c>
      <c r="CS1587">
        <v>51.631950000000003</v>
      </c>
      <c r="CT1587">
        <v>51.161389999999997</v>
      </c>
      <c r="CU1587">
        <v>50.666260000000001</v>
      </c>
      <c r="CV1587">
        <v>38.014719999999997</v>
      </c>
      <c r="CW1587">
        <v>20.53511</v>
      </c>
      <c r="CX1587">
        <v>13.09327</v>
      </c>
      <c r="CY1587">
        <v>12.87806</v>
      </c>
      <c r="CZ1587">
        <v>12.467409999999999</v>
      </c>
      <c r="DA1587">
        <v>11.638339999999999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  <c r="DM1587">
        <v>0</v>
      </c>
      <c r="DN1587">
        <v>20.32959</v>
      </c>
      <c r="DO1587">
        <v>51.031939999999999</v>
      </c>
      <c r="DP1587">
        <v>51.715339999999998</v>
      </c>
      <c r="DQ1587">
        <v>52.031849999999999</v>
      </c>
      <c r="DR1587">
        <v>51.540430000000001</v>
      </c>
      <c r="DS1587">
        <v>51.035260000000001</v>
      </c>
      <c r="DT1587">
        <v>38.887160000000002</v>
      </c>
      <c r="DU1587">
        <v>21.16695</v>
      </c>
      <c r="DV1587">
        <v>13.881119999999999</v>
      </c>
      <c r="DW1587">
        <v>13.64559</v>
      </c>
      <c r="DX1587">
        <v>13.219279999999999</v>
      </c>
      <c r="DY1587">
        <v>12.370200000000001</v>
      </c>
      <c r="DZ1587">
        <v>0</v>
      </c>
      <c r="EA1587">
        <v>0</v>
      </c>
      <c r="EB1587">
        <v>0</v>
      </c>
      <c r="EC1587">
        <v>0</v>
      </c>
      <c r="ED1587">
        <v>0</v>
      </c>
      <c r="EE1587">
        <v>0</v>
      </c>
      <c r="EF1587">
        <v>0</v>
      </c>
      <c r="EG1587">
        <v>0</v>
      </c>
      <c r="EH1587">
        <v>0</v>
      </c>
      <c r="EI1587">
        <v>0</v>
      </c>
      <c r="EJ1587">
        <v>0</v>
      </c>
      <c r="EK1587">
        <v>0</v>
      </c>
      <c r="EL1587">
        <v>20.804569999999998</v>
      </c>
      <c r="EM1587">
        <v>51.666289999999996</v>
      </c>
      <c r="EN1587">
        <v>52.319740000000003</v>
      </c>
      <c r="EO1587">
        <v>52.60924</v>
      </c>
      <c r="EP1587">
        <v>52.087710000000001</v>
      </c>
      <c r="EQ1587">
        <v>51.568019999999997</v>
      </c>
      <c r="ER1587">
        <v>40.146819999999998</v>
      </c>
      <c r="ES1587">
        <v>22.079219999999999</v>
      </c>
      <c r="ET1587">
        <v>15.018649999999999</v>
      </c>
      <c r="EU1587">
        <v>14.753769999999999</v>
      </c>
      <c r="EV1587">
        <v>14.30486</v>
      </c>
      <c r="EW1587">
        <v>13.426880000000001</v>
      </c>
      <c r="EX1587">
        <v>70.504339999999999</v>
      </c>
      <c r="EY1587">
        <v>69.176810000000003</v>
      </c>
      <c r="EZ1587">
        <v>68.450040000000001</v>
      </c>
      <c r="FA1587">
        <v>67.985740000000007</v>
      </c>
      <c r="FB1587">
        <v>67.66901</v>
      </c>
      <c r="FC1587">
        <v>67.321169999999995</v>
      </c>
      <c r="FD1587">
        <v>67.661609999999996</v>
      </c>
      <c r="FE1587">
        <v>68.572190000000006</v>
      </c>
      <c r="FF1587">
        <v>70.960120000000003</v>
      </c>
      <c r="FG1587">
        <v>74.995490000000004</v>
      </c>
      <c r="FH1587">
        <v>79.604640000000003</v>
      </c>
      <c r="FI1587">
        <v>82.586439999999996</v>
      </c>
      <c r="FJ1587">
        <v>81.541499999999999</v>
      </c>
      <c r="FK1587">
        <v>81.152280000000005</v>
      </c>
      <c r="FL1587">
        <v>83.606780000000001</v>
      </c>
      <c r="FM1587">
        <v>84.082380000000001</v>
      </c>
      <c r="FN1587">
        <v>83.21593</v>
      </c>
      <c r="FO1587">
        <v>82.541849999999997</v>
      </c>
      <c r="FP1587">
        <v>81.458590000000001</v>
      </c>
      <c r="FQ1587">
        <v>79.717939999999999</v>
      </c>
      <c r="FR1587">
        <v>76.220569999999995</v>
      </c>
      <c r="FS1587">
        <v>73.345140000000001</v>
      </c>
      <c r="FT1587">
        <v>71.834819999999993</v>
      </c>
      <c r="FU1587">
        <v>70.875020000000006</v>
      </c>
      <c r="FV1587">
        <v>1</v>
      </c>
    </row>
    <row r="1588" spans="1:178" x14ac:dyDescent="0.2">
      <c r="A1588" t="s">
        <v>216</v>
      </c>
      <c r="B1588" t="s">
        <v>231</v>
      </c>
      <c r="C1588" t="s">
        <v>246</v>
      </c>
      <c r="D1588" t="s">
        <v>39</v>
      </c>
      <c r="E1588">
        <v>2017</v>
      </c>
      <c r="F1588" t="s">
        <v>227</v>
      </c>
      <c r="G1588">
        <v>53</v>
      </c>
      <c r="H1588" s="59"/>
      <c r="I1588">
        <v>12.184900000000001</v>
      </c>
      <c r="J1588">
        <v>59.044640000000001</v>
      </c>
      <c r="K1588">
        <v>58.7958</v>
      </c>
      <c r="L1588">
        <v>59.280549999999998</v>
      </c>
      <c r="M1588">
        <v>60.940359999999998</v>
      </c>
      <c r="N1588">
        <v>63.255580000000002</v>
      </c>
      <c r="O1588">
        <v>65.822990000000004</v>
      </c>
      <c r="P1588">
        <v>67.302589999999995</v>
      </c>
      <c r="Q1588">
        <v>68.032730000000001</v>
      </c>
      <c r="R1588">
        <v>68.730360000000005</v>
      </c>
      <c r="S1588">
        <v>69.800389999999993</v>
      </c>
      <c r="T1588">
        <v>70.914050000000003</v>
      </c>
      <c r="U1588">
        <v>70.688159999999996</v>
      </c>
      <c r="V1588">
        <v>68.737120000000004</v>
      </c>
      <c r="W1588">
        <v>67.640050000000002</v>
      </c>
      <c r="X1588">
        <v>68.316950000000006</v>
      </c>
      <c r="Y1588">
        <v>68.322810000000004</v>
      </c>
      <c r="Z1588">
        <v>67.577849999999998</v>
      </c>
      <c r="AA1588">
        <v>66.767430000000004</v>
      </c>
      <c r="AB1588">
        <v>65.893519999999995</v>
      </c>
      <c r="AC1588">
        <v>65.826390000000004</v>
      </c>
      <c r="AD1588">
        <v>65.274749999999997</v>
      </c>
      <c r="AE1588">
        <v>64.279539999999997</v>
      </c>
      <c r="AF1588">
        <v>62.737549999999999</v>
      </c>
      <c r="AG1588">
        <v>61.008110000000002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18.833770000000001</v>
      </c>
      <c r="AU1588">
        <v>48.591970000000003</v>
      </c>
      <c r="AV1588">
        <v>49.333289999999998</v>
      </c>
      <c r="AW1588">
        <v>49.707599999999999</v>
      </c>
      <c r="AX1588">
        <v>49.296250000000001</v>
      </c>
      <c r="AY1588">
        <v>48.834629999999997</v>
      </c>
      <c r="AZ1588">
        <v>35.198480000000004</v>
      </c>
      <c r="BA1588">
        <v>18.62509</v>
      </c>
      <c r="BB1588">
        <v>10.943339999999999</v>
      </c>
      <c r="BC1588">
        <v>10.781319999999999</v>
      </c>
      <c r="BD1588">
        <v>10.416180000000001</v>
      </c>
      <c r="BE1588">
        <v>9.6509060000000009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19.30433</v>
      </c>
      <c r="BS1588">
        <v>49.220419999999997</v>
      </c>
      <c r="BT1588">
        <v>49.932070000000003</v>
      </c>
      <c r="BU1588">
        <v>50.279620000000001</v>
      </c>
      <c r="BV1588">
        <v>49.838439999999999</v>
      </c>
      <c r="BW1588">
        <v>49.362439999999999</v>
      </c>
      <c r="BX1588">
        <v>36.446420000000003</v>
      </c>
      <c r="BY1588">
        <v>19.528880000000001</v>
      </c>
      <c r="BZ1588">
        <v>12.07029</v>
      </c>
      <c r="CA1588">
        <v>11.879200000000001</v>
      </c>
      <c r="CB1588">
        <v>11.49166</v>
      </c>
      <c r="CC1588">
        <v>10.697760000000001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19.630240000000001</v>
      </c>
      <c r="CQ1588">
        <v>49.65569</v>
      </c>
      <c r="CR1588">
        <v>50.346789999999999</v>
      </c>
      <c r="CS1588">
        <v>50.675800000000002</v>
      </c>
      <c r="CT1588">
        <v>50.213949999999997</v>
      </c>
      <c r="CU1588">
        <v>49.728000000000002</v>
      </c>
      <c r="CV1588">
        <v>37.310749999999999</v>
      </c>
      <c r="CW1588">
        <v>20.15483</v>
      </c>
      <c r="CX1588">
        <v>12.850809999999999</v>
      </c>
      <c r="CY1588">
        <v>12.63958</v>
      </c>
      <c r="CZ1588">
        <v>12.23654</v>
      </c>
      <c r="DA1588">
        <v>11.42281</v>
      </c>
      <c r="DB1588">
        <v>0</v>
      </c>
      <c r="DC1588">
        <v>0</v>
      </c>
      <c r="DD1588">
        <v>0</v>
      </c>
      <c r="DE1588"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  <c r="DM1588">
        <v>0</v>
      </c>
      <c r="DN1588">
        <v>19.956150000000001</v>
      </c>
      <c r="DO1588">
        <v>50.090949999999999</v>
      </c>
      <c r="DP1588">
        <v>50.761499999999998</v>
      </c>
      <c r="DQ1588">
        <v>51.071980000000003</v>
      </c>
      <c r="DR1588">
        <v>50.589469999999999</v>
      </c>
      <c r="DS1588">
        <v>50.093559999999997</v>
      </c>
      <c r="DT1588">
        <v>38.175069999999998</v>
      </c>
      <c r="DU1588">
        <v>20.78079</v>
      </c>
      <c r="DV1588">
        <v>13.631320000000001</v>
      </c>
      <c r="DW1588">
        <v>13.39996</v>
      </c>
      <c r="DX1588">
        <v>12.98141</v>
      </c>
      <c r="DY1588">
        <v>12.14786</v>
      </c>
      <c r="DZ1588">
        <v>0</v>
      </c>
      <c r="EA1588">
        <v>0</v>
      </c>
      <c r="EB1588">
        <v>0</v>
      </c>
      <c r="EC1588">
        <v>0</v>
      </c>
      <c r="ED1588">
        <v>0</v>
      </c>
      <c r="EE1588">
        <v>0</v>
      </c>
      <c r="EF1588">
        <v>0</v>
      </c>
      <c r="EG1588">
        <v>0</v>
      </c>
      <c r="EH1588">
        <v>0</v>
      </c>
      <c r="EI1588">
        <v>0</v>
      </c>
      <c r="EJ1588">
        <v>0</v>
      </c>
      <c r="EK1588">
        <v>0</v>
      </c>
      <c r="EL1588">
        <v>20.42671</v>
      </c>
      <c r="EM1588">
        <v>50.7194</v>
      </c>
      <c r="EN1588">
        <v>51.360289999999999</v>
      </c>
      <c r="EO1588">
        <v>51.643999999999998</v>
      </c>
      <c r="EP1588">
        <v>51.131659999999997</v>
      </c>
      <c r="EQ1588">
        <v>50.621369999999999</v>
      </c>
      <c r="ER1588">
        <v>39.423009999999998</v>
      </c>
      <c r="ES1588">
        <v>21.68458</v>
      </c>
      <c r="ET1588">
        <v>14.75827</v>
      </c>
      <c r="EU1588">
        <v>14.49784</v>
      </c>
      <c r="EV1588">
        <v>14.056889999999999</v>
      </c>
      <c r="EW1588">
        <v>13.19472</v>
      </c>
      <c r="EX1588">
        <v>70.504339999999999</v>
      </c>
      <c r="EY1588">
        <v>69.176810000000003</v>
      </c>
      <c r="EZ1588">
        <v>68.450040000000001</v>
      </c>
      <c r="FA1588">
        <v>67.985740000000007</v>
      </c>
      <c r="FB1588">
        <v>67.66901</v>
      </c>
      <c r="FC1588">
        <v>67.321169999999995</v>
      </c>
      <c r="FD1588">
        <v>67.661609999999996</v>
      </c>
      <c r="FE1588">
        <v>68.572190000000006</v>
      </c>
      <c r="FF1588">
        <v>70.960120000000003</v>
      </c>
      <c r="FG1588">
        <v>74.995490000000004</v>
      </c>
      <c r="FH1588">
        <v>79.604640000000003</v>
      </c>
      <c r="FI1588">
        <v>82.586439999999996</v>
      </c>
      <c r="FJ1588">
        <v>81.541499999999999</v>
      </c>
      <c r="FK1588">
        <v>81.152280000000005</v>
      </c>
      <c r="FL1588">
        <v>83.606780000000001</v>
      </c>
      <c r="FM1588">
        <v>84.082380000000001</v>
      </c>
      <c r="FN1588">
        <v>83.21593</v>
      </c>
      <c r="FO1588">
        <v>82.541849999999997</v>
      </c>
      <c r="FP1588">
        <v>81.458590000000001</v>
      </c>
      <c r="FQ1588">
        <v>79.717939999999999</v>
      </c>
      <c r="FR1588">
        <v>76.220569999999995</v>
      </c>
      <c r="FS1588">
        <v>73.345140000000001</v>
      </c>
      <c r="FT1588">
        <v>71.834819999999993</v>
      </c>
      <c r="FU1588">
        <v>70.875020000000006</v>
      </c>
      <c r="FV1588">
        <v>1</v>
      </c>
    </row>
    <row r="1589" spans="1:178" x14ac:dyDescent="0.2">
      <c r="A1589" t="s">
        <v>216</v>
      </c>
      <c r="B1589" t="s">
        <v>231</v>
      </c>
      <c r="C1589" t="s">
        <v>246</v>
      </c>
      <c r="D1589" t="s">
        <v>39</v>
      </c>
      <c r="E1589" t="s">
        <v>239</v>
      </c>
      <c r="F1589" t="s">
        <v>227</v>
      </c>
      <c r="G1589">
        <v>51</v>
      </c>
      <c r="H1589" s="59"/>
      <c r="I1589">
        <v>11.725099999999999</v>
      </c>
      <c r="J1589">
        <v>56.816540000000003</v>
      </c>
      <c r="K1589">
        <v>56.577089999999998</v>
      </c>
      <c r="L1589">
        <v>57.043550000000003</v>
      </c>
      <c r="M1589">
        <v>58.640720000000002</v>
      </c>
      <c r="N1589">
        <v>60.868580000000001</v>
      </c>
      <c r="O1589">
        <v>63.339100000000002</v>
      </c>
      <c r="P1589">
        <v>64.762870000000007</v>
      </c>
      <c r="Q1589">
        <v>65.465459999999993</v>
      </c>
      <c r="R1589">
        <v>66.136759999999995</v>
      </c>
      <c r="S1589">
        <v>67.166409999999999</v>
      </c>
      <c r="T1589">
        <v>68.238050000000001</v>
      </c>
      <c r="U1589">
        <v>68.020679999999999</v>
      </c>
      <c r="V1589">
        <v>66.143270000000001</v>
      </c>
      <c r="W1589">
        <v>65.087590000000006</v>
      </c>
      <c r="X1589">
        <v>65.738950000000003</v>
      </c>
      <c r="Y1589">
        <v>65.744600000000005</v>
      </c>
      <c r="Z1589">
        <v>65.027739999999994</v>
      </c>
      <c r="AA1589">
        <v>64.247889999999998</v>
      </c>
      <c r="AB1589">
        <v>63.406979999999997</v>
      </c>
      <c r="AC1589">
        <v>63.342379999999999</v>
      </c>
      <c r="AD1589">
        <v>62.811549999999997</v>
      </c>
      <c r="AE1589">
        <v>61.85389</v>
      </c>
      <c r="AF1589">
        <v>60.370100000000001</v>
      </c>
      <c r="AG1589">
        <v>58.705919999999999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18.108180000000001</v>
      </c>
      <c r="AU1589">
        <v>46.738439999999997</v>
      </c>
      <c r="AV1589">
        <v>47.452710000000003</v>
      </c>
      <c r="AW1589">
        <v>47.813749999999999</v>
      </c>
      <c r="AX1589">
        <v>47.418869999999998</v>
      </c>
      <c r="AY1589">
        <v>46.975119999999997</v>
      </c>
      <c r="AZ1589">
        <v>33.830759999999998</v>
      </c>
      <c r="BA1589">
        <v>17.89367</v>
      </c>
      <c r="BB1589">
        <v>10.49474</v>
      </c>
      <c r="BC1589">
        <v>10.33976</v>
      </c>
      <c r="BD1589">
        <v>9.9891009999999998</v>
      </c>
      <c r="BE1589">
        <v>9.2536109999999994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18.569769999999998</v>
      </c>
      <c r="BS1589">
        <v>47.35492</v>
      </c>
      <c r="BT1589">
        <v>48.040089999999999</v>
      </c>
      <c r="BU1589">
        <v>48.374870000000001</v>
      </c>
      <c r="BV1589">
        <v>47.95073</v>
      </c>
      <c r="BW1589">
        <v>47.492870000000003</v>
      </c>
      <c r="BX1589">
        <v>35.054940000000002</v>
      </c>
      <c r="BY1589">
        <v>18.780239999999999</v>
      </c>
      <c r="BZ1589">
        <v>11.60022</v>
      </c>
      <c r="CA1589">
        <v>11.41671</v>
      </c>
      <c r="CB1589">
        <v>11.044090000000001</v>
      </c>
      <c r="CC1589">
        <v>10.280530000000001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18.889469999999999</v>
      </c>
      <c r="CQ1589">
        <v>47.781889999999997</v>
      </c>
      <c r="CR1589">
        <v>48.446910000000003</v>
      </c>
      <c r="CS1589">
        <v>48.763509999999997</v>
      </c>
      <c r="CT1589">
        <v>48.319090000000003</v>
      </c>
      <c r="CU1589">
        <v>47.851469999999999</v>
      </c>
      <c r="CV1589">
        <v>35.902790000000003</v>
      </c>
      <c r="CW1589">
        <v>19.394269999999999</v>
      </c>
      <c r="CX1589">
        <v>12.365869999999999</v>
      </c>
      <c r="CY1589">
        <v>12.162610000000001</v>
      </c>
      <c r="CZ1589">
        <v>11.77478</v>
      </c>
      <c r="DA1589">
        <v>10.991759999999999</v>
      </c>
      <c r="DB1589">
        <v>0</v>
      </c>
      <c r="DC1589">
        <v>0</v>
      </c>
      <c r="DD1589">
        <v>0</v>
      </c>
      <c r="DE1589">
        <v>0</v>
      </c>
      <c r="DF1589">
        <v>0</v>
      </c>
      <c r="DG1589">
        <v>0</v>
      </c>
      <c r="DH1589">
        <v>0</v>
      </c>
      <c r="DI1589">
        <v>0</v>
      </c>
      <c r="DJ1589">
        <v>0</v>
      </c>
      <c r="DK1589">
        <v>0</v>
      </c>
      <c r="DL1589">
        <v>0</v>
      </c>
      <c r="DM1589">
        <v>0</v>
      </c>
      <c r="DN1589">
        <v>19.20918</v>
      </c>
      <c r="DO1589">
        <v>48.208860000000001</v>
      </c>
      <c r="DP1589">
        <v>48.853720000000003</v>
      </c>
      <c r="DQ1589">
        <v>49.152140000000003</v>
      </c>
      <c r="DR1589">
        <v>48.687449999999998</v>
      </c>
      <c r="DS1589">
        <v>48.210070000000002</v>
      </c>
      <c r="DT1589">
        <v>36.75065</v>
      </c>
      <c r="DU1589">
        <v>20.008310000000002</v>
      </c>
      <c r="DV1589">
        <v>13.13152</v>
      </c>
      <c r="DW1589">
        <v>12.90851</v>
      </c>
      <c r="DX1589">
        <v>12.505459999999999</v>
      </c>
      <c r="DY1589">
        <v>11.702999999999999</v>
      </c>
      <c r="DZ1589">
        <v>0</v>
      </c>
      <c r="EA1589">
        <v>0</v>
      </c>
      <c r="EB1589">
        <v>0</v>
      </c>
      <c r="EC1589">
        <v>0</v>
      </c>
      <c r="ED1589">
        <v>0</v>
      </c>
      <c r="EE1589">
        <v>0</v>
      </c>
      <c r="EF1589">
        <v>0</v>
      </c>
      <c r="EG1589">
        <v>0</v>
      </c>
      <c r="EH1589">
        <v>0</v>
      </c>
      <c r="EI1589">
        <v>0</v>
      </c>
      <c r="EJ1589">
        <v>0</v>
      </c>
      <c r="EK1589">
        <v>0</v>
      </c>
      <c r="EL1589">
        <v>19.670770000000001</v>
      </c>
      <c r="EM1589">
        <v>48.825339999999997</v>
      </c>
      <c r="EN1589">
        <v>49.441099999999999</v>
      </c>
      <c r="EO1589">
        <v>49.713259999999998</v>
      </c>
      <c r="EP1589">
        <v>49.21931</v>
      </c>
      <c r="EQ1589">
        <v>48.727820000000001</v>
      </c>
      <c r="ER1589">
        <v>37.974820000000001</v>
      </c>
      <c r="ES1589">
        <v>20.894870000000001</v>
      </c>
      <c r="ET1589">
        <v>14.237</v>
      </c>
      <c r="EU1589">
        <v>13.985469999999999</v>
      </c>
      <c r="EV1589">
        <v>13.560460000000001</v>
      </c>
      <c r="EW1589">
        <v>12.72992</v>
      </c>
      <c r="EX1589">
        <v>70.504339999999999</v>
      </c>
      <c r="EY1589">
        <v>69.176810000000003</v>
      </c>
      <c r="EZ1589">
        <v>68.450040000000001</v>
      </c>
      <c r="FA1589">
        <v>67.985740000000007</v>
      </c>
      <c r="FB1589">
        <v>67.66901</v>
      </c>
      <c r="FC1589">
        <v>67.321169999999995</v>
      </c>
      <c r="FD1589">
        <v>67.661609999999996</v>
      </c>
      <c r="FE1589">
        <v>68.572190000000006</v>
      </c>
      <c r="FF1589">
        <v>70.960120000000003</v>
      </c>
      <c r="FG1589">
        <v>74.995490000000004</v>
      </c>
      <c r="FH1589">
        <v>79.604640000000003</v>
      </c>
      <c r="FI1589">
        <v>82.586439999999996</v>
      </c>
      <c r="FJ1589">
        <v>81.541499999999999</v>
      </c>
      <c r="FK1589">
        <v>81.152280000000005</v>
      </c>
      <c r="FL1589">
        <v>83.606780000000001</v>
      </c>
      <c r="FM1589">
        <v>84.082380000000001</v>
      </c>
      <c r="FN1589">
        <v>83.21593</v>
      </c>
      <c r="FO1589">
        <v>82.541849999999997</v>
      </c>
      <c r="FP1589">
        <v>81.458590000000001</v>
      </c>
      <c r="FQ1589">
        <v>79.717950000000002</v>
      </c>
      <c r="FR1589">
        <v>76.220569999999995</v>
      </c>
      <c r="FS1589">
        <v>73.345129999999997</v>
      </c>
      <c r="FT1589">
        <v>71.834819999999993</v>
      </c>
      <c r="FU1589">
        <v>70.875020000000006</v>
      </c>
      <c r="FV1589">
        <v>1</v>
      </c>
    </row>
    <row r="1590" spans="1:178" x14ac:dyDescent="0.2">
      <c r="A1590" t="s">
        <v>216</v>
      </c>
      <c r="B1590" t="s">
        <v>231</v>
      </c>
      <c r="C1590" t="s">
        <v>246</v>
      </c>
      <c r="D1590" t="s">
        <v>40</v>
      </c>
      <c r="E1590">
        <v>2015</v>
      </c>
      <c r="F1590" t="s">
        <v>227</v>
      </c>
      <c r="G1590">
        <v>56</v>
      </c>
      <c r="H1590" s="59"/>
      <c r="I1590">
        <v>12.87462</v>
      </c>
      <c r="J1590">
        <v>61.02975</v>
      </c>
      <c r="K1590">
        <v>60.796309999999998</v>
      </c>
      <c r="L1590">
        <v>61.399209999999997</v>
      </c>
      <c r="M1590">
        <v>63.002000000000002</v>
      </c>
      <c r="N1590">
        <v>65.634219999999999</v>
      </c>
      <c r="O1590">
        <v>68.321420000000003</v>
      </c>
      <c r="P1590">
        <v>69.812839999999994</v>
      </c>
      <c r="Q1590">
        <v>70.560869999999994</v>
      </c>
      <c r="R1590">
        <v>71.214910000000003</v>
      </c>
      <c r="S1590">
        <v>72.375140000000002</v>
      </c>
      <c r="T1590">
        <v>73.378730000000004</v>
      </c>
      <c r="U1590">
        <v>73.379180000000005</v>
      </c>
      <c r="V1590">
        <v>71.898719999999997</v>
      </c>
      <c r="W1590">
        <v>70.983990000000006</v>
      </c>
      <c r="X1590">
        <v>71.277029999999996</v>
      </c>
      <c r="Y1590">
        <v>71.383070000000004</v>
      </c>
      <c r="Z1590">
        <v>71.308329999999998</v>
      </c>
      <c r="AA1590">
        <v>70.667869999999994</v>
      </c>
      <c r="AB1590">
        <v>69.641660000000002</v>
      </c>
      <c r="AC1590">
        <v>69.624520000000004</v>
      </c>
      <c r="AD1590">
        <v>68.573869999999999</v>
      </c>
      <c r="AE1590">
        <v>67.347380000000001</v>
      </c>
      <c r="AF1590">
        <v>65.584559999999996</v>
      </c>
      <c r="AG1590">
        <v>63.415900000000001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19.806819999999998</v>
      </c>
      <c r="AU1590">
        <v>51.598610000000001</v>
      </c>
      <c r="AV1590">
        <v>52.151009999999999</v>
      </c>
      <c r="AW1590">
        <v>52.486989999999999</v>
      </c>
      <c r="AX1590">
        <v>52.52176</v>
      </c>
      <c r="AY1590">
        <v>52.173070000000003</v>
      </c>
      <c r="AZ1590">
        <v>39.697360000000003</v>
      </c>
      <c r="BA1590">
        <v>19.95626</v>
      </c>
      <c r="BB1590">
        <v>12.11483</v>
      </c>
      <c r="BC1590">
        <v>11.81282</v>
      </c>
      <c r="BD1590">
        <v>11.43709</v>
      </c>
      <c r="BE1590">
        <v>10.61684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20.23001</v>
      </c>
      <c r="BS1590">
        <v>52.164549999999998</v>
      </c>
      <c r="BT1590">
        <v>52.691319999999997</v>
      </c>
      <c r="BU1590">
        <v>53.028559999999999</v>
      </c>
      <c r="BV1590">
        <v>53.060630000000003</v>
      </c>
      <c r="BW1590">
        <v>52.726849999999999</v>
      </c>
      <c r="BX1590">
        <v>40.300330000000002</v>
      </c>
      <c r="BY1590">
        <v>20.63663</v>
      </c>
      <c r="BZ1590">
        <v>12.65361</v>
      </c>
      <c r="CA1590">
        <v>12.317740000000001</v>
      </c>
      <c r="CB1590">
        <v>11.916550000000001</v>
      </c>
      <c r="CC1590">
        <v>11.08723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20.523109999999999</v>
      </c>
      <c r="CQ1590">
        <v>52.556519999999999</v>
      </c>
      <c r="CR1590">
        <v>53.065530000000003</v>
      </c>
      <c r="CS1590">
        <v>53.403660000000002</v>
      </c>
      <c r="CT1590">
        <v>53.433860000000003</v>
      </c>
      <c r="CU1590">
        <v>53.110399999999998</v>
      </c>
      <c r="CV1590">
        <v>40.717939999999999</v>
      </c>
      <c r="CW1590">
        <v>21.107859999999999</v>
      </c>
      <c r="CX1590">
        <v>13.026770000000001</v>
      </c>
      <c r="CY1590">
        <v>12.667450000000001</v>
      </c>
      <c r="CZ1590">
        <v>12.24863</v>
      </c>
      <c r="DA1590">
        <v>11.413019999999999</v>
      </c>
      <c r="DB1590">
        <v>0</v>
      </c>
      <c r="DC1590">
        <v>0</v>
      </c>
      <c r="DD1590">
        <v>0</v>
      </c>
      <c r="DE1590">
        <v>0</v>
      </c>
      <c r="DF1590">
        <v>0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0</v>
      </c>
      <c r="DM1590">
        <v>0</v>
      </c>
      <c r="DN1590">
        <v>20.816220000000001</v>
      </c>
      <c r="DO1590">
        <v>52.94849</v>
      </c>
      <c r="DP1590">
        <v>53.439749999999997</v>
      </c>
      <c r="DQ1590">
        <v>53.778759999999998</v>
      </c>
      <c r="DR1590">
        <v>53.807079999999999</v>
      </c>
      <c r="DS1590">
        <v>53.493949999999998</v>
      </c>
      <c r="DT1590">
        <v>41.135559999999998</v>
      </c>
      <c r="DU1590">
        <v>21.579080000000001</v>
      </c>
      <c r="DV1590">
        <v>13.399929999999999</v>
      </c>
      <c r="DW1590">
        <v>13.017160000000001</v>
      </c>
      <c r="DX1590">
        <v>12.5807</v>
      </c>
      <c r="DY1590">
        <v>11.738810000000001</v>
      </c>
      <c r="DZ1590">
        <v>0</v>
      </c>
      <c r="EA1590">
        <v>0</v>
      </c>
      <c r="EB1590">
        <v>0</v>
      </c>
      <c r="EC1590">
        <v>0</v>
      </c>
      <c r="ED1590">
        <v>0</v>
      </c>
      <c r="EE1590">
        <v>0</v>
      </c>
      <c r="EF1590">
        <v>0</v>
      </c>
      <c r="EG1590">
        <v>0</v>
      </c>
      <c r="EH1590">
        <v>0</v>
      </c>
      <c r="EI1590">
        <v>0</v>
      </c>
      <c r="EJ1590">
        <v>0</v>
      </c>
      <c r="EK1590">
        <v>0</v>
      </c>
      <c r="EL1590">
        <v>21.239409999999999</v>
      </c>
      <c r="EM1590">
        <v>53.514420000000001</v>
      </c>
      <c r="EN1590">
        <v>53.980049999999999</v>
      </c>
      <c r="EO1590">
        <v>54.320329999999998</v>
      </c>
      <c r="EP1590">
        <v>54.345950000000002</v>
      </c>
      <c r="EQ1590">
        <v>54.047730000000001</v>
      </c>
      <c r="ER1590">
        <v>41.738529999999997</v>
      </c>
      <c r="ES1590">
        <v>22.259460000000001</v>
      </c>
      <c r="ET1590">
        <v>13.93872</v>
      </c>
      <c r="EU1590">
        <v>13.522080000000001</v>
      </c>
      <c r="EV1590">
        <v>13.06016</v>
      </c>
      <c r="EW1590">
        <v>12.209199999999999</v>
      </c>
      <c r="EX1590">
        <v>71.326740000000001</v>
      </c>
      <c r="EY1590">
        <v>70.700760000000002</v>
      </c>
      <c r="EZ1590">
        <v>70.116849999999999</v>
      </c>
      <c r="FA1590">
        <v>69.581760000000003</v>
      </c>
      <c r="FB1590">
        <v>69.327809999999999</v>
      </c>
      <c r="FC1590">
        <v>69.600300000000004</v>
      </c>
      <c r="FD1590">
        <v>69.788629999999998</v>
      </c>
      <c r="FE1590">
        <v>69.935720000000003</v>
      </c>
      <c r="FF1590">
        <v>72.307569999999998</v>
      </c>
      <c r="FG1590">
        <v>76.270600000000002</v>
      </c>
      <c r="FH1590">
        <v>79.755319999999998</v>
      </c>
      <c r="FI1590">
        <v>83.721239999999995</v>
      </c>
      <c r="FJ1590">
        <v>86.001429999999999</v>
      </c>
      <c r="FK1590">
        <v>87.5518</v>
      </c>
      <c r="FL1590">
        <v>87.875429999999994</v>
      </c>
      <c r="FM1590">
        <v>89.538709999999995</v>
      </c>
      <c r="FN1590">
        <v>91.725059999999999</v>
      </c>
      <c r="FO1590">
        <v>93.384450000000001</v>
      </c>
      <c r="FP1590">
        <v>93.104960000000005</v>
      </c>
      <c r="FQ1590">
        <v>89.149829999999994</v>
      </c>
      <c r="FR1590">
        <v>82.645259999999993</v>
      </c>
      <c r="FS1590">
        <v>78.92568</v>
      </c>
      <c r="FT1590">
        <v>76.979579999999999</v>
      </c>
      <c r="FU1590">
        <v>74.352010000000007</v>
      </c>
      <c r="FV1590">
        <v>1</v>
      </c>
    </row>
    <row r="1591" spans="1:178" x14ac:dyDescent="0.2">
      <c r="A1591" t="s">
        <v>216</v>
      </c>
      <c r="B1591" t="s">
        <v>231</v>
      </c>
      <c r="C1591" t="s">
        <v>246</v>
      </c>
      <c r="D1591" t="s">
        <v>40</v>
      </c>
      <c r="E1591">
        <v>2016</v>
      </c>
      <c r="F1591" t="s">
        <v>227</v>
      </c>
      <c r="G1591">
        <v>54</v>
      </c>
      <c r="H1591" s="59"/>
      <c r="I1591">
        <v>12.414809999999999</v>
      </c>
      <c r="J1591">
        <v>58.850119999999997</v>
      </c>
      <c r="K1591">
        <v>58.625010000000003</v>
      </c>
      <c r="L1591">
        <v>59.206380000000003</v>
      </c>
      <c r="M1591">
        <v>60.751919999999998</v>
      </c>
      <c r="N1591">
        <v>63.290129999999998</v>
      </c>
      <c r="O1591">
        <v>65.881370000000004</v>
      </c>
      <c r="P1591">
        <v>67.319519999999997</v>
      </c>
      <c r="Q1591">
        <v>68.040840000000003</v>
      </c>
      <c r="R1591">
        <v>68.671520000000001</v>
      </c>
      <c r="S1591">
        <v>69.790310000000005</v>
      </c>
      <c r="T1591">
        <v>70.75806</v>
      </c>
      <c r="U1591">
        <v>70.758489999999995</v>
      </c>
      <c r="V1591">
        <v>69.330910000000003</v>
      </c>
      <c r="W1591">
        <v>68.448849999999993</v>
      </c>
      <c r="X1591">
        <v>68.73142</v>
      </c>
      <c r="Y1591">
        <v>68.833680000000001</v>
      </c>
      <c r="Z1591">
        <v>68.761600000000001</v>
      </c>
      <c r="AA1591">
        <v>68.144009999999994</v>
      </c>
      <c r="AB1591">
        <v>67.15446</v>
      </c>
      <c r="AC1591">
        <v>67.137929999999997</v>
      </c>
      <c r="AD1591">
        <v>66.124799999999993</v>
      </c>
      <c r="AE1591">
        <v>64.942120000000003</v>
      </c>
      <c r="AF1591">
        <v>63.242249999999999</v>
      </c>
      <c r="AG1591">
        <v>61.151049999999998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19.086760000000002</v>
      </c>
      <c r="AU1591">
        <v>49.738849999999999</v>
      </c>
      <c r="AV1591">
        <v>50.272289999999998</v>
      </c>
      <c r="AW1591">
        <v>50.596229999999998</v>
      </c>
      <c r="AX1591">
        <v>50.629840000000002</v>
      </c>
      <c r="AY1591">
        <v>50.29316</v>
      </c>
      <c r="AZ1591">
        <v>38.261539999999997</v>
      </c>
      <c r="BA1591">
        <v>19.22316</v>
      </c>
      <c r="BB1591">
        <v>11.66602</v>
      </c>
      <c r="BC1591">
        <v>11.37581</v>
      </c>
      <c r="BD1591">
        <v>11.01427</v>
      </c>
      <c r="BE1591">
        <v>10.22358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19.502330000000001</v>
      </c>
      <c r="BS1591">
        <v>50.294600000000003</v>
      </c>
      <c r="BT1591">
        <v>50.802860000000003</v>
      </c>
      <c r="BU1591">
        <v>51.128050000000002</v>
      </c>
      <c r="BV1591">
        <v>51.159010000000002</v>
      </c>
      <c r="BW1591">
        <v>50.836959999999998</v>
      </c>
      <c r="BX1591">
        <v>38.853639999999999</v>
      </c>
      <c r="BY1591">
        <v>19.891269999999999</v>
      </c>
      <c r="BZ1591">
        <v>12.1951</v>
      </c>
      <c r="CA1591">
        <v>11.87163</v>
      </c>
      <c r="CB1591">
        <v>11.48509</v>
      </c>
      <c r="CC1591">
        <v>10.68549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19.790150000000001</v>
      </c>
      <c r="CQ1591">
        <v>50.679499999999997</v>
      </c>
      <c r="CR1591">
        <v>51.17033</v>
      </c>
      <c r="CS1591">
        <v>51.496389999999998</v>
      </c>
      <c r="CT1591">
        <v>51.525509999999997</v>
      </c>
      <c r="CU1591">
        <v>51.2136</v>
      </c>
      <c r="CV1591">
        <v>39.263730000000002</v>
      </c>
      <c r="CW1591">
        <v>20.353999999999999</v>
      </c>
      <c r="CX1591">
        <v>12.561529999999999</v>
      </c>
      <c r="CY1591">
        <v>12.21504</v>
      </c>
      <c r="CZ1591">
        <v>11.81118</v>
      </c>
      <c r="DA1591">
        <v>11.005409999999999</v>
      </c>
      <c r="DB1591">
        <v>0</v>
      </c>
      <c r="DC1591">
        <v>0</v>
      </c>
      <c r="DD1591">
        <v>0</v>
      </c>
      <c r="DE1591">
        <v>0</v>
      </c>
      <c r="DF1591">
        <v>0</v>
      </c>
      <c r="DG1591">
        <v>0</v>
      </c>
      <c r="DH1591">
        <v>0</v>
      </c>
      <c r="DI1591">
        <v>0</v>
      </c>
      <c r="DJ1591">
        <v>0</v>
      </c>
      <c r="DK1591">
        <v>0</v>
      </c>
      <c r="DL1591">
        <v>0</v>
      </c>
      <c r="DM1591">
        <v>0</v>
      </c>
      <c r="DN1591">
        <v>20.077970000000001</v>
      </c>
      <c r="DO1591">
        <v>51.064399999999999</v>
      </c>
      <c r="DP1591">
        <v>51.53781</v>
      </c>
      <c r="DQ1591">
        <v>51.864719999999998</v>
      </c>
      <c r="DR1591">
        <v>51.892000000000003</v>
      </c>
      <c r="DS1591">
        <v>51.590229999999998</v>
      </c>
      <c r="DT1591">
        <v>39.673819999999999</v>
      </c>
      <c r="DU1591">
        <v>20.816739999999999</v>
      </c>
      <c r="DV1591">
        <v>12.92797</v>
      </c>
      <c r="DW1591">
        <v>12.558450000000001</v>
      </c>
      <c r="DX1591">
        <v>12.137269999999999</v>
      </c>
      <c r="DY1591">
        <v>11.325329999999999</v>
      </c>
      <c r="DZ1591">
        <v>0</v>
      </c>
      <c r="EA1591">
        <v>0</v>
      </c>
      <c r="EB1591">
        <v>0</v>
      </c>
      <c r="EC1591">
        <v>0</v>
      </c>
      <c r="ED1591">
        <v>0</v>
      </c>
      <c r="EE1591">
        <v>0</v>
      </c>
      <c r="EF1591">
        <v>0</v>
      </c>
      <c r="EG1591">
        <v>0</v>
      </c>
      <c r="EH1591">
        <v>0</v>
      </c>
      <c r="EI1591">
        <v>0</v>
      </c>
      <c r="EJ1591">
        <v>0</v>
      </c>
      <c r="EK1591">
        <v>0</v>
      </c>
      <c r="EL1591">
        <v>20.49353</v>
      </c>
      <c r="EM1591">
        <v>51.620150000000002</v>
      </c>
      <c r="EN1591">
        <v>52.068370000000002</v>
      </c>
      <c r="EO1591">
        <v>52.396540000000002</v>
      </c>
      <c r="EP1591">
        <v>52.421169999999996</v>
      </c>
      <c r="EQ1591">
        <v>52.134039999999999</v>
      </c>
      <c r="ER1591">
        <v>40.265920000000001</v>
      </c>
      <c r="ES1591">
        <v>21.484850000000002</v>
      </c>
      <c r="ET1591">
        <v>13.457039999999999</v>
      </c>
      <c r="EU1591">
        <v>13.054270000000001</v>
      </c>
      <c r="EV1591">
        <v>12.608090000000001</v>
      </c>
      <c r="EW1591">
        <v>11.78725</v>
      </c>
      <c r="EX1591">
        <v>71.326740000000001</v>
      </c>
      <c r="EY1591">
        <v>70.700760000000002</v>
      </c>
      <c r="EZ1591">
        <v>70.116849999999999</v>
      </c>
      <c r="FA1591">
        <v>69.581760000000003</v>
      </c>
      <c r="FB1591">
        <v>69.327809999999999</v>
      </c>
      <c r="FC1591">
        <v>69.600300000000004</v>
      </c>
      <c r="FD1591">
        <v>69.788629999999998</v>
      </c>
      <c r="FE1591">
        <v>69.935720000000003</v>
      </c>
      <c r="FF1591">
        <v>72.307569999999998</v>
      </c>
      <c r="FG1591">
        <v>76.270600000000002</v>
      </c>
      <c r="FH1591">
        <v>79.755319999999998</v>
      </c>
      <c r="FI1591">
        <v>83.721239999999995</v>
      </c>
      <c r="FJ1591">
        <v>86.001429999999999</v>
      </c>
      <c r="FK1591">
        <v>87.5518</v>
      </c>
      <c r="FL1591">
        <v>87.875429999999994</v>
      </c>
      <c r="FM1591">
        <v>89.538709999999995</v>
      </c>
      <c r="FN1591">
        <v>91.725059999999999</v>
      </c>
      <c r="FO1591">
        <v>93.384450000000001</v>
      </c>
      <c r="FP1591">
        <v>93.104960000000005</v>
      </c>
      <c r="FQ1591">
        <v>89.149829999999994</v>
      </c>
      <c r="FR1591">
        <v>82.645259999999993</v>
      </c>
      <c r="FS1591">
        <v>78.92568</v>
      </c>
      <c r="FT1591">
        <v>76.979579999999999</v>
      </c>
      <c r="FU1591">
        <v>74.352010000000007</v>
      </c>
      <c r="FV1591">
        <v>1</v>
      </c>
    </row>
    <row r="1592" spans="1:178" x14ac:dyDescent="0.2">
      <c r="A1592" t="s">
        <v>216</v>
      </c>
      <c r="B1592" t="s">
        <v>231</v>
      </c>
      <c r="C1592" t="s">
        <v>246</v>
      </c>
      <c r="D1592" t="s">
        <v>40</v>
      </c>
      <c r="E1592">
        <v>2017</v>
      </c>
      <c r="F1592" t="s">
        <v>227</v>
      </c>
      <c r="G1592">
        <v>53</v>
      </c>
      <c r="H1592" s="59"/>
      <c r="I1592">
        <v>12.184900000000001</v>
      </c>
      <c r="J1592">
        <v>57.760300000000001</v>
      </c>
      <c r="K1592">
        <v>57.539360000000002</v>
      </c>
      <c r="L1592">
        <v>58.109969999999997</v>
      </c>
      <c r="M1592">
        <v>59.626890000000003</v>
      </c>
      <c r="N1592">
        <v>62.118099999999998</v>
      </c>
      <c r="O1592">
        <v>64.661349999999999</v>
      </c>
      <c r="P1592">
        <v>66.072860000000006</v>
      </c>
      <c r="Q1592">
        <v>66.780820000000006</v>
      </c>
      <c r="R1592">
        <v>67.399829999999994</v>
      </c>
      <c r="S1592">
        <v>68.497900000000001</v>
      </c>
      <c r="T1592">
        <v>69.447720000000004</v>
      </c>
      <c r="U1592">
        <v>69.448149999999998</v>
      </c>
      <c r="V1592">
        <v>68.046999999999997</v>
      </c>
      <c r="W1592">
        <v>67.181280000000001</v>
      </c>
      <c r="X1592">
        <v>67.458619999999996</v>
      </c>
      <c r="Y1592">
        <v>67.558980000000005</v>
      </c>
      <c r="Z1592">
        <v>67.488240000000005</v>
      </c>
      <c r="AA1592">
        <v>66.882090000000005</v>
      </c>
      <c r="AB1592">
        <v>65.91086</v>
      </c>
      <c r="AC1592">
        <v>65.894630000000006</v>
      </c>
      <c r="AD1592">
        <v>64.900270000000006</v>
      </c>
      <c r="AE1592">
        <v>63.739490000000004</v>
      </c>
      <c r="AF1592">
        <v>62.071100000000001</v>
      </c>
      <c r="AG1592">
        <v>60.018619999999999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18.72682</v>
      </c>
      <c r="AU1592">
        <v>48.809089999999998</v>
      </c>
      <c r="AV1592">
        <v>49.33305</v>
      </c>
      <c r="AW1592">
        <v>49.650970000000001</v>
      </c>
      <c r="AX1592">
        <v>49.683990000000001</v>
      </c>
      <c r="AY1592">
        <v>49.353319999999997</v>
      </c>
      <c r="AZ1592">
        <v>37.543750000000003</v>
      </c>
      <c r="BA1592">
        <v>18.856750000000002</v>
      </c>
      <c r="BB1592">
        <v>11.44173</v>
      </c>
      <c r="BC1592">
        <v>11.15741</v>
      </c>
      <c r="BD1592">
        <v>10.802949999999999</v>
      </c>
      <c r="BE1592">
        <v>10.027049999999999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19.13852</v>
      </c>
      <c r="BS1592">
        <v>49.359659999999998</v>
      </c>
      <c r="BT1592">
        <v>49.85868</v>
      </c>
      <c r="BU1592">
        <v>50.177840000000003</v>
      </c>
      <c r="BV1592">
        <v>50.208240000000004</v>
      </c>
      <c r="BW1592">
        <v>49.892060000000001</v>
      </c>
      <c r="BX1592">
        <v>38.130339999999997</v>
      </c>
      <c r="BY1592">
        <v>19.518650000000001</v>
      </c>
      <c r="BZ1592">
        <v>11.96588</v>
      </c>
      <c r="CA1592">
        <v>11.648619999999999</v>
      </c>
      <c r="CB1592">
        <v>11.269399999999999</v>
      </c>
      <c r="CC1592">
        <v>10.484669999999999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19.423660000000002</v>
      </c>
      <c r="CQ1592">
        <v>49.740989999999996</v>
      </c>
      <c r="CR1592">
        <v>50.222740000000002</v>
      </c>
      <c r="CS1592">
        <v>50.542749999999998</v>
      </c>
      <c r="CT1592">
        <v>50.571330000000003</v>
      </c>
      <c r="CU1592">
        <v>50.2652</v>
      </c>
      <c r="CV1592">
        <v>38.536619999999999</v>
      </c>
      <c r="CW1592">
        <v>19.977080000000001</v>
      </c>
      <c r="CX1592">
        <v>12.32891</v>
      </c>
      <c r="CY1592">
        <v>11.98884</v>
      </c>
      <c r="CZ1592">
        <v>11.592449999999999</v>
      </c>
      <c r="DA1592">
        <v>10.80161</v>
      </c>
      <c r="DB1592">
        <v>0</v>
      </c>
      <c r="DC1592">
        <v>0</v>
      </c>
      <c r="DD1592">
        <v>0</v>
      </c>
      <c r="DE1592">
        <v>0</v>
      </c>
      <c r="DF1592">
        <v>0</v>
      </c>
      <c r="DG1592">
        <v>0</v>
      </c>
      <c r="DH1592">
        <v>0</v>
      </c>
      <c r="DI1592">
        <v>0</v>
      </c>
      <c r="DJ1592">
        <v>0</v>
      </c>
      <c r="DK1592">
        <v>0</v>
      </c>
      <c r="DL1592">
        <v>0</v>
      </c>
      <c r="DM1592">
        <v>0</v>
      </c>
      <c r="DN1592">
        <v>19.70881</v>
      </c>
      <c r="DO1592">
        <v>50.122309999999999</v>
      </c>
      <c r="DP1592">
        <v>50.586790000000001</v>
      </c>
      <c r="DQ1592">
        <v>50.90766</v>
      </c>
      <c r="DR1592">
        <v>50.934420000000003</v>
      </c>
      <c r="DS1592">
        <v>50.638330000000003</v>
      </c>
      <c r="DT1592">
        <v>38.942900000000002</v>
      </c>
      <c r="DU1592">
        <v>20.435510000000001</v>
      </c>
      <c r="DV1592">
        <v>12.691940000000001</v>
      </c>
      <c r="DW1592">
        <v>12.329050000000001</v>
      </c>
      <c r="DX1592">
        <v>11.915509999999999</v>
      </c>
      <c r="DY1592">
        <v>11.118550000000001</v>
      </c>
      <c r="DZ1592">
        <v>0</v>
      </c>
      <c r="EA1592">
        <v>0</v>
      </c>
      <c r="EB1592">
        <v>0</v>
      </c>
      <c r="EC1592">
        <v>0</v>
      </c>
      <c r="ED1592">
        <v>0</v>
      </c>
      <c r="EE1592">
        <v>0</v>
      </c>
      <c r="EF1592">
        <v>0</v>
      </c>
      <c r="EG1592">
        <v>0</v>
      </c>
      <c r="EH1592">
        <v>0</v>
      </c>
      <c r="EI1592">
        <v>0</v>
      </c>
      <c r="EJ1592">
        <v>0</v>
      </c>
      <c r="EK1592">
        <v>0</v>
      </c>
      <c r="EL1592">
        <v>20.120509999999999</v>
      </c>
      <c r="EM1592">
        <v>50.672890000000002</v>
      </c>
      <c r="EN1592">
        <v>51.112430000000003</v>
      </c>
      <c r="EO1592">
        <v>51.434530000000002</v>
      </c>
      <c r="EP1592">
        <v>51.458660000000002</v>
      </c>
      <c r="EQ1592">
        <v>51.177079999999997</v>
      </c>
      <c r="ER1592">
        <v>39.529499999999999</v>
      </c>
      <c r="ES1592">
        <v>21.09741</v>
      </c>
      <c r="ET1592">
        <v>13.216089999999999</v>
      </c>
      <c r="EU1592">
        <v>12.820259999999999</v>
      </c>
      <c r="EV1592">
        <v>12.38195</v>
      </c>
      <c r="EW1592">
        <v>11.576169999999999</v>
      </c>
      <c r="EX1592">
        <v>71.326740000000001</v>
      </c>
      <c r="EY1592">
        <v>70.700760000000002</v>
      </c>
      <c r="EZ1592">
        <v>70.116849999999999</v>
      </c>
      <c r="FA1592">
        <v>69.581760000000003</v>
      </c>
      <c r="FB1592">
        <v>69.327809999999999</v>
      </c>
      <c r="FC1592">
        <v>69.600300000000004</v>
      </c>
      <c r="FD1592">
        <v>69.788629999999998</v>
      </c>
      <c r="FE1592">
        <v>69.935720000000003</v>
      </c>
      <c r="FF1592">
        <v>72.307569999999998</v>
      </c>
      <c r="FG1592">
        <v>76.270600000000002</v>
      </c>
      <c r="FH1592">
        <v>79.755319999999998</v>
      </c>
      <c r="FI1592">
        <v>83.721239999999995</v>
      </c>
      <c r="FJ1592">
        <v>86.001429999999999</v>
      </c>
      <c r="FK1592">
        <v>87.5518</v>
      </c>
      <c r="FL1592">
        <v>87.875429999999994</v>
      </c>
      <c r="FM1592">
        <v>89.538709999999995</v>
      </c>
      <c r="FN1592">
        <v>91.725059999999999</v>
      </c>
      <c r="FO1592">
        <v>93.384450000000001</v>
      </c>
      <c r="FP1592">
        <v>93.104960000000005</v>
      </c>
      <c r="FQ1592">
        <v>89.149829999999994</v>
      </c>
      <c r="FR1592">
        <v>82.645259999999993</v>
      </c>
      <c r="FS1592">
        <v>78.92568</v>
      </c>
      <c r="FT1592">
        <v>76.979579999999999</v>
      </c>
      <c r="FU1592">
        <v>74.352010000000007</v>
      </c>
      <c r="FV1592">
        <v>1</v>
      </c>
    </row>
    <row r="1593" spans="1:178" x14ac:dyDescent="0.2">
      <c r="A1593" t="s">
        <v>216</v>
      </c>
      <c r="B1593" t="s">
        <v>231</v>
      </c>
      <c r="C1593" t="s">
        <v>246</v>
      </c>
      <c r="D1593" t="s">
        <v>40</v>
      </c>
      <c r="E1593" t="s">
        <v>239</v>
      </c>
      <c r="F1593" t="s">
        <v>227</v>
      </c>
      <c r="G1593">
        <v>51</v>
      </c>
      <c r="H1593" s="59"/>
      <c r="I1593">
        <v>11.725099999999999</v>
      </c>
      <c r="J1593">
        <v>55.580669999999998</v>
      </c>
      <c r="K1593">
        <v>55.368070000000003</v>
      </c>
      <c r="L1593">
        <v>55.917140000000003</v>
      </c>
      <c r="M1593">
        <v>57.376820000000002</v>
      </c>
      <c r="N1593">
        <v>59.77402</v>
      </c>
      <c r="O1593">
        <v>62.221290000000003</v>
      </c>
      <c r="P1593">
        <v>63.579549999999998</v>
      </c>
      <c r="Q1593">
        <v>64.26079</v>
      </c>
      <c r="R1593">
        <v>64.856440000000006</v>
      </c>
      <c r="S1593">
        <v>65.913079999999994</v>
      </c>
      <c r="T1593">
        <v>66.827060000000003</v>
      </c>
      <c r="U1593">
        <v>66.827470000000005</v>
      </c>
      <c r="V1593">
        <v>65.479190000000003</v>
      </c>
      <c r="W1593">
        <v>64.646129999999999</v>
      </c>
      <c r="X1593">
        <v>64.91301</v>
      </c>
      <c r="Y1593">
        <v>65.00958</v>
      </c>
      <c r="Z1593">
        <v>64.941519999999997</v>
      </c>
      <c r="AA1593">
        <v>64.358239999999995</v>
      </c>
      <c r="AB1593">
        <v>63.423659999999998</v>
      </c>
      <c r="AC1593">
        <v>63.40804</v>
      </c>
      <c r="AD1593">
        <v>62.4512</v>
      </c>
      <c r="AE1593">
        <v>61.334220000000002</v>
      </c>
      <c r="AF1593">
        <v>59.728789999999996</v>
      </c>
      <c r="AG1593">
        <v>57.753770000000003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18.00712</v>
      </c>
      <c r="AU1593">
        <v>46.949829999999999</v>
      </c>
      <c r="AV1593">
        <v>47.454799999999999</v>
      </c>
      <c r="AW1593">
        <v>47.760680000000001</v>
      </c>
      <c r="AX1593">
        <v>47.792549999999999</v>
      </c>
      <c r="AY1593">
        <v>47.473889999999997</v>
      </c>
      <c r="AZ1593">
        <v>36.108449999999998</v>
      </c>
      <c r="BA1593">
        <v>18.12424</v>
      </c>
      <c r="BB1593">
        <v>10.99339</v>
      </c>
      <c r="BC1593">
        <v>10.720840000000001</v>
      </c>
      <c r="BD1593">
        <v>10.38054</v>
      </c>
      <c r="BE1593">
        <v>9.6341970000000003</v>
      </c>
      <c r="BF1593">
        <v>0</v>
      </c>
      <c r="BG1593">
        <v>0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18.410979999999999</v>
      </c>
      <c r="BS1593">
        <v>47.489910000000002</v>
      </c>
      <c r="BT1593">
        <v>47.970419999999997</v>
      </c>
      <c r="BU1593">
        <v>48.277520000000003</v>
      </c>
      <c r="BV1593">
        <v>48.306800000000003</v>
      </c>
      <c r="BW1593">
        <v>48.002369999999999</v>
      </c>
      <c r="BX1593">
        <v>36.683869999999999</v>
      </c>
      <c r="BY1593">
        <v>18.773530000000001</v>
      </c>
      <c r="BZ1593">
        <v>11.50756</v>
      </c>
      <c r="CA1593">
        <v>11.20269</v>
      </c>
      <c r="CB1593">
        <v>10.838100000000001</v>
      </c>
      <c r="CC1593">
        <v>10.0831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18.69069</v>
      </c>
      <c r="CQ1593">
        <v>47.863970000000002</v>
      </c>
      <c r="CR1593">
        <v>48.327539999999999</v>
      </c>
      <c r="CS1593">
        <v>48.635480000000001</v>
      </c>
      <c r="CT1593">
        <v>48.662979999999997</v>
      </c>
      <c r="CU1593">
        <v>48.368400000000001</v>
      </c>
      <c r="CV1593">
        <v>37.082410000000003</v>
      </c>
      <c r="CW1593">
        <v>19.223230000000001</v>
      </c>
      <c r="CX1593">
        <v>11.863670000000001</v>
      </c>
      <c r="CY1593">
        <v>11.536429999999999</v>
      </c>
      <c r="CZ1593">
        <v>11.154999999999999</v>
      </c>
      <c r="DA1593">
        <v>10.394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  <c r="DM1593">
        <v>0</v>
      </c>
      <c r="DN1593">
        <v>18.970410000000001</v>
      </c>
      <c r="DO1593">
        <v>48.238030000000002</v>
      </c>
      <c r="DP1593">
        <v>48.684649999999998</v>
      </c>
      <c r="DQ1593">
        <v>48.993429999999996</v>
      </c>
      <c r="DR1593">
        <v>49.019150000000003</v>
      </c>
      <c r="DS1593">
        <v>48.73442</v>
      </c>
      <c r="DT1593">
        <v>37.48095</v>
      </c>
      <c r="DU1593">
        <v>19.672920000000001</v>
      </c>
      <c r="DV1593">
        <v>12.21978</v>
      </c>
      <c r="DW1593">
        <v>11.87016</v>
      </c>
      <c r="DX1593">
        <v>11.4719</v>
      </c>
      <c r="DY1593">
        <v>10.70491</v>
      </c>
      <c r="DZ1593">
        <v>0</v>
      </c>
      <c r="EA1593">
        <v>0</v>
      </c>
      <c r="EB1593">
        <v>0</v>
      </c>
      <c r="EC1593">
        <v>0</v>
      </c>
      <c r="ED1593">
        <v>0</v>
      </c>
      <c r="EE1593">
        <v>0</v>
      </c>
      <c r="EF1593">
        <v>0</v>
      </c>
      <c r="EG1593">
        <v>0</v>
      </c>
      <c r="EH1593">
        <v>0</v>
      </c>
      <c r="EI1593">
        <v>0</v>
      </c>
      <c r="EJ1593">
        <v>0</v>
      </c>
      <c r="EK1593">
        <v>0</v>
      </c>
      <c r="EL1593">
        <v>19.37426</v>
      </c>
      <c r="EM1593">
        <v>48.778109999999998</v>
      </c>
      <c r="EN1593">
        <v>49.200279999999999</v>
      </c>
      <c r="EO1593">
        <v>49.510269999999998</v>
      </c>
      <c r="EP1593">
        <v>49.5334</v>
      </c>
      <c r="EQ1593">
        <v>49.262909999999998</v>
      </c>
      <c r="ER1593">
        <v>38.056370000000001</v>
      </c>
      <c r="ES1593">
        <v>20.322209999999998</v>
      </c>
      <c r="ET1593">
        <v>12.73395</v>
      </c>
      <c r="EU1593">
        <v>12.35201</v>
      </c>
      <c r="EV1593">
        <v>11.929460000000001</v>
      </c>
      <c r="EW1593">
        <v>11.15381</v>
      </c>
      <c r="EX1593">
        <v>71.326740000000001</v>
      </c>
      <c r="EY1593">
        <v>70.700760000000002</v>
      </c>
      <c r="EZ1593">
        <v>70.116849999999999</v>
      </c>
      <c r="FA1593">
        <v>69.581760000000003</v>
      </c>
      <c r="FB1593">
        <v>69.327809999999999</v>
      </c>
      <c r="FC1593">
        <v>69.600300000000004</v>
      </c>
      <c r="FD1593">
        <v>69.788629999999998</v>
      </c>
      <c r="FE1593">
        <v>69.935720000000003</v>
      </c>
      <c r="FF1593">
        <v>72.307569999999998</v>
      </c>
      <c r="FG1593">
        <v>76.270600000000002</v>
      </c>
      <c r="FH1593">
        <v>79.755319999999998</v>
      </c>
      <c r="FI1593">
        <v>83.721239999999995</v>
      </c>
      <c r="FJ1593">
        <v>86.001429999999999</v>
      </c>
      <c r="FK1593">
        <v>87.5518</v>
      </c>
      <c r="FL1593">
        <v>87.875429999999994</v>
      </c>
      <c r="FM1593">
        <v>89.538709999999995</v>
      </c>
      <c r="FN1593">
        <v>91.725059999999999</v>
      </c>
      <c r="FO1593">
        <v>93.384450000000001</v>
      </c>
      <c r="FP1593">
        <v>93.104960000000005</v>
      </c>
      <c r="FQ1593">
        <v>89.149829999999994</v>
      </c>
      <c r="FR1593">
        <v>82.645259999999993</v>
      </c>
      <c r="FS1593">
        <v>78.92568</v>
      </c>
      <c r="FT1593">
        <v>76.979590000000002</v>
      </c>
      <c r="FU1593">
        <v>74.352010000000007</v>
      </c>
      <c r="FV1593">
        <v>1</v>
      </c>
    </row>
    <row r="1594" spans="1:178" x14ac:dyDescent="0.2">
      <c r="A1594" t="s">
        <v>216</v>
      </c>
      <c r="B1594" t="s">
        <v>231</v>
      </c>
      <c r="C1594" t="s">
        <v>246</v>
      </c>
      <c r="D1594" t="s">
        <v>41</v>
      </c>
      <c r="E1594">
        <v>2015</v>
      </c>
      <c r="F1594" t="s">
        <v>227</v>
      </c>
      <c r="G1594">
        <v>56</v>
      </c>
      <c r="H1594" s="59"/>
      <c r="I1594">
        <v>12.87462</v>
      </c>
      <c r="J1594">
        <v>61.527090000000001</v>
      </c>
      <c r="K1594">
        <v>61.460659999999997</v>
      </c>
      <c r="L1594">
        <v>61.801220000000001</v>
      </c>
      <c r="M1594">
        <v>63.160089999999997</v>
      </c>
      <c r="N1594">
        <v>65.889979999999994</v>
      </c>
      <c r="O1594">
        <v>68.504099999999994</v>
      </c>
      <c r="P1594">
        <v>69.86842</v>
      </c>
      <c r="Q1594">
        <v>70.564019999999999</v>
      </c>
      <c r="R1594">
        <v>71.265060000000005</v>
      </c>
      <c r="S1594">
        <v>72.434939999999997</v>
      </c>
      <c r="T1594">
        <v>73.547690000000003</v>
      </c>
      <c r="U1594">
        <v>73.626040000000003</v>
      </c>
      <c r="V1594">
        <v>72.407480000000007</v>
      </c>
      <c r="W1594">
        <v>71.454409999999996</v>
      </c>
      <c r="X1594">
        <v>71.661900000000003</v>
      </c>
      <c r="Y1594">
        <v>71.330330000000004</v>
      </c>
      <c r="Z1594">
        <v>70.893590000000003</v>
      </c>
      <c r="AA1594">
        <v>69.831659999999999</v>
      </c>
      <c r="AB1594">
        <v>68.709810000000004</v>
      </c>
      <c r="AC1594">
        <v>68.573520000000002</v>
      </c>
      <c r="AD1594">
        <v>67.925179999999997</v>
      </c>
      <c r="AE1594">
        <v>66.847890000000007</v>
      </c>
      <c r="AF1594">
        <v>65.01294</v>
      </c>
      <c r="AG1594">
        <v>63.106090000000002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20.11176</v>
      </c>
      <c r="AU1594">
        <v>52.3874</v>
      </c>
      <c r="AV1594">
        <v>52.821300000000001</v>
      </c>
      <c r="AW1594">
        <v>52.940240000000003</v>
      </c>
      <c r="AX1594">
        <v>52.842610000000001</v>
      </c>
      <c r="AY1594">
        <v>52.262680000000003</v>
      </c>
      <c r="AZ1594">
        <v>39.425350000000002</v>
      </c>
      <c r="BA1594">
        <v>19.86204</v>
      </c>
      <c r="BB1594">
        <v>12.144220000000001</v>
      </c>
      <c r="BC1594">
        <v>11.86308</v>
      </c>
      <c r="BD1594">
        <v>11.46393</v>
      </c>
      <c r="BE1594">
        <v>10.63993</v>
      </c>
      <c r="BF1594">
        <v>0</v>
      </c>
      <c r="BG1594">
        <v>0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20.51604</v>
      </c>
      <c r="BS1594">
        <v>52.894579999999998</v>
      </c>
      <c r="BT1594">
        <v>53.324170000000002</v>
      </c>
      <c r="BU1594">
        <v>53.424370000000003</v>
      </c>
      <c r="BV1594">
        <v>53.313920000000003</v>
      </c>
      <c r="BW1594">
        <v>52.725960000000001</v>
      </c>
      <c r="BX1594">
        <v>39.995170000000002</v>
      </c>
      <c r="BY1594">
        <v>20.46442</v>
      </c>
      <c r="BZ1594">
        <v>12.60924</v>
      </c>
      <c r="CA1594">
        <v>12.301819999999999</v>
      </c>
      <c r="CB1594">
        <v>11.8788</v>
      </c>
      <c r="CC1594">
        <v>11.049569999999999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20.796040000000001</v>
      </c>
      <c r="CQ1594">
        <v>53.24586</v>
      </c>
      <c r="CR1594">
        <v>53.672460000000001</v>
      </c>
      <c r="CS1594">
        <v>53.759680000000003</v>
      </c>
      <c r="CT1594">
        <v>53.640349999999998</v>
      </c>
      <c r="CU1594">
        <v>53.04683</v>
      </c>
      <c r="CV1594">
        <v>40.38982</v>
      </c>
      <c r="CW1594">
        <v>20.881620000000002</v>
      </c>
      <c r="CX1594">
        <v>12.9313</v>
      </c>
      <c r="CY1594">
        <v>12.605700000000001</v>
      </c>
      <c r="CZ1594">
        <v>12.16614</v>
      </c>
      <c r="DA1594">
        <v>11.33329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  <c r="DM1594">
        <v>0</v>
      </c>
      <c r="DN1594">
        <v>21.076049999999999</v>
      </c>
      <c r="DO1594">
        <v>53.59713</v>
      </c>
      <c r="DP1594">
        <v>54.02075</v>
      </c>
      <c r="DQ1594">
        <v>54.09498</v>
      </c>
      <c r="DR1594">
        <v>53.966790000000003</v>
      </c>
      <c r="DS1594">
        <v>53.367690000000003</v>
      </c>
      <c r="DT1594">
        <v>40.784469999999999</v>
      </c>
      <c r="DU1594">
        <v>21.298829999999999</v>
      </c>
      <c r="DV1594">
        <v>13.25337</v>
      </c>
      <c r="DW1594">
        <v>12.90957</v>
      </c>
      <c r="DX1594">
        <v>12.453480000000001</v>
      </c>
      <c r="DY1594">
        <v>11.617010000000001</v>
      </c>
      <c r="DZ1594">
        <v>0</v>
      </c>
      <c r="EA1594">
        <v>0</v>
      </c>
      <c r="EB1594">
        <v>0</v>
      </c>
      <c r="EC1594">
        <v>0</v>
      </c>
      <c r="ED1594">
        <v>0</v>
      </c>
      <c r="EE1594">
        <v>0</v>
      </c>
      <c r="EF1594">
        <v>0</v>
      </c>
      <c r="EG1594">
        <v>0</v>
      </c>
      <c r="EH1594">
        <v>0</v>
      </c>
      <c r="EI1594">
        <v>0</v>
      </c>
      <c r="EJ1594">
        <v>0</v>
      </c>
      <c r="EK1594">
        <v>0</v>
      </c>
      <c r="EL1594">
        <v>21.480329999999999</v>
      </c>
      <c r="EM1594">
        <v>54.104320000000001</v>
      </c>
      <c r="EN1594">
        <v>54.523629999999997</v>
      </c>
      <c r="EO1594">
        <v>54.57911</v>
      </c>
      <c r="EP1594">
        <v>54.438099999999999</v>
      </c>
      <c r="EQ1594">
        <v>53.830970000000001</v>
      </c>
      <c r="ER1594">
        <v>41.354289999999999</v>
      </c>
      <c r="ES1594">
        <v>21.901209999999999</v>
      </c>
      <c r="ET1594">
        <v>13.71838</v>
      </c>
      <c r="EU1594">
        <v>13.348319999999999</v>
      </c>
      <c r="EV1594">
        <v>12.86835</v>
      </c>
      <c r="EW1594">
        <v>12.02665</v>
      </c>
      <c r="EX1594">
        <v>76.682109999999994</v>
      </c>
      <c r="EY1594">
        <v>75.867679999999993</v>
      </c>
      <c r="EZ1594">
        <v>74.917609999999996</v>
      </c>
      <c r="FA1594">
        <v>73.956620000000001</v>
      </c>
      <c r="FB1594">
        <v>73.024709999999999</v>
      </c>
      <c r="FC1594">
        <v>72.798000000000002</v>
      </c>
      <c r="FD1594">
        <v>72.714449999999999</v>
      </c>
      <c r="FE1594">
        <v>72.960279999999997</v>
      </c>
      <c r="FF1594">
        <v>75.012339999999995</v>
      </c>
      <c r="FG1594">
        <v>79.074749999999995</v>
      </c>
      <c r="FH1594">
        <v>82.555329999999998</v>
      </c>
      <c r="FI1594">
        <v>86.928319999999999</v>
      </c>
      <c r="FJ1594">
        <v>90.046790000000001</v>
      </c>
      <c r="FK1594">
        <v>91.485380000000006</v>
      </c>
      <c r="FL1594">
        <v>91.272409999999994</v>
      </c>
      <c r="FM1594">
        <v>91.131609999999995</v>
      </c>
      <c r="FN1594">
        <v>91.173159999999996</v>
      </c>
      <c r="FO1594">
        <v>89.951790000000003</v>
      </c>
      <c r="FP1594">
        <v>88.598380000000006</v>
      </c>
      <c r="FQ1594">
        <v>85.016779999999997</v>
      </c>
      <c r="FR1594">
        <v>80.761769999999999</v>
      </c>
      <c r="FS1594">
        <v>77.589209999999994</v>
      </c>
      <c r="FT1594">
        <v>75.413309999999996</v>
      </c>
      <c r="FU1594">
        <v>73.915049999999994</v>
      </c>
      <c r="FV1594">
        <v>1</v>
      </c>
    </row>
    <row r="1595" spans="1:178" x14ac:dyDescent="0.2">
      <c r="A1595" t="s">
        <v>216</v>
      </c>
      <c r="B1595" t="s">
        <v>231</v>
      </c>
      <c r="C1595" t="s">
        <v>246</v>
      </c>
      <c r="D1595" t="s">
        <v>41</v>
      </c>
      <c r="E1595">
        <v>2016</v>
      </c>
      <c r="F1595" t="s">
        <v>227</v>
      </c>
      <c r="G1595">
        <v>54</v>
      </c>
      <c r="H1595" s="59"/>
      <c r="I1595">
        <v>12.414809999999999</v>
      </c>
      <c r="J1595">
        <v>59.329700000000003</v>
      </c>
      <c r="K1595">
        <v>59.265639999999998</v>
      </c>
      <c r="L1595">
        <v>59.59404</v>
      </c>
      <c r="M1595">
        <v>60.90437</v>
      </c>
      <c r="N1595">
        <v>63.536760000000001</v>
      </c>
      <c r="O1595">
        <v>66.05753</v>
      </c>
      <c r="P1595">
        <v>67.37312</v>
      </c>
      <c r="Q1595">
        <v>68.043880000000001</v>
      </c>
      <c r="R1595">
        <v>68.719880000000003</v>
      </c>
      <c r="S1595">
        <v>69.847980000000007</v>
      </c>
      <c r="T1595">
        <v>70.92098</v>
      </c>
      <c r="U1595">
        <v>70.996539999999996</v>
      </c>
      <c r="V1595">
        <v>69.8215</v>
      </c>
      <c r="W1595">
        <v>68.902460000000005</v>
      </c>
      <c r="X1595">
        <v>69.102549999999994</v>
      </c>
      <c r="Y1595">
        <v>68.782820000000001</v>
      </c>
      <c r="Z1595">
        <v>68.361670000000004</v>
      </c>
      <c r="AA1595">
        <v>67.337670000000003</v>
      </c>
      <c r="AB1595">
        <v>66.255880000000005</v>
      </c>
      <c r="AC1595">
        <v>66.124470000000002</v>
      </c>
      <c r="AD1595">
        <v>65.499279999999999</v>
      </c>
      <c r="AE1595">
        <v>64.460459999999998</v>
      </c>
      <c r="AF1595">
        <v>62.691049999999997</v>
      </c>
      <c r="AG1595">
        <v>60.852310000000003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19.38137</v>
      </c>
      <c r="AU1595">
        <v>50.50123</v>
      </c>
      <c r="AV1595">
        <v>50.91977</v>
      </c>
      <c r="AW1595">
        <v>51.035020000000003</v>
      </c>
      <c r="AX1595">
        <v>50.94126</v>
      </c>
      <c r="AY1595">
        <v>50.382280000000002</v>
      </c>
      <c r="AZ1595">
        <v>38.000239999999998</v>
      </c>
      <c r="BA1595">
        <v>19.134640000000001</v>
      </c>
      <c r="BB1595">
        <v>11.696569999999999</v>
      </c>
      <c r="BC1595">
        <v>11.42625</v>
      </c>
      <c r="BD1595">
        <v>11.04208</v>
      </c>
      <c r="BE1595">
        <v>10.24766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19.778369999999999</v>
      </c>
      <c r="BS1595">
        <v>50.999279999999999</v>
      </c>
      <c r="BT1595">
        <v>51.413580000000003</v>
      </c>
      <c r="BU1595">
        <v>51.510420000000003</v>
      </c>
      <c r="BV1595">
        <v>51.40408</v>
      </c>
      <c r="BW1595">
        <v>50.837220000000002</v>
      </c>
      <c r="BX1595">
        <v>38.559780000000003</v>
      </c>
      <c r="BY1595">
        <v>19.72616</v>
      </c>
      <c r="BZ1595">
        <v>12.15321</v>
      </c>
      <c r="CA1595">
        <v>11.857100000000001</v>
      </c>
      <c r="CB1595">
        <v>11.44947</v>
      </c>
      <c r="CC1595">
        <v>10.649929999999999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20.053329999999999</v>
      </c>
      <c r="CQ1595">
        <v>51.34422</v>
      </c>
      <c r="CR1595">
        <v>51.755589999999998</v>
      </c>
      <c r="CS1595">
        <v>51.839689999999997</v>
      </c>
      <c r="CT1595">
        <v>51.724629999999998</v>
      </c>
      <c r="CU1595">
        <v>51.152299999999997</v>
      </c>
      <c r="CV1595">
        <v>38.947330000000001</v>
      </c>
      <c r="CW1595">
        <v>20.135850000000001</v>
      </c>
      <c r="CX1595">
        <v>12.469469999999999</v>
      </c>
      <c r="CY1595">
        <v>12.15549</v>
      </c>
      <c r="CZ1595">
        <v>11.731629999999999</v>
      </c>
      <c r="DA1595">
        <v>10.92853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  <c r="DM1595">
        <v>0</v>
      </c>
      <c r="DN1595">
        <v>20.328289999999999</v>
      </c>
      <c r="DO1595">
        <v>51.689160000000001</v>
      </c>
      <c r="DP1595">
        <v>52.097610000000003</v>
      </c>
      <c r="DQ1595">
        <v>52.168950000000002</v>
      </c>
      <c r="DR1595">
        <v>52.045180000000002</v>
      </c>
      <c r="DS1595">
        <v>51.467379999999999</v>
      </c>
      <c r="DT1595">
        <v>39.334870000000002</v>
      </c>
      <c r="DU1595">
        <v>20.545539999999999</v>
      </c>
      <c r="DV1595">
        <v>12.785729999999999</v>
      </c>
      <c r="DW1595">
        <v>12.453889999999999</v>
      </c>
      <c r="DX1595">
        <v>12.01379</v>
      </c>
      <c r="DY1595">
        <v>11.207140000000001</v>
      </c>
      <c r="DZ1595">
        <v>0</v>
      </c>
      <c r="EA1595">
        <v>0</v>
      </c>
      <c r="EB1595">
        <v>0</v>
      </c>
      <c r="EC1595">
        <v>0</v>
      </c>
      <c r="ED1595">
        <v>0</v>
      </c>
      <c r="EE1595">
        <v>0</v>
      </c>
      <c r="EF1595">
        <v>0</v>
      </c>
      <c r="EG1595">
        <v>0</v>
      </c>
      <c r="EH1595">
        <v>0</v>
      </c>
      <c r="EI1595">
        <v>0</v>
      </c>
      <c r="EJ1595">
        <v>0</v>
      </c>
      <c r="EK1595">
        <v>0</v>
      </c>
      <c r="EL1595">
        <v>20.725280000000001</v>
      </c>
      <c r="EM1595">
        <v>52.18721</v>
      </c>
      <c r="EN1595">
        <v>52.591419999999999</v>
      </c>
      <c r="EO1595">
        <v>52.644359999999999</v>
      </c>
      <c r="EP1595">
        <v>52.508000000000003</v>
      </c>
      <c r="EQ1595">
        <v>51.922310000000003</v>
      </c>
      <c r="ER1595">
        <v>39.894419999999997</v>
      </c>
      <c r="ES1595">
        <v>21.137070000000001</v>
      </c>
      <c r="ET1595">
        <v>13.242369999999999</v>
      </c>
      <c r="EU1595">
        <v>12.884740000000001</v>
      </c>
      <c r="EV1595">
        <v>12.421189999999999</v>
      </c>
      <c r="EW1595">
        <v>11.609400000000001</v>
      </c>
      <c r="EX1595">
        <v>76.682109999999994</v>
      </c>
      <c r="EY1595">
        <v>75.867679999999993</v>
      </c>
      <c r="EZ1595">
        <v>74.917609999999996</v>
      </c>
      <c r="FA1595">
        <v>73.956620000000001</v>
      </c>
      <c r="FB1595">
        <v>73.024709999999999</v>
      </c>
      <c r="FC1595">
        <v>72.798000000000002</v>
      </c>
      <c r="FD1595">
        <v>72.714449999999999</v>
      </c>
      <c r="FE1595">
        <v>72.960279999999997</v>
      </c>
      <c r="FF1595">
        <v>75.012339999999995</v>
      </c>
      <c r="FG1595">
        <v>79.074749999999995</v>
      </c>
      <c r="FH1595">
        <v>82.555329999999998</v>
      </c>
      <c r="FI1595">
        <v>86.928319999999999</v>
      </c>
      <c r="FJ1595">
        <v>90.046790000000001</v>
      </c>
      <c r="FK1595">
        <v>91.485380000000006</v>
      </c>
      <c r="FL1595">
        <v>91.272409999999994</v>
      </c>
      <c r="FM1595">
        <v>91.131609999999995</v>
      </c>
      <c r="FN1595">
        <v>91.173159999999996</v>
      </c>
      <c r="FO1595">
        <v>89.951790000000003</v>
      </c>
      <c r="FP1595">
        <v>88.598380000000006</v>
      </c>
      <c r="FQ1595">
        <v>85.016779999999997</v>
      </c>
      <c r="FR1595">
        <v>80.761769999999999</v>
      </c>
      <c r="FS1595">
        <v>77.589209999999994</v>
      </c>
      <c r="FT1595">
        <v>75.413309999999996</v>
      </c>
      <c r="FU1595">
        <v>73.915049999999994</v>
      </c>
      <c r="FV1595">
        <v>1</v>
      </c>
    </row>
    <row r="1596" spans="1:178" x14ac:dyDescent="0.2">
      <c r="A1596" t="s">
        <v>216</v>
      </c>
      <c r="B1596" t="s">
        <v>231</v>
      </c>
      <c r="C1596" t="s">
        <v>246</v>
      </c>
      <c r="D1596" t="s">
        <v>41</v>
      </c>
      <c r="E1596">
        <v>2017</v>
      </c>
      <c r="F1596" t="s">
        <v>227</v>
      </c>
      <c r="G1596">
        <v>53</v>
      </c>
      <c r="H1596" s="59"/>
      <c r="I1596">
        <v>12.184900000000001</v>
      </c>
      <c r="J1596">
        <v>58.231000000000002</v>
      </c>
      <c r="K1596">
        <v>58.168129999999998</v>
      </c>
      <c r="L1596">
        <v>58.49044</v>
      </c>
      <c r="M1596">
        <v>59.776510000000002</v>
      </c>
      <c r="N1596">
        <v>62.36016</v>
      </c>
      <c r="O1596">
        <v>64.834239999999994</v>
      </c>
      <c r="P1596">
        <v>66.125470000000007</v>
      </c>
      <c r="Q1596">
        <v>66.783810000000003</v>
      </c>
      <c r="R1596">
        <v>67.447289999999995</v>
      </c>
      <c r="S1596">
        <v>68.554500000000004</v>
      </c>
      <c r="T1596">
        <v>69.607640000000004</v>
      </c>
      <c r="U1596">
        <v>69.681790000000007</v>
      </c>
      <c r="V1596">
        <v>68.528499999999994</v>
      </c>
      <c r="W1596">
        <v>67.626490000000004</v>
      </c>
      <c r="X1596">
        <v>67.822879999999998</v>
      </c>
      <c r="Y1596">
        <v>67.509060000000005</v>
      </c>
      <c r="Z1596">
        <v>67.09572</v>
      </c>
      <c r="AA1596">
        <v>66.090680000000006</v>
      </c>
      <c r="AB1596">
        <v>65.028919999999999</v>
      </c>
      <c r="AC1596">
        <v>64.899940000000001</v>
      </c>
      <c r="AD1596">
        <v>64.286330000000007</v>
      </c>
      <c r="AE1596">
        <v>63.266750000000002</v>
      </c>
      <c r="AF1596">
        <v>61.530110000000001</v>
      </c>
      <c r="AG1596">
        <v>59.725409999999997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19.016269999999999</v>
      </c>
      <c r="AU1596">
        <v>49.558250000000001</v>
      </c>
      <c r="AV1596">
        <v>49.969099999999997</v>
      </c>
      <c r="AW1596">
        <v>50.082509999999999</v>
      </c>
      <c r="AX1596">
        <v>49.990679999999998</v>
      </c>
      <c r="AY1596">
        <v>49.44218</v>
      </c>
      <c r="AZ1596">
        <v>37.287799999999997</v>
      </c>
      <c r="BA1596">
        <v>18.771059999999999</v>
      </c>
      <c r="BB1596">
        <v>11.472849999999999</v>
      </c>
      <c r="BC1596">
        <v>11.207940000000001</v>
      </c>
      <c r="BD1596">
        <v>10.831239999999999</v>
      </c>
      <c r="BE1596">
        <v>10.05162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19.409569999999999</v>
      </c>
      <c r="BS1596">
        <v>50.051670000000001</v>
      </c>
      <c r="BT1596">
        <v>50.458320000000001</v>
      </c>
      <c r="BU1596">
        <v>50.553489999999996</v>
      </c>
      <c r="BV1596">
        <v>50.449199999999998</v>
      </c>
      <c r="BW1596">
        <v>49.892879999999998</v>
      </c>
      <c r="BX1596">
        <v>37.842140000000001</v>
      </c>
      <c r="BY1596">
        <v>19.357089999999999</v>
      </c>
      <c r="BZ1596">
        <v>11.925230000000001</v>
      </c>
      <c r="CA1596">
        <v>11.63477</v>
      </c>
      <c r="CB1596">
        <v>11.23485</v>
      </c>
      <c r="CC1596">
        <v>10.450139999999999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19.68197</v>
      </c>
      <c r="CQ1596">
        <v>50.3934</v>
      </c>
      <c r="CR1596">
        <v>50.797150000000002</v>
      </c>
      <c r="CS1596">
        <v>50.8797</v>
      </c>
      <c r="CT1596">
        <v>50.766770000000001</v>
      </c>
      <c r="CU1596">
        <v>50.205030000000001</v>
      </c>
      <c r="CV1596">
        <v>38.226080000000003</v>
      </c>
      <c r="CW1596">
        <v>19.762969999999999</v>
      </c>
      <c r="CX1596">
        <v>12.23855</v>
      </c>
      <c r="CY1596">
        <v>11.930389999999999</v>
      </c>
      <c r="CZ1596">
        <v>11.514379999999999</v>
      </c>
      <c r="DA1596">
        <v>10.726150000000001</v>
      </c>
      <c r="DB1596">
        <v>0</v>
      </c>
      <c r="DC1596">
        <v>0</v>
      </c>
      <c r="DD1596">
        <v>0</v>
      </c>
      <c r="DE1596"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  <c r="DM1596">
        <v>0</v>
      </c>
      <c r="DN1596">
        <v>19.954370000000001</v>
      </c>
      <c r="DO1596">
        <v>50.735140000000001</v>
      </c>
      <c r="DP1596">
        <v>51.13599</v>
      </c>
      <c r="DQ1596">
        <v>51.2059</v>
      </c>
      <c r="DR1596">
        <v>51.084330000000001</v>
      </c>
      <c r="DS1596">
        <v>50.517189999999999</v>
      </c>
      <c r="DT1596">
        <v>38.610019999999999</v>
      </c>
      <c r="DU1596">
        <v>20.168839999999999</v>
      </c>
      <c r="DV1596">
        <v>12.551880000000001</v>
      </c>
      <c r="DW1596">
        <v>12.22602</v>
      </c>
      <c r="DX1596">
        <v>11.79392</v>
      </c>
      <c r="DY1596">
        <v>11.00216</v>
      </c>
      <c r="DZ1596">
        <v>0</v>
      </c>
      <c r="EA1596">
        <v>0</v>
      </c>
      <c r="EB1596">
        <v>0</v>
      </c>
      <c r="EC1596">
        <v>0</v>
      </c>
      <c r="ED1596">
        <v>0</v>
      </c>
      <c r="EE1596">
        <v>0</v>
      </c>
      <c r="EF1596">
        <v>0</v>
      </c>
      <c r="EG1596">
        <v>0</v>
      </c>
      <c r="EH1596">
        <v>0</v>
      </c>
      <c r="EI1596">
        <v>0</v>
      </c>
      <c r="EJ1596">
        <v>0</v>
      </c>
      <c r="EK1596">
        <v>0</v>
      </c>
      <c r="EL1596">
        <v>20.347670000000001</v>
      </c>
      <c r="EM1596">
        <v>51.228549999999998</v>
      </c>
      <c r="EN1596">
        <v>51.625210000000003</v>
      </c>
      <c r="EO1596">
        <v>51.676879999999997</v>
      </c>
      <c r="EP1596">
        <v>51.542850000000001</v>
      </c>
      <c r="EQ1596">
        <v>50.967880000000001</v>
      </c>
      <c r="ER1596">
        <v>39.164360000000002</v>
      </c>
      <c r="ES1596">
        <v>20.75487</v>
      </c>
      <c r="ET1596">
        <v>13.00426</v>
      </c>
      <c r="EU1596">
        <v>12.652850000000001</v>
      </c>
      <c r="EV1596">
        <v>12.197520000000001</v>
      </c>
      <c r="EW1596">
        <v>11.400690000000001</v>
      </c>
      <c r="EX1596">
        <v>76.682109999999994</v>
      </c>
      <c r="EY1596">
        <v>75.867679999999993</v>
      </c>
      <c r="EZ1596">
        <v>74.917609999999996</v>
      </c>
      <c r="FA1596">
        <v>73.956620000000001</v>
      </c>
      <c r="FB1596">
        <v>73.024709999999999</v>
      </c>
      <c r="FC1596">
        <v>72.798000000000002</v>
      </c>
      <c r="FD1596">
        <v>72.714449999999999</v>
      </c>
      <c r="FE1596">
        <v>72.960279999999997</v>
      </c>
      <c r="FF1596">
        <v>75.012339999999995</v>
      </c>
      <c r="FG1596">
        <v>79.074749999999995</v>
      </c>
      <c r="FH1596">
        <v>82.555329999999998</v>
      </c>
      <c r="FI1596">
        <v>86.928319999999999</v>
      </c>
      <c r="FJ1596">
        <v>90.046790000000001</v>
      </c>
      <c r="FK1596">
        <v>91.485380000000006</v>
      </c>
      <c r="FL1596">
        <v>91.272409999999994</v>
      </c>
      <c r="FM1596">
        <v>91.131609999999995</v>
      </c>
      <c r="FN1596">
        <v>91.173159999999996</v>
      </c>
      <c r="FO1596">
        <v>89.951790000000003</v>
      </c>
      <c r="FP1596">
        <v>88.598380000000006</v>
      </c>
      <c r="FQ1596">
        <v>85.016779999999997</v>
      </c>
      <c r="FR1596">
        <v>80.761769999999999</v>
      </c>
      <c r="FS1596">
        <v>77.589209999999994</v>
      </c>
      <c r="FT1596">
        <v>75.413309999999996</v>
      </c>
      <c r="FU1596">
        <v>73.915049999999994</v>
      </c>
      <c r="FV1596">
        <v>1</v>
      </c>
    </row>
    <row r="1597" spans="1:178" x14ac:dyDescent="0.2">
      <c r="A1597" t="s">
        <v>216</v>
      </c>
      <c r="B1597" t="s">
        <v>231</v>
      </c>
      <c r="C1597" t="s">
        <v>246</v>
      </c>
      <c r="D1597" t="s">
        <v>41</v>
      </c>
      <c r="E1597" t="s">
        <v>239</v>
      </c>
      <c r="F1597" t="s">
        <v>227</v>
      </c>
      <c r="G1597">
        <v>51</v>
      </c>
      <c r="H1597" s="59"/>
      <c r="I1597">
        <v>11.725099999999999</v>
      </c>
      <c r="J1597">
        <v>56.0336</v>
      </c>
      <c r="K1597">
        <v>55.973100000000002</v>
      </c>
      <c r="L1597">
        <v>56.283259999999999</v>
      </c>
      <c r="M1597">
        <v>57.520789999999998</v>
      </c>
      <c r="N1597">
        <v>60.00694</v>
      </c>
      <c r="O1597">
        <v>62.38767</v>
      </c>
      <c r="P1597">
        <v>63.63017</v>
      </c>
      <c r="Q1597">
        <v>64.263660000000002</v>
      </c>
      <c r="R1597">
        <v>64.902109999999993</v>
      </c>
      <c r="S1597">
        <v>65.967529999999996</v>
      </c>
      <c r="T1597">
        <v>66.980930000000001</v>
      </c>
      <c r="U1597">
        <v>67.052279999999996</v>
      </c>
      <c r="V1597">
        <v>65.942530000000005</v>
      </c>
      <c r="W1597">
        <v>65.074550000000002</v>
      </c>
      <c r="X1597">
        <v>65.26352</v>
      </c>
      <c r="Y1597">
        <v>64.961550000000003</v>
      </c>
      <c r="Z1597">
        <v>64.563800000000001</v>
      </c>
      <c r="AA1597">
        <v>63.596690000000002</v>
      </c>
      <c r="AB1597">
        <v>62.575000000000003</v>
      </c>
      <c r="AC1597">
        <v>62.450879999999998</v>
      </c>
      <c r="AD1597">
        <v>61.860430000000001</v>
      </c>
      <c r="AE1597">
        <v>60.879330000000003</v>
      </c>
      <c r="AF1597">
        <v>59.208210000000001</v>
      </c>
      <c r="AG1597">
        <v>57.471620000000001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18.28623</v>
      </c>
      <c r="AU1597">
        <v>47.672519999999999</v>
      </c>
      <c r="AV1597">
        <v>48.067999999999998</v>
      </c>
      <c r="AW1597">
        <v>48.177709999999998</v>
      </c>
      <c r="AX1597">
        <v>48.089739999999999</v>
      </c>
      <c r="AY1597">
        <v>47.562179999999998</v>
      </c>
      <c r="AZ1597">
        <v>35.86318</v>
      </c>
      <c r="BA1597">
        <v>18.04419</v>
      </c>
      <c r="BB1597">
        <v>11.025600000000001</v>
      </c>
      <c r="BC1597">
        <v>10.7715</v>
      </c>
      <c r="BD1597">
        <v>10.409750000000001</v>
      </c>
      <c r="BE1597">
        <v>9.6597069999999992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18.672039999999999</v>
      </c>
      <c r="BS1597">
        <v>48.15654</v>
      </c>
      <c r="BT1597">
        <v>48.547899999999998</v>
      </c>
      <c r="BU1597">
        <v>48.639719999999997</v>
      </c>
      <c r="BV1597">
        <v>48.539520000000003</v>
      </c>
      <c r="BW1597">
        <v>48.004300000000001</v>
      </c>
      <c r="BX1597">
        <v>36.406959999999998</v>
      </c>
      <c r="BY1597">
        <v>18.619050000000001</v>
      </c>
      <c r="BZ1597">
        <v>11.46937</v>
      </c>
      <c r="CA1597">
        <v>11.190200000000001</v>
      </c>
      <c r="CB1597">
        <v>10.805669999999999</v>
      </c>
      <c r="CC1597">
        <v>10.05064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18.939250000000001</v>
      </c>
      <c r="CQ1597">
        <v>48.491759999999999</v>
      </c>
      <c r="CR1597">
        <v>48.880279999999999</v>
      </c>
      <c r="CS1597">
        <v>48.959710000000001</v>
      </c>
      <c r="CT1597">
        <v>48.851039999999998</v>
      </c>
      <c r="CU1597">
        <v>48.310499999999998</v>
      </c>
      <c r="CV1597">
        <v>36.783580000000001</v>
      </c>
      <c r="CW1597">
        <v>19.017189999999999</v>
      </c>
      <c r="CX1597">
        <v>11.776719999999999</v>
      </c>
      <c r="CY1597">
        <v>11.48019</v>
      </c>
      <c r="CZ1597">
        <v>11.079879999999999</v>
      </c>
      <c r="DA1597">
        <v>10.321389999999999</v>
      </c>
      <c r="DB1597">
        <v>0</v>
      </c>
      <c r="DC1597">
        <v>0</v>
      </c>
      <c r="DD1597">
        <v>0</v>
      </c>
      <c r="DE1597"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  <c r="DM1597">
        <v>0</v>
      </c>
      <c r="DN1597">
        <v>19.20646</v>
      </c>
      <c r="DO1597">
        <v>48.826990000000002</v>
      </c>
      <c r="DP1597">
        <v>49.21266</v>
      </c>
      <c r="DQ1597">
        <v>49.279690000000002</v>
      </c>
      <c r="DR1597">
        <v>49.162550000000003</v>
      </c>
      <c r="DS1597">
        <v>48.616709999999998</v>
      </c>
      <c r="DT1597">
        <v>37.160209999999999</v>
      </c>
      <c r="DU1597">
        <v>19.41534</v>
      </c>
      <c r="DV1597">
        <v>12.084070000000001</v>
      </c>
      <c r="DW1597">
        <v>11.77018</v>
      </c>
      <c r="DX1597">
        <v>11.354089999999999</v>
      </c>
      <c r="DY1597">
        <v>10.59215</v>
      </c>
      <c r="DZ1597">
        <v>0</v>
      </c>
      <c r="EA1597">
        <v>0</v>
      </c>
      <c r="EB1597">
        <v>0</v>
      </c>
      <c r="EC1597">
        <v>0</v>
      </c>
      <c r="ED1597">
        <v>0</v>
      </c>
      <c r="EE1597">
        <v>0</v>
      </c>
      <c r="EF1597">
        <v>0</v>
      </c>
      <c r="EG1597">
        <v>0</v>
      </c>
      <c r="EH1597">
        <v>0</v>
      </c>
      <c r="EI1597">
        <v>0</v>
      </c>
      <c r="EJ1597">
        <v>0</v>
      </c>
      <c r="EK1597">
        <v>0</v>
      </c>
      <c r="EL1597">
        <v>19.592279999999999</v>
      </c>
      <c r="EM1597">
        <v>49.311</v>
      </c>
      <c r="EN1597">
        <v>49.69256</v>
      </c>
      <c r="EO1597">
        <v>49.741700000000002</v>
      </c>
      <c r="EP1597">
        <v>49.61233</v>
      </c>
      <c r="EQ1597">
        <v>49.05883</v>
      </c>
      <c r="ER1597">
        <v>37.703989999999997</v>
      </c>
      <c r="ES1597">
        <v>19.990200000000002</v>
      </c>
      <c r="ET1597">
        <v>12.527839999999999</v>
      </c>
      <c r="EU1597">
        <v>12.188879999999999</v>
      </c>
      <c r="EV1597">
        <v>11.75</v>
      </c>
      <c r="EW1597">
        <v>10.983079999999999</v>
      </c>
      <c r="EX1597">
        <v>76.682109999999994</v>
      </c>
      <c r="EY1597">
        <v>75.867679999999993</v>
      </c>
      <c r="EZ1597">
        <v>74.917609999999996</v>
      </c>
      <c r="FA1597">
        <v>73.956620000000001</v>
      </c>
      <c r="FB1597">
        <v>73.024709999999999</v>
      </c>
      <c r="FC1597">
        <v>72.798000000000002</v>
      </c>
      <c r="FD1597">
        <v>72.714449999999999</v>
      </c>
      <c r="FE1597">
        <v>72.960279999999997</v>
      </c>
      <c r="FF1597">
        <v>75.012339999999995</v>
      </c>
      <c r="FG1597">
        <v>79.074749999999995</v>
      </c>
      <c r="FH1597">
        <v>82.555329999999998</v>
      </c>
      <c r="FI1597">
        <v>86.928319999999999</v>
      </c>
      <c r="FJ1597">
        <v>90.046790000000001</v>
      </c>
      <c r="FK1597">
        <v>91.485380000000006</v>
      </c>
      <c r="FL1597">
        <v>91.272409999999994</v>
      </c>
      <c r="FM1597">
        <v>91.131609999999995</v>
      </c>
      <c r="FN1597">
        <v>91.173159999999996</v>
      </c>
      <c r="FO1597">
        <v>89.951790000000003</v>
      </c>
      <c r="FP1597">
        <v>88.598380000000006</v>
      </c>
      <c r="FQ1597">
        <v>85.016779999999997</v>
      </c>
      <c r="FR1597">
        <v>80.761769999999999</v>
      </c>
      <c r="FS1597">
        <v>77.589209999999994</v>
      </c>
      <c r="FT1597">
        <v>75.413309999999996</v>
      </c>
      <c r="FU1597">
        <v>73.915049999999994</v>
      </c>
      <c r="FV1597">
        <v>1</v>
      </c>
    </row>
    <row r="1598" spans="1:178" x14ac:dyDescent="0.2">
      <c r="A1598" t="s">
        <v>216</v>
      </c>
      <c r="B1598" t="s">
        <v>231</v>
      </c>
      <c r="C1598" t="s">
        <v>246</v>
      </c>
      <c r="D1598" t="s">
        <v>42</v>
      </c>
      <c r="E1598">
        <v>2015</v>
      </c>
      <c r="F1598" t="s">
        <v>227</v>
      </c>
      <c r="G1598">
        <v>56</v>
      </c>
      <c r="H1598" s="59"/>
      <c r="I1598">
        <v>12.87462</v>
      </c>
      <c r="J1598">
        <v>57.370460000000001</v>
      </c>
      <c r="K1598">
        <v>57.188670000000002</v>
      </c>
      <c r="L1598">
        <v>57.400069999999999</v>
      </c>
      <c r="M1598">
        <v>58.498930000000001</v>
      </c>
      <c r="N1598">
        <v>61.593400000000003</v>
      </c>
      <c r="O1598">
        <v>65.41534</v>
      </c>
      <c r="P1598">
        <v>66.950879999999998</v>
      </c>
      <c r="Q1598">
        <v>67.988900000000001</v>
      </c>
      <c r="R1598">
        <v>68.515119999999996</v>
      </c>
      <c r="S1598">
        <v>69.999759999999995</v>
      </c>
      <c r="T1598">
        <v>71.191479999999999</v>
      </c>
      <c r="U1598">
        <v>71.867490000000004</v>
      </c>
      <c r="V1598">
        <v>71.043350000000004</v>
      </c>
      <c r="W1598">
        <v>69.233599999999996</v>
      </c>
      <c r="X1598">
        <v>68.760120000000001</v>
      </c>
      <c r="Y1598">
        <v>68.53537</v>
      </c>
      <c r="Z1598">
        <v>67.978560000000002</v>
      </c>
      <c r="AA1598">
        <v>67.433080000000004</v>
      </c>
      <c r="AB1598">
        <v>66.173869999999994</v>
      </c>
      <c r="AC1598">
        <v>65.547830000000005</v>
      </c>
      <c r="AD1598">
        <v>64.575580000000002</v>
      </c>
      <c r="AE1598">
        <v>63.411239999999999</v>
      </c>
      <c r="AF1598">
        <v>61.467489999999998</v>
      </c>
      <c r="AG1598">
        <v>58.790080000000003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19.625869999999999</v>
      </c>
      <c r="AU1598">
        <v>45.174050000000001</v>
      </c>
      <c r="AV1598">
        <v>48.42754</v>
      </c>
      <c r="AW1598">
        <v>50.036459999999998</v>
      </c>
      <c r="AX1598">
        <v>49.904850000000003</v>
      </c>
      <c r="AY1598">
        <v>49.725180000000002</v>
      </c>
      <c r="AZ1598">
        <v>36.991320000000002</v>
      </c>
      <c r="BA1598">
        <v>19.65204</v>
      </c>
      <c r="BB1598">
        <v>11.84901</v>
      </c>
      <c r="BC1598">
        <v>11.461029999999999</v>
      </c>
      <c r="BD1598">
        <v>10.76376</v>
      </c>
      <c r="BE1598">
        <v>9.4855689999999999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19.999490000000002</v>
      </c>
      <c r="BS1598">
        <v>47.645389999999999</v>
      </c>
      <c r="BT1598">
        <v>49.45926</v>
      </c>
      <c r="BU1598">
        <v>50.549129999999998</v>
      </c>
      <c r="BV1598">
        <v>50.371879999999997</v>
      </c>
      <c r="BW1598">
        <v>50.183129999999998</v>
      </c>
      <c r="BX1598">
        <v>37.567549999999997</v>
      </c>
      <c r="BY1598">
        <v>20.204409999999999</v>
      </c>
      <c r="BZ1598">
        <v>12.252179999999999</v>
      </c>
      <c r="CA1598">
        <v>11.85215</v>
      </c>
      <c r="CB1598">
        <v>11.134449999999999</v>
      </c>
      <c r="CC1598">
        <v>9.8453339999999994</v>
      </c>
      <c r="CD1598">
        <v>0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20.25826</v>
      </c>
      <c r="CQ1598">
        <v>49.357030000000002</v>
      </c>
      <c r="CR1598">
        <v>50.173819999999999</v>
      </c>
      <c r="CS1598">
        <v>50.904209999999999</v>
      </c>
      <c r="CT1598">
        <v>50.695349999999998</v>
      </c>
      <c r="CU1598">
        <v>50.500309999999999</v>
      </c>
      <c r="CV1598">
        <v>37.966659999999997</v>
      </c>
      <c r="CW1598">
        <v>20.586980000000001</v>
      </c>
      <c r="CX1598">
        <v>12.531409999999999</v>
      </c>
      <c r="CY1598">
        <v>12.12303</v>
      </c>
      <c r="CZ1598">
        <v>11.3912</v>
      </c>
      <c r="DA1598">
        <v>10.09451</v>
      </c>
      <c r="DB1598">
        <v>0</v>
      </c>
      <c r="DC1598">
        <v>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  <c r="DM1598">
        <v>0</v>
      </c>
      <c r="DN1598">
        <v>20.517029999999998</v>
      </c>
      <c r="DO1598">
        <v>51.068660000000001</v>
      </c>
      <c r="DP1598">
        <v>50.888379999999998</v>
      </c>
      <c r="DQ1598">
        <v>51.259279999999997</v>
      </c>
      <c r="DR1598">
        <v>51.018830000000001</v>
      </c>
      <c r="DS1598">
        <v>50.817480000000003</v>
      </c>
      <c r="DT1598">
        <v>38.365760000000002</v>
      </c>
      <c r="DU1598">
        <v>20.969550000000002</v>
      </c>
      <c r="DV1598">
        <v>12.810639999999999</v>
      </c>
      <c r="DW1598">
        <v>12.39391</v>
      </c>
      <c r="DX1598">
        <v>11.64795</v>
      </c>
      <c r="DY1598">
        <v>10.343680000000001</v>
      </c>
      <c r="DZ1598">
        <v>0</v>
      </c>
      <c r="EA1598">
        <v>0</v>
      </c>
      <c r="EB1598">
        <v>0</v>
      </c>
      <c r="EC1598">
        <v>0</v>
      </c>
      <c r="ED1598">
        <v>0</v>
      </c>
      <c r="EE1598">
        <v>0</v>
      </c>
      <c r="EF1598">
        <v>0</v>
      </c>
      <c r="EG1598">
        <v>0</v>
      </c>
      <c r="EH1598">
        <v>0</v>
      </c>
      <c r="EI1598">
        <v>0</v>
      </c>
      <c r="EJ1598">
        <v>0</v>
      </c>
      <c r="EK1598">
        <v>0</v>
      </c>
      <c r="EL1598">
        <v>20.890650000000001</v>
      </c>
      <c r="EM1598">
        <v>53.54</v>
      </c>
      <c r="EN1598">
        <v>51.920099999999998</v>
      </c>
      <c r="EO1598">
        <v>51.771949999999997</v>
      </c>
      <c r="EP1598">
        <v>51.485860000000002</v>
      </c>
      <c r="EQ1598">
        <v>51.27543</v>
      </c>
      <c r="ER1598">
        <v>38.941989999999997</v>
      </c>
      <c r="ES1598">
        <v>21.521920000000001</v>
      </c>
      <c r="ET1598">
        <v>13.213800000000001</v>
      </c>
      <c r="EU1598">
        <v>12.785030000000001</v>
      </c>
      <c r="EV1598">
        <v>12.01864</v>
      </c>
      <c r="EW1598">
        <v>10.703440000000001</v>
      </c>
      <c r="EX1598">
        <v>71.501499999999993</v>
      </c>
      <c r="EY1598">
        <v>70.530289999999994</v>
      </c>
      <c r="EZ1598">
        <v>69.478470000000002</v>
      </c>
      <c r="FA1598">
        <v>68.354119999999995</v>
      </c>
      <c r="FB1598">
        <v>67.193730000000002</v>
      </c>
      <c r="FC1598">
        <v>66.893199999999993</v>
      </c>
      <c r="FD1598">
        <v>66.901669999999996</v>
      </c>
      <c r="FE1598">
        <v>66.80735</v>
      </c>
      <c r="FF1598">
        <v>67.945880000000002</v>
      </c>
      <c r="FG1598">
        <v>71.025530000000003</v>
      </c>
      <c r="FH1598">
        <v>75.421260000000004</v>
      </c>
      <c r="FI1598">
        <v>80.237139999999997</v>
      </c>
      <c r="FJ1598">
        <v>84.460220000000007</v>
      </c>
      <c r="FK1598">
        <v>86.915970000000002</v>
      </c>
      <c r="FL1598">
        <v>87.331209999999999</v>
      </c>
      <c r="FM1598">
        <v>87.120959999999997</v>
      </c>
      <c r="FN1598">
        <v>86.657589999999999</v>
      </c>
      <c r="FO1598">
        <v>85.598510000000005</v>
      </c>
      <c r="FP1598">
        <v>82.960489999999993</v>
      </c>
      <c r="FQ1598">
        <v>78.727599999999995</v>
      </c>
      <c r="FR1598">
        <v>74.832170000000005</v>
      </c>
      <c r="FS1598">
        <v>72.668679999999995</v>
      </c>
      <c r="FT1598">
        <v>71.154910000000001</v>
      </c>
      <c r="FU1598">
        <v>70.002489999999995</v>
      </c>
      <c r="FV1598">
        <v>1</v>
      </c>
    </row>
    <row r="1599" spans="1:178" x14ac:dyDescent="0.2">
      <c r="A1599" t="s">
        <v>216</v>
      </c>
      <c r="B1599" t="s">
        <v>231</v>
      </c>
      <c r="C1599" t="s">
        <v>246</v>
      </c>
      <c r="D1599" t="s">
        <v>42</v>
      </c>
      <c r="E1599">
        <v>2016</v>
      </c>
      <c r="F1599" t="s">
        <v>227</v>
      </c>
      <c r="G1599">
        <v>54</v>
      </c>
      <c r="H1599" s="59"/>
      <c r="I1599">
        <v>12.414809999999999</v>
      </c>
      <c r="J1599">
        <v>55.32152</v>
      </c>
      <c r="K1599">
        <v>55.14622</v>
      </c>
      <c r="L1599">
        <v>55.350070000000002</v>
      </c>
      <c r="M1599">
        <v>56.409680000000002</v>
      </c>
      <c r="N1599">
        <v>59.393630000000002</v>
      </c>
      <c r="O1599">
        <v>63.079079999999998</v>
      </c>
      <c r="P1599">
        <v>64.559780000000003</v>
      </c>
      <c r="Q1599">
        <v>65.560720000000003</v>
      </c>
      <c r="R1599">
        <v>66.068150000000003</v>
      </c>
      <c r="S1599">
        <v>67.499759999999995</v>
      </c>
      <c r="T1599">
        <v>68.648929999999993</v>
      </c>
      <c r="U1599">
        <v>69.300799999999995</v>
      </c>
      <c r="V1599">
        <v>68.50609</v>
      </c>
      <c r="W1599">
        <v>66.76097</v>
      </c>
      <c r="X1599">
        <v>66.304410000000004</v>
      </c>
      <c r="Y1599">
        <v>66.087680000000006</v>
      </c>
      <c r="Z1599">
        <v>65.550759999999997</v>
      </c>
      <c r="AA1599">
        <v>65.024770000000004</v>
      </c>
      <c r="AB1599">
        <v>63.810510000000001</v>
      </c>
      <c r="AC1599">
        <v>63.206829999999997</v>
      </c>
      <c r="AD1599">
        <v>62.26932</v>
      </c>
      <c r="AE1599">
        <v>61.146549999999998</v>
      </c>
      <c r="AF1599">
        <v>59.272219999999997</v>
      </c>
      <c r="AG1599">
        <v>56.690440000000002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18.91376</v>
      </c>
      <c r="AU1599">
        <v>43.486669999999997</v>
      </c>
      <c r="AV1599">
        <v>46.667090000000002</v>
      </c>
      <c r="AW1599">
        <v>48.234090000000002</v>
      </c>
      <c r="AX1599">
        <v>48.108539999999998</v>
      </c>
      <c r="AY1599">
        <v>47.935560000000002</v>
      </c>
      <c r="AZ1599">
        <v>35.652940000000001</v>
      </c>
      <c r="BA1599">
        <v>18.93364</v>
      </c>
      <c r="BB1599">
        <v>11.41376</v>
      </c>
      <c r="BC1599">
        <v>11.04</v>
      </c>
      <c r="BD1599">
        <v>10.368230000000001</v>
      </c>
      <c r="BE1599">
        <v>9.1360240000000008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19.280650000000001</v>
      </c>
      <c r="BS1599">
        <v>45.91348</v>
      </c>
      <c r="BT1599">
        <v>47.680210000000002</v>
      </c>
      <c r="BU1599">
        <v>48.737520000000004</v>
      </c>
      <c r="BV1599">
        <v>48.567160000000001</v>
      </c>
      <c r="BW1599">
        <v>48.385260000000002</v>
      </c>
      <c r="BX1599">
        <v>36.218800000000002</v>
      </c>
      <c r="BY1599">
        <v>19.47606</v>
      </c>
      <c r="BZ1599">
        <v>11.809659999999999</v>
      </c>
      <c r="CA1599">
        <v>11.424060000000001</v>
      </c>
      <c r="CB1599">
        <v>10.732250000000001</v>
      </c>
      <c r="CC1599">
        <v>9.4893059999999991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19.534749999999999</v>
      </c>
      <c r="CQ1599">
        <v>47.594270000000002</v>
      </c>
      <c r="CR1599">
        <v>48.381900000000002</v>
      </c>
      <c r="CS1599">
        <v>49.086199999999998</v>
      </c>
      <c r="CT1599">
        <v>48.884799999999998</v>
      </c>
      <c r="CU1599">
        <v>48.696719999999999</v>
      </c>
      <c r="CV1599">
        <v>36.610709999999997</v>
      </c>
      <c r="CW1599">
        <v>19.85173</v>
      </c>
      <c r="CX1599">
        <v>12.08386</v>
      </c>
      <c r="CY1599">
        <v>11.69007</v>
      </c>
      <c r="CZ1599">
        <v>10.98437</v>
      </c>
      <c r="DA1599">
        <v>9.7339880000000001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  <c r="DM1599">
        <v>0</v>
      </c>
      <c r="DN1599">
        <v>19.78886</v>
      </c>
      <c r="DO1599">
        <v>49.275069999999999</v>
      </c>
      <c r="DP1599">
        <v>49.083590000000001</v>
      </c>
      <c r="DQ1599">
        <v>49.434869999999997</v>
      </c>
      <c r="DR1599">
        <v>49.202449999999999</v>
      </c>
      <c r="DS1599">
        <v>49.008180000000003</v>
      </c>
      <c r="DT1599">
        <v>37.00262</v>
      </c>
      <c r="DU1599">
        <v>20.227409999999999</v>
      </c>
      <c r="DV1599">
        <v>12.35806</v>
      </c>
      <c r="DW1599">
        <v>11.95607</v>
      </c>
      <c r="DX1599">
        <v>11.23649</v>
      </c>
      <c r="DY1599">
        <v>9.978669</v>
      </c>
      <c r="DZ1599">
        <v>0</v>
      </c>
      <c r="EA1599">
        <v>0</v>
      </c>
      <c r="EB1599">
        <v>0</v>
      </c>
      <c r="EC1599">
        <v>0</v>
      </c>
      <c r="ED1599">
        <v>0</v>
      </c>
      <c r="EE1599">
        <v>0</v>
      </c>
      <c r="EF1599">
        <v>0</v>
      </c>
      <c r="EG1599">
        <v>0</v>
      </c>
      <c r="EH1599">
        <v>0</v>
      </c>
      <c r="EI1599">
        <v>0</v>
      </c>
      <c r="EJ1599">
        <v>0</v>
      </c>
      <c r="EK1599">
        <v>0</v>
      </c>
      <c r="EL1599">
        <v>20.155750000000001</v>
      </c>
      <c r="EM1599">
        <v>51.701880000000003</v>
      </c>
      <c r="EN1599">
        <v>50.096710000000002</v>
      </c>
      <c r="EO1599">
        <v>49.938310000000001</v>
      </c>
      <c r="EP1599">
        <v>49.661070000000002</v>
      </c>
      <c r="EQ1599">
        <v>49.457880000000003</v>
      </c>
      <c r="ER1599">
        <v>37.568469999999998</v>
      </c>
      <c r="ES1599">
        <v>20.769829999999999</v>
      </c>
      <c r="ET1599">
        <v>12.75395</v>
      </c>
      <c r="EU1599">
        <v>12.34013</v>
      </c>
      <c r="EV1599">
        <v>11.60051</v>
      </c>
      <c r="EW1599">
        <v>10.331950000000001</v>
      </c>
      <c r="EX1599">
        <v>71.501499999999993</v>
      </c>
      <c r="EY1599">
        <v>70.530289999999994</v>
      </c>
      <c r="EZ1599">
        <v>69.478470000000002</v>
      </c>
      <c r="FA1599">
        <v>68.354119999999995</v>
      </c>
      <c r="FB1599">
        <v>67.193730000000002</v>
      </c>
      <c r="FC1599">
        <v>66.893199999999993</v>
      </c>
      <c r="FD1599">
        <v>66.901669999999996</v>
      </c>
      <c r="FE1599">
        <v>66.80735</v>
      </c>
      <c r="FF1599">
        <v>67.945880000000002</v>
      </c>
      <c r="FG1599">
        <v>71.025530000000003</v>
      </c>
      <c r="FH1599">
        <v>75.421260000000004</v>
      </c>
      <c r="FI1599">
        <v>80.237139999999997</v>
      </c>
      <c r="FJ1599">
        <v>84.460220000000007</v>
      </c>
      <c r="FK1599">
        <v>86.915970000000002</v>
      </c>
      <c r="FL1599">
        <v>87.331209999999999</v>
      </c>
      <c r="FM1599">
        <v>87.120959999999997</v>
      </c>
      <c r="FN1599">
        <v>86.657589999999999</v>
      </c>
      <c r="FO1599">
        <v>85.598510000000005</v>
      </c>
      <c r="FP1599">
        <v>82.960489999999993</v>
      </c>
      <c r="FQ1599">
        <v>78.727599999999995</v>
      </c>
      <c r="FR1599">
        <v>74.832170000000005</v>
      </c>
      <c r="FS1599">
        <v>72.668679999999995</v>
      </c>
      <c r="FT1599">
        <v>71.154910000000001</v>
      </c>
      <c r="FU1599">
        <v>70.002489999999995</v>
      </c>
      <c r="FV1599">
        <v>1</v>
      </c>
    </row>
    <row r="1600" spans="1:178" x14ac:dyDescent="0.2">
      <c r="A1600" t="s">
        <v>216</v>
      </c>
      <c r="B1600" t="s">
        <v>231</v>
      </c>
      <c r="C1600" t="s">
        <v>246</v>
      </c>
      <c r="D1600" t="s">
        <v>42</v>
      </c>
      <c r="E1600">
        <v>2017</v>
      </c>
      <c r="F1600" t="s">
        <v>227</v>
      </c>
      <c r="G1600">
        <v>53</v>
      </c>
      <c r="H1600" s="59"/>
      <c r="I1600">
        <v>12.184900000000001</v>
      </c>
      <c r="J1600">
        <v>54.297049999999999</v>
      </c>
      <c r="K1600">
        <v>54.124989999999997</v>
      </c>
      <c r="L1600">
        <v>54.325069999999997</v>
      </c>
      <c r="M1600">
        <v>55.36506</v>
      </c>
      <c r="N1600">
        <v>58.293750000000003</v>
      </c>
      <c r="O1600">
        <v>61.91095</v>
      </c>
      <c r="P1600">
        <v>63.364229999999999</v>
      </c>
      <c r="Q1600">
        <v>64.346630000000005</v>
      </c>
      <c r="R1600">
        <v>64.844669999999994</v>
      </c>
      <c r="S1600">
        <v>66.249769999999998</v>
      </c>
      <c r="T1600">
        <v>67.377660000000006</v>
      </c>
      <c r="U1600">
        <v>68.017449999999997</v>
      </c>
      <c r="V1600">
        <v>67.237459999999999</v>
      </c>
      <c r="W1600">
        <v>65.524659999999997</v>
      </c>
      <c r="X1600">
        <v>65.076549999999997</v>
      </c>
      <c r="Y1600">
        <v>64.863829999999993</v>
      </c>
      <c r="Z1600">
        <v>64.336849999999998</v>
      </c>
      <c r="AA1600">
        <v>63.820599999999999</v>
      </c>
      <c r="AB1600">
        <v>62.628839999999997</v>
      </c>
      <c r="AC1600">
        <v>62.03633</v>
      </c>
      <c r="AD1600">
        <v>61.11618</v>
      </c>
      <c r="AE1600">
        <v>60.014209999999999</v>
      </c>
      <c r="AF1600">
        <v>58.174590000000002</v>
      </c>
      <c r="AG1600">
        <v>55.640619999999998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18.557780000000001</v>
      </c>
      <c r="AU1600">
        <v>42.643509999999999</v>
      </c>
      <c r="AV1600">
        <v>45.787080000000003</v>
      </c>
      <c r="AW1600">
        <v>47.333010000000002</v>
      </c>
      <c r="AX1600">
        <v>47.21049</v>
      </c>
      <c r="AY1600">
        <v>47.040860000000002</v>
      </c>
      <c r="AZ1600">
        <v>34.983879999999999</v>
      </c>
      <c r="BA1600">
        <v>18.574560000000002</v>
      </c>
      <c r="BB1600">
        <v>11.19622</v>
      </c>
      <c r="BC1600">
        <v>10.829560000000001</v>
      </c>
      <c r="BD1600">
        <v>10.17055</v>
      </c>
      <c r="BE1600">
        <v>8.9613289999999992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18.92126</v>
      </c>
      <c r="BS1600">
        <v>45.047739999999997</v>
      </c>
      <c r="BT1600">
        <v>46.790779999999998</v>
      </c>
      <c r="BU1600">
        <v>47.831760000000003</v>
      </c>
      <c r="BV1600">
        <v>47.664839999999998</v>
      </c>
      <c r="BW1600">
        <v>47.486370000000001</v>
      </c>
      <c r="BX1600">
        <v>35.544460000000001</v>
      </c>
      <c r="BY1600">
        <v>19.111930000000001</v>
      </c>
      <c r="BZ1600">
        <v>11.588430000000001</v>
      </c>
      <c r="CA1600">
        <v>11.210050000000001</v>
      </c>
      <c r="CB1600">
        <v>10.531180000000001</v>
      </c>
      <c r="CC1600">
        <v>9.3113229999999998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19.172999999999998</v>
      </c>
      <c r="CQ1600">
        <v>46.712899999999998</v>
      </c>
      <c r="CR1600">
        <v>47.485939999999999</v>
      </c>
      <c r="CS1600">
        <v>48.177190000000003</v>
      </c>
      <c r="CT1600">
        <v>47.979529999999997</v>
      </c>
      <c r="CU1600">
        <v>47.794930000000001</v>
      </c>
      <c r="CV1600">
        <v>35.932729999999999</v>
      </c>
      <c r="CW1600">
        <v>19.484110000000001</v>
      </c>
      <c r="CX1600">
        <v>11.86008</v>
      </c>
      <c r="CY1600">
        <v>11.47358</v>
      </c>
      <c r="CZ1600">
        <v>10.78096</v>
      </c>
      <c r="DA1600">
        <v>9.5537290000000006</v>
      </c>
      <c r="DB1600">
        <v>0</v>
      </c>
      <c r="DC1600">
        <v>0</v>
      </c>
      <c r="DD1600">
        <v>0</v>
      </c>
      <c r="DE1600"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  <c r="DM1600">
        <v>0</v>
      </c>
      <c r="DN1600">
        <v>19.42474</v>
      </c>
      <c r="DO1600">
        <v>48.378059999999998</v>
      </c>
      <c r="DP1600">
        <v>48.181100000000001</v>
      </c>
      <c r="DQ1600">
        <v>48.522620000000003</v>
      </c>
      <c r="DR1600">
        <v>48.294220000000003</v>
      </c>
      <c r="DS1600">
        <v>48.103490000000001</v>
      </c>
      <c r="DT1600">
        <v>36.320990000000002</v>
      </c>
      <c r="DU1600">
        <v>19.856290000000001</v>
      </c>
      <c r="DV1600">
        <v>12.131729999999999</v>
      </c>
      <c r="DW1600">
        <v>11.737109999999999</v>
      </c>
      <c r="DX1600">
        <v>11.03073</v>
      </c>
      <c r="DY1600">
        <v>9.7961349999999996</v>
      </c>
      <c r="DZ1600">
        <v>0</v>
      </c>
      <c r="EA1600">
        <v>0</v>
      </c>
      <c r="EB1600">
        <v>0</v>
      </c>
      <c r="EC1600">
        <v>0</v>
      </c>
      <c r="ED1600">
        <v>0</v>
      </c>
      <c r="EE1600">
        <v>0</v>
      </c>
      <c r="EF1600">
        <v>0</v>
      </c>
      <c r="EG1600">
        <v>0</v>
      </c>
      <c r="EH1600">
        <v>0</v>
      </c>
      <c r="EI1600">
        <v>0</v>
      </c>
      <c r="EJ1600">
        <v>0</v>
      </c>
      <c r="EK1600">
        <v>0</v>
      </c>
      <c r="EL1600">
        <v>19.788219999999999</v>
      </c>
      <c r="EM1600">
        <v>50.782290000000003</v>
      </c>
      <c r="EN1600">
        <v>49.184800000000003</v>
      </c>
      <c r="EO1600">
        <v>49.021380000000001</v>
      </c>
      <c r="EP1600">
        <v>48.748570000000001</v>
      </c>
      <c r="EQ1600">
        <v>48.548999999999999</v>
      </c>
      <c r="ER1600">
        <v>36.88158</v>
      </c>
      <c r="ES1600">
        <v>20.393660000000001</v>
      </c>
      <c r="ET1600">
        <v>12.523949999999999</v>
      </c>
      <c r="EU1600">
        <v>12.117599999999999</v>
      </c>
      <c r="EV1600">
        <v>11.391360000000001</v>
      </c>
      <c r="EW1600">
        <v>10.146129999999999</v>
      </c>
      <c r="EX1600">
        <v>71.501499999999993</v>
      </c>
      <c r="EY1600">
        <v>70.530289999999994</v>
      </c>
      <c r="EZ1600">
        <v>69.478470000000002</v>
      </c>
      <c r="FA1600">
        <v>68.354119999999995</v>
      </c>
      <c r="FB1600">
        <v>67.193730000000002</v>
      </c>
      <c r="FC1600">
        <v>66.893199999999993</v>
      </c>
      <c r="FD1600">
        <v>66.901669999999996</v>
      </c>
      <c r="FE1600">
        <v>66.80735</v>
      </c>
      <c r="FF1600">
        <v>67.945880000000002</v>
      </c>
      <c r="FG1600">
        <v>71.025530000000003</v>
      </c>
      <c r="FH1600">
        <v>75.421260000000004</v>
      </c>
      <c r="FI1600">
        <v>80.237139999999997</v>
      </c>
      <c r="FJ1600">
        <v>84.460220000000007</v>
      </c>
      <c r="FK1600">
        <v>86.915970000000002</v>
      </c>
      <c r="FL1600">
        <v>87.331209999999999</v>
      </c>
      <c r="FM1600">
        <v>87.120959999999997</v>
      </c>
      <c r="FN1600">
        <v>86.657589999999999</v>
      </c>
      <c r="FO1600">
        <v>85.598510000000005</v>
      </c>
      <c r="FP1600">
        <v>82.960489999999993</v>
      </c>
      <c r="FQ1600">
        <v>78.727599999999995</v>
      </c>
      <c r="FR1600">
        <v>74.832170000000005</v>
      </c>
      <c r="FS1600">
        <v>72.668679999999995</v>
      </c>
      <c r="FT1600">
        <v>71.154910000000001</v>
      </c>
      <c r="FU1600">
        <v>70.002489999999995</v>
      </c>
      <c r="FV1600">
        <v>1</v>
      </c>
    </row>
    <row r="1601" spans="1:178" x14ac:dyDescent="0.2">
      <c r="A1601" t="s">
        <v>216</v>
      </c>
      <c r="B1601" t="s">
        <v>231</v>
      </c>
      <c r="C1601" t="s">
        <v>246</v>
      </c>
      <c r="D1601" t="s">
        <v>42</v>
      </c>
      <c r="E1601" t="s">
        <v>239</v>
      </c>
      <c r="F1601" t="s">
        <v>227</v>
      </c>
      <c r="G1601">
        <v>51</v>
      </c>
      <c r="H1601" s="59"/>
      <c r="I1601">
        <v>11.725099999999999</v>
      </c>
      <c r="J1601">
        <v>52.248100000000001</v>
      </c>
      <c r="K1601">
        <v>52.082540000000002</v>
      </c>
      <c r="L1601">
        <v>52.275069999999999</v>
      </c>
      <c r="M1601">
        <v>53.27581</v>
      </c>
      <c r="N1601">
        <v>56.093980000000002</v>
      </c>
      <c r="O1601">
        <v>59.574680000000001</v>
      </c>
      <c r="P1601">
        <v>60.973129999999998</v>
      </c>
      <c r="Q1601">
        <v>61.918460000000003</v>
      </c>
      <c r="R1601">
        <v>62.3977</v>
      </c>
      <c r="S1601">
        <v>63.749769999999998</v>
      </c>
      <c r="T1601">
        <v>64.835099999999997</v>
      </c>
      <c r="U1601">
        <v>65.450749999999999</v>
      </c>
      <c r="V1601">
        <v>64.700199999999995</v>
      </c>
      <c r="W1601">
        <v>63.052030000000002</v>
      </c>
      <c r="X1601">
        <v>62.620829999999998</v>
      </c>
      <c r="Y1601">
        <v>62.416139999999999</v>
      </c>
      <c r="Z1601">
        <v>61.909050000000001</v>
      </c>
      <c r="AA1601">
        <v>61.412269999999999</v>
      </c>
      <c r="AB1601">
        <v>60.265479999999997</v>
      </c>
      <c r="AC1601">
        <v>59.695340000000002</v>
      </c>
      <c r="AD1601">
        <v>58.809910000000002</v>
      </c>
      <c r="AE1601">
        <v>57.749519999999997</v>
      </c>
      <c r="AF1601">
        <v>55.979320000000001</v>
      </c>
      <c r="AG1601">
        <v>53.540970000000002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17.84599</v>
      </c>
      <c r="AU1601">
        <v>40.958269999999999</v>
      </c>
      <c r="AV1601">
        <v>44.027520000000003</v>
      </c>
      <c r="AW1601">
        <v>45.531089999999999</v>
      </c>
      <c r="AX1601">
        <v>45.414589999999997</v>
      </c>
      <c r="AY1601">
        <v>45.251640000000002</v>
      </c>
      <c r="AZ1601">
        <v>33.646000000000001</v>
      </c>
      <c r="BA1601">
        <v>17.856629999999999</v>
      </c>
      <c r="BB1601">
        <v>10.76131</v>
      </c>
      <c r="BC1601">
        <v>10.40887</v>
      </c>
      <c r="BD1601">
        <v>9.7753510000000006</v>
      </c>
      <c r="BE1601">
        <v>8.6120950000000001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18.202539999999999</v>
      </c>
      <c r="BS1601">
        <v>43.31671</v>
      </c>
      <c r="BT1601">
        <v>45.012099999999997</v>
      </c>
      <c r="BU1601">
        <v>46.020339999999997</v>
      </c>
      <c r="BV1601">
        <v>45.860289999999999</v>
      </c>
      <c r="BW1601">
        <v>45.688659999999999</v>
      </c>
      <c r="BX1601">
        <v>34.195909999999998</v>
      </c>
      <c r="BY1601">
        <v>18.383769999999998</v>
      </c>
      <c r="BZ1601">
        <v>11.14606</v>
      </c>
      <c r="CA1601">
        <v>10.782109999999999</v>
      </c>
      <c r="CB1601">
        <v>10.129110000000001</v>
      </c>
      <c r="CC1601">
        <v>8.9554220000000004</v>
      </c>
      <c r="CD1601">
        <v>0</v>
      </c>
      <c r="CE1601">
        <v>0</v>
      </c>
      <c r="CF1601">
        <v>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18.449490000000001</v>
      </c>
      <c r="CQ1601">
        <v>44.950150000000001</v>
      </c>
      <c r="CR1601">
        <v>45.694020000000002</v>
      </c>
      <c r="CS1601">
        <v>46.359189999999998</v>
      </c>
      <c r="CT1601">
        <v>46.168979999999998</v>
      </c>
      <c r="CU1601">
        <v>45.991349999999997</v>
      </c>
      <c r="CV1601">
        <v>34.576779999999999</v>
      </c>
      <c r="CW1601">
        <v>18.748860000000001</v>
      </c>
      <c r="CX1601">
        <v>11.41253</v>
      </c>
      <c r="CY1601">
        <v>11.040620000000001</v>
      </c>
      <c r="CZ1601">
        <v>10.374129999999999</v>
      </c>
      <c r="DA1601">
        <v>9.1932109999999998</v>
      </c>
      <c r="DB1601">
        <v>0</v>
      </c>
      <c r="DC1601">
        <v>0</v>
      </c>
      <c r="DD1601">
        <v>0</v>
      </c>
      <c r="DE1601"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  <c r="DM1601">
        <v>0</v>
      </c>
      <c r="DN1601">
        <v>18.696439999999999</v>
      </c>
      <c r="DO1601">
        <v>46.583590000000001</v>
      </c>
      <c r="DP1601">
        <v>46.375929999999997</v>
      </c>
      <c r="DQ1601">
        <v>46.698039999999999</v>
      </c>
      <c r="DR1601">
        <v>46.477679999999999</v>
      </c>
      <c r="DS1601">
        <v>46.294029999999999</v>
      </c>
      <c r="DT1601">
        <v>34.957650000000001</v>
      </c>
      <c r="DU1601">
        <v>19.113949999999999</v>
      </c>
      <c r="DV1601">
        <v>11.679</v>
      </c>
      <c r="DW1601">
        <v>11.29912</v>
      </c>
      <c r="DX1601">
        <v>10.61914</v>
      </c>
      <c r="DY1601">
        <v>9.4309989999999999</v>
      </c>
      <c r="DZ1601">
        <v>0</v>
      </c>
      <c r="EA1601">
        <v>0</v>
      </c>
      <c r="EB1601">
        <v>0</v>
      </c>
      <c r="EC1601">
        <v>0</v>
      </c>
      <c r="ED1601">
        <v>0</v>
      </c>
      <c r="EE1601">
        <v>0</v>
      </c>
      <c r="EF1601">
        <v>0</v>
      </c>
      <c r="EG1601">
        <v>0</v>
      </c>
      <c r="EH1601">
        <v>0</v>
      </c>
      <c r="EI1601">
        <v>0</v>
      </c>
      <c r="EJ1601">
        <v>0</v>
      </c>
      <c r="EK1601">
        <v>0</v>
      </c>
      <c r="EL1601">
        <v>19.052990000000001</v>
      </c>
      <c r="EM1601">
        <v>48.942019999999999</v>
      </c>
      <c r="EN1601">
        <v>47.360509999999998</v>
      </c>
      <c r="EO1601">
        <v>47.187289999999997</v>
      </c>
      <c r="EP1601">
        <v>46.923380000000002</v>
      </c>
      <c r="EQ1601">
        <v>46.731059999999999</v>
      </c>
      <c r="ER1601">
        <v>35.507559999999998</v>
      </c>
      <c r="ES1601">
        <v>19.641079999999999</v>
      </c>
      <c r="ET1601">
        <v>12.063750000000001</v>
      </c>
      <c r="EU1601">
        <v>11.672370000000001</v>
      </c>
      <c r="EV1601">
        <v>10.972910000000001</v>
      </c>
      <c r="EW1601">
        <v>9.7743260000000003</v>
      </c>
      <c r="EX1601">
        <v>71.501499999999993</v>
      </c>
      <c r="EY1601">
        <v>70.530289999999994</v>
      </c>
      <c r="EZ1601">
        <v>69.478470000000002</v>
      </c>
      <c r="FA1601">
        <v>68.354119999999995</v>
      </c>
      <c r="FB1601">
        <v>67.193730000000002</v>
      </c>
      <c r="FC1601">
        <v>66.893199999999993</v>
      </c>
      <c r="FD1601">
        <v>66.901669999999996</v>
      </c>
      <c r="FE1601">
        <v>66.80735</v>
      </c>
      <c r="FF1601">
        <v>67.945880000000002</v>
      </c>
      <c r="FG1601">
        <v>71.025530000000003</v>
      </c>
      <c r="FH1601">
        <v>75.421260000000004</v>
      </c>
      <c r="FI1601">
        <v>80.237139999999997</v>
      </c>
      <c r="FJ1601">
        <v>84.460220000000007</v>
      </c>
      <c r="FK1601">
        <v>86.915970000000002</v>
      </c>
      <c r="FL1601">
        <v>87.331209999999999</v>
      </c>
      <c r="FM1601">
        <v>87.120959999999997</v>
      </c>
      <c r="FN1601">
        <v>86.657589999999999</v>
      </c>
      <c r="FO1601">
        <v>85.598510000000005</v>
      </c>
      <c r="FP1601">
        <v>82.960489999999993</v>
      </c>
      <c r="FQ1601">
        <v>78.727599999999995</v>
      </c>
      <c r="FR1601">
        <v>74.832170000000005</v>
      </c>
      <c r="FS1601">
        <v>72.668679999999995</v>
      </c>
      <c r="FT1601">
        <v>71.154910000000001</v>
      </c>
      <c r="FU1601">
        <v>70.002489999999995</v>
      </c>
      <c r="FV1601">
        <v>1</v>
      </c>
    </row>
    <row r="1602" spans="1:178" x14ac:dyDescent="0.2">
      <c r="A1602" t="s">
        <v>216</v>
      </c>
      <c r="B1602" t="s">
        <v>231</v>
      </c>
      <c r="C1602" t="s">
        <v>246</v>
      </c>
      <c r="D1602" t="s">
        <v>43</v>
      </c>
      <c r="E1602">
        <v>2015</v>
      </c>
      <c r="F1602" t="s">
        <v>227</v>
      </c>
      <c r="G1602">
        <v>55</v>
      </c>
      <c r="H1602" s="59"/>
      <c r="I1602">
        <v>12.64471</v>
      </c>
      <c r="J1602">
        <v>56.848129999999998</v>
      </c>
      <c r="K1602">
        <v>56.318849999999998</v>
      </c>
      <c r="L1602">
        <v>56.745049999999999</v>
      </c>
      <c r="M1602">
        <v>57.953420000000001</v>
      </c>
      <c r="N1602">
        <v>60.615859999999998</v>
      </c>
      <c r="O1602">
        <v>64.609579999999994</v>
      </c>
      <c r="P1602">
        <v>65.92174</v>
      </c>
      <c r="Q1602">
        <v>67.341350000000006</v>
      </c>
      <c r="R1602">
        <v>67.014349999999993</v>
      </c>
      <c r="S1602">
        <v>70.51446</v>
      </c>
      <c r="T1602">
        <v>72.418419999999998</v>
      </c>
      <c r="U1602">
        <v>71.596689999999995</v>
      </c>
      <c r="V1602">
        <v>70.416709999999995</v>
      </c>
      <c r="W1602">
        <v>68.572699999999998</v>
      </c>
      <c r="X1602">
        <v>68.069119999999998</v>
      </c>
      <c r="Y1602">
        <v>68.106800000000007</v>
      </c>
      <c r="Z1602">
        <v>67.467879999999994</v>
      </c>
      <c r="AA1602">
        <v>66.552090000000007</v>
      </c>
      <c r="AB1602">
        <v>65.309600000000003</v>
      </c>
      <c r="AC1602">
        <v>64.020200000000003</v>
      </c>
      <c r="AD1602">
        <v>63.705550000000002</v>
      </c>
      <c r="AE1602">
        <v>63.088769999999997</v>
      </c>
      <c r="AF1602">
        <v>61.496389999999998</v>
      </c>
      <c r="AG1602">
        <v>59.442790000000002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19.162279999999999</v>
      </c>
      <c r="AX1602">
        <v>49.595759999999999</v>
      </c>
      <c r="AY1602">
        <v>49.044969999999999</v>
      </c>
      <c r="AZ1602">
        <v>48.136969999999998</v>
      </c>
      <c r="BA1602">
        <v>47.283070000000002</v>
      </c>
      <c r="BB1602">
        <v>46.999450000000003</v>
      </c>
      <c r="BC1602">
        <v>35.998570000000001</v>
      </c>
      <c r="BD1602">
        <v>18.78237</v>
      </c>
      <c r="BE1602">
        <v>10.409090000000001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19.548030000000001</v>
      </c>
      <c r="BV1602">
        <v>50.104019999999998</v>
      </c>
      <c r="BW1602">
        <v>49.53707</v>
      </c>
      <c r="BX1602">
        <v>48.61992</v>
      </c>
      <c r="BY1602">
        <v>47.754890000000003</v>
      </c>
      <c r="BZ1602">
        <v>47.474020000000003</v>
      </c>
      <c r="CA1602">
        <v>36.700859999999999</v>
      </c>
      <c r="CB1602">
        <v>19.424320000000002</v>
      </c>
      <c r="CC1602">
        <v>10.875450000000001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19.815200000000001</v>
      </c>
      <c r="CT1602">
        <v>50.456029999999998</v>
      </c>
      <c r="CU1602">
        <v>49.877899999999997</v>
      </c>
      <c r="CV1602">
        <v>48.954410000000003</v>
      </c>
      <c r="CW1602">
        <v>48.081679999999999</v>
      </c>
      <c r="CX1602">
        <v>47.802709999999998</v>
      </c>
      <c r="CY1602">
        <v>37.187260000000002</v>
      </c>
      <c r="CZ1602">
        <v>19.868929999999999</v>
      </c>
      <c r="DA1602">
        <v>11.19844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  <c r="DM1602">
        <v>0</v>
      </c>
      <c r="DN1602">
        <v>0</v>
      </c>
      <c r="DO1602">
        <v>0</v>
      </c>
      <c r="DP1602">
        <v>0</v>
      </c>
      <c r="DQ1602">
        <v>20.082370000000001</v>
      </c>
      <c r="DR1602">
        <v>50.808039999999998</v>
      </c>
      <c r="DS1602">
        <v>50.218719999999998</v>
      </c>
      <c r="DT1602">
        <v>49.288910000000001</v>
      </c>
      <c r="DU1602">
        <v>48.408470000000001</v>
      </c>
      <c r="DV1602">
        <v>48.131390000000003</v>
      </c>
      <c r="DW1602">
        <v>37.673659999999998</v>
      </c>
      <c r="DX1602">
        <v>20.313549999999999</v>
      </c>
      <c r="DY1602">
        <v>11.52144</v>
      </c>
      <c r="DZ1602">
        <v>0</v>
      </c>
      <c r="EA1602">
        <v>0</v>
      </c>
      <c r="EB1602">
        <v>0</v>
      </c>
      <c r="EC1602">
        <v>0</v>
      </c>
      <c r="ED1602">
        <v>0</v>
      </c>
      <c r="EE1602">
        <v>0</v>
      </c>
      <c r="EF1602">
        <v>0</v>
      </c>
      <c r="EG1602">
        <v>0</v>
      </c>
      <c r="EH1602">
        <v>0</v>
      </c>
      <c r="EI1602">
        <v>0</v>
      </c>
      <c r="EJ1602">
        <v>0</v>
      </c>
      <c r="EK1602">
        <v>0</v>
      </c>
      <c r="EL1602">
        <v>0</v>
      </c>
      <c r="EM1602">
        <v>0</v>
      </c>
      <c r="EN1602">
        <v>0</v>
      </c>
      <c r="EO1602">
        <v>20.468129999999999</v>
      </c>
      <c r="EP1602">
        <v>51.316299999999998</v>
      </c>
      <c r="EQ1602">
        <v>50.710819999999998</v>
      </c>
      <c r="ER1602">
        <v>49.771859999999997</v>
      </c>
      <c r="ES1602">
        <v>48.880290000000002</v>
      </c>
      <c r="ET1602">
        <v>48.605960000000003</v>
      </c>
      <c r="EU1602">
        <v>38.37594</v>
      </c>
      <c r="EV1602">
        <v>20.955500000000001</v>
      </c>
      <c r="EW1602">
        <v>11.98779</v>
      </c>
      <c r="EX1602">
        <v>69.263620000000003</v>
      </c>
      <c r="EY1602">
        <v>67.432760000000002</v>
      </c>
      <c r="EZ1602">
        <v>66.866429999999994</v>
      </c>
      <c r="FA1602">
        <v>65.189700000000002</v>
      </c>
      <c r="FB1602">
        <v>64.299099999999996</v>
      </c>
      <c r="FC1602">
        <v>63.246960000000001</v>
      </c>
      <c r="FD1602">
        <v>62.866079999999997</v>
      </c>
      <c r="FE1602">
        <v>63.541089999999997</v>
      </c>
      <c r="FF1602">
        <v>66.245570000000001</v>
      </c>
      <c r="FG1602">
        <v>71.949910000000003</v>
      </c>
      <c r="FH1602">
        <v>78.566190000000006</v>
      </c>
      <c r="FI1602">
        <v>83.757279999999994</v>
      </c>
      <c r="FJ1602">
        <v>86.243930000000006</v>
      </c>
      <c r="FK1602">
        <v>87.877020000000002</v>
      </c>
      <c r="FL1602">
        <v>88.518299999999996</v>
      </c>
      <c r="FM1602">
        <v>87.153319999999994</v>
      </c>
      <c r="FN1602">
        <v>84.874589999999998</v>
      </c>
      <c r="FO1602">
        <v>82.276380000000003</v>
      </c>
      <c r="FP1602">
        <v>79.947680000000005</v>
      </c>
      <c r="FQ1602">
        <v>77.270470000000003</v>
      </c>
      <c r="FR1602">
        <v>75.292699999999996</v>
      </c>
      <c r="FS1602">
        <v>73.455730000000003</v>
      </c>
      <c r="FT1602">
        <v>71.284310000000005</v>
      </c>
      <c r="FU1602">
        <v>69.754509999999996</v>
      </c>
      <c r="FV1602">
        <v>1</v>
      </c>
    </row>
    <row r="1603" spans="1:178" x14ac:dyDescent="0.2">
      <c r="A1603" t="s">
        <v>216</v>
      </c>
      <c r="B1603" t="s">
        <v>231</v>
      </c>
      <c r="C1603" t="s">
        <v>246</v>
      </c>
      <c r="D1603" t="s">
        <v>43</v>
      </c>
      <c r="E1603">
        <v>2016</v>
      </c>
      <c r="F1603" t="s">
        <v>227</v>
      </c>
      <c r="G1603">
        <v>53</v>
      </c>
      <c r="H1603" s="59"/>
      <c r="I1603">
        <v>12.184900000000001</v>
      </c>
      <c r="J1603">
        <v>54.780920000000002</v>
      </c>
      <c r="K1603">
        <v>54.270890000000001</v>
      </c>
      <c r="L1603">
        <v>54.681600000000003</v>
      </c>
      <c r="M1603">
        <v>55.846020000000003</v>
      </c>
      <c r="N1603">
        <v>58.411639999999998</v>
      </c>
      <c r="O1603">
        <v>62.26014</v>
      </c>
      <c r="P1603">
        <v>63.52458</v>
      </c>
      <c r="Q1603">
        <v>64.892579999999995</v>
      </c>
      <c r="R1603">
        <v>64.577460000000002</v>
      </c>
      <c r="S1603">
        <v>67.950289999999995</v>
      </c>
      <c r="T1603">
        <v>69.785030000000006</v>
      </c>
      <c r="U1603">
        <v>68.993170000000006</v>
      </c>
      <c r="V1603">
        <v>67.856099999999998</v>
      </c>
      <c r="W1603">
        <v>66.079149999999998</v>
      </c>
      <c r="X1603">
        <v>65.593879999999999</v>
      </c>
      <c r="Y1603">
        <v>65.630189999999999</v>
      </c>
      <c r="Z1603">
        <v>65.014499999999998</v>
      </c>
      <c r="AA1603">
        <v>64.132019999999997</v>
      </c>
      <c r="AB1603">
        <v>62.934699999999999</v>
      </c>
      <c r="AC1603">
        <v>61.6922</v>
      </c>
      <c r="AD1603">
        <v>61.388979999999997</v>
      </c>
      <c r="AE1603">
        <v>60.794629999999998</v>
      </c>
      <c r="AF1603">
        <v>59.260150000000003</v>
      </c>
      <c r="AG1603">
        <v>57.281239999999997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18.453700000000001</v>
      </c>
      <c r="AX1603">
        <v>47.776789999999998</v>
      </c>
      <c r="AY1603">
        <v>47.246510000000001</v>
      </c>
      <c r="AZ1603">
        <v>46.371810000000004</v>
      </c>
      <c r="BA1603">
        <v>45.549300000000002</v>
      </c>
      <c r="BB1603">
        <v>45.275910000000003</v>
      </c>
      <c r="BC1603">
        <v>34.668120000000002</v>
      </c>
      <c r="BD1603">
        <v>18.079799999999999</v>
      </c>
      <c r="BE1603">
        <v>10.016360000000001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18.832380000000001</v>
      </c>
      <c r="BV1603">
        <v>48.275709999999997</v>
      </c>
      <c r="BW1603">
        <v>47.729579999999999</v>
      </c>
      <c r="BX1603">
        <v>46.8459</v>
      </c>
      <c r="BY1603">
        <v>46.01247</v>
      </c>
      <c r="BZ1603">
        <v>45.741779999999999</v>
      </c>
      <c r="CA1603">
        <v>35.357520000000001</v>
      </c>
      <c r="CB1603">
        <v>18.709969999999998</v>
      </c>
      <c r="CC1603">
        <v>10.474159999999999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19.094650000000001</v>
      </c>
      <c r="CT1603">
        <v>48.621270000000003</v>
      </c>
      <c r="CU1603">
        <v>48.064149999999998</v>
      </c>
      <c r="CV1603">
        <v>47.174259999999997</v>
      </c>
      <c r="CW1603">
        <v>46.333260000000003</v>
      </c>
      <c r="CX1603">
        <v>46.064430000000002</v>
      </c>
      <c r="CY1603">
        <v>35.834989999999998</v>
      </c>
      <c r="CZ1603">
        <v>19.146429999999999</v>
      </c>
      <c r="DA1603">
        <v>10.791219999999999</v>
      </c>
      <c r="DB1603">
        <v>0</v>
      </c>
      <c r="DC1603">
        <v>0</v>
      </c>
      <c r="DD1603">
        <v>0</v>
      </c>
      <c r="DE1603"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  <c r="DM1603">
        <v>0</v>
      </c>
      <c r="DN1603">
        <v>0</v>
      </c>
      <c r="DO1603">
        <v>0</v>
      </c>
      <c r="DP1603">
        <v>0</v>
      </c>
      <c r="DQ1603">
        <v>19.356919999999999</v>
      </c>
      <c r="DR1603">
        <v>48.966819999999998</v>
      </c>
      <c r="DS1603">
        <v>48.398719999999997</v>
      </c>
      <c r="DT1603">
        <v>47.502609999999997</v>
      </c>
      <c r="DU1603">
        <v>46.654049999999998</v>
      </c>
      <c r="DV1603">
        <v>46.387079999999997</v>
      </c>
      <c r="DW1603">
        <v>36.312469999999998</v>
      </c>
      <c r="DX1603">
        <v>19.582879999999999</v>
      </c>
      <c r="DY1603">
        <v>11.10829</v>
      </c>
      <c r="DZ1603">
        <v>0</v>
      </c>
      <c r="EA1603">
        <v>0</v>
      </c>
      <c r="EB1603">
        <v>0</v>
      </c>
      <c r="EC1603">
        <v>0</v>
      </c>
      <c r="ED1603">
        <v>0</v>
      </c>
      <c r="EE1603">
        <v>0</v>
      </c>
      <c r="EF1603">
        <v>0</v>
      </c>
      <c r="EG1603">
        <v>0</v>
      </c>
      <c r="EH1603">
        <v>0</v>
      </c>
      <c r="EI1603">
        <v>0</v>
      </c>
      <c r="EJ1603">
        <v>0</v>
      </c>
      <c r="EK1603">
        <v>0</v>
      </c>
      <c r="EL1603">
        <v>0</v>
      </c>
      <c r="EM1603">
        <v>0</v>
      </c>
      <c r="EN1603">
        <v>0</v>
      </c>
      <c r="EO1603">
        <v>19.735600000000002</v>
      </c>
      <c r="EP1603">
        <v>49.465739999999997</v>
      </c>
      <c r="EQ1603">
        <v>48.881790000000002</v>
      </c>
      <c r="ER1603">
        <v>47.976700000000001</v>
      </c>
      <c r="ES1603">
        <v>47.11721</v>
      </c>
      <c r="ET1603">
        <v>46.85295</v>
      </c>
      <c r="EU1603">
        <v>37.001869999999997</v>
      </c>
      <c r="EV1603">
        <v>20.213049999999999</v>
      </c>
      <c r="EW1603">
        <v>11.566090000000001</v>
      </c>
      <c r="EX1603">
        <v>69.263620000000003</v>
      </c>
      <c r="EY1603">
        <v>67.432760000000002</v>
      </c>
      <c r="EZ1603">
        <v>66.866429999999994</v>
      </c>
      <c r="FA1603">
        <v>65.189700000000002</v>
      </c>
      <c r="FB1603">
        <v>64.299099999999996</v>
      </c>
      <c r="FC1603">
        <v>63.246960000000001</v>
      </c>
      <c r="FD1603">
        <v>62.866079999999997</v>
      </c>
      <c r="FE1603">
        <v>63.541080000000001</v>
      </c>
      <c r="FF1603">
        <v>66.245570000000001</v>
      </c>
      <c r="FG1603">
        <v>71.949910000000003</v>
      </c>
      <c r="FH1603">
        <v>78.566190000000006</v>
      </c>
      <c r="FI1603">
        <v>83.757279999999994</v>
      </c>
      <c r="FJ1603">
        <v>86.243930000000006</v>
      </c>
      <c r="FK1603">
        <v>87.877020000000002</v>
      </c>
      <c r="FL1603">
        <v>88.518299999999996</v>
      </c>
      <c r="FM1603">
        <v>87.153319999999994</v>
      </c>
      <c r="FN1603">
        <v>84.874589999999998</v>
      </c>
      <c r="FO1603">
        <v>82.276380000000003</v>
      </c>
      <c r="FP1603">
        <v>79.947680000000005</v>
      </c>
      <c r="FQ1603">
        <v>77.270470000000003</v>
      </c>
      <c r="FR1603">
        <v>75.292699999999996</v>
      </c>
      <c r="FS1603">
        <v>73.455730000000003</v>
      </c>
      <c r="FT1603">
        <v>71.284310000000005</v>
      </c>
      <c r="FU1603">
        <v>69.754509999999996</v>
      </c>
      <c r="FV1603">
        <v>1</v>
      </c>
    </row>
    <row r="1604" spans="1:178" x14ac:dyDescent="0.2">
      <c r="A1604" t="s">
        <v>216</v>
      </c>
      <c r="B1604" t="s">
        <v>231</v>
      </c>
      <c r="C1604" t="s">
        <v>246</v>
      </c>
      <c r="D1604" t="s">
        <v>43</v>
      </c>
      <c r="E1604">
        <v>2017</v>
      </c>
      <c r="F1604" t="s">
        <v>227</v>
      </c>
      <c r="G1604">
        <v>52</v>
      </c>
      <c r="H1604" s="59"/>
      <c r="I1604">
        <v>11.955</v>
      </c>
      <c r="J1604">
        <v>53.747320000000002</v>
      </c>
      <c r="K1604">
        <v>53.24691</v>
      </c>
      <c r="L1604">
        <v>53.64987</v>
      </c>
      <c r="M1604">
        <v>54.79233</v>
      </c>
      <c r="N1604">
        <v>57.309539999999998</v>
      </c>
      <c r="O1604">
        <v>61.085419999999999</v>
      </c>
      <c r="P1604">
        <v>62.326000000000001</v>
      </c>
      <c r="Q1604">
        <v>63.668190000000003</v>
      </c>
      <c r="R1604">
        <v>63.359020000000001</v>
      </c>
      <c r="S1604">
        <v>66.668210000000002</v>
      </c>
      <c r="T1604">
        <v>68.468320000000006</v>
      </c>
      <c r="U1604">
        <v>67.691410000000005</v>
      </c>
      <c r="V1604">
        <v>66.575810000000004</v>
      </c>
      <c r="W1604">
        <v>64.832369999999997</v>
      </c>
      <c r="X1604">
        <v>64.356260000000006</v>
      </c>
      <c r="Y1604">
        <v>64.39188</v>
      </c>
      <c r="Z1604">
        <v>63.78781</v>
      </c>
      <c r="AA1604">
        <v>62.921979999999998</v>
      </c>
      <c r="AB1604">
        <v>61.747259999999997</v>
      </c>
      <c r="AC1604">
        <v>60.528190000000002</v>
      </c>
      <c r="AD1604">
        <v>60.230699999999999</v>
      </c>
      <c r="AE1604">
        <v>59.647559999999999</v>
      </c>
      <c r="AF1604">
        <v>58.142040000000001</v>
      </c>
      <c r="AG1604">
        <v>56.20046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18.099499999999999</v>
      </c>
      <c r="AX1604">
        <v>46.86741</v>
      </c>
      <c r="AY1604">
        <v>46.347389999999997</v>
      </c>
      <c r="AZ1604">
        <v>45.489330000000002</v>
      </c>
      <c r="BA1604">
        <v>44.682519999999997</v>
      </c>
      <c r="BB1604">
        <v>44.414250000000003</v>
      </c>
      <c r="BC1604">
        <v>34.003050000000002</v>
      </c>
      <c r="BD1604">
        <v>17.728649999999998</v>
      </c>
      <c r="BE1604">
        <v>9.8200979999999998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18.474589999999999</v>
      </c>
      <c r="BV1604">
        <v>47.361609999999999</v>
      </c>
      <c r="BW1604">
        <v>46.825879999999998</v>
      </c>
      <c r="BX1604">
        <v>45.958930000000002</v>
      </c>
      <c r="BY1604">
        <v>45.141300000000001</v>
      </c>
      <c r="BZ1604">
        <v>44.875689999999999</v>
      </c>
      <c r="CA1604">
        <v>34.68591</v>
      </c>
      <c r="CB1604">
        <v>18.35285</v>
      </c>
      <c r="CC1604">
        <v>10.27355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18.734380000000002</v>
      </c>
      <c r="CT1604">
        <v>47.703879999999998</v>
      </c>
      <c r="CU1604">
        <v>47.15728</v>
      </c>
      <c r="CV1604">
        <v>46.284179999999999</v>
      </c>
      <c r="CW1604">
        <v>45.459049999999998</v>
      </c>
      <c r="CX1604">
        <v>45.19529</v>
      </c>
      <c r="CY1604">
        <v>35.158859999999997</v>
      </c>
      <c r="CZ1604">
        <v>18.785170000000001</v>
      </c>
      <c r="DA1604">
        <v>10.587619999999999</v>
      </c>
      <c r="DB1604">
        <v>0</v>
      </c>
      <c r="DC1604">
        <v>0</v>
      </c>
      <c r="DD1604">
        <v>0</v>
      </c>
      <c r="DE1604"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  <c r="DM1604">
        <v>0</v>
      </c>
      <c r="DN1604">
        <v>0</v>
      </c>
      <c r="DO1604">
        <v>0</v>
      </c>
      <c r="DP1604">
        <v>0</v>
      </c>
      <c r="DQ1604">
        <v>18.994160000000001</v>
      </c>
      <c r="DR1604">
        <v>48.04616</v>
      </c>
      <c r="DS1604">
        <v>47.488680000000002</v>
      </c>
      <c r="DT1604">
        <v>46.60942</v>
      </c>
      <c r="DU1604">
        <v>45.776789999999998</v>
      </c>
      <c r="DV1604">
        <v>45.514879999999998</v>
      </c>
      <c r="DW1604">
        <v>35.631810000000002</v>
      </c>
      <c r="DX1604">
        <v>19.217490000000002</v>
      </c>
      <c r="DY1604">
        <v>10.901680000000001</v>
      </c>
      <c r="DZ1604">
        <v>0</v>
      </c>
      <c r="EA1604">
        <v>0</v>
      </c>
      <c r="EB1604">
        <v>0</v>
      </c>
      <c r="EC1604">
        <v>0</v>
      </c>
      <c r="ED1604">
        <v>0</v>
      </c>
      <c r="EE1604">
        <v>0</v>
      </c>
      <c r="EF1604">
        <v>0</v>
      </c>
      <c r="EG1604">
        <v>0</v>
      </c>
      <c r="EH1604">
        <v>0</v>
      </c>
      <c r="EI1604">
        <v>0</v>
      </c>
      <c r="EJ1604">
        <v>0</v>
      </c>
      <c r="EK1604">
        <v>0</v>
      </c>
      <c r="EL1604">
        <v>0</v>
      </c>
      <c r="EM1604">
        <v>0</v>
      </c>
      <c r="EN1604">
        <v>0</v>
      </c>
      <c r="EO1604">
        <v>19.369250000000001</v>
      </c>
      <c r="EP1604">
        <v>48.54036</v>
      </c>
      <c r="EQ1604">
        <v>47.967170000000003</v>
      </c>
      <c r="ER1604">
        <v>47.07902</v>
      </c>
      <c r="ES1604">
        <v>46.235570000000003</v>
      </c>
      <c r="ET1604">
        <v>45.976329999999997</v>
      </c>
      <c r="EU1604">
        <v>36.31467</v>
      </c>
      <c r="EV1604">
        <v>19.84169</v>
      </c>
      <c r="EW1604">
        <v>11.35514</v>
      </c>
      <c r="EX1604">
        <v>69.263620000000003</v>
      </c>
      <c r="EY1604">
        <v>67.432760000000002</v>
      </c>
      <c r="EZ1604">
        <v>66.866429999999994</v>
      </c>
      <c r="FA1604">
        <v>65.189700000000002</v>
      </c>
      <c r="FB1604">
        <v>64.299099999999996</v>
      </c>
      <c r="FC1604">
        <v>63.246960000000001</v>
      </c>
      <c r="FD1604">
        <v>62.866079999999997</v>
      </c>
      <c r="FE1604">
        <v>63.541080000000001</v>
      </c>
      <c r="FF1604">
        <v>66.245570000000001</v>
      </c>
      <c r="FG1604">
        <v>71.949910000000003</v>
      </c>
      <c r="FH1604">
        <v>78.566190000000006</v>
      </c>
      <c r="FI1604">
        <v>83.757279999999994</v>
      </c>
      <c r="FJ1604">
        <v>86.243930000000006</v>
      </c>
      <c r="FK1604">
        <v>87.877020000000002</v>
      </c>
      <c r="FL1604">
        <v>88.518299999999996</v>
      </c>
      <c r="FM1604">
        <v>87.153319999999994</v>
      </c>
      <c r="FN1604">
        <v>84.874589999999998</v>
      </c>
      <c r="FO1604">
        <v>82.276380000000003</v>
      </c>
      <c r="FP1604">
        <v>79.947680000000005</v>
      </c>
      <c r="FQ1604">
        <v>77.270470000000003</v>
      </c>
      <c r="FR1604">
        <v>75.292699999999996</v>
      </c>
      <c r="FS1604">
        <v>73.455730000000003</v>
      </c>
      <c r="FT1604">
        <v>71.284310000000005</v>
      </c>
      <c r="FU1604">
        <v>69.754509999999996</v>
      </c>
      <c r="FV1604">
        <v>1</v>
      </c>
    </row>
    <row r="1605" spans="1:178" x14ac:dyDescent="0.2">
      <c r="A1605" t="s">
        <v>216</v>
      </c>
      <c r="B1605" t="s">
        <v>231</v>
      </c>
      <c r="C1605" t="s">
        <v>246</v>
      </c>
      <c r="D1605" t="s">
        <v>43</v>
      </c>
      <c r="E1605" t="s">
        <v>239</v>
      </c>
      <c r="F1605" t="s">
        <v>227</v>
      </c>
      <c r="G1605">
        <v>51</v>
      </c>
      <c r="H1605" s="59"/>
      <c r="I1605">
        <v>11.725099999999999</v>
      </c>
      <c r="J1605">
        <v>52.713709999999999</v>
      </c>
      <c r="K1605">
        <v>52.222929999999998</v>
      </c>
      <c r="L1605">
        <v>52.618139999999997</v>
      </c>
      <c r="M1605">
        <v>53.738630000000001</v>
      </c>
      <c r="N1605">
        <v>56.207430000000002</v>
      </c>
      <c r="O1605">
        <v>59.910699999999999</v>
      </c>
      <c r="P1605">
        <v>61.127429999999997</v>
      </c>
      <c r="Q1605">
        <v>62.443809999999999</v>
      </c>
      <c r="R1605">
        <v>62.14058</v>
      </c>
      <c r="S1605">
        <v>65.386129999999994</v>
      </c>
      <c r="T1605">
        <v>67.151629999999997</v>
      </c>
      <c r="U1605">
        <v>66.389660000000006</v>
      </c>
      <c r="V1605">
        <v>65.295500000000004</v>
      </c>
      <c r="W1605">
        <v>63.585599999999999</v>
      </c>
      <c r="X1605">
        <v>63.118639999999999</v>
      </c>
      <c r="Y1605">
        <v>63.153579999999998</v>
      </c>
      <c r="Z1605">
        <v>62.561120000000003</v>
      </c>
      <c r="AA1605">
        <v>61.711939999999998</v>
      </c>
      <c r="AB1605">
        <v>60.559809999999999</v>
      </c>
      <c r="AC1605">
        <v>59.364190000000001</v>
      </c>
      <c r="AD1605">
        <v>59.072420000000001</v>
      </c>
      <c r="AE1605">
        <v>58.500500000000002</v>
      </c>
      <c r="AF1605">
        <v>57.023919999999997</v>
      </c>
      <c r="AG1605">
        <v>55.119680000000002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17.745360000000002</v>
      </c>
      <c r="AX1605">
        <v>45.958109999999998</v>
      </c>
      <c r="AY1605">
        <v>45.448349999999998</v>
      </c>
      <c r="AZ1605">
        <v>44.606929999999998</v>
      </c>
      <c r="BA1605">
        <v>43.815809999999999</v>
      </c>
      <c r="BB1605">
        <v>43.55265</v>
      </c>
      <c r="BC1605">
        <v>33.338090000000001</v>
      </c>
      <c r="BD1605">
        <v>17.377610000000001</v>
      </c>
      <c r="BE1605">
        <v>9.6239050000000006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18.116820000000001</v>
      </c>
      <c r="BV1605">
        <v>46.44753</v>
      </c>
      <c r="BW1605">
        <v>45.92221</v>
      </c>
      <c r="BX1605">
        <v>45.07199</v>
      </c>
      <c r="BY1605">
        <v>44.270150000000001</v>
      </c>
      <c r="BZ1605">
        <v>44.009639999999997</v>
      </c>
      <c r="CA1605">
        <v>34.01435</v>
      </c>
      <c r="CB1605">
        <v>17.99578</v>
      </c>
      <c r="CC1605">
        <v>10.072979999999999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0</v>
      </c>
      <c r="CR1605">
        <v>0</v>
      </c>
      <c r="CS1605">
        <v>18.374099999999999</v>
      </c>
      <c r="CT1605">
        <v>46.786499999999997</v>
      </c>
      <c r="CU1605">
        <v>46.250410000000002</v>
      </c>
      <c r="CV1605">
        <v>45.394100000000002</v>
      </c>
      <c r="CW1605">
        <v>44.584829999999997</v>
      </c>
      <c r="CX1605">
        <v>44.326149999999998</v>
      </c>
      <c r="CY1605">
        <v>34.482729999999997</v>
      </c>
      <c r="CZ1605">
        <v>18.423919999999999</v>
      </c>
      <c r="DA1605">
        <v>10.38401</v>
      </c>
      <c r="DB1605">
        <v>0</v>
      </c>
      <c r="DC1605">
        <v>0</v>
      </c>
      <c r="DD1605">
        <v>0</v>
      </c>
      <c r="DE1605">
        <v>0</v>
      </c>
      <c r="DF1605">
        <v>0</v>
      </c>
      <c r="DG1605">
        <v>0</v>
      </c>
      <c r="DH1605">
        <v>0</v>
      </c>
      <c r="DI1605">
        <v>0</v>
      </c>
      <c r="DJ1605">
        <v>0</v>
      </c>
      <c r="DK1605">
        <v>0</v>
      </c>
      <c r="DL1605">
        <v>0</v>
      </c>
      <c r="DM1605">
        <v>0</v>
      </c>
      <c r="DN1605">
        <v>0</v>
      </c>
      <c r="DO1605">
        <v>0</v>
      </c>
      <c r="DP1605">
        <v>0</v>
      </c>
      <c r="DQ1605">
        <v>18.63137</v>
      </c>
      <c r="DR1605">
        <v>47.12547</v>
      </c>
      <c r="DS1605">
        <v>46.578609999999998</v>
      </c>
      <c r="DT1605">
        <v>45.716200000000001</v>
      </c>
      <c r="DU1605">
        <v>44.899509999999999</v>
      </c>
      <c r="DV1605">
        <v>44.642659999999999</v>
      </c>
      <c r="DW1605">
        <v>34.95111</v>
      </c>
      <c r="DX1605">
        <v>18.852060000000002</v>
      </c>
      <c r="DY1605">
        <v>10.695040000000001</v>
      </c>
      <c r="DZ1605">
        <v>0</v>
      </c>
      <c r="EA1605">
        <v>0</v>
      </c>
      <c r="EB1605">
        <v>0</v>
      </c>
      <c r="EC1605">
        <v>0</v>
      </c>
      <c r="ED1605">
        <v>0</v>
      </c>
      <c r="EE1605">
        <v>0</v>
      </c>
      <c r="EF1605">
        <v>0</v>
      </c>
      <c r="EG1605">
        <v>0</v>
      </c>
      <c r="EH1605">
        <v>0</v>
      </c>
      <c r="EI1605">
        <v>0</v>
      </c>
      <c r="EJ1605">
        <v>0</v>
      </c>
      <c r="EK1605">
        <v>0</v>
      </c>
      <c r="EL1605">
        <v>0</v>
      </c>
      <c r="EM1605">
        <v>0</v>
      </c>
      <c r="EN1605">
        <v>0</v>
      </c>
      <c r="EO1605">
        <v>19.002829999999999</v>
      </c>
      <c r="EP1605">
        <v>47.614890000000003</v>
      </c>
      <c r="EQ1605">
        <v>47.052480000000003</v>
      </c>
      <c r="ER1605">
        <v>46.181260000000002</v>
      </c>
      <c r="ES1605">
        <v>45.353850000000001</v>
      </c>
      <c r="ET1605">
        <v>45.099649999999997</v>
      </c>
      <c r="EU1605">
        <v>35.627380000000002</v>
      </c>
      <c r="EV1605">
        <v>19.470230000000001</v>
      </c>
      <c r="EW1605">
        <v>11.14411</v>
      </c>
      <c r="EX1605">
        <v>69.263620000000003</v>
      </c>
      <c r="EY1605">
        <v>67.432760000000002</v>
      </c>
      <c r="EZ1605">
        <v>66.866429999999994</v>
      </c>
      <c r="FA1605">
        <v>65.189700000000002</v>
      </c>
      <c r="FB1605">
        <v>64.299099999999996</v>
      </c>
      <c r="FC1605">
        <v>63.246960000000001</v>
      </c>
      <c r="FD1605">
        <v>62.866079999999997</v>
      </c>
      <c r="FE1605">
        <v>63.541080000000001</v>
      </c>
      <c r="FF1605">
        <v>66.245570000000001</v>
      </c>
      <c r="FG1605">
        <v>71.949910000000003</v>
      </c>
      <c r="FH1605">
        <v>78.566190000000006</v>
      </c>
      <c r="FI1605">
        <v>83.757279999999994</v>
      </c>
      <c r="FJ1605">
        <v>86.243930000000006</v>
      </c>
      <c r="FK1605">
        <v>87.877020000000002</v>
      </c>
      <c r="FL1605">
        <v>88.518299999999996</v>
      </c>
      <c r="FM1605">
        <v>87.153319999999994</v>
      </c>
      <c r="FN1605">
        <v>84.874589999999998</v>
      </c>
      <c r="FO1605">
        <v>82.276380000000003</v>
      </c>
      <c r="FP1605">
        <v>79.947680000000005</v>
      </c>
      <c r="FQ1605">
        <v>77.270470000000003</v>
      </c>
      <c r="FR1605">
        <v>75.292699999999996</v>
      </c>
      <c r="FS1605">
        <v>73.455730000000003</v>
      </c>
      <c r="FT1605">
        <v>71.284310000000005</v>
      </c>
      <c r="FU1605">
        <v>69.754509999999996</v>
      </c>
      <c r="FV1605">
        <v>1</v>
      </c>
    </row>
    <row r="1606" spans="1:178" x14ac:dyDescent="0.2">
      <c r="A1606" t="s">
        <v>216</v>
      </c>
      <c r="B1606" t="s">
        <v>231</v>
      </c>
      <c r="C1606" t="s">
        <v>246</v>
      </c>
      <c r="D1606" t="s">
        <v>44</v>
      </c>
      <c r="E1606">
        <v>2015</v>
      </c>
      <c r="F1606" t="s">
        <v>227</v>
      </c>
      <c r="G1606">
        <v>54</v>
      </c>
      <c r="H1606" s="59"/>
      <c r="I1606">
        <v>12.414809999999999</v>
      </c>
      <c r="J1606">
        <v>53.454599999999999</v>
      </c>
      <c r="K1606">
        <v>53.033160000000002</v>
      </c>
      <c r="L1606">
        <v>52.810189999999999</v>
      </c>
      <c r="M1606">
        <v>55.135779999999997</v>
      </c>
      <c r="N1606">
        <v>58.064300000000003</v>
      </c>
      <c r="O1606">
        <v>61.46116</v>
      </c>
      <c r="P1606">
        <v>63.704689999999999</v>
      </c>
      <c r="Q1606">
        <v>64.650949999999995</v>
      </c>
      <c r="R1606">
        <v>63.072859999999999</v>
      </c>
      <c r="S1606">
        <v>62.579610000000002</v>
      </c>
      <c r="T1606">
        <v>59.418700000000001</v>
      </c>
      <c r="U1606">
        <v>61.125610000000002</v>
      </c>
      <c r="V1606">
        <v>64.137550000000005</v>
      </c>
      <c r="W1606">
        <v>61.823099999999997</v>
      </c>
      <c r="X1606">
        <v>61.418939999999999</v>
      </c>
      <c r="Y1606">
        <v>60.842750000000002</v>
      </c>
      <c r="Z1606">
        <v>60.157389999999999</v>
      </c>
      <c r="AA1606">
        <v>59.805399999999999</v>
      </c>
      <c r="AB1606">
        <v>59.629399999999997</v>
      </c>
      <c r="AC1606">
        <v>58.524479999999997</v>
      </c>
      <c r="AD1606">
        <v>57.626049999999999</v>
      </c>
      <c r="AE1606">
        <v>57.443840000000002</v>
      </c>
      <c r="AF1606">
        <v>55.97231</v>
      </c>
      <c r="AG1606">
        <v>53.797319999999999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17.707989999999999</v>
      </c>
      <c r="AX1606">
        <v>44.598880000000001</v>
      </c>
      <c r="AY1606">
        <v>44.553330000000003</v>
      </c>
      <c r="AZ1606">
        <v>44.99841</v>
      </c>
      <c r="BA1606">
        <v>44.182459999999999</v>
      </c>
      <c r="BB1606">
        <v>43.235610000000001</v>
      </c>
      <c r="BC1606">
        <v>33.244059999999998</v>
      </c>
      <c r="BD1606">
        <v>17.850999999999999</v>
      </c>
      <c r="BE1606">
        <v>5.7043179999999998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18.034939999999999</v>
      </c>
      <c r="BV1606">
        <v>45.104799999999997</v>
      </c>
      <c r="BW1606">
        <v>44.965069999999997</v>
      </c>
      <c r="BX1606">
        <v>45.415100000000002</v>
      </c>
      <c r="BY1606">
        <v>44.595140000000001</v>
      </c>
      <c r="BZ1606">
        <v>43.643799999999999</v>
      </c>
      <c r="CA1606">
        <v>33.870890000000003</v>
      </c>
      <c r="CB1606">
        <v>18.402760000000001</v>
      </c>
      <c r="CC1606">
        <v>8.3048249999999992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18.261379999999999</v>
      </c>
      <c r="CT1606">
        <v>45.455199999999998</v>
      </c>
      <c r="CU1606">
        <v>45.250230000000002</v>
      </c>
      <c r="CV1606">
        <v>45.703699999999998</v>
      </c>
      <c r="CW1606">
        <v>44.880960000000002</v>
      </c>
      <c r="CX1606">
        <v>43.92651</v>
      </c>
      <c r="CY1606">
        <v>34.305019999999999</v>
      </c>
      <c r="CZ1606">
        <v>18.78491</v>
      </c>
      <c r="DA1606">
        <v>10.105930000000001</v>
      </c>
      <c r="DB1606">
        <v>0</v>
      </c>
      <c r="DC1606">
        <v>0</v>
      </c>
      <c r="DD1606">
        <v>0</v>
      </c>
      <c r="DE1606"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0</v>
      </c>
      <c r="DL1606">
        <v>0</v>
      </c>
      <c r="DM1606">
        <v>0</v>
      </c>
      <c r="DN1606">
        <v>0</v>
      </c>
      <c r="DO1606">
        <v>0</v>
      </c>
      <c r="DP1606">
        <v>0</v>
      </c>
      <c r="DQ1606">
        <v>18.487819999999999</v>
      </c>
      <c r="DR1606">
        <v>45.805590000000002</v>
      </c>
      <c r="DS1606">
        <v>45.535400000000003</v>
      </c>
      <c r="DT1606">
        <v>45.992310000000003</v>
      </c>
      <c r="DU1606">
        <v>45.166789999999999</v>
      </c>
      <c r="DV1606">
        <v>44.209220000000002</v>
      </c>
      <c r="DW1606">
        <v>34.739159999999998</v>
      </c>
      <c r="DX1606">
        <v>19.167059999999999</v>
      </c>
      <c r="DY1606">
        <v>11.907030000000001</v>
      </c>
      <c r="DZ1606">
        <v>0</v>
      </c>
      <c r="EA1606">
        <v>0</v>
      </c>
      <c r="EB1606">
        <v>0</v>
      </c>
      <c r="EC1606">
        <v>0</v>
      </c>
      <c r="ED1606">
        <v>0</v>
      </c>
      <c r="EE1606">
        <v>0</v>
      </c>
      <c r="EF1606">
        <v>0</v>
      </c>
      <c r="EG1606">
        <v>0</v>
      </c>
      <c r="EH1606">
        <v>0</v>
      </c>
      <c r="EI1606">
        <v>0</v>
      </c>
      <c r="EJ1606">
        <v>0</v>
      </c>
      <c r="EK1606">
        <v>0</v>
      </c>
      <c r="EL1606">
        <v>0</v>
      </c>
      <c r="EM1606">
        <v>0</v>
      </c>
      <c r="EN1606">
        <v>0</v>
      </c>
      <c r="EO1606">
        <v>18.81476</v>
      </c>
      <c r="EP1606">
        <v>46.311509999999998</v>
      </c>
      <c r="EQ1606">
        <v>45.947139999999997</v>
      </c>
      <c r="ER1606">
        <v>46.408999999999999</v>
      </c>
      <c r="ES1606">
        <v>45.579470000000001</v>
      </c>
      <c r="ET1606">
        <v>44.61741</v>
      </c>
      <c r="EU1606">
        <v>35.36598</v>
      </c>
      <c r="EV1606">
        <v>19.718830000000001</v>
      </c>
      <c r="EW1606">
        <v>14.507540000000001</v>
      </c>
      <c r="EX1606">
        <v>48.009740000000001</v>
      </c>
      <c r="EY1606">
        <v>46.934930000000001</v>
      </c>
      <c r="EZ1606">
        <v>46.751170000000002</v>
      </c>
      <c r="FA1606">
        <v>47.26867</v>
      </c>
      <c r="FB1606">
        <v>47.85642</v>
      </c>
      <c r="FC1606">
        <v>47.270119999999999</v>
      </c>
      <c r="FD1606">
        <v>48.558660000000003</v>
      </c>
      <c r="FE1606">
        <v>48.898260000000001</v>
      </c>
      <c r="FF1606">
        <v>49.639139999999998</v>
      </c>
      <c r="FG1606">
        <v>50.587130000000002</v>
      </c>
      <c r="FH1606">
        <v>51.512439999999998</v>
      </c>
      <c r="FI1606">
        <v>53.058480000000003</v>
      </c>
      <c r="FJ1606">
        <v>54.826779999999999</v>
      </c>
      <c r="FK1606">
        <v>54.327419999999996</v>
      </c>
      <c r="FL1606">
        <v>54.093850000000003</v>
      </c>
      <c r="FM1606">
        <v>53.657299999999999</v>
      </c>
      <c r="FN1606">
        <v>53.057250000000003</v>
      </c>
      <c r="FO1606">
        <v>51.75273</v>
      </c>
      <c r="FP1606">
        <v>50.572470000000003</v>
      </c>
      <c r="FQ1606">
        <v>48.712670000000003</v>
      </c>
      <c r="FR1606">
        <v>46.241250000000001</v>
      </c>
      <c r="FS1606">
        <v>46.602629999999998</v>
      </c>
      <c r="FT1606">
        <v>46.616019999999999</v>
      </c>
      <c r="FU1606">
        <v>45.754750000000001</v>
      </c>
      <c r="FV1606">
        <v>1</v>
      </c>
    </row>
    <row r="1607" spans="1:178" x14ac:dyDescent="0.2">
      <c r="A1607" t="s">
        <v>216</v>
      </c>
      <c r="B1607" t="s">
        <v>231</v>
      </c>
      <c r="C1607" t="s">
        <v>246</v>
      </c>
      <c r="D1607" t="s">
        <v>44</v>
      </c>
      <c r="E1607">
        <v>2016</v>
      </c>
      <c r="F1607" t="s">
        <v>227</v>
      </c>
      <c r="G1607">
        <v>53</v>
      </c>
      <c r="H1607" s="59"/>
      <c r="I1607">
        <v>12.184900000000001</v>
      </c>
      <c r="J1607">
        <v>52.464700000000001</v>
      </c>
      <c r="K1607">
        <v>52.05106</v>
      </c>
      <c r="L1607">
        <v>51.832230000000003</v>
      </c>
      <c r="M1607">
        <v>54.114750000000001</v>
      </c>
      <c r="N1607">
        <v>56.989040000000003</v>
      </c>
      <c r="O1607">
        <v>60.322989999999997</v>
      </c>
      <c r="P1607">
        <v>62.524979999999999</v>
      </c>
      <c r="Q1607">
        <v>63.453710000000001</v>
      </c>
      <c r="R1607">
        <v>61.904850000000003</v>
      </c>
      <c r="S1607">
        <v>61.420729999999999</v>
      </c>
      <c r="T1607">
        <v>58.318350000000002</v>
      </c>
      <c r="U1607">
        <v>59.993650000000002</v>
      </c>
      <c r="V1607">
        <v>62.949820000000003</v>
      </c>
      <c r="W1607">
        <v>60.678229999999999</v>
      </c>
      <c r="X1607">
        <v>60.281550000000003</v>
      </c>
      <c r="Y1607">
        <v>59.71604</v>
      </c>
      <c r="Z1607">
        <v>59.04336</v>
      </c>
      <c r="AA1607">
        <v>58.697890000000001</v>
      </c>
      <c r="AB1607">
        <v>58.525149999999996</v>
      </c>
      <c r="AC1607">
        <v>57.440689999999996</v>
      </c>
      <c r="AD1607">
        <v>56.558900000000001</v>
      </c>
      <c r="AE1607">
        <v>56.380070000000003</v>
      </c>
      <c r="AF1607">
        <v>54.935780000000001</v>
      </c>
      <c r="AG1607">
        <v>52.801070000000003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17.374970000000001</v>
      </c>
      <c r="AX1607">
        <v>43.765090000000001</v>
      </c>
      <c r="AY1607">
        <v>43.721850000000003</v>
      </c>
      <c r="AZ1607">
        <v>44.1586</v>
      </c>
      <c r="BA1607">
        <v>43.357819999999997</v>
      </c>
      <c r="BB1607">
        <v>42.428579999999997</v>
      </c>
      <c r="BC1607">
        <v>32.618659999999998</v>
      </c>
      <c r="BD1607">
        <v>17.51182</v>
      </c>
      <c r="BE1607">
        <v>5.5581170000000002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17.698869999999999</v>
      </c>
      <c r="BV1607">
        <v>44.266300000000001</v>
      </c>
      <c r="BW1607">
        <v>44.129750000000001</v>
      </c>
      <c r="BX1607">
        <v>44.571420000000003</v>
      </c>
      <c r="BY1607">
        <v>43.766669999999998</v>
      </c>
      <c r="BZ1607">
        <v>42.832970000000003</v>
      </c>
      <c r="CA1607">
        <v>33.239649999999997</v>
      </c>
      <c r="CB1607">
        <v>18.058450000000001</v>
      </c>
      <c r="CC1607">
        <v>8.1344340000000006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17.923200000000001</v>
      </c>
      <c r="CT1607">
        <v>44.613430000000001</v>
      </c>
      <c r="CU1607">
        <v>44.412269999999999</v>
      </c>
      <c r="CV1607">
        <v>44.857340000000001</v>
      </c>
      <c r="CW1607">
        <v>44.04983</v>
      </c>
      <c r="CX1607">
        <v>43.113059999999997</v>
      </c>
      <c r="CY1607">
        <v>33.669750000000001</v>
      </c>
      <c r="CZ1607">
        <v>18.437049999999999</v>
      </c>
      <c r="DA1607">
        <v>9.9187820000000002</v>
      </c>
      <c r="DB1607">
        <v>0</v>
      </c>
      <c r="DC1607">
        <v>0</v>
      </c>
      <c r="DD1607">
        <v>0</v>
      </c>
      <c r="DE1607">
        <v>0</v>
      </c>
      <c r="DF1607">
        <v>0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0</v>
      </c>
      <c r="DM1607">
        <v>0</v>
      </c>
      <c r="DN1607">
        <v>0</v>
      </c>
      <c r="DO1607">
        <v>0</v>
      </c>
      <c r="DP1607">
        <v>0</v>
      </c>
      <c r="DQ1607">
        <v>18.147539999999999</v>
      </c>
      <c r="DR1607">
        <v>44.960569999999997</v>
      </c>
      <c r="DS1607">
        <v>44.694780000000002</v>
      </c>
      <c r="DT1607">
        <v>45.143259999999998</v>
      </c>
      <c r="DU1607">
        <v>44.332999999999998</v>
      </c>
      <c r="DV1607">
        <v>43.393140000000002</v>
      </c>
      <c r="DW1607">
        <v>34.09984</v>
      </c>
      <c r="DX1607">
        <v>18.815639999999998</v>
      </c>
      <c r="DY1607">
        <v>11.70313</v>
      </c>
      <c r="DZ1607">
        <v>0</v>
      </c>
      <c r="EA1607">
        <v>0</v>
      </c>
      <c r="EB1607">
        <v>0</v>
      </c>
      <c r="EC1607">
        <v>0</v>
      </c>
      <c r="ED1607">
        <v>0</v>
      </c>
      <c r="EE1607">
        <v>0</v>
      </c>
      <c r="EF1607">
        <v>0</v>
      </c>
      <c r="EG1607">
        <v>0</v>
      </c>
      <c r="EH1607">
        <v>0</v>
      </c>
      <c r="EI1607">
        <v>0</v>
      </c>
      <c r="EJ1607">
        <v>0</v>
      </c>
      <c r="EK1607">
        <v>0</v>
      </c>
      <c r="EL1607">
        <v>0</v>
      </c>
      <c r="EM1607">
        <v>0</v>
      </c>
      <c r="EN1607">
        <v>0</v>
      </c>
      <c r="EO1607">
        <v>18.471440000000001</v>
      </c>
      <c r="EP1607">
        <v>45.461779999999997</v>
      </c>
      <c r="EQ1607">
        <v>45.102679999999999</v>
      </c>
      <c r="ER1607">
        <v>45.556080000000001</v>
      </c>
      <c r="ES1607">
        <v>44.741840000000003</v>
      </c>
      <c r="ET1607">
        <v>43.797530000000002</v>
      </c>
      <c r="EU1607">
        <v>34.720829999999999</v>
      </c>
      <c r="EV1607">
        <v>19.362269999999999</v>
      </c>
      <c r="EW1607">
        <v>14.279450000000001</v>
      </c>
      <c r="EX1607">
        <v>48.009740000000001</v>
      </c>
      <c r="EY1607">
        <v>46.934930000000001</v>
      </c>
      <c r="EZ1607">
        <v>46.751170000000002</v>
      </c>
      <c r="FA1607">
        <v>47.26867</v>
      </c>
      <c r="FB1607">
        <v>47.856409999999997</v>
      </c>
      <c r="FC1607">
        <v>47.270119999999999</v>
      </c>
      <c r="FD1607">
        <v>48.558660000000003</v>
      </c>
      <c r="FE1607">
        <v>48.898260000000001</v>
      </c>
      <c r="FF1607">
        <v>49.639139999999998</v>
      </c>
      <c r="FG1607">
        <v>50.587130000000002</v>
      </c>
      <c r="FH1607">
        <v>51.512439999999998</v>
      </c>
      <c r="FI1607">
        <v>53.058480000000003</v>
      </c>
      <c r="FJ1607">
        <v>54.826779999999999</v>
      </c>
      <c r="FK1607">
        <v>54.327419999999996</v>
      </c>
      <c r="FL1607">
        <v>54.093850000000003</v>
      </c>
      <c r="FM1607">
        <v>53.657299999999999</v>
      </c>
      <c r="FN1607">
        <v>53.057250000000003</v>
      </c>
      <c r="FO1607">
        <v>51.75273</v>
      </c>
      <c r="FP1607">
        <v>50.572470000000003</v>
      </c>
      <c r="FQ1607">
        <v>48.712670000000003</v>
      </c>
      <c r="FR1607">
        <v>46.241250000000001</v>
      </c>
      <c r="FS1607">
        <v>46.602620000000002</v>
      </c>
      <c r="FT1607">
        <v>46.616019999999999</v>
      </c>
      <c r="FU1607">
        <v>45.754750000000001</v>
      </c>
      <c r="FV1607">
        <v>1</v>
      </c>
    </row>
    <row r="1608" spans="1:178" x14ac:dyDescent="0.2">
      <c r="A1608" t="s">
        <v>216</v>
      </c>
      <c r="B1608" t="s">
        <v>231</v>
      </c>
      <c r="C1608" t="s">
        <v>246</v>
      </c>
      <c r="D1608" t="s">
        <v>44</v>
      </c>
      <c r="E1608">
        <v>2017</v>
      </c>
      <c r="F1608" t="s">
        <v>227</v>
      </c>
      <c r="G1608">
        <v>51</v>
      </c>
      <c r="H1608" s="59"/>
      <c r="I1608">
        <v>11.725099999999999</v>
      </c>
      <c r="J1608">
        <v>50.484900000000003</v>
      </c>
      <c r="K1608">
        <v>50.086869999999998</v>
      </c>
      <c r="L1608">
        <v>49.876289999999997</v>
      </c>
      <c r="M1608">
        <v>52.072679999999998</v>
      </c>
      <c r="N1608">
        <v>54.838509999999999</v>
      </c>
      <c r="O1608">
        <v>58.04665</v>
      </c>
      <c r="P1608">
        <v>60.16554</v>
      </c>
      <c r="Q1608">
        <v>61.059229999999999</v>
      </c>
      <c r="R1608">
        <v>59.568820000000002</v>
      </c>
      <c r="S1608">
        <v>59.102960000000003</v>
      </c>
      <c r="T1608">
        <v>56.117660000000001</v>
      </c>
      <c r="U1608">
        <v>57.72974</v>
      </c>
      <c r="V1608">
        <v>60.574350000000003</v>
      </c>
      <c r="W1608">
        <v>58.388480000000001</v>
      </c>
      <c r="X1608">
        <v>58.006770000000003</v>
      </c>
      <c r="Y1608">
        <v>57.462600000000002</v>
      </c>
      <c r="Z1608">
        <v>56.815309999999997</v>
      </c>
      <c r="AA1608">
        <v>56.482880000000002</v>
      </c>
      <c r="AB1608">
        <v>56.316659999999999</v>
      </c>
      <c r="AC1608">
        <v>55.273119999999999</v>
      </c>
      <c r="AD1608">
        <v>54.424599999999998</v>
      </c>
      <c r="AE1608">
        <v>54.252519999999997</v>
      </c>
      <c r="AF1608">
        <v>52.862740000000002</v>
      </c>
      <c r="AG1608">
        <v>50.808579999999999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16.709060000000001</v>
      </c>
      <c r="AX1608">
        <v>42.097720000000002</v>
      </c>
      <c r="AY1608">
        <v>42.059069999999998</v>
      </c>
      <c r="AZ1608">
        <v>42.479179999999999</v>
      </c>
      <c r="BA1608">
        <v>41.708750000000002</v>
      </c>
      <c r="BB1608">
        <v>40.814709999999998</v>
      </c>
      <c r="BC1608">
        <v>31.368120000000001</v>
      </c>
      <c r="BD1608">
        <v>16.83371</v>
      </c>
      <c r="BE1608">
        <v>5.2668910000000002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17.026789999999998</v>
      </c>
      <c r="BV1608">
        <v>42.589390000000002</v>
      </c>
      <c r="BW1608">
        <v>42.459200000000003</v>
      </c>
      <c r="BX1608">
        <v>42.884140000000002</v>
      </c>
      <c r="BY1608">
        <v>42.1098</v>
      </c>
      <c r="BZ1608">
        <v>41.211399999999998</v>
      </c>
      <c r="CA1608">
        <v>31.97729</v>
      </c>
      <c r="CB1608">
        <v>17.36992</v>
      </c>
      <c r="CC1608">
        <v>7.79413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0</v>
      </c>
      <c r="CR1608">
        <v>0</v>
      </c>
      <c r="CS1608">
        <v>17.246849999999998</v>
      </c>
      <c r="CT1608">
        <v>42.92991</v>
      </c>
      <c r="CU1608">
        <v>42.736330000000002</v>
      </c>
      <c r="CV1608">
        <v>43.164610000000003</v>
      </c>
      <c r="CW1608">
        <v>42.387569999999997</v>
      </c>
      <c r="CX1608">
        <v>41.486150000000002</v>
      </c>
      <c r="CY1608">
        <v>32.399189999999997</v>
      </c>
      <c r="CZ1608">
        <v>17.741309999999999</v>
      </c>
      <c r="DA1608">
        <v>9.5444879999999994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H1608">
        <v>0</v>
      </c>
      <c r="DI1608">
        <v>0</v>
      </c>
      <c r="DJ1608">
        <v>0</v>
      </c>
      <c r="DK1608">
        <v>0</v>
      </c>
      <c r="DL1608">
        <v>0</v>
      </c>
      <c r="DM1608">
        <v>0</v>
      </c>
      <c r="DN1608">
        <v>0</v>
      </c>
      <c r="DO1608">
        <v>0</v>
      </c>
      <c r="DP1608">
        <v>0</v>
      </c>
      <c r="DQ1608">
        <v>17.466919999999998</v>
      </c>
      <c r="DR1608">
        <v>43.270429999999998</v>
      </c>
      <c r="DS1608">
        <v>43.013469999999998</v>
      </c>
      <c r="DT1608">
        <v>43.445079999999997</v>
      </c>
      <c r="DU1608">
        <v>42.66534</v>
      </c>
      <c r="DV1608">
        <v>41.760890000000003</v>
      </c>
      <c r="DW1608">
        <v>32.821089999999998</v>
      </c>
      <c r="DX1608">
        <v>18.112690000000001</v>
      </c>
      <c r="DY1608">
        <v>11.29485</v>
      </c>
      <c r="DZ1608">
        <v>0</v>
      </c>
      <c r="EA1608">
        <v>0</v>
      </c>
      <c r="EB1608">
        <v>0</v>
      </c>
      <c r="EC1608">
        <v>0</v>
      </c>
      <c r="ED1608">
        <v>0</v>
      </c>
      <c r="EE1608">
        <v>0</v>
      </c>
      <c r="EF1608">
        <v>0</v>
      </c>
      <c r="EG1608">
        <v>0</v>
      </c>
      <c r="EH1608">
        <v>0</v>
      </c>
      <c r="EI1608">
        <v>0</v>
      </c>
      <c r="EJ1608">
        <v>0</v>
      </c>
      <c r="EK1608">
        <v>0</v>
      </c>
      <c r="EL1608">
        <v>0</v>
      </c>
      <c r="EM1608">
        <v>0</v>
      </c>
      <c r="EN1608">
        <v>0</v>
      </c>
      <c r="EO1608">
        <v>17.784649999999999</v>
      </c>
      <c r="EP1608">
        <v>43.762099999999997</v>
      </c>
      <c r="EQ1608">
        <v>43.413600000000002</v>
      </c>
      <c r="ER1608">
        <v>43.85004</v>
      </c>
      <c r="ES1608">
        <v>43.066400000000002</v>
      </c>
      <c r="ET1608">
        <v>42.157589999999999</v>
      </c>
      <c r="EU1608">
        <v>33.430259999999997</v>
      </c>
      <c r="EV1608">
        <v>18.648910000000001</v>
      </c>
      <c r="EW1608">
        <v>13.822089999999999</v>
      </c>
      <c r="EX1608">
        <v>48.009740000000001</v>
      </c>
      <c r="EY1608">
        <v>46.934930000000001</v>
      </c>
      <c r="EZ1608">
        <v>46.751170000000002</v>
      </c>
      <c r="FA1608">
        <v>47.26867</v>
      </c>
      <c r="FB1608">
        <v>47.856409999999997</v>
      </c>
      <c r="FC1608">
        <v>47.270119999999999</v>
      </c>
      <c r="FD1608">
        <v>48.558660000000003</v>
      </c>
      <c r="FE1608">
        <v>48.898260000000001</v>
      </c>
      <c r="FF1608">
        <v>49.639139999999998</v>
      </c>
      <c r="FG1608">
        <v>50.587130000000002</v>
      </c>
      <c r="FH1608">
        <v>51.512439999999998</v>
      </c>
      <c r="FI1608">
        <v>53.058480000000003</v>
      </c>
      <c r="FJ1608">
        <v>54.826779999999999</v>
      </c>
      <c r="FK1608">
        <v>54.327419999999996</v>
      </c>
      <c r="FL1608">
        <v>54.093850000000003</v>
      </c>
      <c r="FM1608">
        <v>53.657299999999999</v>
      </c>
      <c r="FN1608">
        <v>53.057250000000003</v>
      </c>
      <c r="FO1608">
        <v>51.75273</v>
      </c>
      <c r="FP1608">
        <v>50.57246</v>
      </c>
      <c r="FQ1608">
        <v>48.712670000000003</v>
      </c>
      <c r="FR1608">
        <v>46.241250000000001</v>
      </c>
      <c r="FS1608">
        <v>46.602629999999998</v>
      </c>
      <c r="FT1608">
        <v>46.616019999999999</v>
      </c>
      <c r="FU1608">
        <v>45.754750000000001</v>
      </c>
      <c r="FV1608">
        <v>1</v>
      </c>
    </row>
    <row r="1609" spans="1:178" x14ac:dyDescent="0.2">
      <c r="A1609" t="s">
        <v>216</v>
      </c>
      <c r="B1609" t="s">
        <v>231</v>
      </c>
      <c r="C1609" t="s">
        <v>246</v>
      </c>
      <c r="D1609" t="s">
        <v>44</v>
      </c>
      <c r="E1609" t="s">
        <v>239</v>
      </c>
      <c r="F1609" t="s">
        <v>227</v>
      </c>
      <c r="G1609">
        <v>51</v>
      </c>
      <c r="H1609" s="59"/>
      <c r="I1609">
        <v>11.725099999999999</v>
      </c>
      <c r="J1609">
        <v>50.484900000000003</v>
      </c>
      <c r="K1609">
        <v>50.086869999999998</v>
      </c>
      <c r="L1609">
        <v>49.876289999999997</v>
      </c>
      <c r="M1609">
        <v>52.072679999999998</v>
      </c>
      <c r="N1609">
        <v>54.838509999999999</v>
      </c>
      <c r="O1609">
        <v>58.04665</v>
      </c>
      <c r="P1609">
        <v>60.16554</v>
      </c>
      <c r="Q1609">
        <v>61.059229999999999</v>
      </c>
      <c r="R1609">
        <v>59.568820000000002</v>
      </c>
      <c r="S1609">
        <v>59.102960000000003</v>
      </c>
      <c r="T1609">
        <v>56.117660000000001</v>
      </c>
      <c r="U1609">
        <v>57.72974</v>
      </c>
      <c r="V1609">
        <v>60.574350000000003</v>
      </c>
      <c r="W1609">
        <v>58.388480000000001</v>
      </c>
      <c r="X1609">
        <v>58.006770000000003</v>
      </c>
      <c r="Y1609">
        <v>57.462600000000002</v>
      </c>
      <c r="Z1609">
        <v>56.815309999999997</v>
      </c>
      <c r="AA1609">
        <v>56.482880000000002</v>
      </c>
      <c r="AB1609">
        <v>56.316659999999999</v>
      </c>
      <c r="AC1609">
        <v>55.273119999999999</v>
      </c>
      <c r="AD1609">
        <v>54.424599999999998</v>
      </c>
      <c r="AE1609">
        <v>54.252519999999997</v>
      </c>
      <c r="AF1609">
        <v>52.862740000000002</v>
      </c>
      <c r="AG1609">
        <v>50.808579999999999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16.709060000000001</v>
      </c>
      <c r="AX1609">
        <v>42.097720000000002</v>
      </c>
      <c r="AY1609">
        <v>42.059069999999998</v>
      </c>
      <c r="AZ1609">
        <v>42.479179999999999</v>
      </c>
      <c r="BA1609">
        <v>41.708750000000002</v>
      </c>
      <c r="BB1609">
        <v>40.814709999999998</v>
      </c>
      <c r="BC1609">
        <v>31.368120000000001</v>
      </c>
      <c r="BD1609">
        <v>16.83371</v>
      </c>
      <c r="BE1609">
        <v>5.2668910000000002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17.026789999999998</v>
      </c>
      <c r="BV1609">
        <v>42.589390000000002</v>
      </c>
      <c r="BW1609">
        <v>42.459200000000003</v>
      </c>
      <c r="BX1609">
        <v>42.884140000000002</v>
      </c>
      <c r="BY1609">
        <v>42.1098</v>
      </c>
      <c r="BZ1609">
        <v>41.211399999999998</v>
      </c>
      <c r="CA1609">
        <v>31.97729</v>
      </c>
      <c r="CB1609">
        <v>17.36992</v>
      </c>
      <c r="CC1609">
        <v>7.79413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0</v>
      </c>
      <c r="CR1609">
        <v>0</v>
      </c>
      <c r="CS1609">
        <v>17.246849999999998</v>
      </c>
      <c r="CT1609">
        <v>42.92991</v>
      </c>
      <c r="CU1609">
        <v>42.736330000000002</v>
      </c>
      <c r="CV1609">
        <v>43.164610000000003</v>
      </c>
      <c r="CW1609">
        <v>42.387569999999997</v>
      </c>
      <c r="CX1609">
        <v>41.486150000000002</v>
      </c>
      <c r="CY1609">
        <v>32.399189999999997</v>
      </c>
      <c r="CZ1609">
        <v>17.741309999999999</v>
      </c>
      <c r="DA1609">
        <v>9.5444879999999994</v>
      </c>
      <c r="DB1609">
        <v>0</v>
      </c>
      <c r="DC1609">
        <v>0</v>
      </c>
      <c r="DD1609">
        <v>0</v>
      </c>
      <c r="DE1609">
        <v>0</v>
      </c>
      <c r="DF1609">
        <v>0</v>
      </c>
      <c r="DG1609">
        <v>0</v>
      </c>
      <c r="DH1609">
        <v>0</v>
      </c>
      <c r="DI1609">
        <v>0</v>
      </c>
      <c r="DJ1609">
        <v>0</v>
      </c>
      <c r="DK1609">
        <v>0</v>
      </c>
      <c r="DL1609">
        <v>0</v>
      </c>
      <c r="DM1609">
        <v>0</v>
      </c>
      <c r="DN1609">
        <v>0</v>
      </c>
      <c r="DO1609">
        <v>0</v>
      </c>
      <c r="DP1609">
        <v>0</v>
      </c>
      <c r="DQ1609">
        <v>17.466919999999998</v>
      </c>
      <c r="DR1609">
        <v>43.270429999999998</v>
      </c>
      <c r="DS1609">
        <v>43.013469999999998</v>
      </c>
      <c r="DT1609">
        <v>43.445079999999997</v>
      </c>
      <c r="DU1609">
        <v>42.66534</v>
      </c>
      <c r="DV1609">
        <v>41.760890000000003</v>
      </c>
      <c r="DW1609">
        <v>32.821089999999998</v>
      </c>
      <c r="DX1609">
        <v>18.112690000000001</v>
      </c>
      <c r="DY1609">
        <v>11.29485</v>
      </c>
      <c r="DZ1609">
        <v>0</v>
      </c>
      <c r="EA1609">
        <v>0</v>
      </c>
      <c r="EB1609">
        <v>0</v>
      </c>
      <c r="EC1609">
        <v>0</v>
      </c>
      <c r="ED1609">
        <v>0</v>
      </c>
      <c r="EE1609">
        <v>0</v>
      </c>
      <c r="EF1609">
        <v>0</v>
      </c>
      <c r="EG1609">
        <v>0</v>
      </c>
      <c r="EH1609">
        <v>0</v>
      </c>
      <c r="EI1609">
        <v>0</v>
      </c>
      <c r="EJ1609">
        <v>0</v>
      </c>
      <c r="EK1609">
        <v>0</v>
      </c>
      <c r="EL1609">
        <v>0</v>
      </c>
      <c r="EM1609">
        <v>0</v>
      </c>
      <c r="EN1609">
        <v>0</v>
      </c>
      <c r="EO1609">
        <v>17.784649999999999</v>
      </c>
      <c r="EP1609">
        <v>43.762099999999997</v>
      </c>
      <c r="EQ1609">
        <v>43.413600000000002</v>
      </c>
      <c r="ER1609">
        <v>43.85004</v>
      </c>
      <c r="ES1609">
        <v>43.066400000000002</v>
      </c>
      <c r="ET1609">
        <v>42.157589999999999</v>
      </c>
      <c r="EU1609">
        <v>33.430259999999997</v>
      </c>
      <c r="EV1609">
        <v>18.648910000000001</v>
      </c>
      <c r="EW1609">
        <v>13.822089999999999</v>
      </c>
      <c r="EX1609">
        <v>48.009740000000001</v>
      </c>
      <c r="EY1609">
        <v>46.934930000000001</v>
      </c>
      <c r="EZ1609">
        <v>46.751170000000002</v>
      </c>
      <c r="FA1609">
        <v>47.26867</v>
      </c>
      <c r="FB1609">
        <v>47.856409999999997</v>
      </c>
      <c r="FC1609">
        <v>47.270119999999999</v>
      </c>
      <c r="FD1609">
        <v>48.558660000000003</v>
      </c>
      <c r="FE1609">
        <v>48.898260000000001</v>
      </c>
      <c r="FF1609">
        <v>49.639139999999998</v>
      </c>
      <c r="FG1609">
        <v>50.587130000000002</v>
      </c>
      <c r="FH1609">
        <v>51.512439999999998</v>
      </c>
      <c r="FI1609">
        <v>53.058480000000003</v>
      </c>
      <c r="FJ1609">
        <v>54.826779999999999</v>
      </c>
      <c r="FK1609">
        <v>54.327419999999996</v>
      </c>
      <c r="FL1609">
        <v>54.093850000000003</v>
      </c>
      <c r="FM1609">
        <v>53.657299999999999</v>
      </c>
      <c r="FN1609">
        <v>53.057250000000003</v>
      </c>
      <c r="FO1609">
        <v>51.75273</v>
      </c>
      <c r="FP1609">
        <v>50.57246</v>
      </c>
      <c r="FQ1609">
        <v>48.712670000000003</v>
      </c>
      <c r="FR1609">
        <v>46.241250000000001</v>
      </c>
      <c r="FS1609">
        <v>46.602629999999998</v>
      </c>
      <c r="FT1609">
        <v>46.616019999999999</v>
      </c>
      <c r="FU1609">
        <v>45.754750000000001</v>
      </c>
      <c r="FV1609">
        <v>1</v>
      </c>
    </row>
    <row r="1610" spans="1:178" x14ac:dyDescent="0.2">
      <c r="A1610" t="s">
        <v>216</v>
      </c>
      <c r="B1610" t="s">
        <v>231</v>
      </c>
      <c r="C1610" t="s">
        <v>246</v>
      </c>
      <c r="D1610" t="s">
        <v>10</v>
      </c>
      <c r="E1610">
        <v>2015</v>
      </c>
      <c r="F1610" t="s">
        <v>227</v>
      </c>
      <c r="G1610">
        <v>56</v>
      </c>
      <c r="H1610" s="59"/>
      <c r="I1610">
        <v>12.87462</v>
      </c>
      <c r="J1610">
        <v>60.995869999999996</v>
      </c>
      <c r="K1610">
        <v>60.796309999999998</v>
      </c>
      <c r="L1610">
        <v>61.270699999999998</v>
      </c>
      <c r="M1610">
        <v>62.925620000000002</v>
      </c>
      <c r="N1610">
        <v>65.504339999999999</v>
      </c>
      <c r="O1610">
        <v>68.054349999999999</v>
      </c>
      <c r="P1610">
        <v>69.609319999999997</v>
      </c>
      <c r="Q1610">
        <v>70.334320000000005</v>
      </c>
      <c r="R1610">
        <v>71.071430000000007</v>
      </c>
      <c r="S1610">
        <v>72.202029999999993</v>
      </c>
      <c r="T1610">
        <v>73.349170000000001</v>
      </c>
      <c r="U1610">
        <v>73.179749999999999</v>
      </c>
      <c r="V1610">
        <v>71.693680000000001</v>
      </c>
      <c r="W1610">
        <v>70.660910000000001</v>
      </c>
      <c r="X1610">
        <v>71.106250000000003</v>
      </c>
      <c r="Y1610">
        <v>70.974140000000006</v>
      </c>
      <c r="Z1610">
        <v>70.665360000000007</v>
      </c>
      <c r="AA1610">
        <v>69.623540000000006</v>
      </c>
      <c r="AB1610">
        <v>68.820639999999997</v>
      </c>
      <c r="AC1610">
        <v>68.667360000000002</v>
      </c>
      <c r="AD1610">
        <v>67.868669999999995</v>
      </c>
      <c r="AE1610">
        <v>66.709400000000002</v>
      </c>
      <c r="AF1610">
        <v>64.997249999999994</v>
      </c>
      <c r="AG1610">
        <v>63.125480000000003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19.771719999999998</v>
      </c>
      <c r="AU1610">
        <v>51.42841</v>
      </c>
      <c r="AV1610">
        <v>52.060020000000002</v>
      </c>
      <c r="AW1610">
        <v>52.309829999999998</v>
      </c>
      <c r="AX1610">
        <v>52.174680000000002</v>
      </c>
      <c r="AY1610">
        <v>51.57114</v>
      </c>
      <c r="AZ1610">
        <v>39.288029999999999</v>
      </c>
      <c r="BA1610">
        <v>19.738150000000001</v>
      </c>
      <c r="BB1610">
        <v>12.057119999999999</v>
      </c>
      <c r="BC1610">
        <v>11.831989999999999</v>
      </c>
      <c r="BD1610">
        <v>11.445449999999999</v>
      </c>
      <c r="BE1610">
        <v>10.613910000000001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20.194310000000002</v>
      </c>
      <c r="BS1610">
        <v>51.987450000000003</v>
      </c>
      <c r="BT1610">
        <v>52.597580000000001</v>
      </c>
      <c r="BU1610">
        <v>52.836550000000003</v>
      </c>
      <c r="BV1610">
        <v>52.692630000000001</v>
      </c>
      <c r="BW1610">
        <v>52.084310000000002</v>
      </c>
      <c r="BX1610">
        <v>39.882579999999997</v>
      </c>
      <c r="BY1610">
        <v>20.391490000000001</v>
      </c>
      <c r="BZ1610">
        <v>12.585699999999999</v>
      </c>
      <c r="CA1610">
        <v>12.323510000000001</v>
      </c>
      <c r="CB1610">
        <v>11.919549999999999</v>
      </c>
      <c r="CC1610">
        <v>11.08572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20.486999999999998</v>
      </c>
      <c r="CQ1610">
        <v>52.374639999999999</v>
      </c>
      <c r="CR1610">
        <v>52.969900000000003</v>
      </c>
      <c r="CS1610">
        <v>53.201349999999998</v>
      </c>
      <c r="CT1610">
        <v>53.051360000000003</v>
      </c>
      <c r="CU1610">
        <v>52.439720000000001</v>
      </c>
      <c r="CV1610">
        <v>40.294359999999998</v>
      </c>
      <c r="CW1610">
        <v>20.843979999999998</v>
      </c>
      <c r="CX1610">
        <v>12.951790000000001</v>
      </c>
      <c r="CY1610">
        <v>12.663930000000001</v>
      </c>
      <c r="CZ1610">
        <v>12.247909999999999</v>
      </c>
      <c r="DA1610">
        <v>11.4125</v>
      </c>
      <c r="DB1610">
        <v>0</v>
      </c>
      <c r="DC1610">
        <v>0</v>
      </c>
      <c r="DD1610">
        <v>0</v>
      </c>
      <c r="DE1610">
        <v>0</v>
      </c>
      <c r="DF1610">
        <v>0</v>
      </c>
      <c r="DG1610">
        <v>0</v>
      </c>
      <c r="DH1610">
        <v>0</v>
      </c>
      <c r="DI1610">
        <v>0</v>
      </c>
      <c r="DJ1610">
        <v>0</v>
      </c>
      <c r="DK1610">
        <v>0</v>
      </c>
      <c r="DL1610">
        <v>0</v>
      </c>
      <c r="DM1610">
        <v>0</v>
      </c>
      <c r="DN1610">
        <v>20.779679999999999</v>
      </c>
      <c r="DO1610">
        <v>52.761830000000003</v>
      </c>
      <c r="DP1610">
        <v>53.342210000000001</v>
      </c>
      <c r="DQ1610">
        <v>53.566160000000004</v>
      </c>
      <c r="DR1610">
        <v>53.410089999999997</v>
      </c>
      <c r="DS1610">
        <v>52.795140000000004</v>
      </c>
      <c r="DT1610">
        <v>40.706139999999998</v>
      </c>
      <c r="DU1610">
        <v>21.296479999999999</v>
      </c>
      <c r="DV1610">
        <v>13.317880000000001</v>
      </c>
      <c r="DW1610">
        <v>13.004350000000001</v>
      </c>
      <c r="DX1610">
        <v>12.576280000000001</v>
      </c>
      <c r="DY1610">
        <v>11.739269999999999</v>
      </c>
      <c r="DZ1610">
        <v>0</v>
      </c>
      <c r="EA1610">
        <v>0</v>
      </c>
      <c r="EB1610">
        <v>0</v>
      </c>
      <c r="EC1610">
        <v>0</v>
      </c>
      <c r="ED1610">
        <v>0</v>
      </c>
      <c r="EE1610">
        <v>0</v>
      </c>
      <c r="EF1610">
        <v>0</v>
      </c>
      <c r="EG1610">
        <v>0</v>
      </c>
      <c r="EH1610">
        <v>0</v>
      </c>
      <c r="EI1610">
        <v>0</v>
      </c>
      <c r="EJ1610">
        <v>0</v>
      </c>
      <c r="EK1610">
        <v>0</v>
      </c>
      <c r="EL1610">
        <v>21.202269999999999</v>
      </c>
      <c r="EM1610">
        <v>53.320869999999999</v>
      </c>
      <c r="EN1610">
        <v>53.879770000000001</v>
      </c>
      <c r="EO1610">
        <v>54.092880000000001</v>
      </c>
      <c r="EP1610">
        <v>53.928040000000003</v>
      </c>
      <c r="EQ1610">
        <v>53.308300000000003</v>
      </c>
      <c r="ER1610">
        <v>41.300690000000003</v>
      </c>
      <c r="ES1610">
        <v>21.949819999999999</v>
      </c>
      <c r="ET1610">
        <v>13.84646</v>
      </c>
      <c r="EU1610">
        <v>13.49586</v>
      </c>
      <c r="EV1610">
        <v>13.050380000000001</v>
      </c>
      <c r="EW1610">
        <v>12.211080000000001</v>
      </c>
      <c r="EX1610">
        <v>71.037649999999999</v>
      </c>
      <c r="EY1610">
        <v>70.216570000000004</v>
      </c>
      <c r="EZ1610">
        <v>69.630870000000002</v>
      </c>
      <c r="FA1610">
        <v>69.013019999999997</v>
      </c>
      <c r="FB1610">
        <v>68.23509</v>
      </c>
      <c r="FC1610">
        <v>67.904600000000002</v>
      </c>
      <c r="FD1610">
        <v>67.932820000000007</v>
      </c>
      <c r="FE1610">
        <v>68.778540000000007</v>
      </c>
      <c r="FF1610">
        <v>71.273409999999998</v>
      </c>
      <c r="FG1610">
        <v>75.292900000000003</v>
      </c>
      <c r="FH1610">
        <v>79.322789999999998</v>
      </c>
      <c r="FI1610">
        <v>83.321179999999998</v>
      </c>
      <c r="FJ1610">
        <v>85.008740000000003</v>
      </c>
      <c r="FK1610">
        <v>85.750680000000003</v>
      </c>
      <c r="FL1610">
        <v>86.515879999999996</v>
      </c>
      <c r="FM1610">
        <v>87.069310000000002</v>
      </c>
      <c r="FN1610">
        <v>87.701679999999996</v>
      </c>
      <c r="FO1610">
        <v>87.345110000000005</v>
      </c>
      <c r="FP1610">
        <v>86.6614</v>
      </c>
      <c r="FQ1610">
        <v>83.417370000000005</v>
      </c>
      <c r="FR1610">
        <v>78.729029999999995</v>
      </c>
      <c r="FS1610">
        <v>75.408550000000005</v>
      </c>
      <c r="FT1610">
        <v>73.431780000000003</v>
      </c>
      <c r="FU1610">
        <v>71.921660000000003</v>
      </c>
      <c r="FV1610">
        <v>1</v>
      </c>
    </row>
    <row r="1611" spans="1:178" x14ac:dyDescent="0.2">
      <c r="A1611" t="s">
        <v>216</v>
      </c>
      <c r="B1611" t="s">
        <v>231</v>
      </c>
      <c r="C1611" t="s">
        <v>246</v>
      </c>
      <c r="D1611" t="s">
        <v>10</v>
      </c>
      <c r="E1611">
        <v>2016</v>
      </c>
      <c r="F1611" t="s">
        <v>227</v>
      </c>
      <c r="G1611">
        <v>54</v>
      </c>
      <c r="H1611" s="59"/>
      <c r="I1611">
        <v>12.414809999999999</v>
      </c>
      <c r="J1611">
        <v>58.817439999999998</v>
      </c>
      <c r="K1611">
        <v>58.625010000000003</v>
      </c>
      <c r="L1611">
        <v>59.082459999999998</v>
      </c>
      <c r="M1611">
        <v>60.678280000000001</v>
      </c>
      <c r="N1611">
        <v>63.164900000000003</v>
      </c>
      <c r="O1611">
        <v>65.623840000000001</v>
      </c>
      <c r="P1611">
        <v>67.123279999999994</v>
      </c>
      <c r="Q1611">
        <v>67.822379999999995</v>
      </c>
      <c r="R1611">
        <v>68.533169999999998</v>
      </c>
      <c r="S1611">
        <v>69.623379999999997</v>
      </c>
      <c r="T1611">
        <v>70.729560000000006</v>
      </c>
      <c r="U1611">
        <v>70.566180000000003</v>
      </c>
      <c r="V1611">
        <v>69.133189999999999</v>
      </c>
      <c r="W1611">
        <v>68.137309999999999</v>
      </c>
      <c r="X1611">
        <v>68.566730000000007</v>
      </c>
      <c r="Y1611">
        <v>68.439350000000005</v>
      </c>
      <c r="Z1611">
        <v>68.141589999999994</v>
      </c>
      <c r="AA1611">
        <v>67.136989999999997</v>
      </c>
      <c r="AB1611">
        <v>66.362759999999994</v>
      </c>
      <c r="AC1611">
        <v>66.214950000000002</v>
      </c>
      <c r="AD1611">
        <v>65.444789999999998</v>
      </c>
      <c r="AE1611">
        <v>64.326909999999998</v>
      </c>
      <c r="AF1611">
        <v>62.675910000000002</v>
      </c>
      <c r="AG1611">
        <v>60.871000000000002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19.05293</v>
      </c>
      <c r="AU1611">
        <v>49.574939999999998</v>
      </c>
      <c r="AV1611">
        <v>50.184640000000002</v>
      </c>
      <c r="AW1611">
        <v>50.425840000000001</v>
      </c>
      <c r="AX1611">
        <v>50.295789999999997</v>
      </c>
      <c r="AY1611">
        <v>49.713949999999997</v>
      </c>
      <c r="AZ1611">
        <v>37.867080000000001</v>
      </c>
      <c r="BA1611">
        <v>19.013639999999999</v>
      </c>
      <c r="BB1611">
        <v>11.61068</v>
      </c>
      <c r="BC1611">
        <v>11.3947</v>
      </c>
      <c r="BD1611">
        <v>11.02248</v>
      </c>
      <c r="BE1611">
        <v>10.22071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19.46791</v>
      </c>
      <c r="BS1611">
        <v>50.123910000000002</v>
      </c>
      <c r="BT1611">
        <v>50.712510000000002</v>
      </c>
      <c r="BU1611">
        <v>50.943069999999999</v>
      </c>
      <c r="BV1611">
        <v>50.804400000000001</v>
      </c>
      <c r="BW1611">
        <v>50.217869999999998</v>
      </c>
      <c r="BX1611">
        <v>38.450920000000004</v>
      </c>
      <c r="BY1611">
        <v>19.65521</v>
      </c>
      <c r="BZ1611">
        <v>12.12973</v>
      </c>
      <c r="CA1611">
        <v>11.877359999999999</v>
      </c>
      <c r="CB1611">
        <v>11.48804</v>
      </c>
      <c r="CC1611">
        <v>10.68402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19.755320000000001</v>
      </c>
      <c r="CQ1611">
        <v>50.50412</v>
      </c>
      <c r="CR1611">
        <v>51.078119999999998</v>
      </c>
      <c r="CS1611">
        <v>51.301310000000001</v>
      </c>
      <c r="CT1611">
        <v>51.156669999999998</v>
      </c>
      <c r="CU1611">
        <v>50.566879999999998</v>
      </c>
      <c r="CV1611">
        <v>38.85528</v>
      </c>
      <c r="CW1611">
        <v>20.09956</v>
      </c>
      <c r="CX1611">
        <v>12.489229999999999</v>
      </c>
      <c r="CY1611">
        <v>12.211639999999999</v>
      </c>
      <c r="CZ1611">
        <v>11.81049</v>
      </c>
      <c r="DA1611">
        <v>11.004910000000001</v>
      </c>
      <c r="DB1611">
        <v>0</v>
      </c>
      <c r="DC1611">
        <v>0</v>
      </c>
      <c r="DD1611">
        <v>0</v>
      </c>
      <c r="DE1611">
        <v>0</v>
      </c>
      <c r="DF1611">
        <v>0</v>
      </c>
      <c r="DG1611">
        <v>0</v>
      </c>
      <c r="DH1611">
        <v>0</v>
      </c>
      <c r="DI1611">
        <v>0</v>
      </c>
      <c r="DJ1611">
        <v>0</v>
      </c>
      <c r="DK1611">
        <v>0</v>
      </c>
      <c r="DL1611">
        <v>0</v>
      </c>
      <c r="DM1611">
        <v>0</v>
      </c>
      <c r="DN1611">
        <v>20.042729999999999</v>
      </c>
      <c r="DO1611">
        <v>50.884329999999999</v>
      </c>
      <c r="DP1611">
        <v>51.443719999999999</v>
      </c>
      <c r="DQ1611">
        <v>51.65954</v>
      </c>
      <c r="DR1611">
        <v>51.508940000000003</v>
      </c>
      <c r="DS1611">
        <v>50.915889999999997</v>
      </c>
      <c r="DT1611">
        <v>39.259639999999997</v>
      </c>
      <c r="DU1611">
        <v>20.543900000000001</v>
      </c>
      <c r="DV1611">
        <v>12.84872</v>
      </c>
      <c r="DW1611">
        <v>12.54593</v>
      </c>
      <c r="DX1611">
        <v>12.13294</v>
      </c>
      <c r="DY1611">
        <v>11.32579</v>
      </c>
      <c r="DZ1611">
        <v>0</v>
      </c>
      <c r="EA1611">
        <v>0</v>
      </c>
      <c r="EB1611">
        <v>0</v>
      </c>
      <c r="EC1611">
        <v>0</v>
      </c>
      <c r="ED1611">
        <v>0</v>
      </c>
      <c r="EE1611">
        <v>0</v>
      </c>
      <c r="EF1611">
        <v>0</v>
      </c>
      <c r="EG1611">
        <v>0</v>
      </c>
      <c r="EH1611">
        <v>0</v>
      </c>
      <c r="EI1611">
        <v>0</v>
      </c>
      <c r="EJ1611">
        <v>0</v>
      </c>
      <c r="EK1611">
        <v>0</v>
      </c>
      <c r="EL1611">
        <v>20.457699999999999</v>
      </c>
      <c r="EM1611">
        <v>51.433300000000003</v>
      </c>
      <c r="EN1611">
        <v>51.971600000000002</v>
      </c>
      <c r="EO1611">
        <v>52.176769999999998</v>
      </c>
      <c r="EP1611">
        <v>52.01755</v>
      </c>
      <c r="EQ1611">
        <v>51.419809999999998</v>
      </c>
      <c r="ER1611">
        <v>39.84348</v>
      </c>
      <c r="ES1611">
        <v>21.185469999999999</v>
      </c>
      <c r="ET1611">
        <v>13.36778</v>
      </c>
      <c r="EU1611">
        <v>13.02858</v>
      </c>
      <c r="EV1611">
        <v>12.5985</v>
      </c>
      <c r="EW1611">
        <v>11.789099999999999</v>
      </c>
      <c r="EX1611">
        <v>71.037649999999999</v>
      </c>
      <c r="EY1611">
        <v>70.216570000000004</v>
      </c>
      <c r="EZ1611">
        <v>69.630870000000002</v>
      </c>
      <c r="FA1611">
        <v>69.013019999999997</v>
      </c>
      <c r="FB1611">
        <v>68.23509</v>
      </c>
      <c r="FC1611">
        <v>67.904600000000002</v>
      </c>
      <c r="FD1611">
        <v>67.932820000000007</v>
      </c>
      <c r="FE1611">
        <v>68.778540000000007</v>
      </c>
      <c r="FF1611">
        <v>71.273409999999998</v>
      </c>
      <c r="FG1611">
        <v>75.292900000000003</v>
      </c>
      <c r="FH1611">
        <v>79.322789999999998</v>
      </c>
      <c r="FI1611">
        <v>83.321179999999998</v>
      </c>
      <c r="FJ1611">
        <v>85.008740000000003</v>
      </c>
      <c r="FK1611">
        <v>85.750680000000003</v>
      </c>
      <c r="FL1611">
        <v>86.515879999999996</v>
      </c>
      <c r="FM1611">
        <v>87.069310000000002</v>
      </c>
      <c r="FN1611">
        <v>87.701679999999996</v>
      </c>
      <c r="FO1611">
        <v>87.345110000000005</v>
      </c>
      <c r="FP1611">
        <v>86.6614</v>
      </c>
      <c r="FQ1611">
        <v>83.417370000000005</v>
      </c>
      <c r="FR1611">
        <v>78.729029999999995</v>
      </c>
      <c r="FS1611">
        <v>75.408550000000005</v>
      </c>
      <c r="FT1611">
        <v>73.431780000000003</v>
      </c>
      <c r="FU1611">
        <v>71.921660000000003</v>
      </c>
      <c r="FV1611">
        <v>1</v>
      </c>
    </row>
    <row r="1612" spans="1:178" x14ac:dyDescent="0.2">
      <c r="A1612" t="s">
        <v>216</v>
      </c>
      <c r="B1612" t="s">
        <v>231</v>
      </c>
      <c r="C1612" t="s">
        <v>246</v>
      </c>
      <c r="D1612" t="s">
        <v>10</v>
      </c>
      <c r="E1612">
        <v>2017</v>
      </c>
      <c r="F1612" t="s">
        <v>227</v>
      </c>
      <c r="G1612">
        <v>53</v>
      </c>
      <c r="H1612" s="59"/>
      <c r="I1612">
        <v>12.184900000000001</v>
      </c>
      <c r="J1612">
        <v>57.728230000000003</v>
      </c>
      <c r="K1612">
        <v>57.539360000000002</v>
      </c>
      <c r="L1612">
        <v>57.988340000000001</v>
      </c>
      <c r="M1612">
        <v>59.554609999999997</v>
      </c>
      <c r="N1612">
        <v>61.995179999999998</v>
      </c>
      <c r="O1612">
        <v>64.408580000000001</v>
      </c>
      <c r="P1612">
        <v>65.880260000000007</v>
      </c>
      <c r="Q1612">
        <v>66.566410000000005</v>
      </c>
      <c r="R1612">
        <v>67.264039999999994</v>
      </c>
      <c r="S1612">
        <v>68.334059999999994</v>
      </c>
      <c r="T1612">
        <v>69.419749999999993</v>
      </c>
      <c r="U1612">
        <v>69.259410000000003</v>
      </c>
      <c r="V1612">
        <v>67.852950000000007</v>
      </c>
      <c r="W1612">
        <v>66.875500000000002</v>
      </c>
      <c r="X1612">
        <v>67.296980000000005</v>
      </c>
      <c r="Y1612">
        <v>67.171949999999995</v>
      </c>
      <c r="Z1612">
        <v>66.879710000000003</v>
      </c>
      <c r="AA1612">
        <v>65.893709999999999</v>
      </c>
      <c r="AB1612">
        <v>65.13382</v>
      </c>
      <c r="AC1612">
        <v>64.988749999999996</v>
      </c>
      <c r="AD1612">
        <v>64.232849999999999</v>
      </c>
      <c r="AE1612">
        <v>63.135680000000001</v>
      </c>
      <c r="AF1612">
        <v>61.515250000000002</v>
      </c>
      <c r="AG1612">
        <v>59.743760000000002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18.693629999999999</v>
      </c>
      <c r="AU1612">
        <v>48.648330000000001</v>
      </c>
      <c r="AV1612">
        <v>49.247059999999998</v>
      </c>
      <c r="AW1612">
        <v>49.483960000000003</v>
      </c>
      <c r="AX1612">
        <v>49.356450000000002</v>
      </c>
      <c r="AY1612">
        <v>48.78546</v>
      </c>
      <c r="AZ1612">
        <v>37.156730000000003</v>
      </c>
      <c r="BA1612">
        <v>18.651530000000001</v>
      </c>
      <c r="BB1612">
        <v>11.38757</v>
      </c>
      <c r="BC1612">
        <v>11.176159999999999</v>
      </c>
      <c r="BD1612">
        <v>10.8111</v>
      </c>
      <c r="BE1612">
        <v>10.02421</v>
      </c>
      <c r="BF1612">
        <v>0</v>
      </c>
      <c r="BG1612">
        <v>0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19.10474</v>
      </c>
      <c r="BS1612">
        <v>49.19218</v>
      </c>
      <c r="BT1612">
        <v>49.770020000000002</v>
      </c>
      <c r="BU1612">
        <v>49.996380000000002</v>
      </c>
      <c r="BV1612">
        <v>49.860340000000001</v>
      </c>
      <c r="BW1612">
        <v>49.284689999999998</v>
      </c>
      <c r="BX1612">
        <v>37.735129999999998</v>
      </c>
      <c r="BY1612">
        <v>19.287130000000001</v>
      </c>
      <c r="BZ1612">
        <v>11.90179</v>
      </c>
      <c r="CA1612">
        <v>11.65433</v>
      </c>
      <c r="CB1612">
        <v>11.27233</v>
      </c>
      <c r="CC1612">
        <v>10.48321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19.389479999999999</v>
      </c>
      <c r="CQ1612">
        <v>49.568860000000001</v>
      </c>
      <c r="CR1612">
        <v>50.13223</v>
      </c>
      <c r="CS1612">
        <v>50.351280000000003</v>
      </c>
      <c r="CT1612">
        <v>50.209319999999998</v>
      </c>
      <c r="CU1612">
        <v>49.630459999999999</v>
      </c>
      <c r="CV1612">
        <v>38.135730000000002</v>
      </c>
      <c r="CW1612">
        <v>19.727340000000002</v>
      </c>
      <c r="CX1612">
        <v>12.257949999999999</v>
      </c>
      <c r="CY1612">
        <v>11.9855</v>
      </c>
      <c r="CZ1612">
        <v>11.59178</v>
      </c>
      <c r="DA1612">
        <v>10.80111</v>
      </c>
      <c r="DB1612">
        <v>0</v>
      </c>
      <c r="DC1612">
        <v>0</v>
      </c>
      <c r="DD1612">
        <v>0</v>
      </c>
      <c r="DE1612">
        <v>0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  <c r="DM1612">
        <v>0</v>
      </c>
      <c r="DN1612">
        <v>19.674219999999998</v>
      </c>
      <c r="DO1612">
        <v>49.945529999999998</v>
      </c>
      <c r="DP1612">
        <v>50.494430000000001</v>
      </c>
      <c r="DQ1612">
        <v>50.706180000000003</v>
      </c>
      <c r="DR1612">
        <v>50.558309999999999</v>
      </c>
      <c r="DS1612">
        <v>49.976219999999998</v>
      </c>
      <c r="DT1612">
        <v>38.53633</v>
      </c>
      <c r="DU1612">
        <v>20.167549999999999</v>
      </c>
      <c r="DV1612">
        <v>12.614100000000001</v>
      </c>
      <c r="DW1612">
        <v>12.31668</v>
      </c>
      <c r="DX1612">
        <v>11.91122</v>
      </c>
      <c r="DY1612">
        <v>11.119009999999999</v>
      </c>
      <c r="DZ1612">
        <v>0</v>
      </c>
      <c r="EA1612">
        <v>0</v>
      </c>
      <c r="EB1612">
        <v>0</v>
      </c>
      <c r="EC1612">
        <v>0</v>
      </c>
      <c r="ED1612">
        <v>0</v>
      </c>
      <c r="EE1612">
        <v>0</v>
      </c>
      <c r="EF1612">
        <v>0</v>
      </c>
      <c r="EG1612">
        <v>0</v>
      </c>
      <c r="EH1612">
        <v>0</v>
      </c>
      <c r="EI1612">
        <v>0</v>
      </c>
      <c r="EJ1612">
        <v>0</v>
      </c>
      <c r="EK1612">
        <v>0</v>
      </c>
      <c r="EL1612">
        <v>20.085329999999999</v>
      </c>
      <c r="EM1612">
        <v>50.48939</v>
      </c>
      <c r="EN1612">
        <v>51.017389999999999</v>
      </c>
      <c r="EO1612">
        <v>51.218609999999998</v>
      </c>
      <c r="EP1612">
        <v>51.062199999999997</v>
      </c>
      <c r="EQ1612">
        <v>50.475450000000002</v>
      </c>
      <c r="ER1612">
        <v>39.114739999999998</v>
      </c>
      <c r="ES1612">
        <v>20.803149999999999</v>
      </c>
      <c r="ET1612">
        <v>13.12832</v>
      </c>
      <c r="EU1612">
        <v>12.794840000000001</v>
      </c>
      <c r="EV1612">
        <v>12.372450000000001</v>
      </c>
      <c r="EW1612">
        <v>11.578010000000001</v>
      </c>
      <c r="EX1612">
        <v>71.037649999999999</v>
      </c>
      <c r="EY1612">
        <v>70.216570000000004</v>
      </c>
      <c r="EZ1612">
        <v>69.630870000000002</v>
      </c>
      <c r="FA1612">
        <v>69.013019999999997</v>
      </c>
      <c r="FB1612">
        <v>68.23509</v>
      </c>
      <c r="FC1612">
        <v>67.904600000000002</v>
      </c>
      <c r="FD1612">
        <v>67.932820000000007</v>
      </c>
      <c r="FE1612">
        <v>68.778540000000007</v>
      </c>
      <c r="FF1612">
        <v>71.273409999999998</v>
      </c>
      <c r="FG1612">
        <v>75.292900000000003</v>
      </c>
      <c r="FH1612">
        <v>79.322789999999998</v>
      </c>
      <c r="FI1612">
        <v>83.321179999999998</v>
      </c>
      <c r="FJ1612">
        <v>85.008740000000003</v>
      </c>
      <c r="FK1612">
        <v>85.750680000000003</v>
      </c>
      <c r="FL1612">
        <v>86.515879999999996</v>
      </c>
      <c r="FM1612">
        <v>87.069310000000002</v>
      </c>
      <c r="FN1612">
        <v>87.701679999999996</v>
      </c>
      <c r="FO1612">
        <v>87.345110000000005</v>
      </c>
      <c r="FP1612">
        <v>86.6614</v>
      </c>
      <c r="FQ1612">
        <v>83.417370000000005</v>
      </c>
      <c r="FR1612">
        <v>78.729029999999995</v>
      </c>
      <c r="FS1612">
        <v>75.408550000000005</v>
      </c>
      <c r="FT1612">
        <v>73.431780000000003</v>
      </c>
      <c r="FU1612">
        <v>71.921660000000003</v>
      </c>
      <c r="FV1612">
        <v>1</v>
      </c>
    </row>
    <row r="1613" spans="1:178" x14ac:dyDescent="0.2">
      <c r="A1613" t="s">
        <v>216</v>
      </c>
      <c r="B1613" t="s">
        <v>231</v>
      </c>
      <c r="C1613" t="s">
        <v>246</v>
      </c>
      <c r="D1613" t="s">
        <v>10</v>
      </c>
      <c r="E1613" t="s">
        <v>239</v>
      </c>
      <c r="F1613" t="s">
        <v>227</v>
      </c>
      <c r="G1613">
        <v>51</v>
      </c>
      <c r="H1613" s="59"/>
      <c r="I1613">
        <v>11.725099999999999</v>
      </c>
      <c r="J1613">
        <v>55.549810000000001</v>
      </c>
      <c r="K1613">
        <v>55.368070000000003</v>
      </c>
      <c r="L1613">
        <v>55.8001</v>
      </c>
      <c r="M1613">
        <v>57.307270000000003</v>
      </c>
      <c r="N1613">
        <v>59.655740000000002</v>
      </c>
      <c r="O1613">
        <v>61.978070000000002</v>
      </c>
      <c r="P1613">
        <v>63.394210000000001</v>
      </c>
      <c r="Q1613">
        <v>64.054469999999995</v>
      </c>
      <c r="R1613">
        <v>64.72578</v>
      </c>
      <c r="S1613">
        <v>65.755420000000001</v>
      </c>
      <c r="T1613">
        <v>66.800139999999999</v>
      </c>
      <c r="U1613">
        <v>66.645840000000007</v>
      </c>
      <c r="V1613">
        <v>65.292460000000005</v>
      </c>
      <c r="W1613">
        <v>64.351900000000001</v>
      </c>
      <c r="X1613">
        <v>64.757469999999998</v>
      </c>
      <c r="Y1613">
        <v>64.637159999999994</v>
      </c>
      <c r="Z1613">
        <v>64.355950000000007</v>
      </c>
      <c r="AA1613">
        <v>63.407150000000001</v>
      </c>
      <c r="AB1613">
        <v>62.675939999999997</v>
      </c>
      <c r="AC1613">
        <v>62.536340000000003</v>
      </c>
      <c r="AD1613">
        <v>61.808970000000002</v>
      </c>
      <c r="AE1613">
        <v>60.7532</v>
      </c>
      <c r="AF1613">
        <v>59.193919999999999</v>
      </c>
      <c r="AG1613">
        <v>57.489280000000001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17.975210000000001</v>
      </c>
      <c r="AU1613">
        <v>46.79533</v>
      </c>
      <c r="AV1613">
        <v>47.372140000000002</v>
      </c>
      <c r="AW1613">
        <v>47.600439999999999</v>
      </c>
      <c r="AX1613">
        <v>47.478000000000002</v>
      </c>
      <c r="AY1613">
        <v>46.928710000000002</v>
      </c>
      <c r="AZ1613">
        <v>35.7363</v>
      </c>
      <c r="BA1613">
        <v>17.927600000000002</v>
      </c>
      <c r="BB1613">
        <v>10.94159</v>
      </c>
      <c r="BC1613">
        <v>10.73929</v>
      </c>
      <c r="BD1613">
        <v>10.388540000000001</v>
      </c>
      <c r="BE1613">
        <v>9.6314250000000001</v>
      </c>
      <c r="BF1613">
        <v>0</v>
      </c>
      <c r="BG1613">
        <v>0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18.378489999999999</v>
      </c>
      <c r="BS1613">
        <v>47.328830000000004</v>
      </c>
      <c r="BT1613">
        <v>47.88514</v>
      </c>
      <c r="BU1613">
        <v>48.103099999999998</v>
      </c>
      <c r="BV1613">
        <v>47.972290000000001</v>
      </c>
      <c r="BW1613">
        <v>47.418430000000001</v>
      </c>
      <c r="BX1613">
        <v>36.30368</v>
      </c>
      <c r="BY1613">
        <v>18.551089999999999</v>
      </c>
      <c r="BZ1613">
        <v>11.446020000000001</v>
      </c>
      <c r="CA1613">
        <v>11.208349999999999</v>
      </c>
      <c r="CB1613">
        <v>10.84099</v>
      </c>
      <c r="CC1613">
        <v>10.08168</v>
      </c>
      <c r="CD1613">
        <v>0</v>
      </c>
      <c r="CE1613">
        <v>0</v>
      </c>
      <c r="CF1613">
        <v>0</v>
      </c>
      <c r="CG1613">
        <v>0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0</v>
      </c>
      <c r="CN1613">
        <v>0</v>
      </c>
      <c r="CO1613">
        <v>0</v>
      </c>
      <c r="CP1613">
        <v>18.657800000000002</v>
      </c>
      <c r="CQ1613">
        <v>47.698329999999999</v>
      </c>
      <c r="CR1613">
        <v>48.24044</v>
      </c>
      <c r="CS1613">
        <v>48.451239999999999</v>
      </c>
      <c r="CT1613">
        <v>48.314630000000001</v>
      </c>
      <c r="CU1613">
        <v>47.75761</v>
      </c>
      <c r="CV1613">
        <v>36.696649999999998</v>
      </c>
      <c r="CW1613">
        <v>18.98291</v>
      </c>
      <c r="CX1613">
        <v>11.79538</v>
      </c>
      <c r="CY1613">
        <v>11.53322</v>
      </c>
      <c r="CZ1613">
        <v>11.154350000000001</v>
      </c>
      <c r="DA1613">
        <v>10.393520000000001</v>
      </c>
      <c r="DB1613">
        <v>0</v>
      </c>
      <c r="DC1613">
        <v>0</v>
      </c>
      <c r="DD1613">
        <v>0</v>
      </c>
      <c r="DE1613"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0</v>
      </c>
      <c r="DL1613">
        <v>0</v>
      </c>
      <c r="DM1613">
        <v>0</v>
      </c>
      <c r="DN1613">
        <v>18.937110000000001</v>
      </c>
      <c r="DO1613">
        <v>48.067830000000001</v>
      </c>
      <c r="DP1613">
        <v>48.595750000000002</v>
      </c>
      <c r="DQ1613">
        <v>48.799379999999999</v>
      </c>
      <c r="DR1613">
        <v>48.656970000000001</v>
      </c>
      <c r="DS1613">
        <v>48.096789999999999</v>
      </c>
      <c r="DT1613">
        <v>37.089619999999996</v>
      </c>
      <c r="DU1613">
        <v>19.414739999999998</v>
      </c>
      <c r="DV1613">
        <v>12.14475</v>
      </c>
      <c r="DW1613">
        <v>11.858090000000001</v>
      </c>
      <c r="DX1613">
        <v>11.46771</v>
      </c>
      <c r="DY1613">
        <v>10.70537</v>
      </c>
      <c r="DZ1613">
        <v>0</v>
      </c>
      <c r="EA1613">
        <v>0</v>
      </c>
      <c r="EB1613">
        <v>0</v>
      </c>
      <c r="EC1613">
        <v>0</v>
      </c>
      <c r="ED1613">
        <v>0</v>
      </c>
      <c r="EE1613">
        <v>0</v>
      </c>
      <c r="EF1613">
        <v>0</v>
      </c>
      <c r="EG1613">
        <v>0</v>
      </c>
      <c r="EH1613">
        <v>0</v>
      </c>
      <c r="EI1613">
        <v>0</v>
      </c>
      <c r="EJ1613">
        <v>0</v>
      </c>
      <c r="EK1613">
        <v>0</v>
      </c>
      <c r="EL1613">
        <v>19.340389999999999</v>
      </c>
      <c r="EM1613">
        <v>48.601329999999997</v>
      </c>
      <c r="EN1613">
        <v>49.108750000000001</v>
      </c>
      <c r="EO1613">
        <v>49.302039999999998</v>
      </c>
      <c r="EP1613">
        <v>49.151260000000001</v>
      </c>
      <c r="EQ1613">
        <v>48.586509999999997</v>
      </c>
      <c r="ER1613">
        <v>37.65701</v>
      </c>
      <c r="ES1613">
        <v>20.038229999999999</v>
      </c>
      <c r="ET1613">
        <v>12.649179999999999</v>
      </c>
      <c r="EU1613">
        <v>12.32714</v>
      </c>
      <c r="EV1613">
        <v>11.920159999999999</v>
      </c>
      <c r="EW1613">
        <v>11.155620000000001</v>
      </c>
      <c r="EX1613">
        <v>71.037649999999999</v>
      </c>
      <c r="EY1613">
        <v>70.216570000000004</v>
      </c>
      <c r="EZ1613">
        <v>69.630870000000002</v>
      </c>
      <c r="FA1613">
        <v>69.013019999999997</v>
      </c>
      <c r="FB1613">
        <v>68.23509</v>
      </c>
      <c r="FC1613">
        <v>67.904600000000002</v>
      </c>
      <c r="FD1613">
        <v>67.932820000000007</v>
      </c>
      <c r="FE1613">
        <v>68.778540000000007</v>
      </c>
      <c r="FF1613">
        <v>71.273409999999998</v>
      </c>
      <c r="FG1613">
        <v>75.292900000000003</v>
      </c>
      <c r="FH1613">
        <v>79.322789999999998</v>
      </c>
      <c r="FI1613">
        <v>83.321179999999998</v>
      </c>
      <c r="FJ1613">
        <v>85.008740000000003</v>
      </c>
      <c r="FK1613">
        <v>85.750680000000003</v>
      </c>
      <c r="FL1613">
        <v>86.515879999999996</v>
      </c>
      <c r="FM1613">
        <v>87.069310000000002</v>
      </c>
      <c r="FN1613">
        <v>87.701679999999996</v>
      </c>
      <c r="FO1613">
        <v>87.345110000000005</v>
      </c>
      <c r="FP1613">
        <v>86.6614</v>
      </c>
      <c r="FQ1613">
        <v>83.417370000000005</v>
      </c>
      <c r="FR1613">
        <v>78.729029999999995</v>
      </c>
      <c r="FS1613">
        <v>75.408550000000005</v>
      </c>
      <c r="FT1613">
        <v>73.431780000000003</v>
      </c>
      <c r="FU1613">
        <v>71.921660000000003</v>
      </c>
      <c r="FV1613">
        <v>1</v>
      </c>
    </row>
    <row r="1614" spans="1:178" x14ac:dyDescent="0.2">
      <c r="A1614" t="s">
        <v>216</v>
      </c>
      <c r="B1614" t="s">
        <v>231</v>
      </c>
      <c r="C1614" t="s">
        <v>246</v>
      </c>
      <c r="D1614" t="s">
        <v>33</v>
      </c>
      <c r="E1614">
        <v>2015</v>
      </c>
      <c r="F1614" t="s">
        <v>228</v>
      </c>
      <c r="G1614">
        <v>56</v>
      </c>
      <c r="H1614" s="59"/>
      <c r="I1614">
        <v>12.87462</v>
      </c>
      <c r="J1614">
        <v>56.195839999999997</v>
      </c>
      <c r="K1614">
        <v>55.681359999999998</v>
      </c>
      <c r="L1614">
        <v>55.50902</v>
      </c>
      <c r="M1614">
        <v>57.386940000000003</v>
      </c>
      <c r="N1614">
        <v>59.84008</v>
      </c>
      <c r="O1614">
        <v>63.772419999999997</v>
      </c>
      <c r="P1614">
        <v>65.918229999999994</v>
      </c>
      <c r="Q1614">
        <v>66.676770000000005</v>
      </c>
      <c r="R1614">
        <v>65.981989999999996</v>
      </c>
      <c r="S1614">
        <v>65.895780000000002</v>
      </c>
      <c r="T1614">
        <v>66.370429999999999</v>
      </c>
      <c r="U1614">
        <v>67.187690000000003</v>
      </c>
      <c r="V1614">
        <v>66.509159999999994</v>
      </c>
      <c r="W1614">
        <v>64.053160000000005</v>
      </c>
      <c r="X1614">
        <v>64.113860000000003</v>
      </c>
      <c r="Y1614">
        <v>63.756740000000001</v>
      </c>
      <c r="Z1614">
        <v>62.971879999999999</v>
      </c>
      <c r="AA1614">
        <v>62.485210000000002</v>
      </c>
      <c r="AB1614">
        <v>61.681759999999997</v>
      </c>
      <c r="AC1614">
        <v>61.575099999999999</v>
      </c>
      <c r="AD1614">
        <v>61.013660000000002</v>
      </c>
      <c r="AE1614">
        <v>60.946339999999999</v>
      </c>
      <c r="AF1614">
        <v>59.640090000000001</v>
      </c>
      <c r="AG1614">
        <v>57.055210000000002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17.826930000000001</v>
      </c>
      <c r="AX1614">
        <v>46.617719999999998</v>
      </c>
      <c r="AY1614">
        <v>46.040660000000003</v>
      </c>
      <c r="AZ1614">
        <v>45.171399999999998</v>
      </c>
      <c r="BA1614">
        <v>45.48565</v>
      </c>
      <c r="BB1614">
        <v>45.042369999999998</v>
      </c>
      <c r="BC1614">
        <v>34.414090000000002</v>
      </c>
      <c r="BD1614">
        <v>17.380649999999999</v>
      </c>
      <c r="BE1614">
        <v>8.4076930000000001</v>
      </c>
      <c r="BF1614">
        <v>0</v>
      </c>
      <c r="BG1614">
        <v>0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18.140429999999999</v>
      </c>
      <c r="BV1614">
        <v>47.04992</v>
      </c>
      <c r="BW1614">
        <v>46.486499999999999</v>
      </c>
      <c r="BX1614">
        <v>45.639969999999998</v>
      </c>
      <c r="BY1614">
        <v>45.965910000000001</v>
      </c>
      <c r="BZ1614">
        <v>45.495080000000002</v>
      </c>
      <c r="CA1614">
        <v>34.874420000000001</v>
      </c>
      <c r="CB1614">
        <v>17.833659999999998</v>
      </c>
      <c r="CC1614">
        <v>9.2664629999999999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0</v>
      </c>
      <c r="CJ1614"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v>0</v>
      </c>
      <c r="CR1614">
        <v>0</v>
      </c>
      <c r="CS1614">
        <v>18.357569999999999</v>
      </c>
      <c r="CT1614">
        <v>47.349269999999997</v>
      </c>
      <c r="CU1614">
        <v>46.795279999999998</v>
      </c>
      <c r="CV1614">
        <v>45.964500000000001</v>
      </c>
      <c r="CW1614">
        <v>46.298540000000003</v>
      </c>
      <c r="CX1614">
        <v>45.808630000000001</v>
      </c>
      <c r="CY1614">
        <v>35.193240000000003</v>
      </c>
      <c r="CZ1614">
        <v>18.14742</v>
      </c>
      <c r="DA1614">
        <v>9.8612450000000003</v>
      </c>
      <c r="DB1614">
        <v>0</v>
      </c>
      <c r="DC1614">
        <v>0</v>
      </c>
      <c r="DD1614">
        <v>0</v>
      </c>
      <c r="DE1614">
        <v>0</v>
      </c>
      <c r="DF1614">
        <v>0</v>
      </c>
      <c r="DG1614">
        <v>0</v>
      </c>
      <c r="DH1614">
        <v>0</v>
      </c>
      <c r="DI1614">
        <v>0</v>
      </c>
      <c r="DJ1614">
        <v>0</v>
      </c>
      <c r="DK1614">
        <v>0</v>
      </c>
      <c r="DL1614">
        <v>0</v>
      </c>
      <c r="DM1614">
        <v>0</v>
      </c>
      <c r="DN1614">
        <v>0</v>
      </c>
      <c r="DO1614">
        <v>0</v>
      </c>
      <c r="DP1614">
        <v>0</v>
      </c>
      <c r="DQ1614">
        <v>18.5747</v>
      </c>
      <c r="DR1614">
        <v>47.648609999999998</v>
      </c>
      <c r="DS1614">
        <v>47.10407</v>
      </c>
      <c r="DT1614">
        <v>46.289029999999997</v>
      </c>
      <c r="DU1614">
        <v>46.631169999999997</v>
      </c>
      <c r="DV1614">
        <v>46.122169999999997</v>
      </c>
      <c r="DW1614">
        <v>35.512070000000001</v>
      </c>
      <c r="DX1614">
        <v>18.461169999999999</v>
      </c>
      <c r="DY1614">
        <v>10.45603</v>
      </c>
      <c r="DZ1614">
        <v>0</v>
      </c>
      <c r="EA1614">
        <v>0</v>
      </c>
      <c r="EB1614">
        <v>0</v>
      </c>
      <c r="EC1614">
        <v>0</v>
      </c>
      <c r="ED1614">
        <v>0</v>
      </c>
      <c r="EE1614">
        <v>0</v>
      </c>
      <c r="EF1614">
        <v>0</v>
      </c>
      <c r="EG1614">
        <v>0</v>
      </c>
      <c r="EH1614">
        <v>0</v>
      </c>
      <c r="EI1614">
        <v>0</v>
      </c>
      <c r="EJ1614">
        <v>0</v>
      </c>
      <c r="EK1614">
        <v>0</v>
      </c>
      <c r="EL1614">
        <v>0</v>
      </c>
      <c r="EM1614">
        <v>0</v>
      </c>
      <c r="EN1614">
        <v>0</v>
      </c>
      <c r="EO1614">
        <v>18.888210000000001</v>
      </c>
      <c r="EP1614">
        <v>48.08081</v>
      </c>
      <c r="EQ1614">
        <v>47.549909999999997</v>
      </c>
      <c r="ER1614">
        <v>46.757599999999996</v>
      </c>
      <c r="ES1614">
        <v>47.111429999999999</v>
      </c>
      <c r="ET1614">
        <v>46.57488</v>
      </c>
      <c r="EU1614">
        <v>35.9724</v>
      </c>
      <c r="EV1614">
        <v>18.914180000000002</v>
      </c>
      <c r="EW1614">
        <v>11.3148</v>
      </c>
      <c r="EX1614">
        <v>56.714680000000001</v>
      </c>
      <c r="EY1614">
        <v>56.040289999999999</v>
      </c>
      <c r="EZ1614">
        <v>55.758510000000001</v>
      </c>
      <c r="FA1614">
        <v>55.52176</v>
      </c>
      <c r="FB1614">
        <v>55.07123</v>
      </c>
      <c r="FC1614">
        <v>54.786360000000002</v>
      </c>
      <c r="FD1614">
        <v>55.197740000000003</v>
      </c>
      <c r="FE1614">
        <v>55.120289999999997</v>
      </c>
      <c r="FF1614">
        <v>55.683959999999999</v>
      </c>
      <c r="FG1614">
        <v>56.824269999999999</v>
      </c>
      <c r="FH1614">
        <v>58.218620000000001</v>
      </c>
      <c r="FI1614">
        <v>58.883989999999997</v>
      </c>
      <c r="FJ1614">
        <v>59.921509999999998</v>
      </c>
      <c r="FK1614">
        <v>60.812080000000002</v>
      </c>
      <c r="FL1614">
        <v>61.667000000000002</v>
      </c>
      <c r="FM1614">
        <v>61.253030000000003</v>
      </c>
      <c r="FN1614">
        <v>61.590179999999997</v>
      </c>
      <c r="FO1614">
        <v>61.30585</v>
      </c>
      <c r="FP1614">
        <v>60.412430000000001</v>
      </c>
      <c r="FQ1614">
        <v>59.283290000000001</v>
      </c>
      <c r="FR1614">
        <v>58.652850000000001</v>
      </c>
      <c r="FS1614">
        <v>58.225949999999997</v>
      </c>
      <c r="FT1614">
        <v>57.268389999999997</v>
      </c>
      <c r="FU1614">
        <v>56.08361</v>
      </c>
      <c r="FV1614">
        <v>1</v>
      </c>
    </row>
    <row r="1615" spans="1:178" x14ac:dyDescent="0.2">
      <c r="A1615" t="s">
        <v>216</v>
      </c>
      <c r="B1615" t="s">
        <v>231</v>
      </c>
      <c r="C1615" t="s">
        <v>246</v>
      </c>
      <c r="D1615" t="s">
        <v>33</v>
      </c>
      <c r="E1615">
        <v>2016</v>
      </c>
      <c r="F1615" t="s">
        <v>228</v>
      </c>
      <c r="G1615">
        <v>54</v>
      </c>
      <c r="H1615" s="59"/>
      <c r="I1615">
        <v>12.414809999999999</v>
      </c>
      <c r="J1615">
        <v>54.188850000000002</v>
      </c>
      <c r="K1615">
        <v>53.692740000000001</v>
      </c>
      <c r="L1615">
        <v>53.52655</v>
      </c>
      <c r="M1615">
        <v>55.337409999999998</v>
      </c>
      <c r="N1615">
        <v>57.702939999999998</v>
      </c>
      <c r="O1615">
        <v>61.494840000000003</v>
      </c>
      <c r="P1615">
        <v>63.564010000000003</v>
      </c>
      <c r="Q1615">
        <v>64.295460000000006</v>
      </c>
      <c r="R1615">
        <v>63.625489999999999</v>
      </c>
      <c r="S1615">
        <v>63.542360000000002</v>
      </c>
      <c r="T1615">
        <v>64.000060000000005</v>
      </c>
      <c r="U1615">
        <v>64.788120000000006</v>
      </c>
      <c r="V1615">
        <v>64.133830000000003</v>
      </c>
      <c r="W1615">
        <v>61.765549999999998</v>
      </c>
      <c r="X1615">
        <v>61.824080000000002</v>
      </c>
      <c r="Y1615">
        <v>61.47972</v>
      </c>
      <c r="Z1615">
        <v>60.72289</v>
      </c>
      <c r="AA1615">
        <v>60.253599999999999</v>
      </c>
      <c r="AB1615">
        <v>59.478839999999998</v>
      </c>
      <c r="AC1615">
        <v>59.375990000000002</v>
      </c>
      <c r="AD1615">
        <v>58.834589999999999</v>
      </c>
      <c r="AE1615">
        <v>58.769689999999997</v>
      </c>
      <c r="AF1615">
        <v>57.510089999999998</v>
      </c>
      <c r="AG1615">
        <v>55.017519999999998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17.180859999999999</v>
      </c>
      <c r="AX1615">
        <v>44.939860000000003</v>
      </c>
      <c r="AY1615">
        <v>44.383000000000003</v>
      </c>
      <c r="AZ1615">
        <v>43.5441</v>
      </c>
      <c r="BA1615">
        <v>43.846780000000003</v>
      </c>
      <c r="BB1615">
        <v>43.420160000000003</v>
      </c>
      <c r="BC1615">
        <v>33.171230000000001</v>
      </c>
      <c r="BD1615">
        <v>16.74635</v>
      </c>
      <c r="BE1615">
        <v>8.0816970000000001</v>
      </c>
      <c r="BF1615">
        <v>0</v>
      </c>
      <c r="BG1615">
        <v>0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17.488720000000001</v>
      </c>
      <c r="BV1615">
        <v>45.364269999999998</v>
      </c>
      <c r="BW1615">
        <v>44.820799999999998</v>
      </c>
      <c r="BX1615">
        <v>44.00423</v>
      </c>
      <c r="BY1615">
        <v>44.318390000000001</v>
      </c>
      <c r="BZ1615">
        <v>43.864710000000002</v>
      </c>
      <c r="CA1615">
        <v>33.623260000000002</v>
      </c>
      <c r="CB1615">
        <v>17.191189999999999</v>
      </c>
      <c r="CC1615">
        <v>8.9249939999999999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17.70194</v>
      </c>
      <c r="CT1615">
        <v>45.65822</v>
      </c>
      <c r="CU1615">
        <v>45.124020000000002</v>
      </c>
      <c r="CV1615">
        <v>44.32291</v>
      </c>
      <c r="CW1615">
        <v>44.645020000000002</v>
      </c>
      <c r="CX1615">
        <v>44.172609999999999</v>
      </c>
      <c r="CY1615">
        <v>33.936340000000001</v>
      </c>
      <c r="CZ1615">
        <v>17.499289999999998</v>
      </c>
      <c r="DA1615">
        <v>9.5090579999999996</v>
      </c>
      <c r="DB1615">
        <v>0</v>
      </c>
      <c r="DC1615">
        <v>0</v>
      </c>
      <c r="DD1615">
        <v>0</v>
      </c>
      <c r="DE1615">
        <v>0</v>
      </c>
      <c r="DF1615">
        <v>0</v>
      </c>
      <c r="DG1615">
        <v>0</v>
      </c>
      <c r="DH1615">
        <v>0</v>
      </c>
      <c r="DI1615">
        <v>0</v>
      </c>
      <c r="DJ1615">
        <v>0</v>
      </c>
      <c r="DK1615">
        <v>0</v>
      </c>
      <c r="DL1615">
        <v>0</v>
      </c>
      <c r="DM1615">
        <v>0</v>
      </c>
      <c r="DN1615">
        <v>0</v>
      </c>
      <c r="DO1615">
        <v>0</v>
      </c>
      <c r="DP1615">
        <v>0</v>
      </c>
      <c r="DQ1615">
        <v>17.91516</v>
      </c>
      <c r="DR1615">
        <v>45.952170000000002</v>
      </c>
      <c r="DS1615">
        <v>45.427250000000001</v>
      </c>
      <c r="DT1615">
        <v>44.641590000000001</v>
      </c>
      <c r="DU1615">
        <v>44.971649999999997</v>
      </c>
      <c r="DV1615">
        <v>44.480499999999999</v>
      </c>
      <c r="DW1615">
        <v>34.249420000000001</v>
      </c>
      <c r="DX1615">
        <v>17.807390000000002</v>
      </c>
      <c r="DY1615">
        <v>10.093120000000001</v>
      </c>
      <c r="DZ1615">
        <v>0</v>
      </c>
      <c r="EA1615">
        <v>0</v>
      </c>
      <c r="EB1615">
        <v>0</v>
      </c>
      <c r="EC1615">
        <v>0</v>
      </c>
      <c r="ED1615">
        <v>0</v>
      </c>
      <c r="EE1615">
        <v>0</v>
      </c>
      <c r="EF1615">
        <v>0</v>
      </c>
      <c r="EG1615">
        <v>0</v>
      </c>
      <c r="EH1615">
        <v>0</v>
      </c>
      <c r="EI1615">
        <v>0</v>
      </c>
      <c r="EJ1615">
        <v>0</v>
      </c>
      <c r="EK1615">
        <v>0</v>
      </c>
      <c r="EL1615">
        <v>0</v>
      </c>
      <c r="EM1615">
        <v>0</v>
      </c>
      <c r="EN1615">
        <v>0</v>
      </c>
      <c r="EO1615">
        <v>18.223020000000002</v>
      </c>
      <c r="EP1615">
        <v>46.376579999999997</v>
      </c>
      <c r="EQ1615">
        <v>45.865049999999997</v>
      </c>
      <c r="ER1615">
        <v>45.10172</v>
      </c>
      <c r="ES1615">
        <v>45.443260000000002</v>
      </c>
      <c r="ET1615">
        <v>44.925060000000002</v>
      </c>
      <c r="EU1615">
        <v>34.701459999999997</v>
      </c>
      <c r="EV1615">
        <v>18.25224</v>
      </c>
      <c r="EW1615">
        <v>10.93642</v>
      </c>
      <c r="EX1615">
        <v>56.714680000000001</v>
      </c>
      <c r="EY1615">
        <v>56.040289999999999</v>
      </c>
      <c r="EZ1615">
        <v>55.758510000000001</v>
      </c>
      <c r="FA1615">
        <v>55.52176</v>
      </c>
      <c r="FB1615">
        <v>55.07123</v>
      </c>
      <c r="FC1615">
        <v>54.786360000000002</v>
      </c>
      <c r="FD1615">
        <v>55.197740000000003</v>
      </c>
      <c r="FE1615">
        <v>55.120289999999997</v>
      </c>
      <c r="FF1615">
        <v>55.683959999999999</v>
      </c>
      <c r="FG1615">
        <v>56.824269999999999</v>
      </c>
      <c r="FH1615">
        <v>58.218620000000001</v>
      </c>
      <c r="FI1615">
        <v>58.883989999999997</v>
      </c>
      <c r="FJ1615">
        <v>59.921509999999998</v>
      </c>
      <c r="FK1615">
        <v>60.812080000000002</v>
      </c>
      <c r="FL1615">
        <v>61.667000000000002</v>
      </c>
      <c r="FM1615">
        <v>61.253030000000003</v>
      </c>
      <c r="FN1615">
        <v>61.590179999999997</v>
      </c>
      <c r="FO1615">
        <v>61.30585</v>
      </c>
      <c r="FP1615">
        <v>60.412430000000001</v>
      </c>
      <c r="FQ1615">
        <v>59.283290000000001</v>
      </c>
      <c r="FR1615">
        <v>58.652850000000001</v>
      </c>
      <c r="FS1615">
        <v>58.225960000000001</v>
      </c>
      <c r="FT1615">
        <v>57.268389999999997</v>
      </c>
      <c r="FU1615">
        <v>56.08361</v>
      </c>
      <c r="FV1615">
        <v>1</v>
      </c>
    </row>
    <row r="1616" spans="1:178" x14ac:dyDescent="0.2">
      <c r="A1616" t="s">
        <v>216</v>
      </c>
      <c r="B1616" t="s">
        <v>231</v>
      </c>
      <c r="C1616" t="s">
        <v>246</v>
      </c>
      <c r="D1616" t="s">
        <v>33</v>
      </c>
      <c r="E1616">
        <v>2017</v>
      </c>
      <c r="F1616" t="s">
        <v>228</v>
      </c>
      <c r="G1616">
        <v>53</v>
      </c>
      <c r="H1616" s="59"/>
      <c r="I1616">
        <v>12.184900000000001</v>
      </c>
      <c r="J1616">
        <v>53.18535</v>
      </c>
      <c r="K1616">
        <v>52.698430000000002</v>
      </c>
      <c r="L1616">
        <v>52.535319999999999</v>
      </c>
      <c r="M1616">
        <v>54.312640000000002</v>
      </c>
      <c r="N1616">
        <v>56.634369999999997</v>
      </c>
      <c r="O1616">
        <v>60.35604</v>
      </c>
      <c r="P1616">
        <v>62.386890000000001</v>
      </c>
      <c r="Q1616">
        <v>63.104799999999997</v>
      </c>
      <c r="R1616">
        <v>62.447240000000001</v>
      </c>
      <c r="S1616">
        <v>62.365650000000002</v>
      </c>
      <c r="T1616">
        <v>62.814869999999999</v>
      </c>
      <c r="U1616">
        <v>63.588349999999998</v>
      </c>
      <c r="V1616">
        <v>62.946170000000002</v>
      </c>
      <c r="W1616">
        <v>60.621749999999999</v>
      </c>
      <c r="X1616">
        <v>60.679189999999998</v>
      </c>
      <c r="Y1616">
        <v>60.341209999999997</v>
      </c>
      <c r="Z1616">
        <v>59.598379999999999</v>
      </c>
      <c r="AA1616">
        <v>59.137790000000003</v>
      </c>
      <c r="AB1616">
        <v>58.377380000000002</v>
      </c>
      <c r="AC1616">
        <v>58.276440000000001</v>
      </c>
      <c r="AD1616">
        <v>57.745069999999998</v>
      </c>
      <c r="AE1616">
        <v>57.681359999999998</v>
      </c>
      <c r="AF1616">
        <v>56.44509</v>
      </c>
      <c r="AG1616">
        <v>53.99868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16.857890000000001</v>
      </c>
      <c r="AX1616">
        <v>44.101019999999998</v>
      </c>
      <c r="AY1616">
        <v>43.554259999999999</v>
      </c>
      <c r="AZ1616">
        <v>42.730550000000001</v>
      </c>
      <c r="BA1616">
        <v>43.027439999999999</v>
      </c>
      <c r="BB1616">
        <v>42.60915</v>
      </c>
      <c r="BC1616">
        <v>32.549900000000001</v>
      </c>
      <c r="BD1616">
        <v>16.429290000000002</v>
      </c>
      <c r="BE1616">
        <v>7.9188809999999998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17.162890000000001</v>
      </c>
      <c r="BV1616">
        <v>44.521479999999997</v>
      </c>
      <c r="BW1616">
        <v>43.987990000000003</v>
      </c>
      <c r="BX1616">
        <v>43.186399999999999</v>
      </c>
      <c r="BY1616">
        <v>43.494660000000003</v>
      </c>
      <c r="BZ1616">
        <v>43.04956</v>
      </c>
      <c r="CA1616">
        <v>32.997729999999997</v>
      </c>
      <c r="CB1616">
        <v>16.87</v>
      </c>
      <c r="CC1616">
        <v>8.7543330000000008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0</v>
      </c>
      <c r="CR1616">
        <v>0</v>
      </c>
      <c r="CS1616">
        <v>17.374130000000001</v>
      </c>
      <c r="CT1616">
        <v>44.8127</v>
      </c>
      <c r="CU1616">
        <v>44.28839</v>
      </c>
      <c r="CV1616">
        <v>43.502119999999998</v>
      </c>
      <c r="CW1616">
        <v>43.818260000000002</v>
      </c>
      <c r="CX1616">
        <v>43.354599999999998</v>
      </c>
      <c r="CY1616">
        <v>33.30789</v>
      </c>
      <c r="CZ1616">
        <v>17.175229999999999</v>
      </c>
      <c r="DA1616">
        <v>9.3329640000000005</v>
      </c>
      <c r="DB1616">
        <v>0</v>
      </c>
      <c r="DC1616">
        <v>0</v>
      </c>
      <c r="DD1616">
        <v>0</v>
      </c>
      <c r="DE1616">
        <v>0</v>
      </c>
      <c r="DF1616">
        <v>0</v>
      </c>
      <c r="DG1616">
        <v>0</v>
      </c>
      <c r="DH1616">
        <v>0</v>
      </c>
      <c r="DI1616">
        <v>0</v>
      </c>
      <c r="DJ1616">
        <v>0</v>
      </c>
      <c r="DK1616">
        <v>0</v>
      </c>
      <c r="DL1616">
        <v>0</v>
      </c>
      <c r="DM1616">
        <v>0</v>
      </c>
      <c r="DN1616">
        <v>0</v>
      </c>
      <c r="DO1616">
        <v>0</v>
      </c>
      <c r="DP1616">
        <v>0</v>
      </c>
      <c r="DQ1616">
        <v>17.585360000000001</v>
      </c>
      <c r="DR1616">
        <v>45.103909999999999</v>
      </c>
      <c r="DS1616">
        <v>44.588790000000003</v>
      </c>
      <c r="DT1616">
        <v>43.817830000000001</v>
      </c>
      <c r="DU1616">
        <v>44.141860000000001</v>
      </c>
      <c r="DV1616">
        <v>43.65963</v>
      </c>
      <c r="DW1616">
        <v>33.61806</v>
      </c>
      <c r="DX1616">
        <v>17.480460000000001</v>
      </c>
      <c r="DY1616">
        <v>9.9115950000000002</v>
      </c>
      <c r="DZ1616">
        <v>0</v>
      </c>
      <c r="EA1616">
        <v>0</v>
      </c>
      <c r="EB1616">
        <v>0</v>
      </c>
      <c r="EC1616">
        <v>0</v>
      </c>
      <c r="ED1616">
        <v>0</v>
      </c>
      <c r="EE1616">
        <v>0</v>
      </c>
      <c r="EF1616">
        <v>0</v>
      </c>
      <c r="EG1616">
        <v>0</v>
      </c>
      <c r="EH1616">
        <v>0</v>
      </c>
      <c r="EI1616">
        <v>0</v>
      </c>
      <c r="EJ1616">
        <v>0</v>
      </c>
      <c r="EK1616">
        <v>0</v>
      </c>
      <c r="EL1616">
        <v>0</v>
      </c>
      <c r="EM1616">
        <v>0</v>
      </c>
      <c r="EN1616">
        <v>0</v>
      </c>
      <c r="EO1616">
        <v>17.890360000000001</v>
      </c>
      <c r="EP1616">
        <v>45.524380000000001</v>
      </c>
      <c r="EQ1616">
        <v>45.022530000000003</v>
      </c>
      <c r="ER1616">
        <v>44.273679999999999</v>
      </c>
      <c r="ES1616">
        <v>44.609079999999999</v>
      </c>
      <c r="ET1616">
        <v>44.10004</v>
      </c>
      <c r="EU1616">
        <v>34.065890000000003</v>
      </c>
      <c r="EV1616">
        <v>17.92117</v>
      </c>
      <c r="EW1616">
        <v>10.74705</v>
      </c>
      <c r="EX1616">
        <v>56.714680000000001</v>
      </c>
      <c r="EY1616">
        <v>56.040289999999999</v>
      </c>
      <c r="EZ1616">
        <v>55.758510000000001</v>
      </c>
      <c r="FA1616">
        <v>55.52176</v>
      </c>
      <c r="FB1616">
        <v>55.07123</v>
      </c>
      <c r="FC1616">
        <v>54.786360000000002</v>
      </c>
      <c r="FD1616">
        <v>55.197740000000003</v>
      </c>
      <c r="FE1616">
        <v>55.120289999999997</v>
      </c>
      <c r="FF1616">
        <v>55.683959999999999</v>
      </c>
      <c r="FG1616">
        <v>56.824269999999999</v>
      </c>
      <c r="FH1616">
        <v>58.218620000000001</v>
      </c>
      <c r="FI1616">
        <v>58.883989999999997</v>
      </c>
      <c r="FJ1616">
        <v>59.921509999999998</v>
      </c>
      <c r="FK1616">
        <v>60.812080000000002</v>
      </c>
      <c r="FL1616">
        <v>61.667000000000002</v>
      </c>
      <c r="FM1616">
        <v>61.253030000000003</v>
      </c>
      <c r="FN1616">
        <v>61.590179999999997</v>
      </c>
      <c r="FO1616">
        <v>61.30585</v>
      </c>
      <c r="FP1616">
        <v>60.412430000000001</v>
      </c>
      <c r="FQ1616">
        <v>59.283290000000001</v>
      </c>
      <c r="FR1616">
        <v>58.652850000000001</v>
      </c>
      <c r="FS1616">
        <v>58.225960000000001</v>
      </c>
      <c r="FT1616">
        <v>57.268389999999997</v>
      </c>
      <c r="FU1616">
        <v>56.08361</v>
      </c>
      <c r="FV1616">
        <v>1</v>
      </c>
    </row>
    <row r="1617" spans="1:178" x14ac:dyDescent="0.2">
      <c r="A1617" t="s">
        <v>216</v>
      </c>
      <c r="B1617" t="s">
        <v>231</v>
      </c>
      <c r="C1617" t="s">
        <v>246</v>
      </c>
      <c r="D1617" t="s">
        <v>33</v>
      </c>
      <c r="E1617" t="s">
        <v>239</v>
      </c>
      <c r="F1617" t="s">
        <v>228</v>
      </c>
      <c r="G1617">
        <v>51</v>
      </c>
      <c r="H1617" s="59"/>
      <c r="I1617">
        <v>11.725099999999999</v>
      </c>
      <c r="J1617">
        <v>51.178359999999998</v>
      </c>
      <c r="K1617">
        <v>50.709809999999997</v>
      </c>
      <c r="L1617">
        <v>50.552860000000003</v>
      </c>
      <c r="M1617">
        <v>52.263109999999998</v>
      </c>
      <c r="N1617">
        <v>54.497219999999999</v>
      </c>
      <c r="O1617">
        <v>58.07846</v>
      </c>
      <c r="P1617">
        <v>60.032670000000003</v>
      </c>
      <c r="Q1617">
        <v>60.723489999999998</v>
      </c>
      <c r="R1617">
        <v>60.090739999999997</v>
      </c>
      <c r="S1617">
        <v>60.012230000000002</v>
      </c>
      <c r="T1617">
        <v>60.444499999999998</v>
      </c>
      <c r="U1617">
        <v>61.188789999999997</v>
      </c>
      <c r="V1617">
        <v>60.570839999999997</v>
      </c>
      <c r="W1617">
        <v>58.334130000000002</v>
      </c>
      <c r="X1617">
        <v>58.389409999999998</v>
      </c>
      <c r="Y1617">
        <v>58.06418</v>
      </c>
      <c r="Z1617">
        <v>57.34939</v>
      </c>
      <c r="AA1617">
        <v>56.906170000000003</v>
      </c>
      <c r="AB1617">
        <v>56.174460000000003</v>
      </c>
      <c r="AC1617">
        <v>56.07732</v>
      </c>
      <c r="AD1617">
        <v>55.566009999999999</v>
      </c>
      <c r="AE1617">
        <v>55.504710000000003</v>
      </c>
      <c r="AF1617">
        <v>54.315089999999998</v>
      </c>
      <c r="AG1617">
        <v>51.960990000000002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16.2121</v>
      </c>
      <c r="AX1617">
        <v>42.42353</v>
      </c>
      <c r="AY1617">
        <v>41.896979999999999</v>
      </c>
      <c r="AZ1617">
        <v>41.103659999999998</v>
      </c>
      <c r="BA1617">
        <v>41.38899</v>
      </c>
      <c r="BB1617">
        <v>40.98733</v>
      </c>
      <c r="BC1617">
        <v>31.30743</v>
      </c>
      <c r="BD1617">
        <v>15.79538</v>
      </c>
      <c r="BE1617">
        <v>7.5936320000000004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16.511279999999999</v>
      </c>
      <c r="BV1617">
        <v>42.835990000000002</v>
      </c>
      <c r="BW1617">
        <v>42.32246</v>
      </c>
      <c r="BX1617">
        <v>41.550820000000002</v>
      </c>
      <c r="BY1617">
        <v>41.84731</v>
      </c>
      <c r="BZ1617">
        <v>41.419350000000001</v>
      </c>
      <c r="CA1617">
        <v>31.746729999999999</v>
      </c>
      <c r="CB1617">
        <v>16.227689999999999</v>
      </c>
      <c r="CC1617">
        <v>8.4131680000000006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0</v>
      </c>
      <c r="CS1617">
        <v>16.718499999999999</v>
      </c>
      <c r="CT1617">
        <v>43.121650000000002</v>
      </c>
      <c r="CU1617">
        <v>42.617130000000003</v>
      </c>
      <c r="CV1617">
        <v>41.860529999999997</v>
      </c>
      <c r="CW1617">
        <v>42.164740000000002</v>
      </c>
      <c r="CX1617">
        <v>41.71857</v>
      </c>
      <c r="CY1617">
        <v>32.050989999999999</v>
      </c>
      <c r="CZ1617">
        <v>16.52711</v>
      </c>
      <c r="DA1617">
        <v>8.9807769999999998</v>
      </c>
      <c r="DB1617">
        <v>0</v>
      </c>
      <c r="DC1617">
        <v>0</v>
      </c>
      <c r="DD1617">
        <v>0</v>
      </c>
      <c r="DE1617"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  <c r="DM1617">
        <v>0</v>
      </c>
      <c r="DN1617">
        <v>0</v>
      </c>
      <c r="DO1617">
        <v>0</v>
      </c>
      <c r="DP1617">
        <v>0</v>
      </c>
      <c r="DQ1617">
        <v>16.925709999999999</v>
      </c>
      <c r="DR1617">
        <v>43.407319999999999</v>
      </c>
      <c r="DS1617">
        <v>42.911810000000003</v>
      </c>
      <c r="DT1617">
        <v>42.170229999999997</v>
      </c>
      <c r="DU1617">
        <v>42.482170000000004</v>
      </c>
      <c r="DV1617">
        <v>42.017800000000001</v>
      </c>
      <c r="DW1617">
        <v>32.355249999999998</v>
      </c>
      <c r="DX1617">
        <v>16.826530000000002</v>
      </c>
      <c r="DY1617">
        <v>9.5483860000000007</v>
      </c>
      <c r="DZ1617">
        <v>0</v>
      </c>
      <c r="EA1617">
        <v>0</v>
      </c>
      <c r="EB1617">
        <v>0</v>
      </c>
      <c r="EC1617">
        <v>0</v>
      </c>
      <c r="ED1617">
        <v>0</v>
      </c>
      <c r="EE1617">
        <v>0</v>
      </c>
      <c r="EF1617">
        <v>0</v>
      </c>
      <c r="EG1617">
        <v>0</v>
      </c>
      <c r="EH1617">
        <v>0</v>
      </c>
      <c r="EI1617">
        <v>0</v>
      </c>
      <c r="EJ1617">
        <v>0</v>
      </c>
      <c r="EK1617">
        <v>0</v>
      </c>
      <c r="EL1617">
        <v>0</v>
      </c>
      <c r="EM1617">
        <v>0</v>
      </c>
      <c r="EN1617">
        <v>0</v>
      </c>
      <c r="EO1617">
        <v>17.224900000000002</v>
      </c>
      <c r="EP1617">
        <v>43.819769999999998</v>
      </c>
      <c r="EQ1617">
        <v>43.33728</v>
      </c>
      <c r="ER1617">
        <v>42.61739</v>
      </c>
      <c r="ES1617">
        <v>42.940489999999997</v>
      </c>
      <c r="ET1617">
        <v>42.449820000000003</v>
      </c>
      <c r="EU1617">
        <v>32.794550000000001</v>
      </c>
      <c r="EV1617">
        <v>17.258839999999999</v>
      </c>
      <c r="EW1617">
        <v>10.36792</v>
      </c>
      <c r="EX1617">
        <v>56.714680000000001</v>
      </c>
      <c r="EY1617">
        <v>56.040289999999999</v>
      </c>
      <c r="EZ1617">
        <v>55.758510000000001</v>
      </c>
      <c r="FA1617">
        <v>55.52176</v>
      </c>
      <c r="FB1617">
        <v>55.07123</v>
      </c>
      <c r="FC1617">
        <v>54.786360000000002</v>
      </c>
      <c r="FD1617">
        <v>55.197740000000003</v>
      </c>
      <c r="FE1617">
        <v>55.120289999999997</v>
      </c>
      <c r="FF1617">
        <v>55.683959999999999</v>
      </c>
      <c r="FG1617">
        <v>56.824269999999999</v>
      </c>
      <c r="FH1617">
        <v>58.218620000000001</v>
      </c>
      <c r="FI1617">
        <v>58.883989999999997</v>
      </c>
      <c r="FJ1617">
        <v>59.921509999999998</v>
      </c>
      <c r="FK1617">
        <v>60.812080000000002</v>
      </c>
      <c r="FL1617">
        <v>61.667000000000002</v>
      </c>
      <c r="FM1617">
        <v>61.253030000000003</v>
      </c>
      <c r="FN1617">
        <v>61.590179999999997</v>
      </c>
      <c r="FO1617">
        <v>61.30585</v>
      </c>
      <c r="FP1617">
        <v>60.412430000000001</v>
      </c>
      <c r="FQ1617">
        <v>59.283290000000001</v>
      </c>
      <c r="FR1617">
        <v>58.652850000000001</v>
      </c>
      <c r="FS1617">
        <v>58.225960000000001</v>
      </c>
      <c r="FT1617">
        <v>57.268389999999997</v>
      </c>
      <c r="FU1617">
        <v>56.083599999999997</v>
      </c>
      <c r="FV1617">
        <v>1</v>
      </c>
    </row>
    <row r="1618" spans="1:178" x14ac:dyDescent="0.2">
      <c r="A1618" t="s">
        <v>216</v>
      </c>
      <c r="B1618" t="s">
        <v>231</v>
      </c>
      <c r="C1618" t="s">
        <v>246</v>
      </c>
      <c r="D1618" t="s">
        <v>34</v>
      </c>
      <c r="E1618">
        <v>2015</v>
      </c>
      <c r="F1618" t="s">
        <v>228</v>
      </c>
      <c r="G1618">
        <v>56</v>
      </c>
      <c r="H1618" s="59"/>
      <c r="I1618">
        <v>12.87462</v>
      </c>
      <c r="J1618">
        <v>57.191949999999999</v>
      </c>
      <c r="K1618">
        <v>56.649569999999997</v>
      </c>
      <c r="L1618">
        <v>56.95411</v>
      </c>
      <c r="M1618">
        <v>57.969009999999997</v>
      </c>
      <c r="N1618">
        <v>60.816070000000003</v>
      </c>
      <c r="O1618">
        <v>64.422060000000002</v>
      </c>
      <c r="P1618">
        <v>65.870040000000003</v>
      </c>
      <c r="Q1618">
        <v>66.713989999999995</v>
      </c>
      <c r="R1618">
        <v>65.003320000000002</v>
      </c>
      <c r="S1618">
        <v>66.440129999999996</v>
      </c>
      <c r="T1618">
        <v>69.875929999999997</v>
      </c>
      <c r="U1618">
        <v>68.917829999999995</v>
      </c>
      <c r="V1618">
        <v>67.651660000000007</v>
      </c>
      <c r="W1618">
        <v>65.435959999999994</v>
      </c>
      <c r="X1618">
        <v>65.532259999999994</v>
      </c>
      <c r="Y1618">
        <v>65.306650000000005</v>
      </c>
      <c r="Z1618">
        <v>64.409710000000004</v>
      </c>
      <c r="AA1618">
        <v>64.069649999999996</v>
      </c>
      <c r="AB1618">
        <v>63.332099999999997</v>
      </c>
      <c r="AC1618">
        <v>63.1158</v>
      </c>
      <c r="AD1618">
        <v>62.60154</v>
      </c>
      <c r="AE1618">
        <v>62.203339999999997</v>
      </c>
      <c r="AF1618">
        <v>60.84825</v>
      </c>
      <c r="AG1618">
        <v>58.625839999999997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18.359380000000002</v>
      </c>
      <c r="AX1618">
        <v>48.231059999999999</v>
      </c>
      <c r="AY1618">
        <v>47.95194</v>
      </c>
      <c r="AZ1618">
        <v>47.278649999999999</v>
      </c>
      <c r="BA1618">
        <v>47.555979999999998</v>
      </c>
      <c r="BB1618">
        <v>47.144970000000001</v>
      </c>
      <c r="BC1618">
        <v>35.860460000000003</v>
      </c>
      <c r="BD1618">
        <v>18.286449999999999</v>
      </c>
      <c r="BE1618">
        <v>9.3472030000000004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18.71529</v>
      </c>
      <c r="BV1618">
        <v>48.709209999999999</v>
      </c>
      <c r="BW1618">
        <v>48.439990000000002</v>
      </c>
      <c r="BX1618">
        <v>47.77543</v>
      </c>
      <c r="BY1618">
        <v>48.045439999999999</v>
      </c>
      <c r="BZ1618">
        <v>47.613549999999996</v>
      </c>
      <c r="CA1618">
        <v>36.36103</v>
      </c>
      <c r="CB1618">
        <v>18.797039999999999</v>
      </c>
      <c r="CC1618">
        <v>10.205970000000001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0</v>
      </c>
      <c r="CR1618">
        <v>0</v>
      </c>
      <c r="CS1618">
        <v>18.9618</v>
      </c>
      <c r="CT1618">
        <v>49.040370000000003</v>
      </c>
      <c r="CU1618">
        <v>48.778019999999998</v>
      </c>
      <c r="CV1618">
        <v>48.119500000000002</v>
      </c>
      <c r="CW1618">
        <v>48.384439999999998</v>
      </c>
      <c r="CX1618">
        <v>47.938090000000003</v>
      </c>
      <c r="CY1618">
        <v>36.707720000000002</v>
      </c>
      <c r="CZ1618">
        <v>19.150670000000002</v>
      </c>
      <c r="DA1618">
        <v>10.80076</v>
      </c>
      <c r="DB1618">
        <v>0</v>
      </c>
      <c r="DC1618">
        <v>0</v>
      </c>
      <c r="DD1618">
        <v>0</v>
      </c>
      <c r="DE1618"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  <c r="DM1618">
        <v>0</v>
      </c>
      <c r="DN1618">
        <v>0</v>
      </c>
      <c r="DO1618">
        <v>0</v>
      </c>
      <c r="DP1618">
        <v>0</v>
      </c>
      <c r="DQ1618">
        <v>19.208300000000001</v>
      </c>
      <c r="DR1618">
        <v>49.371540000000003</v>
      </c>
      <c r="DS1618">
        <v>49.116039999999998</v>
      </c>
      <c r="DT1618">
        <v>48.463569999999997</v>
      </c>
      <c r="DU1618">
        <v>48.723439999999997</v>
      </c>
      <c r="DV1618">
        <v>48.262630000000001</v>
      </c>
      <c r="DW1618">
        <v>37.05442</v>
      </c>
      <c r="DX1618">
        <v>19.504300000000001</v>
      </c>
      <c r="DY1618">
        <v>11.39554</v>
      </c>
      <c r="DZ1618">
        <v>0</v>
      </c>
      <c r="EA1618">
        <v>0</v>
      </c>
      <c r="EB1618">
        <v>0</v>
      </c>
      <c r="EC1618">
        <v>0</v>
      </c>
      <c r="ED1618">
        <v>0</v>
      </c>
      <c r="EE1618">
        <v>0</v>
      </c>
      <c r="EF1618">
        <v>0</v>
      </c>
      <c r="EG1618">
        <v>0</v>
      </c>
      <c r="EH1618">
        <v>0</v>
      </c>
      <c r="EI1618">
        <v>0</v>
      </c>
      <c r="EJ1618">
        <v>0</v>
      </c>
      <c r="EK1618">
        <v>0</v>
      </c>
      <c r="EL1618">
        <v>0</v>
      </c>
      <c r="EM1618">
        <v>0</v>
      </c>
      <c r="EN1618">
        <v>0</v>
      </c>
      <c r="EO1618">
        <v>19.564209999999999</v>
      </c>
      <c r="EP1618">
        <v>49.849690000000002</v>
      </c>
      <c r="EQ1618">
        <v>49.604100000000003</v>
      </c>
      <c r="ER1618">
        <v>48.960349999999998</v>
      </c>
      <c r="ES1618">
        <v>49.212910000000001</v>
      </c>
      <c r="ET1618">
        <v>48.731209999999997</v>
      </c>
      <c r="EU1618">
        <v>37.554989999999997</v>
      </c>
      <c r="EV1618">
        <v>20.014880000000002</v>
      </c>
      <c r="EW1618">
        <v>12.25431</v>
      </c>
      <c r="EX1618">
        <v>52.222119999999997</v>
      </c>
      <c r="EY1618">
        <v>51.480849999999997</v>
      </c>
      <c r="EZ1618">
        <v>51.213740000000001</v>
      </c>
      <c r="FA1618">
        <v>50.887410000000003</v>
      </c>
      <c r="FB1618">
        <v>50.389130000000002</v>
      </c>
      <c r="FC1618">
        <v>49.970579999999998</v>
      </c>
      <c r="FD1618">
        <v>49.633240000000001</v>
      </c>
      <c r="FE1618">
        <v>49.904589999999999</v>
      </c>
      <c r="FF1618">
        <v>51.251530000000002</v>
      </c>
      <c r="FG1618">
        <v>54.913620000000002</v>
      </c>
      <c r="FH1618">
        <v>59.192680000000003</v>
      </c>
      <c r="FI1618">
        <v>63.420720000000003</v>
      </c>
      <c r="FJ1618">
        <v>65.056209999999993</v>
      </c>
      <c r="FK1618">
        <v>66.022080000000003</v>
      </c>
      <c r="FL1618">
        <v>66.311869999999999</v>
      </c>
      <c r="FM1618">
        <v>65.242779999999996</v>
      </c>
      <c r="FN1618">
        <v>64.212569999999999</v>
      </c>
      <c r="FO1618">
        <v>63.624850000000002</v>
      </c>
      <c r="FP1618">
        <v>61.237569999999998</v>
      </c>
      <c r="FQ1618">
        <v>59.346220000000002</v>
      </c>
      <c r="FR1618">
        <v>58.599980000000002</v>
      </c>
      <c r="FS1618">
        <v>57.598610000000001</v>
      </c>
      <c r="FT1618">
        <v>56.461820000000003</v>
      </c>
      <c r="FU1618">
        <v>55.032040000000002</v>
      </c>
      <c r="FV1618">
        <v>1</v>
      </c>
    </row>
    <row r="1619" spans="1:178" x14ac:dyDescent="0.2">
      <c r="A1619" t="s">
        <v>216</v>
      </c>
      <c r="B1619" t="s">
        <v>231</v>
      </c>
      <c r="C1619" t="s">
        <v>246</v>
      </c>
      <c r="D1619" t="s">
        <v>34</v>
      </c>
      <c r="E1619">
        <v>2016</v>
      </c>
      <c r="F1619" t="s">
        <v>228</v>
      </c>
      <c r="G1619">
        <v>54</v>
      </c>
      <c r="H1619" s="59"/>
      <c r="I1619">
        <v>12.414809999999999</v>
      </c>
      <c r="J1619">
        <v>55.149380000000001</v>
      </c>
      <c r="K1619">
        <v>54.626370000000001</v>
      </c>
      <c r="L1619">
        <v>54.920029999999997</v>
      </c>
      <c r="M1619">
        <v>55.898679999999999</v>
      </c>
      <c r="N1619">
        <v>58.644069999999999</v>
      </c>
      <c r="O1619">
        <v>62.121270000000003</v>
      </c>
      <c r="P1619">
        <v>63.517539999999997</v>
      </c>
      <c r="Q1619">
        <v>64.331339999999997</v>
      </c>
      <c r="R1619">
        <v>62.68177</v>
      </c>
      <c r="S1619">
        <v>64.067269999999994</v>
      </c>
      <c r="T1619">
        <v>67.380359999999996</v>
      </c>
      <c r="U1619">
        <v>66.456469999999996</v>
      </c>
      <c r="V1619">
        <v>65.235529999999997</v>
      </c>
      <c r="W1619">
        <v>63.098959999999998</v>
      </c>
      <c r="X1619">
        <v>63.191830000000003</v>
      </c>
      <c r="Y1619">
        <v>62.974269999999997</v>
      </c>
      <c r="Z1619">
        <v>62.109369999999998</v>
      </c>
      <c r="AA1619">
        <v>61.78145</v>
      </c>
      <c r="AB1619">
        <v>61.070239999999998</v>
      </c>
      <c r="AC1619">
        <v>60.861660000000001</v>
      </c>
      <c r="AD1619">
        <v>60.365769999999998</v>
      </c>
      <c r="AE1619">
        <v>59.981789999999997</v>
      </c>
      <c r="AF1619">
        <v>58.6751</v>
      </c>
      <c r="AG1619">
        <v>56.532069999999997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17.69303</v>
      </c>
      <c r="AX1619">
        <v>46.494210000000002</v>
      </c>
      <c r="AY1619">
        <v>46.224760000000003</v>
      </c>
      <c r="AZ1619">
        <v>45.575249999999997</v>
      </c>
      <c r="BA1619">
        <v>45.842889999999997</v>
      </c>
      <c r="BB1619">
        <v>45.447189999999999</v>
      </c>
      <c r="BC1619">
        <v>34.56474</v>
      </c>
      <c r="BD1619">
        <v>17.618069999999999</v>
      </c>
      <c r="BE1619">
        <v>8.9876539999999991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18.042529999999999</v>
      </c>
      <c r="BV1619">
        <v>46.963740000000001</v>
      </c>
      <c r="BW1619">
        <v>46.704009999999997</v>
      </c>
      <c r="BX1619">
        <v>46.063079999999999</v>
      </c>
      <c r="BY1619">
        <v>46.323529999999998</v>
      </c>
      <c r="BZ1619">
        <v>45.907330000000002</v>
      </c>
      <c r="CA1619">
        <v>35.056289999999997</v>
      </c>
      <c r="CB1619">
        <v>18.11946</v>
      </c>
      <c r="CC1619">
        <v>9.8309499999999996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0</v>
      </c>
      <c r="CR1619">
        <v>0</v>
      </c>
      <c r="CS1619">
        <v>18.284590000000001</v>
      </c>
      <c r="CT1619">
        <v>47.288930000000001</v>
      </c>
      <c r="CU1619">
        <v>47.03595</v>
      </c>
      <c r="CV1619">
        <v>46.400950000000002</v>
      </c>
      <c r="CW1619">
        <v>46.65643</v>
      </c>
      <c r="CX1619">
        <v>46.226019999999998</v>
      </c>
      <c r="CY1619">
        <v>35.396729999999998</v>
      </c>
      <c r="CZ1619">
        <v>18.466709999999999</v>
      </c>
      <c r="DA1619">
        <v>10.415010000000001</v>
      </c>
      <c r="DB1619">
        <v>0</v>
      </c>
      <c r="DC1619">
        <v>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  <c r="DM1619">
        <v>0</v>
      </c>
      <c r="DN1619">
        <v>0</v>
      </c>
      <c r="DO1619">
        <v>0</v>
      </c>
      <c r="DP1619">
        <v>0</v>
      </c>
      <c r="DQ1619">
        <v>18.52665</v>
      </c>
      <c r="DR1619">
        <v>47.614130000000003</v>
      </c>
      <c r="DS1619">
        <v>47.36788</v>
      </c>
      <c r="DT1619">
        <v>46.738819999999997</v>
      </c>
      <c r="DU1619">
        <v>46.989319999999999</v>
      </c>
      <c r="DV1619">
        <v>46.544710000000002</v>
      </c>
      <c r="DW1619">
        <v>35.737180000000002</v>
      </c>
      <c r="DX1619">
        <v>18.813970000000001</v>
      </c>
      <c r="DY1619">
        <v>10.999079999999999</v>
      </c>
      <c r="DZ1619">
        <v>0</v>
      </c>
      <c r="EA1619">
        <v>0</v>
      </c>
      <c r="EB1619">
        <v>0</v>
      </c>
      <c r="EC1619">
        <v>0</v>
      </c>
      <c r="ED1619">
        <v>0</v>
      </c>
      <c r="EE1619">
        <v>0</v>
      </c>
      <c r="EF1619">
        <v>0</v>
      </c>
      <c r="EG1619">
        <v>0</v>
      </c>
      <c r="EH1619">
        <v>0</v>
      </c>
      <c r="EI1619">
        <v>0</v>
      </c>
      <c r="EJ1619">
        <v>0</v>
      </c>
      <c r="EK1619">
        <v>0</v>
      </c>
      <c r="EL1619">
        <v>0</v>
      </c>
      <c r="EM1619">
        <v>0</v>
      </c>
      <c r="EN1619">
        <v>0</v>
      </c>
      <c r="EO1619">
        <v>18.876149999999999</v>
      </c>
      <c r="EP1619">
        <v>48.083660000000002</v>
      </c>
      <c r="EQ1619">
        <v>47.84713</v>
      </c>
      <c r="ER1619">
        <v>47.226649999999999</v>
      </c>
      <c r="ES1619">
        <v>47.46996</v>
      </c>
      <c r="ET1619">
        <v>47.004840000000002</v>
      </c>
      <c r="EU1619">
        <v>36.228729999999999</v>
      </c>
      <c r="EV1619">
        <v>19.315359999999998</v>
      </c>
      <c r="EW1619">
        <v>11.842370000000001</v>
      </c>
      <c r="EX1619">
        <v>52.222119999999997</v>
      </c>
      <c r="EY1619">
        <v>51.480849999999997</v>
      </c>
      <c r="EZ1619">
        <v>51.213740000000001</v>
      </c>
      <c r="FA1619">
        <v>50.887410000000003</v>
      </c>
      <c r="FB1619">
        <v>50.389130000000002</v>
      </c>
      <c r="FC1619">
        <v>49.970579999999998</v>
      </c>
      <c r="FD1619">
        <v>49.633240000000001</v>
      </c>
      <c r="FE1619">
        <v>49.904589999999999</v>
      </c>
      <c r="FF1619">
        <v>51.251530000000002</v>
      </c>
      <c r="FG1619">
        <v>54.913620000000002</v>
      </c>
      <c r="FH1619">
        <v>59.192680000000003</v>
      </c>
      <c r="FI1619">
        <v>63.420720000000003</v>
      </c>
      <c r="FJ1619">
        <v>65.056209999999993</v>
      </c>
      <c r="FK1619">
        <v>66.022080000000003</v>
      </c>
      <c r="FL1619">
        <v>66.311869999999999</v>
      </c>
      <c r="FM1619">
        <v>65.242779999999996</v>
      </c>
      <c r="FN1619">
        <v>64.212569999999999</v>
      </c>
      <c r="FO1619">
        <v>63.624850000000002</v>
      </c>
      <c r="FP1619">
        <v>61.237569999999998</v>
      </c>
      <c r="FQ1619">
        <v>59.346220000000002</v>
      </c>
      <c r="FR1619">
        <v>58.599980000000002</v>
      </c>
      <c r="FS1619">
        <v>57.598610000000001</v>
      </c>
      <c r="FT1619">
        <v>56.461820000000003</v>
      </c>
      <c r="FU1619">
        <v>55.032049999999998</v>
      </c>
      <c r="FV1619">
        <v>1</v>
      </c>
    </row>
    <row r="1620" spans="1:178" x14ac:dyDescent="0.2">
      <c r="A1620" t="s">
        <v>216</v>
      </c>
      <c r="B1620" t="s">
        <v>231</v>
      </c>
      <c r="C1620" t="s">
        <v>246</v>
      </c>
      <c r="D1620" t="s">
        <v>34</v>
      </c>
      <c r="E1620">
        <v>2017</v>
      </c>
      <c r="F1620" t="s">
        <v>228</v>
      </c>
      <c r="G1620">
        <v>53</v>
      </c>
      <c r="H1620" s="59"/>
      <c r="I1620">
        <v>12.184900000000001</v>
      </c>
      <c r="J1620">
        <v>54.128100000000003</v>
      </c>
      <c r="K1620">
        <v>53.61477</v>
      </c>
      <c r="L1620">
        <v>53.902990000000003</v>
      </c>
      <c r="M1620">
        <v>54.863520000000001</v>
      </c>
      <c r="N1620">
        <v>57.558070000000001</v>
      </c>
      <c r="O1620">
        <v>60.970880000000001</v>
      </c>
      <c r="P1620">
        <v>62.341290000000001</v>
      </c>
      <c r="Q1620">
        <v>63.14002</v>
      </c>
      <c r="R1620">
        <v>61.521000000000001</v>
      </c>
      <c r="S1620">
        <v>62.880839999999999</v>
      </c>
      <c r="T1620">
        <v>66.132580000000004</v>
      </c>
      <c r="U1620">
        <v>65.225800000000007</v>
      </c>
      <c r="V1620">
        <v>64.027469999999994</v>
      </c>
      <c r="W1620">
        <v>61.930459999999997</v>
      </c>
      <c r="X1620">
        <v>62.021610000000003</v>
      </c>
      <c r="Y1620">
        <v>61.808079999999997</v>
      </c>
      <c r="Z1620">
        <v>60.95919</v>
      </c>
      <c r="AA1620">
        <v>60.637349999999998</v>
      </c>
      <c r="AB1620">
        <v>59.939309999999999</v>
      </c>
      <c r="AC1620">
        <v>59.7346</v>
      </c>
      <c r="AD1620">
        <v>59.247889999999998</v>
      </c>
      <c r="AE1620">
        <v>58.871020000000001</v>
      </c>
      <c r="AF1620">
        <v>57.588520000000003</v>
      </c>
      <c r="AG1620">
        <v>55.48518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17.359929999999999</v>
      </c>
      <c r="AX1620">
        <v>45.625880000000002</v>
      </c>
      <c r="AY1620">
        <v>45.361269999999998</v>
      </c>
      <c r="AZ1620">
        <v>44.723660000000002</v>
      </c>
      <c r="BA1620">
        <v>44.986449999999998</v>
      </c>
      <c r="BB1620">
        <v>44.598399999999998</v>
      </c>
      <c r="BC1620">
        <v>33.916980000000002</v>
      </c>
      <c r="BD1620">
        <v>17.283989999999999</v>
      </c>
      <c r="BE1620">
        <v>8.8080619999999996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17.70617</v>
      </c>
      <c r="BV1620">
        <v>46.09104</v>
      </c>
      <c r="BW1620">
        <v>45.836060000000003</v>
      </c>
      <c r="BX1620">
        <v>45.206949999999999</v>
      </c>
      <c r="BY1620">
        <v>45.462620000000001</v>
      </c>
      <c r="BZ1620">
        <v>45.054250000000003</v>
      </c>
      <c r="CA1620">
        <v>34.403959999999998</v>
      </c>
      <c r="CB1620">
        <v>17.780709999999999</v>
      </c>
      <c r="CC1620">
        <v>9.6435130000000004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17.945989999999998</v>
      </c>
      <c r="CT1620">
        <v>46.413209999999999</v>
      </c>
      <c r="CU1620">
        <v>46.164909999999999</v>
      </c>
      <c r="CV1620">
        <v>45.541670000000003</v>
      </c>
      <c r="CW1620">
        <v>45.79242</v>
      </c>
      <c r="CX1620">
        <v>45.369979999999998</v>
      </c>
      <c r="CY1620">
        <v>34.741239999999998</v>
      </c>
      <c r="CZ1620">
        <v>18.124739999999999</v>
      </c>
      <c r="DA1620">
        <v>10.22214</v>
      </c>
      <c r="DB1620">
        <v>0</v>
      </c>
      <c r="DC1620">
        <v>0</v>
      </c>
      <c r="DD1620">
        <v>0</v>
      </c>
      <c r="DE1620">
        <v>0</v>
      </c>
      <c r="DF1620">
        <v>0</v>
      </c>
      <c r="DG1620">
        <v>0</v>
      </c>
      <c r="DH1620">
        <v>0</v>
      </c>
      <c r="DI1620">
        <v>0</v>
      </c>
      <c r="DJ1620">
        <v>0</v>
      </c>
      <c r="DK1620">
        <v>0</v>
      </c>
      <c r="DL1620">
        <v>0</v>
      </c>
      <c r="DM1620">
        <v>0</v>
      </c>
      <c r="DN1620">
        <v>0</v>
      </c>
      <c r="DO1620">
        <v>0</v>
      </c>
      <c r="DP1620">
        <v>0</v>
      </c>
      <c r="DQ1620">
        <v>18.1858</v>
      </c>
      <c r="DR1620">
        <v>46.735379999999999</v>
      </c>
      <c r="DS1620">
        <v>46.493760000000002</v>
      </c>
      <c r="DT1620">
        <v>45.876399999999997</v>
      </c>
      <c r="DU1620">
        <v>46.122210000000003</v>
      </c>
      <c r="DV1620">
        <v>45.68571</v>
      </c>
      <c r="DW1620">
        <v>35.078519999999997</v>
      </c>
      <c r="DX1620">
        <v>18.468769999999999</v>
      </c>
      <c r="DY1620">
        <v>10.80078</v>
      </c>
      <c r="DZ1620">
        <v>0</v>
      </c>
      <c r="EA1620">
        <v>0</v>
      </c>
      <c r="EB1620">
        <v>0</v>
      </c>
      <c r="EC1620">
        <v>0</v>
      </c>
      <c r="ED1620">
        <v>0</v>
      </c>
      <c r="EE1620">
        <v>0</v>
      </c>
      <c r="EF1620">
        <v>0</v>
      </c>
      <c r="EG1620">
        <v>0</v>
      </c>
      <c r="EH1620">
        <v>0</v>
      </c>
      <c r="EI1620">
        <v>0</v>
      </c>
      <c r="EJ1620">
        <v>0</v>
      </c>
      <c r="EK1620">
        <v>0</v>
      </c>
      <c r="EL1620">
        <v>0</v>
      </c>
      <c r="EM1620">
        <v>0</v>
      </c>
      <c r="EN1620">
        <v>0</v>
      </c>
      <c r="EO1620">
        <v>18.532050000000002</v>
      </c>
      <c r="EP1620">
        <v>47.20055</v>
      </c>
      <c r="EQ1620">
        <v>46.96855</v>
      </c>
      <c r="ER1620">
        <v>46.359690000000001</v>
      </c>
      <c r="ES1620">
        <v>46.598379999999999</v>
      </c>
      <c r="ET1620">
        <v>46.141559999999998</v>
      </c>
      <c r="EU1620">
        <v>35.565489999999997</v>
      </c>
      <c r="EV1620">
        <v>18.965489999999999</v>
      </c>
      <c r="EW1620">
        <v>11.636229999999999</v>
      </c>
      <c r="EX1620">
        <v>52.222119999999997</v>
      </c>
      <c r="EY1620">
        <v>51.480849999999997</v>
      </c>
      <c r="EZ1620">
        <v>51.213740000000001</v>
      </c>
      <c r="FA1620">
        <v>50.887410000000003</v>
      </c>
      <c r="FB1620">
        <v>50.389130000000002</v>
      </c>
      <c r="FC1620">
        <v>49.970579999999998</v>
      </c>
      <c r="FD1620">
        <v>49.633240000000001</v>
      </c>
      <c r="FE1620">
        <v>49.904589999999999</v>
      </c>
      <c r="FF1620">
        <v>51.251530000000002</v>
      </c>
      <c r="FG1620">
        <v>54.913620000000002</v>
      </c>
      <c r="FH1620">
        <v>59.192680000000003</v>
      </c>
      <c r="FI1620">
        <v>63.420720000000003</v>
      </c>
      <c r="FJ1620">
        <v>65.056209999999993</v>
      </c>
      <c r="FK1620">
        <v>66.022080000000003</v>
      </c>
      <c r="FL1620">
        <v>66.311869999999999</v>
      </c>
      <c r="FM1620">
        <v>65.242779999999996</v>
      </c>
      <c r="FN1620">
        <v>64.212569999999999</v>
      </c>
      <c r="FO1620">
        <v>63.624850000000002</v>
      </c>
      <c r="FP1620">
        <v>61.237569999999998</v>
      </c>
      <c r="FQ1620">
        <v>59.346220000000002</v>
      </c>
      <c r="FR1620">
        <v>58.599980000000002</v>
      </c>
      <c r="FS1620">
        <v>57.598610000000001</v>
      </c>
      <c r="FT1620">
        <v>56.461820000000003</v>
      </c>
      <c r="FU1620">
        <v>55.032049999999998</v>
      </c>
      <c r="FV1620">
        <v>1</v>
      </c>
    </row>
    <row r="1621" spans="1:178" x14ac:dyDescent="0.2">
      <c r="A1621" t="s">
        <v>216</v>
      </c>
      <c r="B1621" t="s">
        <v>231</v>
      </c>
      <c r="C1621" t="s">
        <v>246</v>
      </c>
      <c r="D1621" t="s">
        <v>34</v>
      </c>
      <c r="E1621" t="s">
        <v>239</v>
      </c>
      <c r="F1621" t="s">
        <v>228</v>
      </c>
      <c r="G1621">
        <v>51</v>
      </c>
      <c r="H1621" s="59"/>
      <c r="I1621">
        <v>11.725099999999999</v>
      </c>
      <c r="J1621">
        <v>52.085529999999999</v>
      </c>
      <c r="K1621">
        <v>51.591569999999997</v>
      </c>
      <c r="L1621">
        <v>51.868920000000003</v>
      </c>
      <c r="M1621">
        <v>52.793199999999999</v>
      </c>
      <c r="N1621">
        <v>55.386069999999997</v>
      </c>
      <c r="O1621">
        <v>58.670090000000002</v>
      </c>
      <c r="P1621">
        <v>59.988790000000002</v>
      </c>
      <c r="Q1621">
        <v>60.757379999999998</v>
      </c>
      <c r="R1621">
        <v>59.199449999999999</v>
      </c>
      <c r="S1621">
        <v>60.507980000000003</v>
      </c>
      <c r="T1621">
        <v>63.637009999999997</v>
      </c>
      <c r="U1621">
        <v>62.764449999999997</v>
      </c>
      <c r="V1621">
        <v>61.611330000000002</v>
      </c>
      <c r="W1621">
        <v>59.59346</v>
      </c>
      <c r="X1621">
        <v>59.681170000000002</v>
      </c>
      <c r="Y1621">
        <v>59.475700000000003</v>
      </c>
      <c r="Z1621">
        <v>58.658850000000001</v>
      </c>
      <c r="AA1621">
        <v>58.349150000000002</v>
      </c>
      <c r="AB1621">
        <v>57.67745</v>
      </c>
      <c r="AC1621">
        <v>57.480460000000001</v>
      </c>
      <c r="AD1621">
        <v>57.012120000000003</v>
      </c>
      <c r="AE1621">
        <v>56.649470000000001</v>
      </c>
      <c r="AF1621">
        <v>55.415370000000003</v>
      </c>
      <c r="AG1621">
        <v>53.391399999999997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16.69389</v>
      </c>
      <c r="AX1621">
        <v>43.889429999999997</v>
      </c>
      <c r="AY1621">
        <v>43.634509999999999</v>
      </c>
      <c r="AZ1621">
        <v>43.020679999999999</v>
      </c>
      <c r="BA1621">
        <v>43.273789999999998</v>
      </c>
      <c r="BB1621">
        <v>42.901020000000003</v>
      </c>
      <c r="BC1621">
        <v>32.621690000000001</v>
      </c>
      <c r="BD1621">
        <v>16.616050000000001</v>
      </c>
      <c r="BE1621">
        <v>8.4492580000000004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17.033539999999999</v>
      </c>
      <c r="BV1621">
        <v>44.345739999999999</v>
      </c>
      <c r="BW1621">
        <v>44.100259999999999</v>
      </c>
      <c r="BX1621">
        <v>43.494770000000003</v>
      </c>
      <c r="BY1621">
        <v>43.74089</v>
      </c>
      <c r="BZ1621">
        <v>43.348190000000002</v>
      </c>
      <c r="CA1621">
        <v>33.09939</v>
      </c>
      <c r="CB1621">
        <v>17.10331</v>
      </c>
      <c r="CC1621">
        <v>9.2687939999999998</v>
      </c>
      <c r="CD1621">
        <v>0</v>
      </c>
      <c r="CE1621">
        <v>0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17.26878</v>
      </c>
      <c r="CT1621">
        <v>44.661769999999997</v>
      </c>
      <c r="CU1621">
        <v>44.422840000000001</v>
      </c>
      <c r="CV1621">
        <v>43.823120000000003</v>
      </c>
      <c r="CW1621">
        <v>44.064399999999999</v>
      </c>
      <c r="CX1621">
        <v>43.657910000000001</v>
      </c>
      <c r="CY1621">
        <v>33.430250000000001</v>
      </c>
      <c r="CZ1621">
        <v>17.44079</v>
      </c>
      <c r="DA1621">
        <v>9.8364030000000007</v>
      </c>
      <c r="DB1621">
        <v>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  <c r="DM1621">
        <v>0</v>
      </c>
      <c r="DN1621">
        <v>0</v>
      </c>
      <c r="DO1621">
        <v>0</v>
      </c>
      <c r="DP1621">
        <v>0</v>
      </c>
      <c r="DQ1621">
        <v>17.504020000000001</v>
      </c>
      <c r="DR1621">
        <v>44.977800000000002</v>
      </c>
      <c r="DS1621">
        <v>44.745420000000003</v>
      </c>
      <c r="DT1621">
        <v>44.151470000000003</v>
      </c>
      <c r="DU1621">
        <v>44.387920000000001</v>
      </c>
      <c r="DV1621">
        <v>43.967619999999997</v>
      </c>
      <c r="DW1621">
        <v>33.761099999999999</v>
      </c>
      <c r="DX1621">
        <v>17.77826</v>
      </c>
      <c r="DY1621">
        <v>10.40401</v>
      </c>
      <c r="DZ1621">
        <v>0</v>
      </c>
      <c r="EA1621">
        <v>0</v>
      </c>
      <c r="EB1621">
        <v>0</v>
      </c>
      <c r="EC1621">
        <v>0</v>
      </c>
      <c r="ED1621">
        <v>0</v>
      </c>
      <c r="EE1621">
        <v>0</v>
      </c>
      <c r="EF1621">
        <v>0</v>
      </c>
      <c r="EG1621">
        <v>0</v>
      </c>
      <c r="EH1621">
        <v>0</v>
      </c>
      <c r="EI1621">
        <v>0</v>
      </c>
      <c r="EJ1621">
        <v>0</v>
      </c>
      <c r="EK1621">
        <v>0</v>
      </c>
      <c r="EL1621">
        <v>0</v>
      </c>
      <c r="EM1621">
        <v>0</v>
      </c>
      <c r="EN1621">
        <v>0</v>
      </c>
      <c r="EO1621">
        <v>17.843669999999999</v>
      </c>
      <c r="EP1621">
        <v>45.434100000000001</v>
      </c>
      <c r="EQ1621">
        <v>45.211170000000003</v>
      </c>
      <c r="ER1621">
        <v>44.625549999999997</v>
      </c>
      <c r="ES1621">
        <v>44.855020000000003</v>
      </c>
      <c r="ET1621">
        <v>44.414790000000004</v>
      </c>
      <c r="EU1621">
        <v>34.238799999999998</v>
      </c>
      <c r="EV1621">
        <v>18.265519999999999</v>
      </c>
      <c r="EW1621">
        <v>11.223549999999999</v>
      </c>
      <c r="EX1621">
        <v>52.222119999999997</v>
      </c>
      <c r="EY1621">
        <v>51.480849999999997</v>
      </c>
      <c r="EZ1621">
        <v>51.213740000000001</v>
      </c>
      <c r="FA1621">
        <v>50.887410000000003</v>
      </c>
      <c r="FB1621">
        <v>50.389139999999998</v>
      </c>
      <c r="FC1621">
        <v>49.970579999999998</v>
      </c>
      <c r="FD1621">
        <v>49.633240000000001</v>
      </c>
      <c r="FE1621">
        <v>49.904589999999999</v>
      </c>
      <c r="FF1621">
        <v>51.251530000000002</v>
      </c>
      <c r="FG1621">
        <v>54.913620000000002</v>
      </c>
      <c r="FH1621">
        <v>59.192680000000003</v>
      </c>
      <c r="FI1621">
        <v>63.420720000000003</v>
      </c>
      <c r="FJ1621">
        <v>65.056209999999993</v>
      </c>
      <c r="FK1621">
        <v>66.022080000000003</v>
      </c>
      <c r="FL1621">
        <v>66.311869999999999</v>
      </c>
      <c r="FM1621">
        <v>65.242779999999996</v>
      </c>
      <c r="FN1621">
        <v>64.212569999999999</v>
      </c>
      <c r="FO1621">
        <v>63.624850000000002</v>
      </c>
      <c r="FP1621">
        <v>61.237569999999998</v>
      </c>
      <c r="FQ1621">
        <v>59.346220000000002</v>
      </c>
      <c r="FR1621">
        <v>58.599980000000002</v>
      </c>
      <c r="FS1621">
        <v>57.598610000000001</v>
      </c>
      <c r="FT1621">
        <v>56.461820000000003</v>
      </c>
      <c r="FU1621">
        <v>55.032049999999998</v>
      </c>
      <c r="FV1621">
        <v>1</v>
      </c>
    </row>
    <row r="1622" spans="1:178" x14ac:dyDescent="0.2">
      <c r="A1622" t="s">
        <v>216</v>
      </c>
      <c r="B1622" t="s">
        <v>231</v>
      </c>
      <c r="C1622" t="s">
        <v>246</v>
      </c>
      <c r="D1622" t="s">
        <v>35</v>
      </c>
      <c r="E1622">
        <v>2015</v>
      </c>
      <c r="F1622" t="s">
        <v>228</v>
      </c>
      <c r="G1622">
        <v>56</v>
      </c>
      <c r="H1622" s="59"/>
      <c r="I1622">
        <v>12.87462</v>
      </c>
      <c r="J1622">
        <v>59.430900000000001</v>
      </c>
      <c r="K1622">
        <v>58.841630000000002</v>
      </c>
      <c r="L1622">
        <v>58.943089999999998</v>
      </c>
      <c r="M1622">
        <v>60.33305</v>
      </c>
      <c r="N1622">
        <v>63.032229999999998</v>
      </c>
      <c r="O1622">
        <v>66.561940000000007</v>
      </c>
      <c r="P1622">
        <v>68.370739999999998</v>
      </c>
      <c r="Q1622">
        <v>69.095169999999996</v>
      </c>
      <c r="R1622">
        <v>68.236590000000007</v>
      </c>
      <c r="S1622">
        <v>68.366810000000001</v>
      </c>
      <c r="T1622">
        <v>68.872829999999993</v>
      </c>
      <c r="U1622">
        <v>71.187190000000001</v>
      </c>
      <c r="V1622">
        <v>69.898160000000004</v>
      </c>
      <c r="W1622">
        <v>67.490949999999998</v>
      </c>
      <c r="X1622">
        <v>67.502409999999998</v>
      </c>
      <c r="Y1622">
        <v>67.260369999999995</v>
      </c>
      <c r="Z1622">
        <v>66.356179999999995</v>
      </c>
      <c r="AA1622">
        <v>66.082409999999996</v>
      </c>
      <c r="AB1622">
        <v>65.305689999999998</v>
      </c>
      <c r="AC1622">
        <v>64.861019999999996</v>
      </c>
      <c r="AD1622">
        <v>64.338740000000001</v>
      </c>
      <c r="AE1622">
        <v>63.798810000000003</v>
      </c>
      <c r="AF1622">
        <v>62.361109999999996</v>
      </c>
      <c r="AG1622">
        <v>60.481520000000003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18.93732</v>
      </c>
      <c r="AX1622">
        <v>49.09883</v>
      </c>
      <c r="AY1622">
        <v>48.840319999999998</v>
      </c>
      <c r="AZ1622">
        <v>48.218139999999998</v>
      </c>
      <c r="BA1622">
        <v>48.320729999999998</v>
      </c>
      <c r="BB1622">
        <v>47.883450000000003</v>
      </c>
      <c r="BC1622">
        <v>37.048220000000001</v>
      </c>
      <c r="BD1622">
        <v>18.984909999999999</v>
      </c>
      <c r="BE1622">
        <v>6.8123199999999997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19.320979999999999</v>
      </c>
      <c r="BV1622">
        <v>49.769309999999997</v>
      </c>
      <c r="BW1622">
        <v>49.537390000000002</v>
      </c>
      <c r="BX1622">
        <v>48.905670000000001</v>
      </c>
      <c r="BY1622">
        <v>48.963749999999997</v>
      </c>
      <c r="BZ1622">
        <v>48.511029999999998</v>
      </c>
      <c r="CA1622">
        <v>37.578060000000001</v>
      </c>
      <c r="CB1622">
        <v>19.536439999999999</v>
      </c>
      <c r="CC1622">
        <v>9.460547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0</v>
      </c>
      <c r="CR1622">
        <v>0</v>
      </c>
      <c r="CS1622">
        <v>19.5867</v>
      </c>
      <c r="CT1622">
        <v>50.233690000000003</v>
      </c>
      <c r="CU1622">
        <v>50.020180000000003</v>
      </c>
      <c r="CV1622">
        <v>49.381860000000003</v>
      </c>
      <c r="CW1622">
        <v>49.409100000000002</v>
      </c>
      <c r="CX1622">
        <v>48.945700000000002</v>
      </c>
      <c r="CY1622">
        <v>37.94502</v>
      </c>
      <c r="CZ1622">
        <v>19.918430000000001</v>
      </c>
      <c r="DA1622">
        <v>11.294700000000001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  <c r="DM1622">
        <v>0</v>
      </c>
      <c r="DN1622">
        <v>0</v>
      </c>
      <c r="DO1622">
        <v>0</v>
      </c>
      <c r="DP1622">
        <v>0</v>
      </c>
      <c r="DQ1622">
        <v>19.852419999999999</v>
      </c>
      <c r="DR1622">
        <v>50.698070000000001</v>
      </c>
      <c r="DS1622">
        <v>50.502960000000002</v>
      </c>
      <c r="DT1622">
        <v>49.858040000000003</v>
      </c>
      <c r="DU1622">
        <v>49.85445</v>
      </c>
      <c r="DV1622">
        <v>49.380360000000003</v>
      </c>
      <c r="DW1622">
        <v>38.311990000000002</v>
      </c>
      <c r="DX1622">
        <v>20.300419999999999</v>
      </c>
      <c r="DY1622">
        <v>13.12886</v>
      </c>
      <c r="DZ1622">
        <v>0</v>
      </c>
      <c r="EA1622">
        <v>0</v>
      </c>
      <c r="EB1622">
        <v>0</v>
      </c>
      <c r="EC1622">
        <v>0</v>
      </c>
      <c r="ED1622">
        <v>0</v>
      </c>
      <c r="EE1622">
        <v>0</v>
      </c>
      <c r="EF1622">
        <v>0</v>
      </c>
      <c r="EG1622">
        <v>0</v>
      </c>
      <c r="EH1622">
        <v>0</v>
      </c>
      <c r="EI1622">
        <v>0</v>
      </c>
      <c r="EJ1622">
        <v>0</v>
      </c>
      <c r="EK1622">
        <v>0</v>
      </c>
      <c r="EL1622">
        <v>0</v>
      </c>
      <c r="EM1622">
        <v>0</v>
      </c>
      <c r="EN1622">
        <v>0</v>
      </c>
      <c r="EO1622">
        <v>20.236090000000001</v>
      </c>
      <c r="EP1622">
        <v>51.368560000000002</v>
      </c>
      <c r="EQ1622">
        <v>51.200029999999998</v>
      </c>
      <c r="ER1622">
        <v>50.545569999999998</v>
      </c>
      <c r="ES1622">
        <v>50.497459999999997</v>
      </c>
      <c r="ET1622">
        <v>50.007950000000001</v>
      </c>
      <c r="EU1622">
        <v>38.841819999999998</v>
      </c>
      <c r="EV1622">
        <v>20.851959999999998</v>
      </c>
      <c r="EW1622">
        <v>15.77708</v>
      </c>
      <c r="EX1622">
        <v>54.435699999999997</v>
      </c>
      <c r="EY1622">
        <v>53.23939</v>
      </c>
      <c r="EZ1622">
        <v>52.766939999999998</v>
      </c>
      <c r="FA1622">
        <v>52.775129999999997</v>
      </c>
      <c r="FB1622">
        <v>52.41865</v>
      </c>
      <c r="FC1622">
        <v>51.910119999999999</v>
      </c>
      <c r="FD1622">
        <v>51.376860000000001</v>
      </c>
      <c r="FE1622">
        <v>51.703659999999999</v>
      </c>
      <c r="FF1622">
        <v>53.255699999999997</v>
      </c>
      <c r="FG1622">
        <v>54.671599999999998</v>
      </c>
      <c r="FH1622">
        <v>56.855130000000003</v>
      </c>
      <c r="FI1622">
        <v>60.051029999999997</v>
      </c>
      <c r="FJ1622">
        <v>62.584479999999999</v>
      </c>
      <c r="FK1622">
        <v>64.616979999999998</v>
      </c>
      <c r="FL1622">
        <v>65.353759999999994</v>
      </c>
      <c r="FM1622">
        <v>65.891080000000002</v>
      </c>
      <c r="FN1622">
        <v>65.107159999999993</v>
      </c>
      <c r="FO1622">
        <v>63.986620000000002</v>
      </c>
      <c r="FP1622">
        <v>60.982570000000003</v>
      </c>
      <c r="FQ1622">
        <v>58.521979999999999</v>
      </c>
      <c r="FR1622">
        <v>57.729950000000002</v>
      </c>
      <c r="FS1622">
        <v>56.907739999999997</v>
      </c>
      <c r="FT1622">
        <v>55.764420000000001</v>
      </c>
      <c r="FU1622">
        <v>54.124290000000002</v>
      </c>
      <c r="FV1622">
        <v>1</v>
      </c>
    </row>
    <row r="1623" spans="1:178" x14ac:dyDescent="0.2">
      <c r="A1623" t="s">
        <v>216</v>
      </c>
      <c r="B1623" t="s">
        <v>231</v>
      </c>
      <c r="C1623" t="s">
        <v>246</v>
      </c>
      <c r="D1623" t="s">
        <v>35</v>
      </c>
      <c r="E1623">
        <v>2016</v>
      </c>
      <c r="F1623" t="s">
        <v>228</v>
      </c>
      <c r="G1623">
        <v>54</v>
      </c>
      <c r="H1623" s="59"/>
      <c r="I1623">
        <v>12.414809999999999</v>
      </c>
      <c r="J1623">
        <v>57.308369999999996</v>
      </c>
      <c r="K1623">
        <v>56.74015</v>
      </c>
      <c r="L1623">
        <v>56.837980000000002</v>
      </c>
      <c r="M1623">
        <v>58.1783</v>
      </c>
      <c r="N1623">
        <v>60.781080000000003</v>
      </c>
      <c r="O1623">
        <v>64.184730000000002</v>
      </c>
      <c r="P1623">
        <v>65.928929999999994</v>
      </c>
      <c r="Q1623">
        <v>66.627480000000006</v>
      </c>
      <c r="R1623">
        <v>65.799570000000003</v>
      </c>
      <c r="S1623">
        <v>65.925129999999996</v>
      </c>
      <c r="T1623">
        <v>66.413089999999997</v>
      </c>
      <c r="U1623">
        <v>68.644779999999997</v>
      </c>
      <c r="V1623">
        <v>67.401790000000005</v>
      </c>
      <c r="W1623">
        <v>65.080569999999994</v>
      </c>
      <c r="X1623">
        <v>65.091610000000003</v>
      </c>
      <c r="Y1623">
        <v>64.858220000000003</v>
      </c>
      <c r="Z1623">
        <v>63.986319999999999</v>
      </c>
      <c r="AA1623">
        <v>63.722320000000003</v>
      </c>
      <c r="AB1623">
        <v>62.97334</v>
      </c>
      <c r="AC1623">
        <v>62.544559999999997</v>
      </c>
      <c r="AD1623">
        <v>62.040930000000003</v>
      </c>
      <c r="AE1623">
        <v>61.52028</v>
      </c>
      <c r="AF1623">
        <v>60.133929999999999</v>
      </c>
      <c r="AG1623">
        <v>58.321460000000002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18.249490000000002</v>
      </c>
      <c r="AX1623">
        <v>47.325209999999998</v>
      </c>
      <c r="AY1623">
        <v>47.075150000000001</v>
      </c>
      <c r="AZ1623">
        <v>46.475470000000001</v>
      </c>
      <c r="BA1623">
        <v>46.57573</v>
      </c>
      <c r="BB1623">
        <v>46.154530000000001</v>
      </c>
      <c r="BC1623">
        <v>35.709200000000003</v>
      </c>
      <c r="BD1623">
        <v>18.29035</v>
      </c>
      <c r="BE1623">
        <v>6.4897080000000003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18.626239999999999</v>
      </c>
      <c r="BV1623">
        <v>47.983620000000002</v>
      </c>
      <c r="BW1623">
        <v>47.759650000000001</v>
      </c>
      <c r="BX1623">
        <v>47.150620000000004</v>
      </c>
      <c r="BY1623">
        <v>47.207160000000002</v>
      </c>
      <c r="BZ1623">
        <v>46.770809999999997</v>
      </c>
      <c r="CA1623">
        <v>36.229489999999998</v>
      </c>
      <c r="CB1623">
        <v>18.831949999999999</v>
      </c>
      <c r="CC1623">
        <v>9.0902159999999999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18.887180000000001</v>
      </c>
      <c r="CT1623">
        <v>48.439630000000001</v>
      </c>
      <c r="CU1623">
        <v>48.233739999999997</v>
      </c>
      <c r="CV1623">
        <v>47.618220000000001</v>
      </c>
      <c r="CW1623">
        <v>47.644489999999998</v>
      </c>
      <c r="CX1623">
        <v>47.19764</v>
      </c>
      <c r="CY1623">
        <v>36.589840000000002</v>
      </c>
      <c r="CZ1623">
        <v>19.207059999999998</v>
      </c>
      <c r="DA1623">
        <v>10.89132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  <c r="DM1623">
        <v>0</v>
      </c>
      <c r="DN1623">
        <v>0</v>
      </c>
      <c r="DO1623">
        <v>0</v>
      </c>
      <c r="DP1623">
        <v>0</v>
      </c>
      <c r="DQ1623">
        <v>19.148109999999999</v>
      </c>
      <c r="DR1623">
        <v>48.89564</v>
      </c>
      <c r="DS1623">
        <v>48.707830000000001</v>
      </c>
      <c r="DT1623">
        <v>48.085819999999998</v>
      </c>
      <c r="DU1623">
        <v>48.081809999999997</v>
      </c>
      <c r="DV1623">
        <v>47.624470000000002</v>
      </c>
      <c r="DW1623">
        <v>36.950200000000002</v>
      </c>
      <c r="DX1623">
        <v>19.582170000000001</v>
      </c>
      <c r="DY1623">
        <v>12.69242</v>
      </c>
      <c r="DZ1623">
        <v>0</v>
      </c>
      <c r="EA1623">
        <v>0</v>
      </c>
      <c r="EB1623">
        <v>0</v>
      </c>
      <c r="EC1623">
        <v>0</v>
      </c>
      <c r="ED1623">
        <v>0</v>
      </c>
      <c r="EE1623">
        <v>0</v>
      </c>
      <c r="EF1623">
        <v>0</v>
      </c>
      <c r="EG1623">
        <v>0</v>
      </c>
      <c r="EH1623">
        <v>0</v>
      </c>
      <c r="EI1623">
        <v>0</v>
      </c>
      <c r="EJ1623">
        <v>0</v>
      </c>
      <c r="EK1623">
        <v>0</v>
      </c>
      <c r="EL1623">
        <v>0</v>
      </c>
      <c r="EM1623">
        <v>0</v>
      </c>
      <c r="EN1623">
        <v>0</v>
      </c>
      <c r="EO1623">
        <v>19.52486</v>
      </c>
      <c r="EP1623">
        <v>49.554049999999997</v>
      </c>
      <c r="EQ1623">
        <v>49.392330000000001</v>
      </c>
      <c r="ER1623">
        <v>48.76097</v>
      </c>
      <c r="ES1623">
        <v>48.713239999999999</v>
      </c>
      <c r="ET1623">
        <v>48.240749999999998</v>
      </c>
      <c r="EU1623">
        <v>37.470489999999998</v>
      </c>
      <c r="EV1623">
        <v>20.12377</v>
      </c>
      <c r="EW1623">
        <v>15.29293</v>
      </c>
      <c r="EX1623">
        <v>54.435699999999997</v>
      </c>
      <c r="EY1623">
        <v>53.23939</v>
      </c>
      <c r="EZ1623">
        <v>52.766939999999998</v>
      </c>
      <c r="FA1623">
        <v>52.775129999999997</v>
      </c>
      <c r="FB1623">
        <v>52.41865</v>
      </c>
      <c r="FC1623">
        <v>51.910119999999999</v>
      </c>
      <c r="FD1623">
        <v>51.376860000000001</v>
      </c>
      <c r="FE1623">
        <v>51.703659999999999</v>
      </c>
      <c r="FF1623">
        <v>53.255699999999997</v>
      </c>
      <c r="FG1623">
        <v>54.671599999999998</v>
      </c>
      <c r="FH1623">
        <v>56.855130000000003</v>
      </c>
      <c r="FI1623">
        <v>60.051020000000001</v>
      </c>
      <c r="FJ1623">
        <v>62.584479999999999</v>
      </c>
      <c r="FK1623">
        <v>64.616979999999998</v>
      </c>
      <c r="FL1623">
        <v>65.353759999999994</v>
      </c>
      <c r="FM1623">
        <v>65.891080000000002</v>
      </c>
      <c r="FN1623">
        <v>65.107159999999993</v>
      </c>
      <c r="FO1623">
        <v>63.986620000000002</v>
      </c>
      <c r="FP1623">
        <v>60.982570000000003</v>
      </c>
      <c r="FQ1623">
        <v>58.521979999999999</v>
      </c>
      <c r="FR1623">
        <v>57.729950000000002</v>
      </c>
      <c r="FS1623">
        <v>56.907739999999997</v>
      </c>
      <c r="FT1623">
        <v>55.764420000000001</v>
      </c>
      <c r="FU1623">
        <v>54.124290000000002</v>
      </c>
      <c r="FV1623">
        <v>1</v>
      </c>
    </row>
    <row r="1624" spans="1:178" x14ac:dyDescent="0.2">
      <c r="A1624" t="s">
        <v>216</v>
      </c>
      <c r="B1624" t="s">
        <v>231</v>
      </c>
      <c r="C1624" t="s">
        <v>246</v>
      </c>
      <c r="D1624" t="s">
        <v>35</v>
      </c>
      <c r="E1624">
        <v>2017</v>
      </c>
      <c r="F1624" t="s">
        <v>228</v>
      </c>
      <c r="G1624">
        <v>53</v>
      </c>
      <c r="H1624" s="59"/>
      <c r="I1624">
        <v>12.184900000000001</v>
      </c>
      <c r="J1624">
        <v>56.247100000000003</v>
      </c>
      <c r="K1624">
        <v>55.689399999999999</v>
      </c>
      <c r="L1624">
        <v>55.785429999999998</v>
      </c>
      <c r="M1624">
        <v>57.100920000000002</v>
      </c>
      <c r="N1624">
        <v>59.65551</v>
      </c>
      <c r="O1624">
        <v>62.996130000000001</v>
      </c>
      <c r="P1624">
        <v>64.708020000000005</v>
      </c>
      <c r="Q1624">
        <v>65.393640000000005</v>
      </c>
      <c r="R1624">
        <v>64.581059999999994</v>
      </c>
      <c r="S1624">
        <v>64.704300000000003</v>
      </c>
      <c r="T1624">
        <v>65.183220000000006</v>
      </c>
      <c r="U1624">
        <v>67.373589999999993</v>
      </c>
      <c r="V1624">
        <v>66.15361</v>
      </c>
      <c r="W1624">
        <v>63.875369999999997</v>
      </c>
      <c r="X1624">
        <v>63.886209999999998</v>
      </c>
      <c r="Y1624">
        <v>63.657139999999998</v>
      </c>
      <c r="Z1624">
        <v>62.801389999999998</v>
      </c>
      <c r="AA1624">
        <v>62.542279999999998</v>
      </c>
      <c r="AB1624">
        <v>61.807169999999999</v>
      </c>
      <c r="AC1624">
        <v>61.386319999999998</v>
      </c>
      <c r="AD1624">
        <v>60.892020000000002</v>
      </c>
      <c r="AE1624">
        <v>60.381010000000003</v>
      </c>
      <c r="AF1624">
        <v>59.020330000000001</v>
      </c>
      <c r="AG1624">
        <v>57.241439999999997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17.905660000000001</v>
      </c>
      <c r="AX1624">
        <v>46.438549999999999</v>
      </c>
      <c r="AY1624">
        <v>46.192709999999998</v>
      </c>
      <c r="AZ1624">
        <v>45.604280000000003</v>
      </c>
      <c r="BA1624">
        <v>45.70337</v>
      </c>
      <c r="BB1624">
        <v>45.290199999999999</v>
      </c>
      <c r="BC1624">
        <v>35.0398</v>
      </c>
      <c r="BD1624">
        <v>17.943200000000001</v>
      </c>
      <c r="BE1624">
        <v>6.3289629999999999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18.27891</v>
      </c>
      <c r="BV1624">
        <v>47.090829999999997</v>
      </c>
      <c r="BW1624">
        <v>46.870849999999997</v>
      </c>
      <c r="BX1624">
        <v>46.273150000000001</v>
      </c>
      <c r="BY1624">
        <v>46.328919999999997</v>
      </c>
      <c r="BZ1624">
        <v>45.900750000000002</v>
      </c>
      <c r="CA1624">
        <v>35.555259999999997</v>
      </c>
      <c r="CB1624">
        <v>18.479759999999999</v>
      </c>
      <c r="CC1624">
        <v>8.9052790000000002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18.537410000000001</v>
      </c>
      <c r="CT1624">
        <v>47.5426</v>
      </c>
      <c r="CU1624">
        <v>47.340519999999998</v>
      </c>
      <c r="CV1624">
        <v>46.736400000000003</v>
      </c>
      <c r="CW1624">
        <v>46.762180000000001</v>
      </c>
      <c r="CX1624">
        <v>46.323610000000002</v>
      </c>
      <c r="CY1624">
        <v>35.91225</v>
      </c>
      <c r="CZ1624">
        <v>18.851369999999999</v>
      </c>
      <c r="DA1624">
        <v>10.689629999999999</v>
      </c>
      <c r="DB1624">
        <v>0</v>
      </c>
      <c r="DC1624">
        <v>0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  <c r="DM1624">
        <v>0</v>
      </c>
      <c r="DN1624">
        <v>0</v>
      </c>
      <c r="DO1624">
        <v>0</v>
      </c>
      <c r="DP1624">
        <v>0</v>
      </c>
      <c r="DQ1624">
        <v>18.795919999999999</v>
      </c>
      <c r="DR1624">
        <v>47.994370000000004</v>
      </c>
      <c r="DS1624">
        <v>47.810200000000002</v>
      </c>
      <c r="DT1624">
        <v>47.199649999999998</v>
      </c>
      <c r="DU1624">
        <v>47.195439999999998</v>
      </c>
      <c r="DV1624">
        <v>46.746470000000002</v>
      </c>
      <c r="DW1624">
        <v>36.26925</v>
      </c>
      <c r="DX1624">
        <v>19.222989999999999</v>
      </c>
      <c r="DY1624">
        <v>12.473979999999999</v>
      </c>
      <c r="DZ1624">
        <v>0</v>
      </c>
      <c r="EA1624">
        <v>0</v>
      </c>
      <c r="EB1624">
        <v>0</v>
      </c>
      <c r="EC1624">
        <v>0</v>
      </c>
      <c r="ED1624">
        <v>0</v>
      </c>
      <c r="EE1624">
        <v>0</v>
      </c>
      <c r="EF1624">
        <v>0</v>
      </c>
      <c r="EG1624">
        <v>0</v>
      </c>
      <c r="EH1624">
        <v>0</v>
      </c>
      <c r="EI1624">
        <v>0</v>
      </c>
      <c r="EJ1624">
        <v>0</v>
      </c>
      <c r="EK1624">
        <v>0</v>
      </c>
      <c r="EL1624">
        <v>0</v>
      </c>
      <c r="EM1624">
        <v>0</v>
      </c>
      <c r="EN1624">
        <v>0</v>
      </c>
      <c r="EO1624">
        <v>19.169170000000001</v>
      </c>
      <c r="EP1624">
        <v>48.646650000000001</v>
      </c>
      <c r="EQ1624">
        <v>48.488340000000001</v>
      </c>
      <c r="ER1624">
        <v>47.868519999999997</v>
      </c>
      <c r="ES1624">
        <v>47.820990000000002</v>
      </c>
      <c r="ET1624">
        <v>47.357019999999999</v>
      </c>
      <c r="EU1624">
        <v>36.784709999999997</v>
      </c>
      <c r="EV1624">
        <v>19.759550000000001</v>
      </c>
      <c r="EW1624">
        <v>15.05029</v>
      </c>
      <c r="EX1624">
        <v>54.435699999999997</v>
      </c>
      <c r="EY1624">
        <v>53.23939</v>
      </c>
      <c r="EZ1624">
        <v>52.766939999999998</v>
      </c>
      <c r="FA1624">
        <v>52.775120000000001</v>
      </c>
      <c r="FB1624">
        <v>52.41865</v>
      </c>
      <c r="FC1624">
        <v>51.910119999999999</v>
      </c>
      <c r="FD1624">
        <v>51.376860000000001</v>
      </c>
      <c r="FE1624">
        <v>51.703659999999999</v>
      </c>
      <c r="FF1624">
        <v>53.255699999999997</v>
      </c>
      <c r="FG1624">
        <v>54.671599999999998</v>
      </c>
      <c r="FH1624">
        <v>56.855130000000003</v>
      </c>
      <c r="FI1624">
        <v>60.051029999999997</v>
      </c>
      <c r="FJ1624">
        <v>62.584490000000002</v>
      </c>
      <c r="FK1624">
        <v>64.616979999999998</v>
      </c>
      <c r="FL1624">
        <v>65.353759999999994</v>
      </c>
      <c r="FM1624">
        <v>65.891080000000002</v>
      </c>
      <c r="FN1624">
        <v>65.107159999999993</v>
      </c>
      <c r="FO1624">
        <v>63.986620000000002</v>
      </c>
      <c r="FP1624">
        <v>60.982570000000003</v>
      </c>
      <c r="FQ1624">
        <v>58.521979999999999</v>
      </c>
      <c r="FR1624">
        <v>57.729950000000002</v>
      </c>
      <c r="FS1624">
        <v>56.907739999999997</v>
      </c>
      <c r="FT1624">
        <v>55.764420000000001</v>
      </c>
      <c r="FU1624">
        <v>54.124290000000002</v>
      </c>
      <c r="FV1624">
        <v>1</v>
      </c>
    </row>
    <row r="1625" spans="1:178" x14ac:dyDescent="0.2">
      <c r="A1625" t="s">
        <v>216</v>
      </c>
      <c r="B1625" t="s">
        <v>231</v>
      </c>
      <c r="C1625" t="s">
        <v>246</v>
      </c>
      <c r="D1625" t="s">
        <v>35</v>
      </c>
      <c r="E1625" t="s">
        <v>239</v>
      </c>
      <c r="F1625" t="s">
        <v>228</v>
      </c>
      <c r="G1625">
        <v>51</v>
      </c>
      <c r="H1625" s="59"/>
      <c r="I1625">
        <v>11.725099999999999</v>
      </c>
      <c r="J1625">
        <v>54.124569999999999</v>
      </c>
      <c r="K1625">
        <v>53.587919999999997</v>
      </c>
      <c r="L1625">
        <v>53.680320000000002</v>
      </c>
      <c r="M1625">
        <v>54.946170000000002</v>
      </c>
      <c r="N1625">
        <v>57.404350000000001</v>
      </c>
      <c r="O1625">
        <v>60.618920000000003</v>
      </c>
      <c r="P1625">
        <v>62.266210000000001</v>
      </c>
      <c r="Q1625">
        <v>62.925960000000003</v>
      </c>
      <c r="R1625">
        <v>62.144039999999997</v>
      </c>
      <c r="S1625">
        <v>62.262630000000001</v>
      </c>
      <c r="T1625">
        <v>62.723480000000002</v>
      </c>
      <c r="U1625">
        <v>64.831180000000003</v>
      </c>
      <c r="V1625">
        <v>63.657249999999998</v>
      </c>
      <c r="W1625">
        <v>61.464979999999997</v>
      </c>
      <c r="X1625">
        <v>61.475409999999997</v>
      </c>
      <c r="Y1625">
        <v>61.254980000000003</v>
      </c>
      <c r="Z1625">
        <v>60.431519999999999</v>
      </c>
      <c r="AA1625">
        <v>60.182189999999999</v>
      </c>
      <c r="AB1625">
        <v>59.474820000000001</v>
      </c>
      <c r="AC1625">
        <v>59.069859999999998</v>
      </c>
      <c r="AD1625">
        <v>58.594209999999997</v>
      </c>
      <c r="AE1625">
        <v>58.102490000000003</v>
      </c>
      <c r="AF1625">
        <v>56.793149999999997</v>
      </c>
      <c r="AG1625">
        <v>55.081389999999999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17.218170000000001</v>
      </c>
      <c r="AX1625">
        <v>44.665520000000001</v>
      </c>
      <c r="AY1625">
        <v>44.428139999999999</v>
      </c>
      <c r="AZ1625">
        <v>43.862209999999997</v>
      </c>
      <c r="BA1625">
        <v>43.958930000000002</v>
      </c>
      <c r="BB1625">
        <v>43.561819999999997</v>
      </c>
      <c r="BC1625">
        <v>33.701239999999999</v>
      </c>
      <c r="BD1625">
        <v>17.249120000000001</v>
      </c>
      <c r="BE1625">
        <v>6.008648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17.584299999999999</v>
      </c>
      <c r="BV1625">
        <v>45.30538</v>
      </c>
      <c r="BW1625">
        <v>45.093359999999997</v>
      </c>
      <c r="BX1625">
        <v>44.518329999999999</v>
      </c>
      <c r="BY1625">
        <v>44.572569999999999</v>
      </c>
      <c r="BZ1625">
        <v>44.160739999999997</v>
      </c>
      <c r="CA1625">
        <v>34.206870000000002</v>
      </c>
      <c r="CB1625">
        <v>17.775459999999999</v>
      </c>
      <c r="CC1625">
        <v>8.5358879999999999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0</v>
      </c>
      <c r="CS1625">
        <v>17.837890000000002</v>
      </c>
      <c r="CT1625">
        <v>45.748539999999998</v>
      </c>
      <c r="CU1625">
        <v>45.554090000000002</v>
      </c>
      <c r="CV1625">
        <v>44.972760000000001</v>
      </c>
      <c r="CW1625">
        <v>44.997570000000003</v>
      </c>
      <c r="CX1625">
        <v>44.57555</v>
      </c>
      <c r="CY1625">
        <v>34.557070000000003</v>
      </c>
      <c r="CZ1625">
        <v>18.14</v>
      </c>
      <c r="DA1625">
        <v>10.286250000000001</v>
      </c>
      <c r="DB1625">
        <v>0</v>
      </c>
      <c r="DC1625">
        <v>0</v>
      </c>
      <c r="DD1625">
        <v>0</v>
      </c>
      <c r="DE1625"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  <c r="DM1625">
        <v>0</v>
      </c>
      <c r="DN1625">
        <v>0</v>
      </c>
      <c r="DO1625">
        <v>0</v>
      </c>
      <c r="DP1625">
        <v>0</v>
      </c>
      <c r="DQ1625">
        <v>18.091470000000001</v>
      </c>
      <c r="DR1625">
        <v>46.191699999999997</v>
      </c>
      <c r="DS1625">
        <v>46.01482</v>
      </c>
      <c r="DT1625">
        <v>45.427190000000003</v>
      </c>
      <c r="DU1625">
        <v>45.42257</v>
      </c>
      <c r="DV1625">
        <v>44.990349999999999</v>
      </c>
      <c r="DW1625">
        <v>34.907269999999997</v>
      </c>
      <c r="DX1625">
        <v>18.504539999999999</v>
      </c>
      <c r="DY1625">
        <v>12.0366</v>
      </c>
      <c r="DZ1625">
        <v>0</v>
      </c>
      <c r="EA1625">
        <v>0</v>
      </c>
      <c r="EB1625">
        <v>0</v>
      </c>
      <c r="EC1625">
        <v>0</v>
      </c>
      <c r="ED1625">
        <v>0</v>
      </c>
      <c r="EE1625">
        <v>0</v>
      </c>
      <c r="EF1625">
        <v>0</v>
      </c>
      <c r="EG1625">
        <v>0</v>
      </c>
      <c r="EH1625">
        <v>0</v>
      </c>
      <c r="EI1625">
        <v>0</v>
      </c>
      <c r="EJ1625">
        <v>0</v>
      </c>
      <c r="EK1625">
        <v>0</v>
      </c>
      <c r="EL1625">
        <v>0</v>
      </c>
      <c r="EM1625">
        <v>0</v>
      </c>
      <c r="EN1625">
        <v>0</v>
      </c>
      <c r="EO1625">
        <v>18.457609999999999</v>
      </c>
      <c r="EP1625">
        <v>46.831560000000003</v>
      </c>
      <c r="EQ1625">
        <v>46.680039999999998</v>
      </c>
      <c r="ER1625">
        <v>46.083320000000001</v>
      </c>
      <c r="ES1625">
        <v>46.036209999999997</v>
      </c>
      <c r="ET1625">
        <v>45.589269999999999</v>
      </c>
      <c r="EU1625">
        <v>35.4129</v>
      </c>
      <c r="EV1625">
        <v>19.03088</v>
      </c>
      <c r="EW1625">
        <v>14.563840000000001</v>
      </c>
      <c r="EX1625">
        <v>54.435699999999997</v>
      </c>
      <c r="EY1625">
        <v>53.23939</v>
      </c>
      <c r="EZ1625">
        <v>52.766939999999998</v>
      </c>
      <c r="FA1625">
        <v>52.775129999999997</v>
      </c>
      <c r="FB1625">
        <v>52.41865</v>
      </c>
      <c r="FC1625">
        <v>51.910119999999999</v>
      </c>
      <c r="FD1625">
        <v>51.376860000000001</v>
      </c>
      <c r="FE1625">
        <v>51.703659999999999</v>
      </c>
      <c r="FF1625">
        <v>53.255699999999997</v>
      </c>
      <c r="FG1625">
        <v>54.671599999999998</v>
      </c>
      <c r="FH1625">
        <v>56.855130000000003</v>
      </c>
      <c r="FI1625">
        <v>60.051029999999997</v>
      </c>
      <c r="FJ1625">
        <v>62.584490000000002</v>
      </c>
      <c r="FK1625">
        <v>64.616979999999998</v>
      </c>
      <c r="FL1625">
        <v>65.353759999999994</v>
      </c>
      <c r="FM1625">
        <v>65.891080000000002</v>
      </c>
      <c r="FN1625">
        <v>65.107159999999993</v>
      </c>
      <c r="FO1625">
        <v>63.986620000000002</v>
      </c>
      <c r="FP1625">
        <v>60.982570000000003</v>
      </c>
      <c r="FQ1625">
        <v>58.521979999999999</v>
      </c>
      <c r="FR1625">
        <v>57.729950000000002</v>
      </c>
      <c r="FS1625">
        <v>56.907739999999997</v>
      </c>
      <c r="FT1625">
        <v>55.764420000000001</v>
      </c>
      <c r="FU1625">
        <v>54.124290000000002</v>
      </c>
      <c r="FV1625">
        <v>1</v>
      </c>
    </row>
    <row r="1626" spans="1:178" x14ac:dyDescent="0.2">
      <c r="A1626" t="s">
        <v>216</v>
      </c>
      <c r="B1626" t="s">
        <v>231</v>
      </c>
      <c r="C1626" t="s">
        <v>246</v>
      </c>
      <c r="D1626" t="s">
        <v>36</v>
      </c>
      <c r="E1626">
        <v>2015</v>
      </c>
      <c r="F1626" t="s">
        <v>228</v>
      </c>
      <c r="G1626">
        <v>56</v>
      </c>
      <c r="H1626" s="59"/>
      <c r="I1626">
        <v>12.87462</v>
      </c>
      <c r="J1626">
        <v>55.885489999999997</v>
      </c>
      <c r="K1626">
        <v>55.631839999999997</v>
      </c>
      <c r="L1626">
        <v>55.35324</v>
      </c>
      <c r="M1626">
        <v>57.334049999999998</v>
      </c>
      <c r="N1626">
        <v>59.505180000000003</v>
      </c>
      <c r="O1626">
        <v>63.45476</v>
      </c>
      <c r="P1626">
        <v>65.147779999999997</v>
      </c>
      <c r="Q1626">
        <v>66.226590000000002</v>
      </c>
      <c r="R1626">
        <v>66.316540000000003</v>
      </c>
      <c r="S1626">
        <v>67.802139999999994</v>
      </c>
      <c r="T1626">
        <v>69.307689999999994</v>
      </c>
      <c r="U1626">
        <v>68.36224</v>
      </c>
      <c r="V1626">
        <v>67.127020000000002</v>
      </c>
      <c r="W1626">
        <v>65.079220000000007</v>
      </c>
      <c r="X1626">
        <v>64.873429999999999</v>
      </c>
      <c r="Y1626">
        <v>64.765910000000005</v>
      </c>
      <c r="Z1626">
        <v>63.917940000000002</v>
      </c>
      <c r="AA1626">
        <v>63.266919999999999</v>
      </c>
      <c r="AB1626">
        <v>62.549210000000002</v>
      </c>
      <c r="AC1626">
        <v>61.719439999999999</v>
      </c>
      <c r="AD1626">
        <v>61.130980000000001</v>
      </c>
      <c r="AE1626">
        <v>60.272039999999997</v>
      </c>
      <c r="AF1626">
        <v>58.962269999999997</v>
      </c>
      <c r="AG1626">
        <v>57.232129999999998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18.750520000000002</v>
      </c>
      <c r="AU1626">
        <v>41.760910000000003</v>
      </c>
      <c r="AV1626">
        <v>46.204680000000003</v>
      </c>
      <c r="AW1626">
        <v>47.827590000000001</v>
      </c>
      <c r="AX1626">
        <v>47.49353</v>
      </c>
      <c r="AY1626">
        <v>46.9086</v>
      </c>
      <c r="AZ1626">
        <v>36.067129999999999</v>
      </c>
      <c r="BA1626">
        <v>19.69021</v>
      </c>
      <c r="BB1626">
        <v>12.420959999999999</v>
      </c>
      <c r="BC1626">
        <v>12.15249</v>
      </c>
      <c r="BD1626">
        <v>11.6805</v>
      </c>
      <c r="BE1626">
        <v>10.561299999999999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19.062639999999998</v>
      </c>
      <c r="BS1626">
        <v>44.503619999999998</v>
      </c>
      <c r="BT1626">
        <v>47.201700000000002</v>
      </c>
      <c r="BU1626">
        <v>48.251359999999998</v>
      </c>
      <c r="BV1626">
        <v>47.858690000000003</v>
      </c>
      <c r="BW1626">
        <v>47.264290000000003</v>
      </c>
      <c r="BX1626">
        <v>36.505650000000003</v>
      </c>
      <c r="BY1626">
        <v>20.16694</v>
      </c>
      <c r="BZ1626">
        <v>12.82197</v>
      </c>
      <c r="CA1626">
        <v>12.533340000000001</v>
      </c>
      <c r="CB1626">
        <v>12.03839</v>
      </c>
      <c r="CC1626">
        <v>10.91755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19.27882</v>
      </c>
      <c r="CQ1626">
        <v>46.403219999999997</v>
      </c>
      <c r="CR1626">
        <v>47.892229999999998</v>
      </c>
      <c r="CS1626">
        <v>48.54486</v>
      </c>
      <c r="CT1626">
        <v>48.111600000000003</v>
      </c>
      <c r="CU1626">
        <v>47.510629999999999</v>
      </c>
      <c r="CV1626">
        <v>36.809359999999998</v>
      </c>
      <c r="CW1626">
        <v>20.497129999999999</v>
      </c>
      <c r="CX1626">
        <v>13.09971</v>
      </c>
      <c r="CY1626">
        <v>12.79712</v>
      </c>
      <c r="CZ1626">
        <v>12.28626</v>
      </c>
      <c r="DA1626">
        <v>11.16428</v>
      </c>
      <c r="DB1626">
        <v>0</v>
      </c>
      <c r="DC1626">
        <v>0</v>
      </c>
      <c r="DD1626">
        <v>0</v>
      </c>
      <c r="DE1626"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  <c r="DM1626">
        <v>0</v>
      </c>
      <c r="DN1626">
        <v>19.495000000000001</v>
      </c>
      <c r="DO1626">
        <v>48.302819999999997</v>
      </c>
      <c r="DP1626">
        <v>48.582769999999996</v>
      </c>
      <c r="DQ1626">
        <v>48.838360000000002</v>
      </c>
      <c r="DR1626">
        <v>48.3645</v>
      </c>
      <c r="DS1626">
        <v>47.756979999999999</v>
      </c>
      <c r="DT1626">
        <v>37.113079999999997</v>
      </c>
      <c r="DU1626">
        <v>20.827310000000001</v>
      </c>
      <c r="DV1626">
        <v>13.37745</v>
      </c>
      <c r="DW1626">
        <v>13.0609</v>
      </c>
      <c r="DX1626">
        <v>12.534140000000001</v>
      </c>
      <c r="DY1626">
        <v>11.411020000000001</v>
      </c>
      <c r="DZ1626">
        <v>0</v>
      </c>
      <c r="EA1626">
        <v>0</v>
      </c>
      <c r="EB1626">
        <v>0</v>
      </c>
      <c r="EC1626">
        <v>0</v>
      </c>
      <c r="ED1626">
        <v>0</v>
      </c>
      <c r="EE1626">
        <v>0</v>
      </c>
      <c r="EF1626">
        <v>0</v>
      </c>
      <c r="EG1626">
        <v>0</v>
      </c>
      <c r="EH1626">
        <v>0</v>
      </c>
      <c r="EI1626">
        <v>0</v>
      </c>
      <c r="EJ1626">
        <v>0</v>
      </c>
      <c r="EK1626">
        <v>0</v>
      </c>
      <c r="EL1626">
        <v>19.807130000000001</v>
      </c>
      <c r="EM1626">
        <v>51.045529999999999</v>
      </c>
      <c r="EN1626">
        <v>49.579790000000003</v>
      </c>
      <c r="EO1626">
        <v>49.262129999999999</v>
      </c>
      <c r="EP1626">
        <v>48.729660000000003</v>
      </c>
      <c r="EQ1626">
        <v>48.112659999999998</v>
      </c>
      <c r="ER1626">
        <v>37.551589999999997</v>
      </c>
      <c r="ES1626">
        <v>21.304040000000001</v>
      </c>
      <c r="ET1626">
        <v>13.778460000000001</v>
      </c>
      <c r="EU1626">
        <v>13.441750000000001</v>
      </c>
      <c r="EV1626">
        <v>12.89203</v>
      </c>
      <c r="EW1626">
        <v>11.76726</v>
      </c>
      <c r="EX1626">
        <v>61.006880000000002</v>
      </c>
      <c r="EY1626">
        <v>60.446210000000001</v>
      </c>
      <c r="EZ1626">
        <v>59.778359999999999</v>
      </c>
      <c r="FA1626">
        <v>59.37303</v>
      </c>
      <c r="FB1626">
        <v>58.500459999999997</v>
      </c>
      <c r="FC1626">
        <v>57.935890000000001</v>
      </c>
      <c r="FD1626">
        <v>57.712780000000002</v>
      </c>
      <c r="FE1626">
        <v>57.815559999999998</v>
      </c>
      <c r="FF1626">
        <v>59.603819999999999</v>
      </c>
      <c r="FG1626">
        <v>62.878309999999999</v>
      </c>
      <c r="FH1626">
        <v>66.708690000000004</v>
      </c>
      <c r="FI1626">
        <v>70.552499999999995</v>
      </c>
      <c r="FJ1626">
        <v>74.128969999999995</v>
      </c>
      <c r="FK1626">
        <v>75.238209999999995</v>
      </c>
      <c r="FL1626">
        <v>74.832880000000003</v>
      </c>
      <c r="FM1626">
        <v>74.23742</v>
      </c>
      <c r="FN1626">
        <v>72.770830000000004</v>
      </c>
      <c r="FO1626">
        <v>71.392989999999998</v>
      </c>
      <c r="FP1626">
        <v>69.575479999999999</v>
      </c>
      <c r="FQ1626">
        <v>67.907539999999997</v>
      </c>
      <c r="FR1626">
        <v>64.972579999999994</v>
      </c>
      <c r="FS1626">
        <v>64.154849999999996</v>
      </c>
      <c r="FT1626">
        <v>62.944760000000002</v>
      </c>
      <c r="FU1626">
        <v>61.452280000000002</v>
      </c>
      <c r="FV1626">
        <v>1</v>
      </c>
    </row>
    <row r="1627" spans="1:178" x14ac:dyDescent="0.2">
      <c r="A1627" t="s">
        <v>216</v>
      </c>
      <c r="B1627" t="s">
        <v>231</v>
      </c>
      <c r="C1627" t="s">
        <v>246</v>
      </c>
      <c r="D1627" t="s">
        <v>36</v>
      </c>
      <c r="E1627">
        <v>2016</v>
      </c>
      <c r="F1627" t="s">
        <v>228</v>
      </c>
      <c r="G1627">
        <v>54</v>
      </c>
      <c r="H1627" s="59"/>
      <c r="I1627">
        <v>12.414809999999999</v>
      </c>
      <c r="J1627">
        <v>53.889580000000002</v>
      </c>
      <c r="K1627">
        <v>53.64499</v>
      </c>
      <c r="L1627">
        <v>53.376339999999999</v>
      </c>
      <c r="M1627">
        <v>55.2864</v>
      </c>
      <c r="N1627">
        <v>57.379989999999999</v>
      </c>
      <c r="O1627">
        <v>61.188519999999997</v>
      </c>
      <c r="P1627">
        <v>62.821080000000002</v>
      </c>
      <c r="Q1627">
        <v>63.861350000000002</v>
      </c>
      <c r="R1627">
        <v>63.948090000000001</v>
      </c>
      <c r="S1627">
        <v>65.38064</v>
      </c>
      <c r="T1627">
        <v>66.832409999999996</v>
      </c>
      <c r="U1627">
        <v>65.920720000000003</v>
      </c>
      <c r="V1627">
        <v>64.72963</v>
      </c>
      <c r="W1627">
        <v>62.754959999999997</v>
      </c>
      <c r="X1627">
        <v>62.556519999999999</v>
      </c>
      <c r="Y1627">
        <v>62.452840000000002</v>
      </c>
      <c r="Z1627">
        <v>61.635150000000003</v>
      </c>
      <c r="AA1627">
        <v>61.007390000000001</v>
      </c>
      <c r="AB1627">
        <v>60.315309999999997</v>
      </c>
      <c r="AC1627">
        <v>59.515169999999998</v>
      </c>
      <c r="AD1627">
        <v>58.94773</v>
      </c>
      <c r="AE1627">
        <v>58.119459999999997</v>
      </c>
      <c r="AF1627">
        <v>56.856470000000002</v>
      </c>
      <c r="AG1627">
        <v>55.188130000000001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18.07151</v>
      </c>
      <c r="AU1627">
        <v>40.1873</v>
      </c>
      <c r="AV1627">
        <v>44.524650000000001</v>
      </c>
      <c r="AW1627">
        <v>46.106769999999997</v>
      </c>
      <c r="AX1627">
        <v>45.7864</v>
      </c>
      <c r="AY1627">
        <v>45.222639999999998</v>
      </c>
      <c r="AZ1627">
        <v>34.765889999999999</v>
      </c>
      <c r="BA1627">
        <v>18.972709999999999</v>
      </c>
      <c r="BB1627">
        <v>11.965339999999999</v>
      </c>
      <c r="BC1627">
        <v>11.70707</v>
      </c>
      <c r="BD1627">
        <v>11.25262</v>
      </c>
      <c r="BE1627">
        <v>10.173439999999999</v>
      </c>
      <c r="BF1627">
        <v>0</v>
      </c>
      <c r="BG1627">
        <v>0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18.37801</v>
      </c>
      <c r="BS1627">
        <v>42.880600000000001</v>
      </c>
      <c r="BT1627">
        <v>45.503700000000002</v>
      </c>
      <c r="BU1627">
        <v>46.5229</v>
      </c>
      <c r="BV1627">
        <v>46.144979999999997</v>
      </c>
      <c r="BW1627">
        <v>45.571919999999999</v>
      </c>
      <c r="BX1627">
        <v>35.1965</v>
      </c>
      <c r="BY1627">
        <v>19.440850000000001</v>
      </c>
      <c r="BZ1627">
        <v>12.35913</v>
      </c>
      <c r="CA1627">
        <v>12.081060000000001</v>
      </c>
      <c r="CB1627">
        <v>11.60406</v>
      </c>
      <c r="CC1627">
        <v>10.52327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18.59029</v>
      </c>
      <c r="CQ1627">
        <v>44.745959999999997</v>
      </c>
      <c r="CR1627">
        <v>46.181800000000003</v>
      </c>
      <c r="CS1627">
        <v>46.811120000000003</v>
      </c>
      <c r="CT1627">
        <v>46.393329999999999</v>
      </c>
      <c r="CU1627">
        <v>45.81382</v>
      </c>
      <c r="CV1627">
        <v>35.49474</v>
      </c>
      <c r="CW1627">
        <v>19.765090000000001</v>
      </c>
      <c r="CX1627">
        <v>12.63186</v>
      </c>
      <c r="CY1627">
        <v>12.34008</v>
      </c>
      <c r="CZ1627">
        <v>11.84747</v>
      </c>
      <c r="DA1627">
        <v>10.765560000000001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  <c r="DM1627">
        <v>0</v>
      </c>
      <c r="DN1627">
        <v>18.802579999999999</v>
      </c>
      <c r="DO1627">
        <v>46.611319999999999</v>
      </c>
      <c r="DP1627">
        <v>46.85989</v>
      </c>
      <c r="DQ1627">
        <v>47.099330000000002</v>
      </c>
      <c r="DR1627">
        <v>46.641669999999998</v>
      </c>
      <c r="DS1627">
        <v>46.055729999999997</v>
      </c>
      <c r="DT1627">
        <v>35.79298</v>
      </c>
      <c r="DU1627">
        <v>20.089320000000001</v>
      </c>
      <c r="DV1627">
        <v>12.9046</v>
      </c>
      <c r="DW1627">
        <v>12.5991</v>
      </c>
      <c r="DX1627">
        <v>12.090870000000001</v>
      </c>
      <c r="DY1627">
        <v>11.007849999999999</v>
      </c>
      <c r="DZ1627">
        <v>0</v>
      </c>
      <c r="EA1627">
        <v>0</v>
      </c>
      <c r="EB1627">
        <v>0</v>
      </c>
      <c r="EC1627">
        <v>0</v>
      </c>
      <c r="ED1627">
        <v>0</v>
      </c>
      <c r="EE1627">
        <v>0</v>
      </c>
      <c r="EF1627">
        <v>0</v>
      </c>
      <c r="EG1627">
        <v>0</v>
      </c>
      <c r="EH1627">
        <v>0</v>
      </c>
      <c r="EI1627">
        <v>0</v>
      </c>
      <c r="EJ1627">
        <v>0</v>
      </c>
      <c r="EK1627">
        <v>0</v>
      </c>
      <c r="EL1627">
        <v>19.109079999999999</v>
      </c>
      <c r="EM1627">
        <v>49.30462</v>
      </c>
      <c r="EN1627">
        <v>47.838940000000001</v>
      </c>
      <c r="EO1627">
        <v>47.515459999999997</v>
      </c>
      <c r="EP1627">
        <v>47.000250000000001</v>
      </c>
      <c r="EQ1627">
        <v>46.405000000000001</v>
      </c>
      <c r="ER1627">
        <v>36.223599999999998</v>
      </c>
      <c r="ES1627">
        <v>20.557459999999999</v>
      </c>
      <c r="ET1627">
        <v>13.29838</v>
      </c>
      <c r="EU1627">
        <v>12.973089999999999</v>
      </c>
      <c r="EV1627">
        <v>12.44232</v>
      </c>
      <c r="EW1627">
        <v>11.357670000000001</v>
      </c>
      <c r="EX1627">
        <v>61.006880000000002</v>
      </c>
      <c r="EY1627">
        <v>60.446210000000001</v>
      </c>
      <c r="EZ1627">
        <v>59.778359999999999</v>
      </c>
      <c r="FA1627">
        <v>59.37303</v>
      </c>
      <c r="FB1627">
        <v>58.500459999999997</v>
      </c>
      <c r="FC1627">
        <v>57.935890000000001</v>
      </c>
      <c r="FD1627">
        <v>57.712780000000002</v>
      </c>
      <c r="FE1627">
        <v>57.815559999999998</v>
      </c>
      <c r="FF1627">
        <v>59.603819999999999</v>
      </c>
      <c r="FG1627">
        <v>62.878300000000003</v>
      </c>
      <c r="FH1627">
        <v>66.708690000000004</v>
      </c>
      <c r="FI1627">
        <v>70.552499999999995</v>
      </c>
      <c r="FJ1627">
        <v>74.128969999999995</v>
      </c>
      <c r="FK1627">
        <v>75.238209999999995</v>
      </c>
      <c r="FL1627">
        <v>74.832880000000003</v>
      </c>
      <c r="FM1627">
        <v>74.23742</v>
      </c>
      <c r="FN1627">
        <v>72.770830000000004</v>
      </c>
      <c r="FO1627">
        <v>71.392989999999998</v>
      </c>
      <c r="FP1627">
        <v>69.575479999999999</v>
      </c>
      <c r="FQ1627">
        <v>67.907539999999997</v>
      </c>
      <c r="FR1627">
        <v>64.972579999999994</v>
      </c>
      <c r="FS1627">
        <v>64.154849999999996</v>
      </c>
      <c r="FT1627">
        <v>62.944760000000002</v>
      </c>
      <c r="FU1627">
        <v>61.452280000000002</v>
      </c>
      <c r="FV1627">
        <v>1</v>
      </c>
    </row>
    <row r="1628" spans="1:178" x14ac:dyDescent="0.2">
      <c r="A1628" t="s">
        <v>216</v>
      </c>
      <c r="B1628" t="s">
        <v>231</v>
      </c>
      <c r="C1628" t="s">
        <v>246</v>
      </c>
      <c r="D1628" t="s">
        <v>36</v>
      </c>
      <c r="E1628">
        <v>2017</v>
      </c>
      <c r="F1628" t="s">
        <v>228</v>
      </c>
      <c r="G1628">
        <v>53</v>
      </c>
      <c r="H1628" s="59"/>
      <c r="I1628">
        <v>12.184900000000001</v>
      </c>
      <c r="J1628">
        <v>52.891629999999999</v>
      </c>
      <c r="K1628">
        <v>52.651560000000003</v>
      </c>
      <c r="L1628">
        <v>52.387889999999999</v>
      </c>
      <c r="M1628">
        <v>54.26258</v>
      </c>
      <c r="N1628">
        <v>56.317399999999999</v>
      </c>
      <c r="O1628">
        <v>60.055399999999999</v>
      </c>
      <c r="P1628">
        <v>61.657719999999998</v>
      </c>
      <c r="Q1628">
        <v>62.678730000000002</v>
      </c>
      <c r="R1628">
        <v>62.763860000000001</v>
      </c>
      <c r="S1628">
        <v>64.169880000000006</v>
      </c>
      <c r="T1628">
        <v>65.594769999999997</v>
      </c>
      <c r="U1628">
        <v>64.699969999999993</v>
      </c>
      <c r="V1628">
        <v>63.530929999999998</v>
      </c>
      <c r="W1628">
        <v>61.592829999999999</v>
      </c>
      <c r="X1628">
        <v>61.398069999999997</v>
      </c>
      <c r="Y1628">
        <v>61.296309999999998</v>
      </c>
      <c r="Z1628">
        <v>60.493760000000002</v>
      </c>
      <c r="AA1628">
        <v>59.87762</v>
      </c>
      <c r="AB1628">
        <v>59.198360000000001</v>
      </c>
      <c r="AC1628">
        <v>58.413040000000002</v>
      </c>
      <c r="AD1628">
        <v>57.856110000000001</v>
      </c>
      <c r="AE1628">
        <v>57.04318</v>
      </c>
      <c r="AF1628">
        <v>55.803570000000001</v>
      </c>
      <c r="AG1628">
        <v>54.166130000000003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17.73207</v>
      </c>
      <c r="AU1628">
        <v>39.40108</v>
      </c>
      <c r="AV1628">
        <v>43.684849999999997</v>
      </c>
      <c r="AW1628">
        <v>45.24644</v>
      </c>
      <c r="AX1628">
        <v>44.93291</v>
      </c>
      <c r="AY1628">
        <v>44.379739999999998</v>
      </c>
      <c r="AZ1628">
        <v>34.115360000000003</v>
      </c>
      <c r="BA1628">
        <v>18.614059999999998</v>
      </c>
      <c r="BB1628">
        <v>11.73762</v>
      </c>
      <c r="BC1628">
        <v>11.484439999999999</v>
      </c>
      <c r="BD1628">
        <v>11.03876</v>
      </c>
      <c r="BE1628">
        <v>9.9795879999999997</v>
      </c>
      <c r="BF1628">
        <v>0</v>
      </c>
      <c r="BG1628">
        <v>0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18.035720000000001</v>
      </c>
      <c r="BS1628">
        <v>42.069319999999998</v>
      </c>
      <c r="BT1628">
        <v>44.654800000000002</v>
      </c>
      <c r="BU1628">
        <v>45.658709999999999</v>
      </c>
      <c r="BV1628">
        <v>45.288150000000002</v>
      </c>
      <c r="BW1628">
        <v>44.725769999999997</v>
      </c>
      <c r="BX1628">
        <v>34.541969999999999</v>
      </c>
      <c r="BY1628">
        <v>19.077850000000002</v>
      </c>
      <c r="BZ1628">
        <v>12.127739999999999</v>
      </c>
      <c r="CA1628">
        <v>11.854950000000001</v>
      </c>
      <c r="CB1628">
        <v>11.38693</v>
      </c>
      <c r="CC1628">
        <v>10.32616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18.246030000000001</v>
      </c>
      <c r="CQ1628">
        <v>43.91733</v>
      </c>
      <c r="CR1628">
        <v>45.32658</v>
      </c>
      <c r="CS1628">
        <v>45.944240000000001</v>
      </c>
      <c r="CT1628">
        <v>45.534190000000002</v>
      </c>
      <c r="CU1628">
        <v>44.965420000000002</v>
      </c>
      <c r="CV1628">
        <v>34.837429999999998</v>
      </c>
      <c r="CW1628">
        <v>19.399069999999998</v>
      </c>
      <c r="CX1628">
        <v>12.39794</v>
      </c>
      <c r="CY1628">
        <v>12.111560000000001</v>
      </c>
      <c r="CZ1628">
        <v>11.628069999999999</v>
      </c>
      <c r="DA1628">
        <v>10.566190000000001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  <c r="DM1628">
        <v>0</v>
      </c>
      <c r="DN1628">
        <v>18.456340000000001</v>
      </c>
      <c r="DO1628">
        <v>45.765349999999998</v>
      </c>
      <c r="DP1628">
        <v>45.998359999999998</v>
      </c>
      <c r="DQ1628">
        <v>46.229770000000002</v>
      </c>
      <c r="DR1628">
        <v>45.78022</v>
      </c>
      <c r="DS1628">
        <v>45.205069999999999</v>
      </c>
      <c r="DT1628">
        <v>35.132899999999999</v>
      </c>
      <c r="DU1628">
        <v>19.720289999999999</v>
      </c>
      <c r="DV1628">
        <v>12.66813</v>
      </c>
      <c r="DW1628">
        <v>12.368169999999999</v>
      </c>
      <c r="DX1628">
        <v>11.869210000000001</v>
      </c>
      <c r="DY1628">
        <v>10.806229999999999</v>
      </c>
      <c r="DZ1628">
        <v>0</v>
      </c>
      <c r="EA1628">
        <v>0</v>
      </c>
      <c r="EB1628">
        <v>0</v>
      </c>
      <c r="EC1628">
        <v>0</v>
      </c>
      <c r="ED1628">
        <v>0</v>
      </c>
      <c r="EE1628">
        <v>0</v>
      </c>
      <c r="EF1628">
        <v>0</v>
      </c>
      <c r="EG1628">
        <v>0</v>
      </c>
      <c r="EH1628">
        <v>0</v>
      </c>
      <c r="EI1628">
        <v>0</v>
      </c>
      <c r="EJ1628">
        <v>0</v>
      </c>
      <c r="EK1628">
        <v>0</v>
      </c>
      <c r="EL1628">
        <v>18.759989999999998</v>
      </c>
      <c r="EM1628">
        <v>48.433579999999999</v>
      </c>
      <c r="EN1628">
        <v>46.968310000000002</v>
      </c>
      <c r="EO1628">
        <v>46.642040000000001</v>
      </c>
      <c r="EP1628">
        <v>46.135469999999998</v>
      </c>
      <c r="EQ1628">
        <v>45.551099999999998</v>
      </c>
      <c r="ER1628">
        <v>35.559510000000003</v>
      </c>
      <c r="ES1628">
        <v>20.184069999999998</v>
      </c>
      <c r="ET1628">
        <v>13.058260000000001</v>
      </c>
      <c r="EU1628">
        <v>12.73868</v>
      </c>
      <c r="EV1628">
        <v>12.21738</v>
      </c>
      <c r="EW1628">
        <v>11.152799999999999</v>
      </c>
      <c r="EX1628">
        <v>61.006889999999999</v>
      </c>
      <c r="EY1628">
        <v>60.446210000000001</v>
      </c>
      <c r="EZ1628">
        <v>59.778370000000002</v>
      </c>
      <c r="FA1628">
        <v>59.373040000000003</v>
      </c>
      <c r="FB1628">
        <v>58.500459999999997</v>
      </c>
      <c r="FC1628">
        <v>57.935890000000001</v>
      </c>
      <c r="FD1628">
        <v>57.712780000000002</v>
      </c>
      <c r="FE1628">
        <v>57.815559999999998</v>
      </c>
      <c r="FF1628">
        <v>59.603819999999999</v>
      </c>
      <c r="FG1628">
        <v>62.878300000000003</v>
      </c>
      <c r="FH1628">
        <v>66.708690000000004</v>
      </c>
      <c r="FI1628">
        <v>70.552499999999995</v>
      </c>
      <c r="FJ1628">
        <v>74.128969999999995</v>
      </c>
      <c r="FK1628">
        <v>75.238209999999995</v>
      </c>
      <c r="FL1628">
        <v>74.832880000000003</v>
      </c>
      <c r="FM1628">
        <v>74.23742</v>
      </c>
      <c r="FN1628">
        <v>72.770830000000004</v>
      </c>
      <c r="FO1628">
        <v>71.392989999999998</v>
      </c>
      <c r="FP1628">
        <v>69.575479999999999</v>
      </c>
      <c r="FQ1628">
        <v>67.907539999999997</v>
      </c>
      <c r="FR1628">
        <v>64.972579999999994</v>
      </c>
      <c r="FS1628">
        <v>64.154849999999996</v>
      </c>
      <c r="FT1628">
        <v>62.944760000000002</v>
      </c>
      <c r="FU1628">
        <v>61.452280000000002</v>
      </c>
      <c r="FV1628">
        <v>1</v>
      </c>
    </row>
    <row r="1629" spans="1:178" x14ac:dyDescent="0.2">
      <c r="A1629" t="s">
        <v>216</v>
      </c>
      <c r="B1629" t="s">
        <v>231</v>
      </c>
      <c r="C1629" t="s">
        <v>246</v>
      </c>
      <c r="D1629" t="s">
        <v>36</v>
      </c>
      <c r="E1629" t="s">
        <v>239</v>
      </c>
      <c r="F1629" t="s">
        <v>228</v>
      </c>
      <c r="G1629">
        <v>51</v>
      </c>
      <c r="H1629" s="59"/>
      <c r="I1629">
        <v>11.725099999999999</v>
      </c>
      <c r="J1629">
        <v>50.895719999999997</v>
      </c>
      <c r="K1629">
        <v>50.664709999999999</v>
      </c>
      <c r="L1629">
        <v>50.410989999999998</v>
      </c>
      <c r="M1629">
        <v>52.214939999999999</v>
      </c>
      <c r="N1629">
        <v>54.192210000000003</v>
      </c>
      <c r="O1629">
        <v>57.789160000000003</v>
      </c>
      <c r="P1629">
        <v>59.331020000000002</v>
      </c>
      <c r="Q1629">
        <v>60.313499999999998</v>
      </c>
      <c r="R1629">
        <v>60.395420000000001</v>
      </c>
      <c r="S1629">
        <v>61.748379999999997</v>
      </c>
      <c r="T1629">
        <v>63.119500000000002</v>
      </c>
      <c r="U1629">
        <v>62.258459999999999</v>
      </c>
      <c r="V1629">
        <v>61.133540000000004</v>
      </c>
      <c r="W1629">
        <v>59.268569999999997</v>
      </c>
      <c r="X1629">
        <v>59.081159999999997</v>
      </c>
      <c r="Y1629">
        <v>58.983240000000002</v>
      </c>
      <c r="Z1629">
        <v>58.210979999999999</v>
      </c>
      <c r="AA1629">
        <v>57.618090000000002</v>
      </c>
      <c r="AB1629">
        <v>56.964460000000003</v>
      </c>
      <c r="AC1629">
        <v>56.208770000000001</v>
      </c>
      <c r="AD1629">
        <v>55.67286</v>
      </c>
      <c r="AE1629">
        <v>54.890610000000002</v>
      </c>
      <c r="AF1629">
        <v>53.697780000000002</v>
      </c>
      <c r="AG1629">
        <v>52.122120000000002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17.053329999999999</v>
      </c>
      <c r="AU1629">
        <v>37.829859999999996</v>
      </c>
      <c r="AV1629">
        <v>42.005679999999998</v>
      </c>
      <c r="AW1629">
        <v>43.526000000000003</v>
      </c>
      <c r="AX1629">
        <v>43.226089999999999</v>
      </c>
      <c r="AY1629">
        <v>42.694090000000003</v>
      </c>
      <c r="AZ1629">
        <v>32.814500000000002</v>
      </c>
      <c r="BA1629">
        <v>17.89697</v>
      </c>
      <c r="BB1629">
        <v>11.282349999999999</v>
      </c>
      <c r="BC1629">
        <v>11.039339999999999</v>
      </c>
      <c r="BD1629">
        <v>10.611190000000001</v>
      </c>
      <c r="BE1629">
        <v>9.5920380000000005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17.351199999999999</v>
      </c>
      <c r="BS1629">
        <v>40.447270000000003</v>
      </c>
      <c r="BT1629">
        <v>42.957160000000002</v>
      </c>
      <c r="BU1629">
        <v>43.930399999999999</v>
      </c>
      <c r="BV1629">
        <v>43.574570000000001</v>
      </c>
      <c r="BW1629">
        <v>43.033520000000003</v>
      </c>
      <c r="BX1629">
        <v>33.232979999999998</v>
      </c>
      <c r="BY1629">
        <v>18.351929999999999</v>
      </c>
      <c r="BZ1629">
        <v>11.665039999999999</v>
      </c>
      <c r="CA1629">
        <v>11.40279</v>
      </c>
      <c r="CB1629">
        <v>10.952730000000001</v>
      </c>
      <c r="CC1629">
        <v>9.9320090000000008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17.557500000000001</v>
      </c>
      <c r="CQ1629">
        <v>42.260069999999999</v>
      </c>
      <c r="CR1629">
        <v>43.616140000000001</v>
      </c>
      <c r="CS1629">
        <v>44.210500000000003</v>
      </c>
      <c r="CT1629">
        <v>43.815919999999998</v>
      </c>
      <c r="CU1629">
        <v>43.268610000000002</v>
      </c>
      <c r="CV1629">
        <v>33.522820000000003</v>
      </c>
      <c r="CW1629">
        <v>18.66703</v>
      </c>
      <c r="CX1629">
        <v>11.93009</v>
      </c>
      <c r="CY1629">
        <v>11.65452</v>
      </c>
      <c r="CZ1629">
        <v>11.18927</v>
      </c>
      <c r="DA1629">
        <v>10.16747</v>
      </c>
      <c r="DB1629">
        <v>0</v>
      </c>
      <c r="DC1629">
        <v>0</v>
      </c>
      <c r="DD1629">
        <v>0</v>
      </c>
      <c r="DE1629"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  <c r="DM1629">
        <v>0</v>
      </c>
      <c r="DN1629">
        <v>17.7638</v>
      </c>
      <c r="DO1629">
        <v>44.072879999999998</v>
      </c>
      <c r="DP1629">
        <v>44.275129999999997</v>
      </c>
      <c r="DQ1629">
        <v>44.490589999999997</v>
      </c>
      <c r="DR1629">
        <v>44.057270000000003</v>
      </c>
      <c r="DS1629">
        <v>43.503700000000002</v>
      </c>
      <c r="DT1629">
        <v>33.812649999999998</v>
      </c>
      <c r="DU1629">
        <v>18.982130000000002</v>
      </c>
      <c r="DV1629">
        <v>12.19514</v>
      </c>
      <c r="DW1629">
        <v>11.90625</v>
      </c>
      <c r="DX1629">
        <v>11.42582</v>
      </c>
      <c r="DY1629">
        <v>10.40293</v>
      </c>
      <c r="DZ1629">
        <v>0</v>
      </c>
      <c r="EA1629">
        <v>0</v>
      </c>
      <c r="EB1629">
        <v>0</v>
      </c>
      <c r="EC1629">
        <v>0</v>
      </c>
      <c r="ED1629">
        <v>0</v>
      </c>
      <c r="EE1629">
        <v>0</v>
      </c>
      <c r="EF1629">
        <v>0</v>
      </c>
      <c r="EG1629">
        <v>0</v>
      </c>
      <c r="EH1629">
        <v>0</v>
      </c>
      <c r="EI1629">
        <v>0</v>
      </c>
      <c r="EJ1629">
        <v>0</v>
      </c>
      <c r="EK1629">
        <v>0</v>
      </c>
      <c r="EL1629">
        <v>18.061669999999999</v>
      </c>
      <c r="EM1629">
        <v>46.690289999999997</v>
      </c>
      <c r="EN1629">
        <v>45.226599999999998</v>
      </c>
      <c r="EO1629">
        <v>44.895000000000003</v>
      </c>
      <c r="EP1629">
        <v>44.405740000000002</v>
      </c>
      <c r="EQ1629">
        <v>43.843139999999998</v>
      </c>
      <c r="ER1629">
        <v>34.231140000000003</v>
      </c>
      <c r="ES1629">
        <v>19.437080000000002</v>
      </c>
      <c r="ET1629">
        <v>12.577830000000001</v>
      </c>
      <c r="EU1629">
        <v>12.2697</v>
      </c>
      <c r="EV1629">
        <v>11.76736</v>
      </c>
      <c r="EW1629">
        <v>10.742900000000001</v>
      </c>
      <c r="EX1629">
        <v>61.006880000000002</v>
      </c>
      <c r="EY1629">
        <v>60.446210000000001</v>
      </c>
      <c r="EZ1629">
        <v>59.778359999999999</v>
      </c>
      <c r="FA1629">
        <v>59.373040000000003</v>
      </c>
      <c r="FB1629">
        <v>58.500459999999997</v>
      </c>
      <c r="FC1629">
        <v>57.935890000000001</v>
      </c>
      <c r="FD1629">
        <v>57.712780000000002</v>
      </c>
      <c r="FE1629">
        <v>57.815559999999998</v>
      </c>
      <c r="FF1629">
        <v>59.603819999999999</v>
      </c>
      <c r="FG1629">
        <v>62.878300000000003</v>
      </c>
      <c r="FH1629">
        <v>66.708690000000004</v>
      </c>
      <c r="FI1629">
        <v>70.552499999999995</v>
      </c>
      <c r="FJ1629">
        <v>74.128969999999995</v>
      </c>
      <c r="FK1629">
        <v>75.238209999999995</v>
      </c>
      <c r="FL1629">
        <v>74.832880000000003</v>
      </c>
      <c r="FM1629">
        <v>74.23742</v>
      </c>
      <c r="FN1629">
        <v>72.770830000000004</v>
      </c>
      <c r="FO1629">
        <v>71.392979999999994</v>
      </c>
      <c r="FP1629">
        <v>69.575479999999999</v>
      </c>
      <c r="FQ1629">
        <v>67.907539999999997</v>
      </c>
      <c r="FR1629">
        <v>64.972579999999994</v>
      </c>
      <c r="FS1629">
        <v>64.154849999999996</v>
      </c>
      <c r="FT1629">
        <v>62.944760000000002</v>
      </c>
      <c r="FU1629">
        <v>61.452280000000002</v>
      </c>
      <c r="FV1629">
        <v>1</v>
      </c>
    </row>
    <row r="1630" spans="1:178" x14ac:dyDescent="0.2">
      <c r="A1630" t="s">
        <v>216</v>
      </c>
      <c r="B1630" t="s">
        <v>231</v>
      </c>
      <c r="C1630" t="s">
        <v>246</v>
      </c>
      <c r="D1630" t="s">
        <v>37</v>
      </c>
      <c r="E1630">
        <v>2015</v>
      </c>
      <c r="F1630" t="s">
        <v>228</v>
      </c>
      <c r="G1630">
        <v>56</v>
      </c>
      <c r="H1630" s="59"/>
      <c r="I1630">
        <v>12.87462</v>
      </c>
      <c r="J1630">
        <v>55.910069999999997</v>
      </c>
      <c r="K1630">
        <v>55.380040000000001</v>
      </c>
      <c r="L1630">
        <v>55.861269999999998</v>
      </c>
      <c r="M1630">
        <v>57.530679999999997</v>
      </c>
      <c r="N1630">
        <v>60.362499999999997</v>
      </c>
      <c r="O1630">
        <v>64.295810000000003</v>
      </c>
      <c r="P1630">
        <v>66.066360000000003</v>
      </c>
      <c r="Q1630">
        <v>67.049149999999997</v>
      </c>
      <c r="R1630">
        <v>67.580600000000004</v>
      </c>
      <c r="S1630">
        <v>69.074759999999998</v>
      </c>
      <c r="T1630">
        <v>69.874690000000001</v>
      </c>
      <c r="U1630">
        <v>70.169520000000006</v>
      </c>
      <c r="V1630">
        <v>69.055459999999997</v>
      </c>
      <c r="W1630">
        <v>67.181989999999999</v>
      </c>
      <c r="X1630">
        <v>66.648929999999993</v>
      </c>
      <c r="Y1630">
        <v>66.687870000000004</v>
      </c>
      <c r="Z1630">
        <v>66.08399</v>
      </c>
      <c r="AA1630">
        <v>65.921729999999997</v>
      </c>
      <c r="AB1630">
        <v>65.039709999999999</v>
      </c>
      <c r="AC1630">
        <v>64.409689999999998</v>
      </c>
      <c r="AD1630">
        <v>63.375059999999998</v>
      </c>
      <c r="AE1630">
        <v>62.116210000000002</v>
      </c>
      <c r="AF1630">
        <v>60.376550000000002</v>
      </c>
      <c r="AG1630">
        <v>57.841990000000003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19.446470000000001</v>
      </c>
      <c r="AU1630">
        <v>45.026539999999997</v>
      </c>
      <c r="AV1630">
        <v>48.119390000000003</v>
      </c>
      <c r="AW1630">
        <v>49.838720000000002</v>
      </c>
      <c r="AX1630">
        <v>49.350140000000003</v>
      </c>
      <c r="AY1630">
        <v>49.302039999999998</v>
      </c>
      <c r="AZ1630">
        <v>36.848080000000003</v>
      </c>
      <c r="BA1630">
        <v>19.51896</v>
      </c>
      <c r="BB1630">
        <v>12.162800000000001</v>
      </c>
      <c r="BC1630">
        <v>11.887040000000001</v>
      </c>
      <c r="BD1630">
        <v>11.19406</v>
      </c>
      <c r="BE1630">
        <v>9.8784209999999995</v>
      </c>
      <c r="BF1630">
        <v>0</v>
      </c>
      <c r="BG1630">
        <v>0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19.810459999999999</v>
      </c>
      <c r="BS1630">
        <v>47.314030000000002</v>
      </c>
      <c r="BT1630">
        <v>48.976219999999998</v>
      </c>
      <c r="BU1630">
        <v>50.271419999999999</v>
      </c>
      <c r="BV1630">
        <v>49.77937</v>
      </c>
      <c r="BW1630">
        <v>49.720910000000003</v>
      </c>
      <c r="BX1630">
        <v>37.416840000000001</v>
      </c>
      <c r="BY1630">
        <v>20.06305</v>
      </c>
      <c r="BZ1630">
        <v>12.644640000000001</v>
      </c>
      <c r="CA1630">
        <v>12.334989999999999</v>
      </c>
      <c r="CB1630">
        <v>11.62931</v>
      </c>
      <c r="CC1630">
        <v>10.30025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20.062560000000001</v>
      </c>
      <c r="CQ1630">
        <v>48.898350000000001</v>
      </c>
      <c r="CR1630">
        <v>49.569659999999999</v>
      </c>
      <c r="CS1630">
        <v>50.571120000000001</v>
      </c>
      <c r="CT1630">
        <v>50.076659999999997</v>
      </c>
      <c r="CU1630">
        <v>50.011009999999999</v>
      </c>
      <c r="CV1630">
        <v>37.810760000000002</v>
      </c>
      <c r="CW1630">
        <v>20.439889999999998</v>
      </c>
      <c r="CX1630">
        <v>12.978350000000001</v>
      </c>
      <c r="CY1630">
        <v>12.645239999999999</v>
      </c>
      <c r="CZ1630">
        <v>11.930770000000001</v>
      </c>
      <c r="DA1630">
        <v>10.592409999999999</v>
      </c>
      <c r="DB1630">
        <v>0</v>
      </c>
      <c r="DC1630">
        <v>0</v>
      </c>
      <c r="DD1630">
        <v>0</v>
      </c>
      <c r="DE1630"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  <c r="DM1630">
        <v>0</v>
      </c>
      <c r="DN1630">
        <v>20.31466</v>
      </c>
      <c r="DO1630">
        <v>50.482669999999999</v>
      </c>
      <c r="DP1630">
        <v>50.163089999999997</v>
      </c>
      <c r="DQ1630">
        <v>50.870809999999999</v>
      </c>
      <c r="DR1630">
        <v>50.373939999999997</v>
      </c>
      <c r="DS1630">
        <v>50.301110000000001</v>
      </c>
      <c r="DT1630">
        <v>38.204680000000003</v>
      </c>
      <c r="DU1630">
        <v>20.81673</v>
      </c>
      <c r="DV1630">
        <v>13.31207</v>
      </c>
      <c r="DW1630">
        <v>12.955489999999999</v>
      </c>
      <c r="DX1630">
        <v>12.232229999999999</v>
      </c>
      <c r="DY1630">
        <v>10.88457</v>
      </c>
      <c r="DZ1630">
        <v>0</v>
      </c>
      <c r="EA1630">
        <v>0</v>
      </c>
      <c r="EB1630">
        <v>0</v>
      </c>
      <c r="EC1630">
        <v>0</v>
      </c>
      <c r="ED1630">
        <v>0</v>
      </c>
      <c r="EE1630">
        <v>0</v>
      </c>
      <c r="EF1630">
        <v>0</v>
      </c>
      <c r="EG1630">
        <v>0</v>
      </c>
      <c r="EH1630">
        <v>0</v>
      </c>
      <c r="EI1630">
        <v>0</v>
      </c>
      <c r="EJ1630">
        <v>0</v>
      </c>
      <c r="EK1630">
        <v>0</v>
      </c>
      <c r="EL1630">
        <v>20.678650000000001</v>
      </c>
      <c r="EM1630">
        <v>52.770159999999997</v>
      </c>
      <c r="EN1630">
        <v>51.019919999999999</v>
      </c>
      <c r="EO1630">
        <v>51.303519999999999</v>
      </c>
      <c r="EP1630">
        <v>50.803170000000001</v>
      </c>
      <c r="EQ1630">
        <v>50.719970000000004</v>
      </c>
      <c r="ER1630">
        <v>38.773440000000001</v>
      </c>
      <c r="ES1630">
        <v>21.36083</v>
      </c>
      <c r="ET1630">
        <v>13.793900000000001</v>
      </c>
      <c r="EU1630">
        <v>13.40344</v>
      </c>
      <c r="EV1630">
        <v>12.667490000000001</v>
      </c>
      <c r="EW1630">
        <v>11.3064</v>
      </c>
      <c r="EX1630">
        <v>62.920699999999997</v>
      </c>
      <c r="EY1630">
        <v>61.92259</v>
      </c>
      <c r="EZ1630">
        <v>60.882390000000001</v>
      </c>
      <c r="FA1630">
        <v>60.50526</v>
      </c>
      <c r="FB1630">
        <v>60.225059999999999</v>
      </c>
      <c r="FC1630">
        <v>59.43338</v>
      </c>
      <c r="FD1630">
        <v>59.49973</v>
      </c>
      <c r="FE1630">
        <v>60.176360000000003</v>
      </c>
      <c r="FF1630">
        <v>62.361400000000003</v>
      </c>
      <c r="FG1630">
        <v>65.047740000000005</v>
      </c>
      <c r="FH1630">
        <v>68.707040000000006</v>
      </c>
      <c r="FI1630">
        <v>72.025890000000004</v>
      </c>
      <c r="FJ1630">
        <v>75.087360000000004</v>
      </c>
      <c r="FK1630">
        <v>75.915480000000002</v>
      </c>
      <c r="FL1630">
        <v>75.636250000000004</v>
      </c>
      <c r="FM1630">
        <v>75.542689999999993</v>
      </c>
      <c r="FN1630">
        <v>75.998289999999997</v>
      </c>
      <c r="FO1630">
        <v>76.261120000000005</v>
      </c>
      <c r="FP1630">
        <v>75.264039999999994</v>
      </c>
      <c r="FQ1630">
        <v>72.744159999999994</v>
      </c>
      <c r="FR1630">
        <v>68.70496</v>
      </c>
      <c r="FS1630">
        <v>65.881500000000003</v>
      </c>
      <c r="FT1630">
        <v>65.169219999999996</v>
      </c>
      <c r="FU1630">
        <v>64.345309999999998</v>
      </c>
      <c r="FV1630">
        <v>1</v>
      </c>
    </row>
    <row r="1631" spans="1:178" x14ac:dyDescent="0.2">
      <c r="A1631" t="s">
        <v>216</v>
      </c>
      <c r="B1631" t="s">
        <v>231</v>
      </c>
      <c r="C1631" t="s">
        <v>246</v>
      </c>
      <c r="D1631" t="s">
        <v>37</v>
      </c>
      <c r="E1631">
        <v>2016</v>
      </c>
      <c r="F1631" t="s">
        <v>228</v>
      </c>
      <c r="G1631">
        <v>54</v>
      </c>
      <c r="H1631" s="59"/>
      <c r="I1631">
        <v>12.414809999999999</v>
      </c>
      <c r="J1631">
        <v>53.91328</v>
      </c>
      <c r="K1631">
        <v>53.402180000000001</v>
      </c>
      <c r="L1631">
        <v>53.866230000000002</v>
      </c>
      <c r="M1631">
        <v>55.476010000000002</v>
      </c>
      <c r="N1631">
        <v>58.206699999999998</v>
      </c>
      <c r="O1631">
        <v>61.99953</v>
      </c>
      <c r="P1631">
        <v>63.706850000000003</v>
      </c>
      <c r="Q1631">
        <v>64.654539999999997</v>
      </c>
      <c r="R1631">
        <v>65.167010000000005</v>
      </c>
      <c r="S1631">
        <v>66.607810000000001</v>
      </c>
      <c r="T1631">
        <v>67.379170000000002</v>
      </c>
      <c r="U1631">
        <v>67.663460000000001</v>
      </c>
      <c r="V1631">
        <v>66.589200000000005</v>
      </c>
      <c r="W1631">
        <v>64.782640000000001</v>
      </c>
      <c r="X1631">
        <v>64.268609999999995</v>
      </c>
      <c r="Y1631">
        <v>64.306160000000006</v>
      </c>
      <c r="Z1631">
        <v>63.723849999999999</v>
      </c>
      <c r="AA1631">
        <v>63.56738</v>
      </c>
      <c r="AB1631">
        <v>62.71687</v>
      </c>
      <c r="AC1631">
        <v>62.109340000000003</v>
      </c>
      <c r="AD1631">
        <v>61.111660000000001</v>
      </c>
      <c r="AE1631">
        <v>59.897779999999997</v>
      </c>
      <c r="AF1631">
        <v>58.22025</v>
      </c>
      <c r="AG1631">
        <v>55.776209999999999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18.741050000000001</v>
      </c>
      <c r="AU1631">
        <v>43.349930000000001</v>
      </c>
      <c r="AV1631">
        <v>46.37518</v>
      </c>
      <c r="AW1631">
        <v>48.0458</v>
      </c>
      <c r="AX1631">
        <v>47.574779999999997</v>
      </c>
      <c r="AY1631">
        <v>47.528709999999997</v>
      </c>
      <c r="AZ1631">
        <v>35.515050000000002</v>
      </c>
      <c r="BA1631">
        <v>18.80555</v>
      </c>
      <c r="BB1631">
        <v>11.713979999999999</v>
      </c>
      <c r="BC1631">
        <v>11.44909</v>
      </c>
      <c r="BD1631">
        <v>10.781230000000001</v>
      </c>
      <c r="BE1631">
        <v>9.5129859999999997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19.098479999999999</v>
      </c>
      <c r="BS1631">
        <v>45.596209999999999</v>
      </c>
      <c r="BT1631">
        <v>47.216569999999997</v>
      </c>
      <c r="BU1631">
        <v>48.470709999999997</v>
      </c>
      <c r="BV1631">
        <v>47.996279999999999</v>
      </c>
      <c r="BW1631">
        <v>47.94003</v>
      </c>
      <c r="BX1631">
        <v>36.073549999999997</v>
      </c>
      <c r="BY1631">
        <v>19.339849999999998</v>
      </c>
      <c r="BZ1631">
        <v>12.18713</v>
      </c>
      <c r="CA1631">
        <v>11.88897</v>
      </c>
      <c r="CB1631">
        <v>11.20865</v>
      </c>
      <c r="CC1631">
        <v>9.9272159999999996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19.346039999999999</v>
      </c>
      <c r="CQ1631">
        <v>47.151980000000002</v>
      </c>
      <c r="CR1631">
        <v>47.799309999999998</v>
      </c>
      <c r="CS1631">
        <v>48.765009999999997</v>
      </c>
      <c r="CT1631">
        <v>48.288200000000003</v>
      </c>
      <c r="CU1631">
        <v>48.224899999999998</v>
      </c>
      <c r="CV1631">
        <v>36.460380000000001</v>
      </c>
      <c r="CW1631">
        <v>19.709900000000001</v>
      </c>
      <c r="CX1631">
        <v>12.51484</v>
      </c>
      <c r="CY1631">
        <v>12.193630000000001</v>
      </c>
      <c r="CZ1631">
        <v>11.504670000000001</v>
      </c>
      <c r="DA1631">
        <v>10.21411</v>
      </c>
      <c r="DB1631">
        <v>0</v>
      </c>
      <c r="DC1631">
        <v>0</v>
      </c>
      <c r="DD1631">
        <v>0</v>
      </c>
      <c r="DE1631">
        <v>0</v>
      </c>
      <c r="DF1631">
        <v>0</v>
      </c>
      <c r="DG1631">
        <v>0</v>
      </c>
      <c r="DH1631">
        <v>0</v>
      </c>
      <c r="DI1631">
        <v>0</v>
      </c>
      <c r="DJ1631">
        <v>0</v>
      </c>
      <c r="DK1631">
        <v>0</v>
      </c>
      <c r="DL1631">
        <v>0</v>
      </c>
      <c r="DM1631">
        <v>0</v>
      </c>
      <c r="DN1631">
        <v>19.593599999999999</v>
      </c>
      <c r="DO1631">
        <v>48.707749999999997</v>
      </c>
      <c r="DP1631">
        <v>48.382060000000003</v>
      </c>
      <c r="DQ1631">
        <v>49.0593</v>
      </c>
      <c r="DR1631">
        <v>48.580129999999997</v>
      </c>
      <c r="DS1631">
        <v>48.509779999999999</v>
      </c>
      <c r="DT1631">
        <v>36.847200000000001</v>
      </c>
      <c r="DU1631">
        <v>20.079940000000001</v>
      </c>
      <c r="DV1631">
        <v>12.84254</v>
      </c>
      <c r="DW1631">
        <v>12.498279999999999</v>
      </c>
      <c r="DX1631">
        <v>11.800700000000001</v>
      </c>
      <c r="DY1631">
        <v>10.500999999999999</v>
      </c>
      <c r="DZ1631">
        <v>0</v>
      </c>
      <c r="EA1631">
        <v>0</v>
      </c>
      <c r="EB1631">
        <v>0</v>
      </c>
      <c r="EC1631">
        <v>0</v>
      </c>
      <c r="ED1631">
        <v>0</v>
      </c>
      <c r="EE1631">
        <v>0</v>
      </c>
      <c r="EF1631">
        <v>0</v>
      </c>
      <c r="EG1631">
        <v>0</v>
      </c>
      <c r="EH1631">
        <v>0</v>
      </c>
      <c r="EI1631">
        <v>0</v>
      </c>
      <c r="EJ1631">
        <v>0</v>
      </c>
      <c r="EK1631">
        <v>0</v>
      </c>
      <c r="EL1631">
        <v>19.951029999999999</v>
      </c>
      <c r="EM1631">
        <v>50.954030000000003</v>
      </c>
      <c r="EN1631">
        <v>49.22345</v>
      </c>
      <c r="EO1631">
        <v>49.484209999999997</v>
      </c>
      <c r="EP1631">
        <v>49.001629999999999</v>
      </c>
      <c r="EQ1631">
        <v>48.92109</v>
      </c>
      <c r="ER1631">
        <v>37.405709999999999</v>
      </c>
      <c r="ES1631">
        <v>20.614239999999999</v>
      </c>
      <c r="ET1631">
        <v>13.31569</v>
      </c>
      <c r="EU1631">
        <v>12.93816</v>
      </c>
      <c r="EV1631">
        <v>12.228109999999999</v>
      </c>
      <c r="EW1631">
        <v>10.915229999999999</v>
      </c>
      <c r="EX1631">
        <v>62.920699999999997</v>
      </c>
      <c r="EY1631">
        <v>61.92259</v>
      </c>
      <c r="EZ1631">
        <v>60.882390000000001</v>
      </c>
      <c r="FA1631">
        <v>60.50526</v>
      </c>
      <c r="FB1631">
        <v>60.225070000000002</v>
      </c>
      <c r="FC1631">
        <v>59.43338</v>
      </c>
      <c r="FD1631">
        <v>59.49973</v>
      </c>
      <c r="FE1631">
        <v>60.176360000000003</v>
      </c>
      <c r="FF1631">
        <v>62.361400000000003</v>
      </c>
      <c r="FG1631">
        <v>65.047740000000005</v>
      </c>
      <c r="FH1631">
        <v>68.707040000000006</v>
      </c>
      <c r="FI1631">
        <v>72.025890000000004</v>
      </c>
      <c r="FJ1631">
        <v>75.087360000000004</v>
      </c>
      <c r="FK1631">
        <v>75.915480000000002</v>
      </c>
      <c r="FL1631">
        <v>75.636250000000004</v>
      </c>
      <c r="FM1631">
        <v>75.542689999999993</v>
      </c>
      <c r="FN1631">
        <v>75.998289999999997</v>
      </c>
      <c r="FO1631">
        <v>76.261120000000005</v>
      </c>
      <c r="FP1631">
        <v>75.264039999999994</v>
      </c>
      <c r="FQ1631">
        <v>72.744159999999994</v>
      </c>
      <c r="FR1631">
        <v>68.70496</v>
      </c>
      <c r="FS1631">
        <v>65.881500000000003</v>
      </c>
      <c r="FT1631">
        <v>65.169219999999996</v>
      </c>
      <c r="FU1631">
        <v>64.345309999999998</v>
      </c>
      <c r="FV1631">
        <v>1</v>
      </c>
    </row>
    <row r="1632" spans="1:178" x14ac:dyDescent="0.2">
      <c r="A1632" t="s">
        <v>216</v>
      </c>
      <c r="B1632" t="s">
        <v>231</v>
      </c>
      <c r="C1632" t="s">
        <v>246</v>
      </c>
      <c r="D1632" t="s">
        <v>37</v>
      </c>
      <c r="E1632">
        <v>2017</v>
      </c>
      <c r="F1632" t="s">
        <v>228</v>
      </c>
      <c r="G1632">
        <v>53</v>
      </c>
      <c r="H1632" s="59"/>
      <c r="I1632">
        <v>12.184900000000001</v>
      </c>
      <c r="J1632">
        <v>52.91489</v>
      </c>
      <c r="K1632">
        <v>52.413249999999998</v>
      </c>
      <c r="L1632">
        <v>52.868699999999997</v>
      </c>
      <c r="M1632">
        <v>54.448680000000003</v>
      </c>
      <c r="N1632">
        <v>57.128790000000002</v>
      </c>
      <c r="O1632">
        <v>60.851390000000002</v>
      </c>
      <c r="P1632">
        <v>62.527090000000001</v>
      </c>
      <c r="Q1632">
        <v>63.457230000000003</v>
      </c>
      <c r="R1632">
        <v>63.960209999999996</v>
      </c>
      <c r="S1632">
        <v>65.37433</v>
      </c>
      <c r="T1632">
        <v>66.131399999999999</v>
      </c>
      <c r="U1632">
        <v>66.410439999999994</v>
      </c>
      <c r="V1632">
        <v>65.356059999999999</v>
      </c>
      <c r="W1632">
        <v>63.58296</v>
      </c>
      <c r="X1632">
        <v>63.078449999999997</v>
      </c>
      <c r="Y1632">
        <v>63.115310000000001</v>
      </c>
      <c r="Z1632">
        <v>62.543779999999998</v>
      </c>
      <c r="AA1632">
        <v>62.390210000000003</v>
      </c>
      <c r="AB1632">
        <v>61.555439999999997</v>
      </c>
      <c r="AC1632">
        <v>60.95917</v>
      </c>
      <c r="AD1632">
        <v>59.979970000000002</v>
      </c>
      <c r="AE1632">
        <v>58.788559999999997</v>
      </c>
      <c r="AF1632">
        <v>57.142090000000003</v>
      </c>
      <c r="AG1632">
        <v>54.743310000000001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18.38842</v>
      </c>
      <c r="AU1632">
        <v>42.512120000000003</v>
      </c>
      <c r="AV1632">
        <v>45.503250000000001</v>
      </c>
      <c r="AW1632">
        <v>47.149439999999998</v>
      </c>
      <c r="AX1632">
        <v>46.687190000000001</v>
      </c>
      <c r="AY1632">
        <v>46.642139999999998</v>
      </c>
      <c r="AZ1632">
        <v>34.848649999999999</v>
      </c>
      <c r="BA1632">
        <v>18.448969999999999</v>
      </c>
      <c r="BB1632">
        <v>11.48968</v>
      </c>
      <c r="BC1632">
        <v>11.2302</v>
      </c>
      <c r="BD1632">
        <v>10.574909999999999</v>
      </c>
      <c r="BE1632">
        <v>9.3303589999999996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18.742519999999999</v>
      </c>
      <c r="BS1632">
        <v>44.737499999999997</v>
      </c>
      <c r="BT1632">
        <v>46.33681</v>
      </c>
      <c r="BU1632">
        <v>47.570399999999999</v>
      </c>
      <c r="BV1632">
        <v>47.104770000000002</v>
      </c>
      <c r="BW1632">
        <v>47.049619999999997</v>
      </c>
      <c r="BX1632">
        <v>35.401960000000003</v>
      </c>
      <c r="BY1632">
        <v>18.978290000000001</v>
      </c>
      <c r="BZ1632">
        <v>11.95843</v>
      </c>
      <c r="CA1632">
        <v>11.665990000000001</v>
      </c>
      <c r="CB1632">
        <v>10.99835</v>
      </c>
      <c r="CC1632">
        <v>9.7407339999999998</v>
      </c>
      <c r="CD1632">
        <v>0</v>
      </c>
      <c r="CE1632">
        <v>0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18.987780000000001</v>
      </c>
      <c r="CQ1632">
        <v>46.278790000000001</v>
      </c>
      <c r="CR1632">
        <v>46.914140000000003</v>
      </c>
      <c r="CS1632">
        <v>47.86195</v>
      </c>
      <c r="CT1632">
        <v>47.393979999999999</v>
      </c>
      <c r="CU1632">
        <v>47.331850000000003</v>
      </c>
      <c r="CV1632">
        <v>35.78519</v>
      </c>
      <c r="CW1632">
        <v>19.344899999999999</v>
      </c>
      <c r="CX1632">
        <v>12.28308</v>
      </c>
      <c r="CY1632">
        <v>11.96782</v>
      </c>
      <c r="CZ1632">
        <v>11.29162</v>
      </c>
      <c r="DA1632">
        <v>10.02496</v>
      </c>
      <c r="DB1632">
        <v>0</v>
      </c>
      <c r="DC1632">
        <v>0</v>
      </c>
      <c r="DD1632">
        <v>0</v>
      </c>
      <c r="DE1632">
        <v>0</v>
      </c>
      <c r="DF1632">
        <v>0</v>
      </c>
      <c r="DG1632">
        <v>0</v>
      </c>
      <c r="DH1632">
        <v>0</v>
      </c>
      <c r="DI1632">
        <v>0</v>
      </c>
      <c r="DJ1632">
        <v>0</v>
      </c>
      <c r="DK1632">
        <v>0</v>
      </c>
      <c r="DL1632">
        <v>0</v>
      </c>
      <c r="DM1632">
        <v>0</v>
      </c>
      <c r="DN1632">
        <v>19.233029999999999</v>
      </c>
      <c r="DO1632">
        <v>47.82009</v>
      </c>
      <c r="DP1632">
        <v>47.491459999999996</v>
      </c>
      <c r="DQ1632">
        <v>48.153500000000001</v>
      </c>
      <c r="DR1632">
        <v>47.683190000000003</v>
      </c>
      <c r="DS1632">
        <v>47.614069999999998</v>
      </c>
      <c r="DT1632">
        <v>36.168410000000002</v>
      </c>
      <c r="DU1632">
        <v>19.711510000000001</v>
      </c>
      <c r="DV1632">
        <v>12.60774</v>
      </c>
      <c r="DW1632">
        <v>12.269640000000001</v>
      </c>
      <c r="DX1632">
        <v>11.584899999999999</v>
      </c>
      <c r="DY1632">
        <v>10.309189999999999</v>
      </c>
      <c r="DZ1632">
        <v>0</v>
      </c>
      <c r="EA1632">
        <v>0</v>
      </c>
      <c r="EB1632">
        <v>0</v>
      </c>
      <c r="EC1632">
        <v>0</v>
      </c>
      <c r="ED1632">
        <v>0</v>
      </c>
      <c r="EE1632">
        <v>0</v>
      </c>
      <c r="EF1632">
        <v>0</v>
      </c>
      <c r="EG1632">
        <v>0</v>
      </c>
      <c r="EH1632">
        <v>0</v>
      </c>
      <c r="EI1632">
        <v>0</v>
      </c>
      <c r="EJ1632">
        <v>0</v>
      </c>
      <c r="EK1632">
        <v>0</v>
      </c>
      <c r="EL1632">
        <v>19.587140000000002</v>
      </c>
      <c r="EM1632">
        <v>50.045470000000002</v>
      </c>
      <c r="EN1632">
        <v>48.325020000000002</v>
      </c>
      <c r="EO1632">
        <v>48.574460000000002</v>
      </c>
      <c r="EP1632">
        <v>48.100769999999997</v>
      </c>
      <c r="EQ1632">
        <v>48.021560000000001</v>
      </c>
      <c r="ER1632">
        <v>36.721730000000001</v>
      </c>
      <c r="ES1632">
        <v>20.240829999999999</v>
      </c>
      <c r="ET1632">
        <v>13.07649</v>
      </c>
      <c r="EU1632">
        <v>12.70543</v>
      </c>
      <c r="EV1632">
        <v>12.008330000000001</v>
      </c>
      <c r="EW1632">
        <v>10.71956</v>
      </c>
      <c r="EX1632">
        <v>62.920699999999997</v>
      </c>
      <c r="EY1632">
        <v>61.92259</v>
      </c>
      <c r="EZ1632">
        <v>60.882390000000001</v>
      </c>
      <c r="FA1632">
        <v>60.50526</v>
      </c>
      <c r="FB1632">
        <v>60.225059999999999</v>
      </c>
      <c r="FC1632">
        <v>59.43338</v>
      </c>
      <c r="FD1632">
        <v>59.49973</v>
      </c>
      <c r="FE1632">
        <v>60.176360000000003</v>
      </c>
      <c r="FF1632">
        <v>62.361400000000003</v>
      </c>
      <c r="FG1632">
        <v>65.047740000000005</v>
      </c>
      <c r="FH1632">
        <v>68.707040000000006</v>
      </c>
      <c r="FI1632">
        <v>72.025890000000004</v>
      </c>
      <c r="FJ1632">
        <v>75.087360000000004</v>
      </c>
      <c r="FK1632">
        <v>75.915480000000002</v>
      </c>
      <c r="FL1632">
        <v>75.636250000000004</v>
      </c>
      <c r="FM1632">
        <v>75.542689999999993</v>
      </c>
      <c r="FN1632">
        <v>75.998289999999997</v>
      </c>
      <c r="FO1632">
        <v>76.261120000000005</v>
      </c>
      <c r="FP1632">
        <v>75.264039999999994</v>
      </c>
      <c r="FQ1632">
        <v>72.744159999999994</v>
      </c>
      <c r="FR1632">
        <v>68.70496</v>
      </c>
      <c r="FS1632">
        <v>65.881500000000003</v>
      </c>
      <c r="FT1632">
        <v>65.169219999999996</v>
      </c>
      <c r="FU1632">
        <v>64.345309999999998</v>
      </c>
      <c r="FV1632">
        <v>1</v>
      </c>
    </row>
    <row r="1633" spans="1:178" x14ac:dyDescent="0.2">
      <c r="A1633" t="s">
        <v>216</v>
      </c>
      <c r="B1633" t="s">
        <v>231</v>
      </c>
      <c r="C1633" t="s">
        <v>246</v>
      </c>
      <c r="D1633" t="s">
        <v>37</v>
      </c>
      <c r="E1633" t="s">
        <v>239</v>
      </c>
      <c r="F1633" t="s">
        <v>228</v>
      </c>
      <c r="G1633">
        <v>51</v>
      </c>
      <c r="H1633" s="59"/>
      <c r="I1633">
        <v>11.725099999999999</v>
      </c>
      <c r="J1633">
        <v>50.918100000000003</v>
      </c>
      <c r="K1633">
        <v>50.435389999999998</v>
      </c>
      <c r="L1633">
        <v>50.873660000000001</v>
      </c>
      <c r="M1633">
        <v>52.394010000000002</v>
      </c>
      <c r="N1633">
        <v>54.972990000000003</v>
      </c>
      <c r="O1633">
        <v>58.555109999999999</v>
      </c>
      <c r="P1633">
        <v>60.167580000000001</v>
      </c>
      <c r="Q1633">
        <v>61.062620000000003</v>
      </c>
      <c r="R1633">
        <v>61.546619999999997</v>
      </c>
      <c r="S1633">
        <v>62.907380000000003</v>
      </c>
      <c r="T1633">
        <v>63.63588</v>
      </c>
      <c r="U1633">
        <v>63.904380000000003</v>
      </c>
      <c r="V1633">
        <v>62.889800000000001</v>
      </c>
      <c r="W1633">
        <v>61.183599999999998</v>
      </c>
      <c r="X1633">
        <v>60.698129999999999</v>
      </c>
      <c r="Y1633">
        <v>60.733600000000003</v>
      </c>
      <c r="Z1633">
        <v>60.183639999999997</v>
      </c>
      <c r="AA1633">
        <v>60.03586</v>
      </c>
      <c r="AB1633">
        <v>59.232590000000002</v>
      </c>
      <c r="AC1633">
        <v>58.658819999999999</v>
      </c>
      <c r="AD1633">
        <v>57.716569999999997</v>
      </c>
      <c r="AE1633">
        <v>56.570129999999999</v>
      </c>
      <c r="AF1633">
        <v>54.985790000000001</v>
      </c>
      <c r="AG1633">
        <v>52.677529999999997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17.683309999999999</v>
      </c>
      <c r="AU1633">
        <v>40.837499999999999</v>
      </c>
      <c r="AV1633">
        <v>43.759779999999999</v>
      </c>
      <c r="AW1633">
        <v>45.356900000000003</v>
      </c>
      <c r="AX1633">
        <v>44.912199999999999</v>
      </c>
      <c r="AY1633">
        <v>44.869169999999997</v>
      </c>
      <c r="AZ1633">
        <v>33.516109999999998</v>
      </c>
      <c r="BA1633">
        <v>17.736039999999999</v>
      </c>
      <c r="BB1633">
        <v>11.04128</v>
      </c>
      <c r="BC1633">
        <v>10.79264</v>
      </c>
      <c r="BD1633">
        <v>10.162470000000001</v>
      </c>
      <c r="BE1633">
        <v>8.9652899999999995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18.03068</v>
      </c>
      <c r="BS1633">
        <v>43.020490000000002</v>
      </c>
      <c r="BT1633">
        <v>44.577469999999998</v>
      </c>
      <c r="BU1633">
        <v>45.769840000000002</v>
      </c>
      <c r="BV1633">
        <v>45.321820000000002</v>
      </c>
      <c r="BW1633">
        <v>45.268889999999999</v>
      </c>
      <c r="BX1633">
        <v>34.058880000000002</v>
      </c>
      <c r="BY1633">
        <v>18.255279999999999</v>
      </c>
      <c r="BZ1633">
        <v>11.501099999999999</v>
      </c>
      <c r="CA1633">
        <v>11.220129999999999</v>
      </c>
      <c r="CB1633">
        <v>10.57784</v>
      </c>
      <c r="CC1633">
        <v>9.3678480000000004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18.271260000000002</v>
      </c>
      <c r="CQ1633">
        <v>44.532420000000002</v>
      </c>
      <c r="CR1633">
        <v>45.143799999999999</v>
      </c>
      <c r="CS1633">
        <v>46.055840000000003</v>
      </c>
      <c r="CT1633">
        <v>45.605530000000002</v>
      </c>
      <c r="CU1633">
        <v>45.545740000000002</v>
      </c>
      <c r="CV1633">
        <v>34.434800000000003</v>
      </c>
      <c r="CW1633">
        <v>18.614899999999999</v>
      </c>
      <c r="CX1633">
        <v>11.819570000000001</v>
      </c>
      <c r="CY1633">
        <v>11.5162</v>
      </c>
      <c r="CZ1633">
        <v>10.86552</v>
      </c>
      <c r="DA1633">
        <v>9.6466589999999997</v>
      </c>
      <c r="DB1633">
        <v>0</v>
      </c>
      <c r="DC1633">
        <v>0</v>
      </c>
      <c r="DD1633">
        <v>0</v>
      </c>
      <c r="DE1633">
        <v>0</v>
      </c>
      <c r="DF1633">
        <v>0</v>
      </c>
      <c r="DG1633">
        <v>0</v>
      </c>
      <c r="DH1633">
        <v>0</v>
      </c>
      <c r="DI1633">
        <v>0</v>
      </c>
      <c r="DJ1633">
        <v>0</v>
      </c>
      <c r="DK1633">
        <v>0</v>
      </c>
      <c r="DL1633">
        <v>0</v>
      </c>
      <c r="DM1633">
        <v>0</v>
      </c>
      <c r="DN1633">
        <v>18.511839999999999</v>
      </c>
      <c r="DO1633">
        <v>46.044359999999998</v>
      </c>
      <c r="DP1633">
        <v>45.710120000000003</v>
      </c>
      <c r="DQ1633">
        <v>46.341839999999998</v>
      </c>
      <c r="DR1633">
        <v>45.889229999999998</v>
      </c>
      <c r="DS1633">
        <v>45.822589999999998</v>
      </c>
      <c r="DT1633">
        <v>34.81073</v>
      </c>
      <c r="DU1633">
        <v>18.974530000000001</v>
      </c>
      <c r="DV1633">
        <v>12.13804</v>
      </c>
      <c r="DW1633">
        <v>11.812279999999999</v>
      </c>
      <c r="DX1633">
        <v>11.15321</v>
      </c>
      <c r="DY1633">
        <v>9.9254689999999997</v>
      </c>
      <c r="DZ1633">
        <v>0</v>
      </c>
      <c r="EA1633">
        <v>0</v>
      </c>
      <c r="EB1633">
        <v>0</v>
      </c>
      <c r="EC1633">
        <v>0</v>
      </c>
      <c r="ED1633">
        <v>0</v>
      </c>
      <c r="EE1633">
        <v>0</v>
      </c>
      <c r="EF1633">
        <v>0</v>
      </c>
      <c r="EG1633">
        <v>0</v>
      </c>
      <c r="EH1633">
        <v>0</v>
      </c>
      <c r="EI1633">
        <v>0</v>
      </c>
      <c r="EJ1633">
        <v>0</v>
      </c>
      <c r="EK1633">
        <v>0</v>
      </c>
      <c r="EL1633">
        <v>18.859200000000001</v>
      </c>
      <c r="EM1633">
        <v>48.227350000000001</v>
      </c>
      <c r="EN1633">
        <v>46.527810000000002</v>
      </c>
      <c r="EO1633">
        <v>46.754779999999997</v>
      </c>
      <c r="EP1633">
        <v>46.298850000000002</v>
      </c>
      <c r="EQ1633">
        <v>46.222320000000003</v>
      </c>
      <c r="ER1633">
        <v>35.353499999999997</v>
      </c>
      <c r="ES1633">
        <v>19.493760000000002</v>
      </c>
      <c r="ET1633">
        <v>12.597860000000001</v>
      </c>
      <c r="EU1633">
        <v>12.23976</v>
      </c>
      <c r="EV1633">
        <v>11.568580000000001</v>
      </c>
      <c r="EW1633">
        <v>10.32803</v>
      </c>
      <c r="EX1633">
        <v>62.920699999999997</v>
      </c>
      <c r="EY1633">
        <v>61.92259</v>
      </c>
      <c r="EZ1633">
        <v>60.882390000000001</v>
      </c>
      <c r="FA1633">
        <v>60.50526</v>
      </c>
      <c r="FB1633">
        <v>60.225070000000002</v>
      </c>
      <c r="FC1633">
        <v>59.43338</v>
      </c>
      <c r="FD1633">
        <v>59.49973</v>
      </c>
      <c r="FE1633">
        <v>60.176360000000003</v>
      </c>
      <c r="FF1633">
        <v>62.361400000000003</v>
      </c>
      <c r="FG1633">
        <v>65.047740000000005</v>
      </c>
      <c r="FH1633">
        <v>68.707040000000006</v>
      </c>
      <c r="FI1633">
        <v>72.025890000000004</v>
      </c>
      <c r="FJ1633">
        <v>75.087360000000004</v>
      </c>
      <c r="FK1633">
        <v>75.915480000000002</v>
      </c>
      <c r="FL1633">
        <v>75.636250000000004</v>
      </c>
      <c r="FM1633">
        <v>75.542689999999993</v>
      </c>
      <c r="FN1633">
        <v>75.998289999999997</v>
      </c>
      <c r="FO1633">
        <v>76.261120000000005</v>
      </c>
      <c r="FP1633">
        <v>75.264039999999994</v>
      </c>
      <c r="FQ1633">
        <v>72.744159999999994</v>
      </c>
      <c r="FR1633">
        <v>68.70496</v>
      </c>
      <c r="FS1633">
        <v>65.881500000000003</v>
      </c>
      <c r="FT1633">
        <v>65.169219999999996</v>
      </c>
      <c r="FU1633">
        <v>64.345309999999998</v>
      </c>
      <c r="FV1633">
        <v>1</v>
      </c>
    </row>
    <row r="1634" spans="1:178" x14ac:dyDescent="0.2">
      <c r="A1634" t="s">
        <v>216</v>
      </c>
      <c r="B1634" t="s">
        <v>231</v>
      </c>
      <c r="C1634" t="s">
        <v>246</v>
      </c>
      <c r="D1634" t="s">
        <v>38</v>
      </c>
      <c r="E1634">
        <v>2015</v>
      </c>
      <c r="F1634" t="s">
        <v>228</v>
      </c>
      <c r="G1634">
        <v>56</v>
      </c>
      <c r="H1634" s="59"/>
      <c r="I1634">
        <v>12.87462</v>
      </c>
      <c r="J1634">
        <v>56.546100000000003</v>
      </c>
      <c r="K1634">
        <v>56.332459999999998</v>
      </c>
      <c r="L1634">
        <v>56.924579999999999</v>
      </c>
      <c r="M1634">
        <v>58.803319999999999</v>
      </c>
      <c r="N1634">
        <v>61.053289999999997</v>
      </c>
      <c r="O1634">
        <v>63.84084</v>
      </c>
      <c r="P1634">
        <v>65.575659999999999</v>
      </c>
      <c r="Q1634">
        <v>66.186899999999994</v>
      </c>
      <c r="R1634">
        <v>66.716089999999994</v>
      </c>
      <c r="S1634">
        <v>67.770719999999997</v>
      </c>
      <c r="T1634">
        <v>68.552729999999997</v>
      </c>
      <c r="U1634">
        <v>67.936459999999997</v>
      </c>
      <c r="V1634">
        <v>66.274699999999996</v>
      </c>
      <c r="W1634">
        <v>65.446119999999993</v>
      </c>
      <c r="X1634">
        <v>65.989710000000002</v>
      </c>
      <c r="Y1634">
        <v>66.117360000000005</v>
      </c>
      <c r="Z1634">
        <v>65.706500000000005</v>
      </c>
      <c r="AA1634">
        <v>64.936819999999997</v>
      </c>
      <c r="AB1634">
        <v>64.237790000000004</v>
      </c>
      <c r="AC1634">
        <v>63.930140000000002</v>
      </c>
      <c r="AD1634">
        <v>63.306330000000003</v>
      </c>
      <c r="AE1634">
        <v>62.278550000000003</v>
      </c>
      <c r="AF1634">
        <v>60.635939999999998</v>
      </c>
      <c r="AG1634">
        <v>58.871200000000002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18.798200000000001</v>
      </c>
      <c r="AU1634">
        <v>48.432850000000002</v>
      </c>
      <c r="AV1634">
        <v>49.073360000000001</v>
      </c>
      <c r="AW1634">
        <v>49.589460000000003</v>
      </c>
      <c r="AX1634">
        <v>49.241230000000002</v>
      </c>
      <c r="AY1634">
        <v>48.727040000000002</v>
      </c>
      <c r="AZ1634">
        <v>35.918379999999999</v>
      </c>
      <c r="BA1634">
        <v>18.040669999999999</v>
      </c>
      <c r="BB1634">
        <v>11.108370000000001</v>
      </c>
      <c r="BC1634">
        <v>10.981999999999999</v>
      </c>
      <c r="BD1634">
        <v>10.5769</v>
      </c>
      <c r="BE1634">
        <v>9.6826299999999996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19.164919999999999</v>
      </c>
      <c r="BS1634">
        <v>48.910850000000003</v>
      </c>
      <c r="BT1634">
        <v>49.526009999999999</v>
      </c>
      <c r="BU1634">
        <v>50.020850000000003</v>
      </c>
      <c r="BV1634">
        <v>49.66751</v>
      </c>
      <c r="BW1634">
        <v>49.149389999999997</v>
      </c>
      <c r="BX1634">
        <v>36.430399999999999</v>
      </c>
      <c r="BY1634">
        <v>18.539200000000001</v>
      </c>
      <c r="BZ1634">
        <v>11.47636</v>
      </c>
      <c r="CA1634">
        <v>11.33826</v>
      </c>
      <c r="CB1634">
        <v>10.922180000000001</v>
      </c>
      <c r="CC1634">
        <v>10.031470000000001</v>
      </c>
      <c r="CD1634">
        <v>0</v>
      </c>
      <c r="CE1634">
        <v>0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19.41892</v>
      </c>
      <c r="CQ1634">
        <v>49.241900000000001</v>
      </c>
      <c r="CR1634">
        <v>49.83952</v>
      </c>
      <c r="CS1634">
        <v>50.319629999999997</v>
      </c>
      <c r="CT1634">
        <v>49.96275</v>
      </c>
      <c r="CU1634">
        <v>49.441899999999997</v>
      </c>
      <c r="CV1634">
        <v>36.785020000000003</v>
      </c>
      <c r="CW1634">
        <v>18.88449</v>
      </c>
      <c r="CX1634">
        <v>11.73123</v>
      </c>
      <c r="CY1634">
        <v>11.58501</v>
      </c>
      <c r="CZ1634">
        <v>11.16133</v>
      </c>
      <c r="DA1634">
        <v>10.273070000000001</v>
      </c>
      <c r="DB1634">
        <v>0</v>
      </c>
      <c r="DC1634">
        <v>0</v>
      </c>
      <c r="DD1634">
        <v>0</v>
      </c>
      <c r="DE1634">
        <v>0</v>
      </c>
      <c r="DF1634">
        <v>0</v>
      </c>
      <c r="DG1634">
        <v>0</v>
      </c>
      <c r="DH1634">
        <v>0</v>
      </c>
      <c r="DI1634">
        <v>0</v>
      </c>
      <c r="DJ1634">
        <v>0</v>
      </c>
      <c r="DK1634">
        <v>0</v>
      </c>
      <c r="DL1634">
        <v>0</v>
      </c>
      <c r="DM1634">
        <v>0</v>
      </c>
      <c r="DN1634">
        <v>19.672910000000002</v>
      </c>
      <c r="DO1634">
        <v>49.572960000000002</v>
      </c>
      <c r="DP1634">
        <v>50.153030000000001</v>
      </c>
      <c r="DQ1634">
        <v>50.61842</v>
      </c>
      <c r="DR1634">
        <v>50.257989999999999</v>
      </c>
      <c r="DS1634">
        <v>49.73442</v>
      </c>
      <c r="DT1634">
        <v>37.13964</v>
      </c>
      <c r="DU1634">
        <v>19.229769999999998</v>
      </c>
      <c r="DV1634">
        <v>11.9861</v>
      </c>
      <c r="DW1634">
        <v>11.831759999999999</v>
      </c>
      <c r="DX1634">
        <v>11.40047</v>
      </c>
      <c r="DY1634">
        <v>10.514670000000001</v>
      </c>
      <c r="DZ1634">
        <v>0</v>
      </c>
      <c r="EA1634">
        <v>0</v>
      </c>
      <c r="EB1634">
        <v>0</v>
      </c>
      <c r="EC1634">
        <v>0</v>
      </c>
      <c r="ED1634">
        <v>0</v>
      </c>
      <c r="EE1634">
        <v>0</v>
      </c>
      <c r="EF1634">
        <v>0</v>
      </c>
      <c r="EG1634">
        <v>0</v>
      </c>
      <c r="EH1634">
        <v>0</v>
      </c>
      <c r="EI1634">
        <v>0</v>
      </c>
      <c r="EJ1634">
        <v>0</v>
      </c>
      <c r="EK1634">
        <v>0</v>
      </c>
      <c r="EL1634">
        <v>20.039639999999999</v>
      </c>
      <c r="EM1634">
        <v>50.05095</v>
      </c>
      <c r="EN1634">
        <v>50.60568</v>
      </c>
      <c r="EO1634">
        <v>51.049799999999998</v>
      </c>
      <c r="EP1634">
        <v>50.684269999999998</v>
      </c>
      <c r="EQ1634">
        <v>50.156759999999998</v>
      </c>
      <c r="ER1634">
        <v>37.65166</v>
      </c>
      <c r="ES1634">
        <v>19.728300000000001</v>
      </c>
      <c r="ET1634">
        <v>12.354089999999999</v>
      </c>
      <c r="EU1634">
        <v>12.188029999999999</v>
      </c>
      <c r="EV1634">
        <v>11.745760000000001</v>
      </c>
      <c r="EW1634">
        <v>10.86351</v>
      </c>
      <c r="EX1634">
        <v>64.842960000000005</v>
      </c>
      <c r="EY1634">
        <v>64.335620000000006</v>
      </c>
      <c r="EZ1634">
        <v>63.452860000000001</v>
      </c>
      <c r="FA1634">
        <v>63.025149999999996</v>
      </c>
      <c r="FB1634">
        <v>62.762</v>
      </c>
      <c r="FC1634">
        <v>62.489490000000004</v>
      </c>
      <c r="FD1634">
        <v>62.218229999999998</v>
      </c>
      <c r="FE1634">
        <v>62.668320000000001</v>
      </c>
      <c r="FF1634">
        <v>64.924819999999997</v>
      </c>
      <c r="FG1634">
        <v>68.627470000000002</v>
      </c>
      <c r="FH1634">
        <v>71.580709999999996</v>
      </c>
      <c r="FI1634">
        <v>74.076300000000003</v>
      </c>
      <c r="FJ1634">
        <v>74.850610000000003</v>
      </c>
      <c r="FK1634">
        <v>75.950400000000002</v>
      </c>
      <c r="FL1634">
        <v>76.245090000000005</v>
      </c>
      <c r="FM1634">
        <v>77.124089999999995</v>
      </c>
      <c r="FN1634">
        <v>78.695369999999997</v>
      </c>
      <c r="FO1634">
        <v>79.029619999999994</v>
      </c>
      <c r="FP1634">
        <v>78.709010000000006</v>
      </c>
      <c r="FQ1634">
        <v>75.988529999999997</v>
      </c>
      <c r="FR1634">
        <v>72.552409999999995</v>
      </c>
      <c r="FS1634">
        <v>68.944519999999997</v>
      </c>
      <c r="FT1634">
        <v>66.926599999999993</v>
      </c>
      <c r="FU1634">
        <v>66.231300000000005</v>
      </c>
      <c r="FV1634">
        <v>1</v>
      </c>
    </row>
    <row r="1635" spans="1:178" x14ac:dyDescent="0.2">
      <c r="A1635" t="s">
        <v>216</v>
      </c>
      <c r="B1635" t="s">
        <v>231</v>
      </c>
      <c r="C1635" t="s">
        <v>246</v>
      </c>
      <c r="D1635" t="s">
        <v>38</v>
      </c>
      <c r="E1635">
        <v>2016</v>
      </c>
      <c r="F1635" t="s">
        <v>228</v>
      </c>
      <c r="G1635">
        <v>54</v>
      </c>
      <c r="H1635" s="59"/>
      <c r="I1635">
        <v>12.414809999999999</v>
      </c>
      <c r="J1635">
        <v>54.526600000000002</v>
      </c>
      <c r="K1635">
        <v>54.320590000000003</v>
      </c>
      <c r="L1635">
        <v>54.891559999999998</v>
      </c>
      <c r="M1635">
        <v>56.703200000000002</v>
      </c>
      <c r="N1635">
        <v>58.872810000000001</v>
      </c>
      <c r="O1635">
        <v>61.560809999999996</v>
      </c>
      <c r="P1635">
        <v>63.233669999999996</v>
      </c>
      <c r="Q1635">
        <v>63.823079999999997</v>
      </c>
      <c r="R1635">
        <v>64.333370000000002</v>
      </c>
      <c r="S1635">
        <v>65.35033</v>
      </c>
      <c r="T1635">
        <v>66.104420000000005</v>
      </c>
      <c r="U1635">
        <v>65.510159999999999</v>
      </c>
      <c r="V1635">
        <v>63.90775</v>
      </c>
      <c r="W1635">
        <v>63.108759999999997</v>
      </c>
      <c r="X1635">
        <v>63.632930000000002</v>
      </c>
      <c r="Y1635">
        <v>63.756030000000003</v>
      </c>
      <c r="Z1635">
        <v>63.359839999999998</v>
      </c>
      <c r="AA1635">
        <v>62.617649999999998</v>
      </c>
      <c r="AB1635">
        <v>61.94359</v>
      </c>
      <c r="AC1635">
        <v>61.646920000000001</v>
      </c>
      <c r="AD1635">
        <v>61.045389999999998</v>
      </c>
      <c r="AE1635">
        <v>60.054319999999997</v>
      </c>
      <c r="AF1635">
        <v>58.470379999999999</v>
      </c>
      <c r="AG1635">
        <v>56.768659999999997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18.115849999999998</v>
      </c>
      <c r="AU1635">
        <v>46.688789999999997</v>
      </c>
      <c r="AV1635">
        <v>47.307180000000002</v>
      </c>
      <c r="AW1635">
        <v>47.805489999999999</v>
      </c>
      <c r="AX1635">
        <v>47.469859999999997</v>
      </c>
      <c r="AY1635">
        <v>46.974139999999998</v>
      </c>
      <c r="AZ1635">
        <v>34.620249999999999</v>
      </c>
      <c r="BA1635">
        <v>17.381430000000002</v>
      </c>
      <c r="BB1635">
        <v>10.700620000000001</v>
      </c>
      <c r="BC1635">
        <v>10.57911</v>
      </c>
      <c r="BD1635">
        <v>10.18881</v>
      </c>
      <c r="BE1635">
        <v>9.3263730000000002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18.47597</v>
      </c>
      <c r="BS1635">
        <v>47.158169999999998</v>
      </c>
      <c r="BT1635">
        <v>47.75168</v>
      </c>
      <c r="BU1635">
        <v>48.229109999999999</v>
      </c>
      <c r="BV1635">
        <v>47.888449999999999</v>
      </c>
      <c r="BW1635">
        <v>47.388869999999997</v>
      </c>
      <c r="BX1635">
        <v>35.123040000000003</v>
      </c>
      <c r="BY1635">
        <v>17.870979999999999</v>
      </c>
      <c r="BZ1635">
        <v>11.06198</v>
      </c>
      <c r="CA1635">
        <v>10.92896</v>
      </c>
      <c r="CB1635">
        <v>10.52788</v>
      </c>
      <c r="CC1635">
        <v>9.6689229999999995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18.725390000000001</v>
      </c>
      <c r="CQ1635">
        <v>47.483260000000001</v>
      </c>
      <c r="CR1635">
        <v>48.059539999999998</v>
      </c>
      <c r="CS1635">
        <v>48.522509999999997</v>
      </c>
      <c r="CT1635">
        <v>48.178370000000001</v>
      </c>
      <c r="CU1635">
        <v>47.676119999999997</v>
      </c>
      <c r="CV1635">
        <v>35.471269999999997</v>
      </c>
      <c r="CW1635">
        <v>18.210039999999999</v>
      </c>
      <c r="CX1635">
        <v>11.31226</v>
      </c>
      <c r="CY1635">
        <v>11.17126</v>
      </c>
      <c r="CZ1635">
        <v>10.76271</v>
      </c>
      <c r="DA1635">
        <v>9.9061730000000008</v>
      </c>
      <c r="DB1635">
        <v>0</v>
      </c>
      <c r="DC1635">
        <v>0</v>
      </c>
      <c r="DD1635">
        <v>0</v>
      </c>
      <c r="DE1635">
        <v>0</v>
      </c>
      <c r="DF1635">
        <v>0</v>
      </c>
      <c r="DG1635">
        <v>0</v>
      </c>
      <c r="DH1635">
        <v>0</v>
      </c>
      <c r="DI1635">
        <v>0</v>
      </c>
      <c r="DJ1635">
        <v>0</v>
      </c>
      <c r="DK1635">
        <v>0</v>
      </c>
      <c r="DL1635">
        <v>0</v>
      </c>
      <c r="DM1635">
        <v>0</v>
      </c>
      <c r="DN1635">
        <v>18.974799999999998</v>
      </c>
      <c r="DO1635">
        <v>47.808349999999997</v>
      </c>
      <c r="DP1635">
        <v>48.36739</v>
      </c>
      <c r="DQ1635">
        <v>48.815899999999999</v>
      </c>
      <c r="DR1635">
        <v>48.46828</v>
      </c>
      <c r="DS1635">
        <v>47.963360000000002</v>
      </c>
      <c r="DT1635">
        <v>35.819499999999998</v>
      </c>
      <c r="DU1635">
        <v>18.549099999999999</v>
      </c>
      <c r="DV1635">
        <v>11.562530000000001</v>
      </c>
      <c r="DW1635">
        <v>11.41356</v>
      </c>
      <c r="DX1635">
        <v>10.99755</v>
      </c>
      <c r="DY1635">
        <v>10.143420000000001</v>
      </c>
      <c r="DZ1635">
        <v>0</v>
      </c>
      <c r="EA1635">
        <v>0</v>
      </c>
      <c r="EB1635">
        <v>0</v>
      </c>
      <c r="EC1635">
        <v>0</v>
      </c>
      <c r="ED1635">
        <v>0</v>
      </c>
      <c r="EE1635">
        <v>0</v>
      </c>
      <c r="EF1635">
        <v>0</v>
      </c>
      <c r="EG1635">
        <v>0</v>
      </c>
      <c r="EH1635">
        <v>0</v>
      </c>
      <c r="EI1635">
        <v>0</v>
      </c>
      <c r="EJ1635">
        <v>0</v>
      </c>
      <c r="EK1635">
        <v>0</v>
      </c>
      <c r="EL1635">
        <v>19.33492</v>
      </c>
      <c r="EM1635">
        <v>48.277729999999998</v>
      </c>
      <c r="EN1635">
        <v>48.811889999999998</v>
      </c>
      <c r="EO1635">
        <v>49.239519999999999</v>
      </c>
      <c r="EP1635">
        <v>48.886879999999998</v>
      </c>
      <c r="EQ1635">
        <v>48.378100000000003</v>
      </c>
      <c r="ER1635">
        <v>36.322290000000002</v>
      </c>
      <c r="ES1635">
        <v>19.038650000000001</v>
      </c>
      <c r="ET1635">
        <v>11.92389</v>
      </c>
      <c r="EU1635">
        <v>11.76341</v>
      </c>
      <c r="EV1635">
        <v>11.33661</v>
      </c>
      <c r="EW1635">
        <v>10.48597</v>
      </c>
      <c r="EX1635">
        <v>64.842960000000005</v>
      </c>
      <c r="EY1635">
        <v>64.335620000000006</v>
      </c>
      <c r="EZ1635">
        <v>63.452869999999997</v>
      </c>
      <c r="FA1635">
        <v>63.025149999999996</v>
      </c>
      <c r="FB1635">
        <v>62.762</v>
      </c>
      <c r="FC1635">
        <v>62.489490000000004</v>
      </c>
      <c r="FD1635">
        <v>62.218229999999998</v>
      </c>
      <c r="FE1635">
        <v>62.668320000000001</v>
      </c>
      <c r="FF1635">
        <v>64.924819999999997</v>
      </c>
      <c r="FG1635">
        <v>68.627470000000002</v>
      </c>
      <c r="FH1635">
        <v>71.580709999999996</v>
      </c>
      <c r="FI1635">
        <v>74.076300000000003</v>
      </c>
      <c r="FJ1635">
        <v>74.850610000000003</v>
      </c>
      <c r="FK1635">
        <v>75.950400000000002</v>
      </c>
      <c r="FL1635">
        <v>76.245090000000005</v>
      </c>
      <c r="FM1635">
        <v>77.124089999999995</v>
      </c>
      <c r="FN1635">
        <v>78.695369999999997</v>
      </c>
      <c r="FO1635">
        <v>79.029619999999994</v>
      </c>
      <c r="FP1635">
        <v>78.709010000000006</v>
      </c>
      <c r="FQ1635">
        <v>75.988529999999997</v>
      </c>
      <c r="FR1635">
        <v>72.552409999999995</v>
      </c>
      <c r="FS1635">
        <v>68.944519999999997</v>
      </c>
      <c r="FT1635">
        <v>66.926599999999993</v>
      </c>
      <c r="FU1635">
        <v>66.231300000000005</v>
      </c>
      <c r="FV1635">
        <v>1</v>
      </c>
    </row>
    <row r="1636" spans="1:178" x14ac:dyDescent="0.2">
      <c r="A1636" t="s">
        <v>216</v>
      </c>
      <c r="B1636" t="s">
        <v>231</v>
      </c>
      <c r="C1636" t="s">
        <v>246</v>
      </c>
      <c r="D1636" t="s">
        <v>38</v>
      </c>
      <c r="E1636">
        <v>2017</v>
      </c>
      <c r="F1636" t="s">
        <v>228</v>
      </c>
      <c r="G1636">
        <v>53</v>
      </c>
      <c r="H1636" s="59"/>
      <c r="I1636">
        <v>12.184900000000001</v>
      </c>
      <c r="J1636">
        <v>53.516849999999998</v>
      </c>
      <c r="K1636">
        <v>53.31465</v>
      </c>
      <c r="L1636">
        <v>53.875050000000002</v>
      </c>
      <c r="M1636">
        <v>55.65314</v>
      </c>
      <c r="N1636">
        <v>57.782580000000003</v>
      </c>
      <c r="O1636">
        <v>60.4208</v>
      </c>
      <c r="P1636">
        <v>62.06268</v>
      </c>
      <c r="Q1636">
        <v>62.641170000000002</v>
      </c>
      <c r="R1636">
        <v>63.142009999999999</v>
      </c>
      <c r="S1636">
        <v>64.140140000000002</v>
      </c>
      <c r="T1636">
        <v>64.880260000000007</v>
      </c>
      <c r="U1636">
        <v>64.29701</v>
      </c>
      <c r="V1636">
        <v>62.72428</v>
      </c>
      <c r="W1636">
        <v>61.940080000000002</v>
      </c>
      <c r="X1636">
        <v>62.454540000000001</v>
      </c>
      <c r="Y1636">
        <v>62.575360000000003</v>
      </c>
      <c r="Z1636">
        <v>62.186500000000002</v>
      </c>
      <c r="AA1636">
        <v>61.458060000000003</v>
      </c>
      <c r="AB1636">
        <v>60.796489999999999</v>
      </c>
      <c r="AC1636">
        <v>60.505310000000001</v>
      </c>
      <c r="AD1636">
        <v>59.914920000000002</v>
      </c>
      <c r="AE1636">
        <v>58.9422</v>
      </c>
      <c r="AF1636">
        <v>57.387590000000003</v>
      </c>
      <c r="AG1636">
        <v>55.717390000000002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17.774760000000001</v>
      </c>
      <c r="AU1636">
        <v>45.816859999999998</v>
      </c>
      <c r="AV1636">
        <v>46.424190000000003</v>
      </c>
      <c r="AW1636">
        <v>46.913589999999999</v>
      </c>
      <c r="AX1636">
        <v>46.584249999999997</v>
      </c>
      <c r="AY1636">
        <v>46.097769999999997</v>
      </c>
      <c r="AZ1636">
        <v>33.971290000000003</v>
      </c>
      <c r="BA1636">
        <v>17.051919999999999</v>
      </c>
      <c r="BB1636">
        <v>10.49682</v>
      </c>
      <c r="BC1636">
        <v>10.377739999999999</v>
      </c>
      <c r="BD1636">
        <v>9.9948409999999992</v>
      </c>
      <c r="BE1636">
        <v>9.14832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18.131519999999998</v>
      </c>
      <c r="BS1636">
        <v>46.281880000000001</v>
      </c>
      <c r="BT1636">
        <v>46.864550000000001</v>
      </c>
      <c r="BU1636">
        <v>47.333269999999999</v>
      </c>
      <c r="BV1636">
        <v>46.998950000000001</v>
      </c>
      <c r="BW1636">
        <v>46.508659999999999</v>
      </c>
      <c r="BX1636">
        <v>34.469410000000003</v>
      </c>
      <c r="BY1636">
        <v>17.536909999999999</v>
      </c>
      <c r="BZ1636">
        <v>10.85482</v>
      </c>
      <c r="CA1636">
        <v>10.72434</v>
      </c>
      <c r="CB1636">
        <v>10.33075</v>
      </c>
      <c r="CC1636">
        <v>9.4876830000000005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18.378620000000002</v>
      </c>
      <c r="CQ1636">
        <v>46.603940000000001</v>
      </c>
      <c r="CR1636">
        <v>47.169539999999998</v>
      </c>
      <c r="CS1636">
        <v>47.623939999999997</v>
      </c>
      <c r="CT1636">
        <v>47.286169999999998</v>
      </c>
      <c r="CU1636">
        <v>46.793230000000001</v>
      </c>
      <c r="CV1636">
        <v>34.814399999999999</v>
      </c>
      <c r="CW1636">
        <v>17.872820000000001</v>
      </c>
      <c r="CX1636">
        <v>11.10277</v>
      </c>
      <c r="CY1636">
        <v>10.96439</v>
      </c>
      <c r="CZ1636">
        <v>10.5634</v>
      </c>
      <c r="DA1636">
        <v>9.7227259999999998</v>
      </c>
      <c r="DB1636">
        <v>0</v>
      </c>
      <c r="DC1636">
        <v>0</v>
      </c>
      <c r="DD1636">
        <v>0</v>
      </c>
      <c r="DE1636">
        <v>0</v>
      </c>
      <c r="DF1636">
        <v>0</v>
      </c>
      <c r="DG1636">
        <v>0</v>
      </c>
      <c r="DH1636">
        <v>0</v>
      </c>
      <c r="DI1636">
        <v>0</v>
      </c>
      <c r="DJ1636">
        <v>0</v>
      </c>
      <c r="DK1636">
        <v>0</v>
      </c>
      <c r="DL1636">
        <v>0</v>
      </c>
      <c r="DM1636">
        <v>0</v>
      </c>
      <c r="DN1636">
        <v>18.625720000000001</v>
      </c>
      <c r="DO1636">
        <v>46.926009999999998</v>
      </c>
      <c r="DP1636">
        <v>47.474539999999998</v>
      </c>
      <c r="DQ1636">
        <v>47.914610000000003</v>
      </c>
      <c r="DR1636">
        <v>47.573390000000003</v>
      </c>
      <c r="DS1636">
        <v>47.077800000000003</v>
      </c>
      <c r="DT1636">
        <v>35.159390000000002</v>
      </c>
      <c r="DU1636">
        <v>18.20872</v>
      </c>
      <c r="DV1636">
        <v>11.350720000000001</v>
      </c>
      <c r="DW1636">
        <v>11.20444</v>
      </c>
      <c r="DX1636">
        <v>10.796049999999999</v>
      </c>
      <c r="DY1636">
        <v>9.9577679999999997</v>
      </c>
      <c r="DZ1636">
        <v>0</v>
      </c>
      <c r="EA1636">
        <v>0</v>
      </c>
      <c r="EB1636">
        <v>0</v>
      </c>
      <c r="EC1636">
        <v>0</v>
      </c>
      <c r="ED1636">
        <v>0</v>
      </c>
      <c r="EE1636">
        <v>0</v>
      </c>
      <c r="EF1636">
        <v>0</v>
      </c>
      <c r="EG1636">
        <v>0</v>
      </c>
      <c r="EH1636">
        <v>0</v>
      </c>
      <c r="EI1636">
        <v>0</v>
      </c>
      <c r="EJ1636">
        <v>0</v>
      </c>
      <c r="EK1636">
        <v>0</v>
      </c>
      <c r="EL1636">
        <v>18.982479999999999</v>
      </c>
      <c r="EM1636">
        <v>47.391019999999997</v>
      </c>
      <c r="EN1636">
        <v>47.914900000000003</v>
      </c>
      <c r="EO1636">
        <v>48.334290000000003</v>
      </c>
      <c r="EP1636">
        <v>47.988100000000003</v>
      </c>
      <c r="EQ1636">
        <v>47.488680000000002</v>
      </c>
      <c r="ER1636">
        <v>35.657499999999999</v>
      </c>
      <c r="ES1636">
        <v>18.693719999999999</v>
      </c>
      <c r="ET1636">
        <v>11.70872</v>
      </c>
      <c r="EU1636">
        <v>11.551030000000001</v>
      </c>
      <c r="EV1636">
        <v>11.131959999999999</v>
      </c>
      <c r="EW1636">
        <v>10.297129999999999</v>
      </c>
      <c r="EX1636">
        <v>64.842960000000005</v>
      </c>
      <c r="EY1636">
        <v>64.335620000000006</v>
      </c>
      <c r="EZ1636">
        <v>63.452869999999997</v>
      </c>
      <c r="FA1636">
        <v>63.025149999999996</v>
      </c>
      <c r="FB1636">
        <v>62.762</v>
      </c>
      <c r="FC1636">
        <v>62.489490000000004</v>
      </c>
      <c r="FD1636">
        <v>62.218229999999998</v>
      </c>
      <c r="FE1636">
        <v>62.668320000000001</v>
      </c>
      <c r="FF1636">
        <v>64.924819999999997</v>
      </c>
      <c r="FG1636">
        <v>68.627470000000002</v>
      </c>
      <c r="FH1636">
        <v>71.580709999999996</v>
      </c>
      <c r="FI1636">
        <v>74.076300000000003</v>
      </c>
      <c r="FJ1636">
        <v>74.850610000000003</v>
      </c>
      <c r="FK1636">
        <v>75.950400000000002</v>
      </c>
      <c r="FL1636">
        <v>76.245090000000005</v>
      </c>
      <c r="FM1636">
        <v>77.124089999999995</v>
      </c>
      <c r="FN1636">
        <v>78.695369999999997</v>
      </c>
      <c r="FO1636">
        <v>79.029619999999994</v>
      </c>
      <c r="FP1636">
        <v>78.709010000000006</v>
      </c>
      <c r="FQ1636">
        <v>75.988529999999997</v>
      </c>
      <c r="FR1636">
        <v>72.552409999999995</v>
      </c>
      <c r="FS1636">
        <v>68.944519999999997</v>
      </c>
      <c r="FT1636">
        <v>66.926599999999993</v>
      </c>
      <c r="FU1636">
        <v>66.231300000000005</v>
      </c>
      <c r="FV1636">
        <v>1</v>
      </c>
    </row>
    <row r="1637" spans="1:178" x14ac:dyDescent="0.2">
      <c r="A1637" t="s">
        <v>216</v>
      </c>
      <c r="B1637" t="s">
        <v>231</v>
      </c>
      <c r="C1637" t="s">
        <v>246</v>
      </c>
      <c r="D1637" t="s">
        <v>38</v>
      </c>
      <c r="E1637" t="s">
        <v>239</v>
      </c>
      <c r="F1637" t="s">
        <v>228</v>
      </c>
      <c r="G1637">
        <v>51</v>
      </c>
      <c r="H1637" s="59"/>
      <c r="I1637">
        <v>11.725099999999999</v>
      </c>
      <c r="J1637">
        <v>51.497340000000001</v>
      </c>
      <c r="K1637">
        <v>51.302779999999998</v>
      </c>
      <c r="L1637">
        <v>51.842019999999998</v>
      </c>
      <c r="M1637">
        <v>53.553019999999997</v>
      </c>
      <c r="N1637">
        <v>55.6021</v>
      </c>
      <c r="O1637">
        <v>58.140770000000003</v>
      </c>
      <c r="P1637">
        <v>59.720689999999998</v>
      </c>
      <c r="Q1637">
        <v>60.277360000000002</v>
      </c>
      <c r="R1637">
        <v>60.75929</v>
      </c>
      <c r="S1637">
        <v>61.719760000000001</v>
      </c>
      <c r="T1637">
        <v>62.431950000000001</v>
      </c>
      <c r="U1637">
        <v>61.870710000000003</v>
      </c>
      <c r="V1637">
        <v>60.357320000000001</v>
      </c>
      <c r="W1637">
        <v>59.602719999999998</v>
      </c>
      <c r="X1637">
        <v>60.097769999999997</v>
      </c>
      <c r="Y1637">
        <v>60.214019999999998</v>
      </c>
      <c r="Z1637">
        <v>59.839840000000002</v>
      </c>
      <c r="AA1637">
        <v>59.138890000000004</v>
      </c>
      <c r="AB1637">
        <v>58.502279999999999</v>
      </c>
      <c r="AC1637">
        <v>58.222090000000001</v>
      </c>
      <c r="AD1637">
        <v>57.653979999999997</v>
      </c>
      <c r="AE1637">
        <v>56.717959999999998</v>
      </c>
      <c r="AF1637">
        <v>55.222020000000001</v>
      </c>
      <c r="AG1637">
        <v>53.614849999999997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17.09273</v>
      </c>
      <c r="AU1637">
        <v>44.073219999999999</v>
      </c>
      <c r="AV1637">
        <v>44.6584</v>
      </c>
      <c r="AW1637">
        <v>45.129989999999999</v>
      </c>
      <c r="AX1637">
        <v>44.81324</v>
      </c>
      <c r="AY1637">
        <v>44.345239999999997</v>
      </c>
      <c r="AZ1637">
        <v>32.6736</v>
      </c>
      <c r="BA1637">
        <v>16.39311</v>
      </c>
      <c r="BB1637">
        <v>10.08939</v>
      </c>
      <c r="BC1637">
        <v>9.9751700000000003</v>
      </c>
      <c r="BD1637">
        <v>9.6070519999999995</v>
      </c>
      <c r="BE1637">
        <v>8.7923659999999995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17.442699999999999</v>
      </c>
      <c r="BS1637">
        <v>44.52937</v>
      </c>
      <c r="BT1637">
        <v>45.090380000000003</v>
      </c>
      <c r="BU1637">
        <v>45.541679999999999</v>
      </c>
      <c r="BV1637">
        <v>45.220039999999997</v>
      </c>
      <c r="BW1637">
        <v>44.748289999999997</v>
      </c>
      <c r="BX1637">
        <v>33.162219999999998</v>
      </c>
      <c r="BY1637">
        <v>16.868860000000002</v>
      </c>
      <c r="BZ1637">
        <v>10.440569999999999</v>
      </c>
      <c r="CA1637">
        <v>10.315160000000001</v>
      </c>
      <c r="CB1637">
        <v>9.9365629999999996</v>
      </c>
      <c r="CC1637">
        <v>9.1252650000000006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17.685089999999999</v>
      </c>
      <c r="CQ1637">
        <v>44.845300000000002</v>
      </c>
      <c r="CR1637">
        <v>45.389560000000003</v>
      </c>
      <c r="CS1637">
        <v>45.826810000000002</v>
      </c>
      <c r="CT1637">
        <v>45.50179</v>
      </c>
      <c r="CU1637">
        <v>45.027450000000002</v>
      </c>
      <c r="CV1637">
        <v>33.500639999999997</v>
      </c>
      <c r="CW1637">
        <v>17.198370000000001</v>
      </c>
      <c r="CX1637">
        <v>10.6838</v>
      </c>
      <c r="CY1637">
        <v>10.55064</v>
      </c>
      <c r="CZ1637">
        <v>10.16478</v>
      </c>
      <c r="DA1637">
        <v>9.3558299999999992</v>
      </c>
      <c r="DB1637">
        <v>0</v>
      </c>
      <c r="DC1637">
        <v>0</v>
      </c>
      <c r="DD1637">
        <v>0</v>
      </c>
      <c r="DE1637"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0</v>
      </c>
      <c r="DM1637">
        <v>0</v>
      </c>
      <c r="DN1637">
        <v>17.927479999999999</v>
      </c>
      <c r="DO1637">
        <v>45.161239999999999</v>
      </c>
      <c r="DP1637">
        <v>45.688740000000003</v>
      </c>
      <c r="DQ1637">
        <v>46.111939999999997</v>
      </c>
      <c r="DR1637">
        <v>45.783540000000002</v>
      </c>
      <c r="DS1637">
        <v>45.306600000000003</v>
      </c>
      <c r="DT1637">
        <v>33.83907</v>
      </c>
      <c r="DU1637">
        <v>17.52788</v>
      </c>
      <c r="DV1637">
        <v>10.927020000000001</v>
      </c>
      <c r="DW1637">
        <v>10.786110000000001</v>
      </c>
      <c r="DX1637">
        <v>10.393000000000001</v>
      </c>
      <c r="DY1637">
        <v>9.5863949999999996</v>
      </c>
      <c r="DZ1637">
        <v>0</v>
      </c>
      <c r="EA1637">
        <v>0</v>
      </c>
      <c r="EB1637">
        <v>0</v>
      </c>
      <c r="EC1637">
        <v>0</v>
      </c>
      <c r="ED1637">
        <v>0</v>
      </c>
      <c r="EE1637">
        <v>0</v>
      </c>
      <c r="EF1637">
        <v>0</v>
      </c>
      <c r="EG1637">
        <v>0</v>
      </c>
      <c r="EH1637">
        <v>0</v>
      </c>
      <c r="EI1637">
        <v>0</v>
      </c>
      <c r="EJ1637">
        <v>0</v>
      </c>
      <c r="EK1637">
        <v>0</v>
      </c>
      <c r="EL1637">
        <v>18.277450000000002</v>
      </c>
      <c r="EM1637">
        <v>45.61739</v>
      </c>
      <c r="EN1637">
        <v>46.120719999999999</v>
      </c>
      <c r="EO1637">
        <v>46.523620000000001</v>
      </c>
      <c r="EP1637">
        <v>46.190339999999999</v>
      </c>
      <c r="EQ1637">
        <v>45.709650000000003</v>
      </c>
      <c r="ER1637">
        <v>34.327689999999997</v>
      </c>
      <c r="ES1637">
        <v>18.003630000000001</v>
      </c>
      <c r="ET1637">
        <v>11.2782</v>
      </c>
      <c r="EU1637">
        <v>11.126099999999999</v>
      </c>
      <c r="EV1637">
        <v>10.72251</v>
      </c>
      <c r="EW1637">
        <v>9.9192940000000007</v>
      </c>
      <c r="EX1637">
        <v>64.842960000000005</v>
      </c>
      <c r="EY1637">
        <v>64.335620000000006</v>
      </c>
      <c r="EZ1637">
        <v>63.452869999999997</v>
      </c>
      <c r="FA1637">
        <v>63.025149999999996</v>
      </c>
      <c r="FB1637">
        <v>62.762</v>
      </c>
      <c r="FC1637">
        <v>62.489490000000004</v>
      </c>
      <c r="FD1637">
        <v>62.218229999999998</v>
      </c>
      <c r="FE1637">
        <v>62.668320000000001</v>
      </c>
      <c r="FF1637">
        <v>64.924819999999997</v>
      </c>
      <c r="FG1637">
        <v>68.627470000000002</v>
      </c>
      <c r="FH1637">
        <v>71.580709999999996</v>
      </c>
      <c r="FI1637">
        <v>74.076300000000003</v>
      </c>
      <c r="FJ1637">
        <v>74.850610000000003</v>
      </c>
      <c r="FK1637">
        <v>75.950400000000002</v>
      </c>
      <c r="FL1637">
        <v>76.245090000000005</v>
      </c>
      <c r="FM1637">
        <v>77.124080000000006</v>
      </c>
      <c r="FN1637">
        <v>78.695359999999994</v>
      </c>
      <c r="FO1637">
        <v>79.029619999999994</v>
      </c>
      <c r="FP1637">
        <v>78.709010000000006</v>
      </c>
      <c r="FQ1637">
        <v>75.988529999999997</v>
      </c>
      <c r="FR1637">
        <v>72.552409999999995</v>
      </c>
      <c r="FS1637">
        <v>68.944519999999997</v>
      </c>
      <c r="FT1637">
        <v>66.926599999999993</v>
      </c>
      <c r="FU1637">
        <v>66.231300000000005</v>
      </c>
      <c r="FV1637">
        <v>1</v>
      </c>
    </row>
    <row r="1638" spans="1:178" x14ac:dyDescent="0.2">
      <c r="A1638" t="s">
        <v>216</v>
      </c>
      <c r="B1638" t="s">
        <v>231</v>
      </c>
      <c r="C1638" t="s">
        <v>246</v>
      </c>
      <c r="D1638" t="s">
        <v>39</v>
      </c>
      <c r="E1638">
        <v>2015</v>
      </c>
      <c r="F1638" t="s">
        <v>228</v>
      </c>
      <c r="G1638">
        <v>56</v>
      </c>
      <c r="H1638" s="59"/>
      <c r="I1638">
        <v>12.87462</v>
      </c>
      <c r="J1638">
        <v>61.53801</v>
      </c>
      <c r="K1638">
        <v>61.329830000000001</v>
      </c>
      <c r="L1638">
        <v>62.195070000000001</v>
      </c>
      <c r="M1638">
        <v>64.075580000000002</v>
      </c>
      <c r="N1638">
        <v>66.532489999999996</v>
      </c>
      <c r="O1638">
        <v>69.12079</v>
      </c>
      <c r="P1638">
        <v>70.783670000000001</v>
      </c>
      <c r="Q1638">
        <v>71.499510000000001</v>
      </c>
      <c r="R1638">
        <v>72.075699999999998</v>
      </c>
      <c r="S1638">
        <v>73.139979999999994</v>
      </c>
      <c r="T1638">
        <v>74.175060000000002</v>
      </c>
      <c r="U1638">
        <v>73.692210000000003</v>
      </c>
      <c r="V1638">
        <v>72.217830000000006</v>
      </c>
      <c r="W1638">
        <v>71.373390000000001</v>
      </c>
      <c r="X1638">
        <v>71.931700000000006</v>
      </c>
      <c r="Y1638">
        <v>71.893240000000006</v>
      </c>
      <c r="Z1638">
        <v>71.371170000000006</v>
      </c>
      <c r="AA1638">
        <v>70.520989999999998</v>
      </c>
      <c r="AB1638">
        <v>69.623350000000002</v>
      </c>
      <c r="AC1638">
        <v>69.425579999999997</v>
      </c>
      <c r="AD1638">
        <v>68.753020000000006</v>
      </c>
      <c r="AE1638">
        <v>67.704189999999997</v>
      </c>
      <c r="AF1638">
        <v>65.95926</v>
      </c>
      <c r="AG1638">
        <v>64.145309999999995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19.84873</v>
      </c>
      <c r="AU1638">
        <v>51.34319</v>
      </c>
      <c r="AV1638">
        <v>52.030140000000003</v>
      </c>
      <c r="AW1638">
        <v>52.40645</v>
      </c>
      <c r="AX1638">
        <v>52.096919999999997</v>
      </c>
      <c r="AY1638">
        <v>51.609090000000002</v>
      </c>
      <c r="AZ1638">
        <v>37.251449999999998</v>
      </c>
      <c r="BA1638">
        <v>19.697130000000001</v>
      </c>
      <c r="BB1638">
        <v>11.531359999999999</v>
      </c>
      <c r="BC1638">
        <v>11.359450000000001</v>
      </c>
      <c r="BD1638">
        <v>10.965059999999999</v>
      </c>
      <c r="BE1638">
        <v>10.0731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20.33344</v>
      </c>
      <c r="BS1638">
        <v>51.993859999999998</v>
      </c>
      <c r="BT1638">
        <v>52.648569999999999</v>
      </c>
      <c r="BU1638">
        <v>52.993360000000003</v>
      </c>
      <c r="BV1638">
        <v>52.655999999999999</v>
      </c>
      <c r="BW1638">
        <v>52.152859999999997</v>
      </c>
      <c r="BX1638">
        <v>38.534230000000001</v>
      </c>
      <c r="BY1638">
        <v>20.623149999999999</v>
      </c>
      <c r="BZ1638">
        <v>12.72293</v>
      </c>
      <c r="CA1638">
        <v>12.53078</v>
      </c>
      <c r="CB1638">
        <v>12.11176</v>
      </c>
      <c r="CC1638">
        <v>11.228820000000001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20.669149999999998</v>
      </c>
      <c r="CQ1638">
        <v>52.444510000000001</v>
      </c>
      <c r="CR1638">
        <v>53.076889999999999</v>
      </c>
      <c r="CS1638">
        <v>53.399850000000001</v>
      </c>
      <c r="CT1638">
        <v>53.043210000000002</v>
      </c>
      <c r="CU1638">
        <v>52.52948</v>
      </c>
      <c r="CV1638">
        <v>39.42268</v>
      </c>
      <c r="CW1638">
        <v>21.264510000000001</v>
      </c>
      <c r="CX1638">
        <v>13.548209999999999</v>
      </c>
      <c r="CY1638">
        <v>13.342040000000001</v>
      </c>
      <c r="CZ1638">
        <v>12.90596</v>
      </c>
      <c r="DA1638">
        <v>12.029260000000001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0</v>
      </c>
      <c r="DH1638">
        <v>0</v>
      </c>
      <c r="DI1638">
        <v>0</v>
      </c>
      <c r="DJ1638">
        <v>0</v>
      </c>
      <c r="DK1638">
        <v>0</v>
      </c>
      <c r="DL1638">
        <v>0</v>
      </c>
      <c r="DM1638">
        <v>0</v>
      </c>
      <c r="DN1638">
        <v>21.004860000000001</v>
      </c>
      <c r="DO1638">
        <v>52.895159999999997</v>
      </c>
      <c r="DP1638">
        <v>53.505220000000001</v>
      </c>
      <c r="DQ1638">
        <v>53.806339999999999</v>
      </c>
      <c r="DR1638">
        <v>53.430430000000001</v>
      </c>
      <c r="DS1638">
        <v>52.906089999999999</v>
      </c>
      <c r="DT1638">
        <v>40.311120000000003</v>
      </c>
      <c r="DU1638">
        <v>21.90587</v>
      </c>
      <c r="DV1638">
        <v>14.373480000000001</v>
      </c>
      <c r="DW1638">
        <v>14.1533</v>
      </c>
      <c r="DX1638">
        <v>13.70016</v>
      </c>
      <c r="DY1638">
        <v>12.82971</v>
      </c>
      <c r="DZ1638">
        <v>0</v>
      </c>
      <c r="EA1638">
        <v>0</v>
      </c>
      <c r="EB1638">
        <v>0</v>
      </c>
      <c r="EC1638">
        <v>0</v>
      </c>
      <c r="ED1638">
        <v>0</v>
      </c>
      <c r="EE1638">
        <v>0</v>
      </c>
      <c r="EF1638">
        <v>0</v>
      </c>
      <c r="EG1638">
        <v>0</v>
      </c>
      <c r="EH1638">
        <v>0</v>
      </c>
      <c r="EI1638">
        <v>0</v>
      </c>
      <c r="EJ1638">
        <v>0</v>
      </c>
      <c r="EK1638">
        <v>0</v>
      </c>
      <c r="EL1638">
        <v>21.489570000000001</v>
      </c>
      <c r="EM1638">
        <v>53.545839999999998</v>
      </c>
      <c r="EN1638">
        <v>54.123649999999998</v>
      </c>
      <c r="EO1638">
        <v>54.393250000000002</v>
      </c>
      <c r="EP1638">
        <v>53.989510000000003</v>
      </c>
      <c r="EQ1638">
        <v>53.449860000000001</v>
      </c>
      <c r="ER1638">
        <v>41.593899999999998</v>
      </c>
      <c r="ES1638">
        <v>22.831890000000001</v>
      </c>
      <c r="ET1638">
        <v>15.565049999999999</v>
      </c>
      <c r="EU1638">
        <v>15.32464</v>
      </c>
      <c r="EV1638">
        <v>14.84686</v>
      </c>
      <c r="EW1638">
        <v>13.985429999999999</v>
      </c>
      <c r="EX1638">
        <v>65.074110000000005</v>
      </c>
      <c r="EY1638">
        <v>65.038330000000002</v>
      </c>
      <c r="EZ1638">
        <v>65.214709999999997</v>
      </c>
      <c r="FA1638">
        <v>65.424279999999996</v>
      </c>
      <c r="FB1638">
        <v>65.326939999999993</v>
      </c>
      <c r="FC1638">
        <v>65.073099999999997</v>
      </c>
      <c r="FD1638">
        <v>64.893119999999996</v>
      </c>
      <c r="FE1638">
        <v>65.333489999999998</v>
      </c>
      <c r="FF1638">
        <v>67.608180000000004</v>
      </c>
      <c r="FG1638">
        <v>70.781970000000001</v>
      </c>
      <c r="FH1638">
        <v>74.807329999999993</v>
      </c>
      <c r="FI1638">
        <v>78.046180000000007</v>
      </c>
      <c r="FJ1638">
        <v>79.496380000000002</v>
      </c>
      <c r="FK1638">
        <v>80.653400000000005</v>
      </c>
      <c r="FL1638">
        <v>81.740039999999993</v>
      </c>
      <c r="FM1638">
        <v>82.079220000000007</v>
      </c>
      <c r="FN1638">
        <v>82.914439999999999</v>
      </c>
      <c r="FO1638">
        <v>82.608180000000004</v>
      </c>
      <c r="FP1638">
        <v>81.459739999999996</v>
      </c>
      <c r="FQ1638">
        <v>78.893540000000002</v>
      </c>
      <c r="FR1638">
        <v>75.050299999999993</v>
      </c>
      <c r="FS1638">
        <v>71.586889999999997</v>
      </c>
      <c r="FT1638">
        <v>69.812860000000001</v>
      </c>
      <c r="FU1638">
        <v>68.770129999999995</v>
      </c>
      <c r="FV1638">
        <v>1</v>
      </c>
    </row>
    <row r="1639" spans="1:178" x14ac:dyDescent="0.2">
      <c r="A1639" t="s">
        <v>216</v>
      </c>
      <c r="B1639" t="s">
        <v>231</v>
      </c>
      <c r="C1639" t="s">
        <v>246</v>
      </c>
      <c r="D1639" t="s">
        <v>39</v>
      </c>
      <c r="E1639">
        <v>2016</v>
      </c>
      <c r="F1639" t="s">
        <v>228</v>
      </c>
      <c r="G1639">
        <v>54</v>
      </c>
      <c r="H1639" s="59"/>
      <c r="I1639">
        <v>12.414809999999999</v>
      </c>
      <c r="J1639">
        <v>59.340220000000002</v>
      </c>
      <c r="K1639">
        <v>59.139479999999999</v>
      </c>
      <c r="L1639">
        <v>59.973820000000003</v>
      </c>
      <c r="M1639">
        <v>61.78716</v>
      </c>
      <c r="N1639">
        <v>64.156329999999997</v>
      </c>
      <c r="O1639">
        <v>66.652190000000004</v>
      </c>
      <c r="P1639">
        <v>68.255679999999998</v>
      </c>
      <c r="Q1639">
        <v>68.945959999999999</v>
      </c>
      <c r="R1639">
        <v>69.501559999999998</v>
      </c>
      <c r="S1639">
        <v>70.527829999999994</v>
      </c>
      <c r="T1639">
        <v>71.525959999999998</v>
      </c>
      <c r="U1639">
        <v>71.06035</v>
      </c>
      <c r="V1639">
        <v>69.638630000000006</v>
      </c>
      <c r="W1639">
        <v>68.824340000000007</v>
      </c>
      <c r="X1639">
        <v>69.362719999999996</v>
      </c>
      <c r="Y1639">
        <v>69.325630000000004</v>
      </c>
      <c r="Z1639">
        <v>68.822199999999995</v>
      </c>
      <c r="AA1639">
        <v>68.002390000000005</v>
      </c>
      <c r="AB1639">
        <v>67.136799999999994</v>
      </c>
      <c r="AC1639">
        <v>66.946100000000001</v>
      </c>
      <c r="AD1639">
        <v>66.297560000000004</v>
      </c>
      <c r="AE1639">
        <v>65.286190000000005</v>
      </c>
      <c r="AF1639">
        <v>63.603569999999998</v>
      </c>
      <c r="AG1639">
        <v>61.854410000000001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19.125330000000002</v>
      </c>
      <c r="AU1639">
        <v>49.490009999999998</v>
      </c>
      <c r="AV1639">
        <v>50.153390000000002</v>
      </c>
      <c r="AW1639">
        <v>50.517209999999999</v>
      </c>
      <c r="AX1639">
        <v>50.219569999999997</v>
      </c>
      <c r="AY1639">
        <v>49.74962</v>
      </c>
      <c r="AZ1639">
        <v>35.882620000000003</v>
      </c>
      <c r="BA1639">
        <v>18.96593</v>
      </c>
      <c r="BB1639">
        <v>11.08384</v>
      </c>
      <c r="BC1639">
        <v>10.918670000000001</v>
      </c>
      <c r="BD1639">
        <v>10.539110000000001</v>
      </c>
      <c r="BE1639">
        <v>9.6787279999999996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19.601310000000002</v>
      </c>
      <c r="BS1639">
        <v>50.128959999999999</v>
      </c>
      <c r="BT1639">
        <v>50.760680000000001</v>
      </c>
      <c r="BU1639">
        <v>51.093539999999997</v>
      </c>
      <c r="BV1639">
        <v>50.76858</v>
      </c>
      <c r="BW1639">
        <v>50.2836</v>
      </c>
      <c r="BX1639">
        <v>37.14228</v>
      </c>
      <c r="BY1639">
        <v>19.875260000000001</v>
      </c>
      <c r="BZ1639">
        <v>12.25394</v>
      </c>
      <c r="CA1639">
        <v>12.068899999999999</v>
      </c>
      <c r="CB1639">
        <v>11.665139999999999</v>
      </c>
      <c r="CC1639" s="40">
        <v>10.81362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19.930969999999999</v>
      </c>
      <c r="CQ1639">
        <v>50.5715</v>
      </c>
      <c r="CR1639">
        <v>51.181289999999997</v>
      </c>
      <c r="CS1639">
        <v>51.492710000000002</v>
      </c>
      <c r="CT1639">
        <v>51.148820000000001</v>
      </c>
      <c r="CU1639">
        <v>50.653419999999997</v>
      </c>
      <c r="CV1639">
        <v>38.014719999999997</v>
      </c>
      <c r="CW1639">
        <v>20.50506</v>
      </c>
      <c r="CX1639">
        <v>13.06434</v>
      </c>
      <c r="CY1639">
        <v>12.865539999999999</v>
      </c>
      <c r="CZ1639">
        <v>12.445029999999999</v>
      </c>
      <c r="DA1639">
        <v>11.59965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0</v>
      </c>
      <c r="DL1639">
        <v>0</v>
      </c>
      <c r="DM1639">
        <v>0</v>
      </c>
      <c r="DN1639">
        <v>20.260629999999999</v>
      </c>
      <c r="DO1639">
        <v>51.014029999999998</v>
      </c>
      <c r="DP1639">
        <v>51.601900000000001</v>
      </c>
      <c r="DQ1639">
        <v>51.89188</v>
      </c>
      <c r="DR1639">
        <v>51.529049999999998</v>
      </c>
      <c r="DS1639">
        <v>51.023249999999997</v>
      </c>
      <c r="DT1639">
        <v>38.887160000000002</v>
      </c>
      <c r="DU1639">
        <v>21.13486</v>
      </c>
      <c r="DV1639">
        <v>13.874750000000001</v>
      </c>
      <c r="DW1639">
        <v>13.662179999999999</v>
      </c>
      <c r="DX1639">
        <v>13.224919999999999</v>
      </c>
      <c r="DY1639">
        <v>12.385669999999999</v>
      </c>
      <c r="DZ1639">
        <v>0</v>
      </c>
      <c r="EA1639">
        <v>0</v>
      </c>
      <c r="EB1639">
        <v>0</v>
      </c>
      <c r="EC1639">
        <v>0</v>
      </c>
      <c r="ED1639">
        <v>0</v>
      </c>
      <c r="EE1639">
        <v>0</v>
      </c>
      <c r="EF1639">
        <v>0</v>
      </c>
      <c r="EG1639">
        <v>0</v>
      </c>
      <c r="EH1639">
        <v>0</v>
      </c>
      <c r="EI1639">
        <v>0</v>
      </c>
      <c r="EJ1639">
        <v>0</v>
      </c>
      <c r="EK1639">
        <v>0</v>
      </c>
      <c r="EL1639">
        <v>20.736599999999999</v>
      </c>
      <c r="EM1639">
        <v>51.652979999999999</v>
      </c>
      <c r="EN1639">
        <v>52.20919</v>
      </c>
      <c r="EO1639">
        <v>52.468209999999999</v>
      </c>
      <c r="EP1639">
        <v>52.078060000000001</v>
      </c>
      <c r="EQ1639">
        <v>51.557220000000001</v>
      </c>
      <c r="ER1639">
        <v>40.146819999999998</v>
      </c>
      <c r="ES1639">
        <v>22.0442</v>
      </c>
      <c r="ET1639">
        <v>15.044840000000001</v>
      </c>
      <c r="EU1639">
        <v>14.81241</v>
      </c>
      <c r="EV1639">
        <v>14.350960000000001</v>
      </c>
      <c r="EW1639">
        <v>13.520569999999999</v>
      </c>
      <c r="EX1639">
        <v>65.074110000000005</v>
      </c>
      <c r="EY1639">
        <v>65.038330000000002</v>
      </c>
      <c r="EZ1639">
        <v>65.214709999999997</v>
      </c>
      <c r="FA1639">
        <v>65.424279999999996</v>
      </c>
      <c r="FB1639">
        <v>65.326939999999993</v>
      </c>
      <c r="FC1639">
        <v>65.073099999999997</v>
      </c>
      <c r="FD1639">
        <v>64.893119999999996</v>
      </c>
      <c r="FE1639">
        <v>65.333489999999998</v>
      </c>
      <c r="FF1639">
        <v>67.608180000000004</v>
      </c>
      <c r="FG1639">
        <v>70.781970000000001</v>
      </c>
      <c r="FH1639">
        <v>74.807329999999993</v>
      </c>
      <c r="FI1639">
        <v>78.046180000000007</v>
      </c>
      <c r="FJ1639">
        <v>79.496380000000002</v>
      </c>
      <c r="FK1639">
        <v>80.653400000000005</v>
      </c>
      <c r="FL1639">
        <v>81.740039999999993</v>
      </c>
      <c r="FM1639">
        <v>82.079220000000007</v>
      </c>
      <c r="FN1639">
        <v>82.914439999999999</v>
      </c>
      <c r="FO1639">
        <v>82.608180000000004</v>
      </c>
      <c r="FP1639">
        <v>81.459739999999996</v>
      </c>
      <c r="FQ1639">
        <v>78.893540000000002</v>
      </c>
      <c r="FR1639">
        <v>75.050299999999993</v>
      </c>
      <c r="FS1639">
        <v>71.586889999999997</v>
      </c>
      <c r="FT1639">
        <v>69.812860000000001</v>
      </c>
      <c r="FU1639">
        <v>68.770129999999995</v>
      </c>
      <c r="FV1639">
        <v>1</v>
      </c>
    </row>
    <row r="1640" spans="1:178" x14ac:dyDescent="0.2">
      <c r="A1640" t="s">
        <v>216</v>
      </c>
      <c r="B1640" t="s">
        <v>231</v>
      </c>
      <c r="C1640" t="s">
        <v>246</v>
      </c>
      <c r="D1640" t="s">
        <v>39</v>
      </c>
      <c r="E1640">
        <v>2017</v>
      </c>
      <c r="F1640" t="s">
        <v>228</v>
      </c>
      <c r="G1640">
        <v>53</v>
      </c>
      <c r="H1640" s="59"/>
      <c r="I1640">
        <v>12.184900000000001</v>
      </c>
      <c r="J1640">
        <v>58.241329999999998</v>
      </c>
      <c r="K1640">
        <v>58.044310000000003</v>
      </c>
      <c r="L1640">
        <v>58.863190000000003</v>
      </c>
      <c r="M1640">
        <v>60.642960000000002</v>
      </c>
      <c r="N1640">
        <v>62.968249999999998</v>
      </c>
      <c r="O1640">
        <v>65.41789</v>
      </c>
      <c r="P1640">
        <v>66.991680000000002</v>
      </c>
      <c r="Q1640">
        <v>67.669179999999997</v>
      </c>
      <c r="R1640">
        <v>68.214500000000001</v>
      </c>
      <c r="S1640">
        <v>69.221760000000003</v>
      </c>
      <c r="T1640">
        <v>70.201400000000007</v>
      </c>
      <c r="U1640">
        <v>69.744420000000005</v>
      </c>
      <c r="V1640">
        <v>68.349019999999996</v>
      </c>
      <c r="W1640">
        <v>67.549819999999997</v>
      </c>
      <c r="X1640">
        <v>68.078220000000002</v>
      </c>
      <c r="Y1640">
        <v>68.041820000000001</v>
      </c>
      <c r="Z1640">
        <v>67.547709999999995</v>
      </c>
      <c r="AA1640">
        <v>66.743080000000006</v>
      </c>
      <c r="AB1640">
        <v>65.893519999999995</v>
      </c>
      <c r="AC1640">
        <v>65.706360000000004</v>
      </c>
      <c r="AD1640">
        <v>65.069820000000007</v>
      </c>
      <c r="AE1640">
        <v>64.077190000000002</v>
      </c>
      <c r="AF1640">
        <v>62.425730000000001</v>
      </c>
      <c r="AG1640">
        <v>60.708950000000002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18.763729999999999</v>
      </c>
      <c r="AU1640">
        <v>48.563560000000003</v>
      </c>
      <c r="AV1640">
        <v>49.215150000000001</v>
      </c>
      <c r="AW1640">
        <v>49.572719999999997</v>
      </c>
      <c r="AX1640">
        <v>49.281019999999998</v>
      </c>
      <c r="AY1640">
        <v>48.82</v>
      </c>
      <c r="AZ1640">
        <v>35.198480000000004</v>
      </c>
      <c r="BA1640">
        <v>18.600519999999999</v>
      </c>
      <c r="BB1640">
        <v>10.860329999999999</v>
      </c>
      <c r="BC1640">
        <v>10.69853</v>
      </c>
      <c r="BD1640">
        <v>10.326370000000001</v>
      </c>
      <c r="BE1640">
        <v>9.4817889999999991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19.235279999999999</v>
      </c>
      <c r="BS1640">
        <v>49.196570000000001</v>
      </c>
      <c r="BT1640">
        <v>49.816789999999997</v>
      </c>
      <c r="BU1640">
        <v>50.143689999999999</v>
      </c>
      <c r="BV1640">
        <v>49.824910000000003</v>
      </c>
      <c r="BW1640">
        <v>49.34901</v>
      </c>
      <c r="BX1640">
        <v>36.446420000000003</v>
      </c>
      <c r="BY1640">
        <v>19.5014</v>
      </c>
      <c r="BZ1640">
        <v>12.019539999999999</v>
      </c>
      <c r="CA1640">
        <v>11.83806</v>
      </c>
      <c r="CB1640">
        <v>11.441940000000001</v>
      </c>
      <c r="CC1640">
        <v>10.60613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19.561879999999999</v>
      </c>
      <c r="CQ1640">
        <v>49.634979999999999</v>
      </c>
      <c r="CR1640">
        <v>50.233490000000003</v>
      </c>
      <c r="CS1640">
        <v>50.539140000000003</v>
      </c>
      <c r="CT1640">
        <v>50.201610000000002</v>
      </c>
      <c r="CU1640">
        <v>49.715400000000002</v>
      </c>
      <c r="CV1640">
        <v>37.310749999999999</v>
      </c>
      <c r="CW1640">
        <v>20.125340000000001</v>
      </c>
      <c r="CX1640">
        <v>12.82241</v>
      </c>
      <c r="CY1640">
        <v>12.62729</v>
      </c>
      <c r="CZ1640">
        <v>12.21457</v>
      </c>
      <c r="DA1640">
        <v>11.384840000000001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0</v>
      </c>
      <c r="DH1640">
        <v>0</v>
      </c>
      <c r="DI1640">
        <v>0</v>
      </c>
      <c r="DJ1640">
        <v>0</v>
      </c>
      <c r="DK1640">
        <v>0</v>
      </c>
      <c r="DL1640">
        <v>0</v>
      </c>
      <c r="DM1640">
        <v>0</v>
      </c>
      <c r="DN1640">
        <v>19.888470000000002</v>
      </c>
      <c r="DO1640">
        <v>50.073399999999999</v>
      </c>
      <c r="DP1640">
        <v>50.650179999999999</v>
      </c>
      <c r="DQ1640">
        <v>50.934600000000003</v>
      </c>
      <c r="DR1640">
        <v>50.578319999999998</v>
      </c>
      <c r="DS1640">
        <v>50.081780000000002</v>
      </c>
      <c r="DT1640">
        <v>38.175069999999998</v>
      </c>
      <c r="DU1640">
        <v>20.749279999999999</v>
      </c>
      <c r="DV1640">
        <v>13.62528</v>
      </c>
      <c r="DW1640">
        <v>13.41652</v>
      </c>
      <c r="DX1640">
        <v>12.9872</v>
      </c>
      <c r="DY1640">
        <v>12.163550000000001</v>
      </c>
      <c r="DZ1640">
        <v>0</v>
      </c>
      <c r="EA1640">
        <v>0</v>
      </c>
      <c r="EB1640">
        <v>0</v>
      </c>
      <c r="EC1640">
        <v>0</v>
      </c>
      <c r="ED1640">
        <v>0</v>
      </c>
      <c r="EE1640">
        <v>0</v>
      </c>
      <c r="EF1640">
        <v>0</v>
      </c>
      <c r="EG1640">
        <v>0</v>
      </c>
      <c r="EH1640">
        <v>0</v>
      </c>
      <c r="EI1640">
        <v>0</v>
      </c>
      <c r="EJ1640">
        <v>0</v>
      </c>
      <c r="EK1640">
        <v>0</v>
      </c>
      <c r="EL1640">
        <v>20.360019999999999</v>
      </c>
      <c r="EM1640">
        <v>50.706409999999998</v>
      </c>
      <c r="EN1640">
        <v>51.251820000000002</v>
      </c>
      <c r="EO1640">
        <v>51.505569999999999</v>
      </c>
      <c r="EP1640">
        <v>51.122210000000003</v>
      </c>
      <c r="EQ1640">
        <v>50.610790000000001</v>
      </c>
      <c r="ER1640">
        <v>39.423009999999998</v>
      </c>
      <c r="ES1640">
        <v>21.65016</v>
      </c>
      <c r="ET1640">
        <v>14.78449</v>
      </c>
      <c r="EU1640">
        <v>14.556050000000001</v>
      </c>
      <c r="EV1640">
        <v>14.10277</v>
      </c>
      <c r="EW1640">
        <v>13.287890000000001</v>
      </c>
      <c r="EX1640">
        <v>65.074110000000005</v>
      </c>
      <c r="EY1640">
        <v>65.038330000000002</v>
      </c>
      <c r="EZ1640">
        <v>65.214709999999997</v>
      </c>
      <c r="FA1640">
        <v>65.424279999999996</v>
      </c>
      <c r="FB1640">
        <v>65.326939999999993</v>
      </c>
      <c r="FC1640">
        <v>65.073099999999997</v>
      </c>
      <c r="FD1640">
        <v>64.893119999999996</v>
      </c>
      <c r="FE1640">
        <v>65.333489999999998</v>
      </c>
      <c r="FF1640">
        <v>67.608180000000004</v>
      </c>
      <c r="FG1640">
        <v>70.781970000000001</v>
      </c>
      <c r="FH1640">
        <v>74.807329999999993</v>
      </c>
      <c r="FI1640">
        <v>78.046180000000007</v>
      </c>
      <c r="FJ1640">
        <v>79.496380000000002</v>
      </c>
      <c r="FK1640">
        <v>80.653400000000005</v>
      </c>
      <c r="FL1640">
        <v>81.740039999999993</v>
      </c>
      <c r="FM1640">
        <v>82.079220000000007</v>
      </c>
      <c r="FN1640">
        <v>82.914439999999999</v>
      </c>
      <c r="FO1640">
        <v>82.608180000000004</v>
      </c>
      <c r="FP1640">
        <v>81.459739999999996</v>
      </c>
      <c r="FQ1640">
        <v>78.893540000000002</v>
      </c>
      <c r="FR1640">
        <v>75.050299999999993</v>
      </c>
      <c r="FS1640">
        <v>71.586889999999997</v>
      </c>
      <c r="FT1640">
        <v>69.812860000000001</v>
      </c>
      <c r="FU1640">
        <v>68.770129999999995</v>
      </c>
      <c r="FV1640">
        <v>1</v>
      </c>
    </row>
    <row r="1641" spans="1:178" x14ac:dyDescent="0.2">
      <c r="A1641" t="s">
        <v>216</v>
      </c>
      <c r="B1641" t="s">
        <v>231</v>
      </c>
      <c r="C1641" t="s">
        <v>246</v>
      </c>
      <c r="D1641" t="s">
        <v>39</v>
      </c>
      <c r="E1641" t="s">
        <v>239</v>
      </c>
      <c r="F1641" t="s">
        <v>228</v>
      </c>
      <c r="G1641">
        <v>51</v>
      </c>
      <c r="H1641" s="59"/>
      <c r="I1641">
        <v>11.725099999999999</v>
      </c>
      <c r="J1641">
        <v>56.04354</v>
      </c>
      <c r="K1641">
        <v>55.853960000000001</v>
      </c>
      <c r="L1641">
        <v>56.641939999999998</v>
      </c>
      <c r="M1641">
        <v>58.35454</v>
      </c>
      <c r="N1641">
        <v>60.592089999999999</v>
      </c>
      <c r="O1641">
        <v>62.949289999999998</v>
      </c>
      <c r="P1641">
        <v>64.463700000000003</v>
      </c>
      <c r="Q1641">
        <v>65.115620000000007</v>
      </c>
      <c r="R1641">
        <v>65.640370000000004</v>
      </c>
      <c r="S1641">
        <v>66.609620000000007</v>
      </c>
      <c r="T1641">
        <v>67.552289999999999</v>
      </c>
      <c r="U1641">
        <v>67.112549999999999</v>
      </c>
      <c r="V1641">
        <v>65.769810000000007</v>
      </c>
      <c r="W1641">
        <v>65.000770000000003</v>
      </c>
      <c r="X1641">
        <v>65.509230000000002</v>
      </c>
      <c r="Y1641">
        <v>65.474209999999999</v>
      </c>
      <c r="Z1641">
        <v>64.998739999999998</v>
      </c>
      <c r="AA1641">
        <v>64.224469999999997</v>
      </c>
      <c r="AB1641">
        <v>63.406979999999997</v>
      </c>
      <c r="AC1641">
        <v>63.226869999999998</v>
      </c>
      <c r="AD1641">
        <v>62.614359999999998</v>
      </c>
      <c r="AE1641">
        <v>61.659179999999999</v>
      </c>
      <c r="AF1641">
        <v>60.070039999999999</v>
      </c>
      <c r="AG1641">
        <v>58.418050000000001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18.040749999999999</v>
      </c>
      <c r="AU1641">
        <v>46.71096</v>
      </c>
      <c r="AV1641">
        <v>47.338949999999997</v>
      </c>
      <c r="AW1641">
        <v>47.683990000000001</v>
      </c>
      <c r="AX1641">
        <v>47.404150000000001</v>
      </c>
      <c r="AY1641">
        <v>46.961010000000002</v>
      </c>
      <c r="AZ1641">
        <v>33.830759999999998</v>
      </c>
      <c r="BA1641">
        <v>17.87012</v>
      </c>
      <c r="BB1641">
        <v>10.41385</v>
      </c>
      <c r="BC1641">
        <v>10.25877</v>
      </c>
      <c r="BD1641">
        <v>9.9014150000000001</v>
      </c>
      <c r="BE1641">
        <v>9.0884250000000009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18.503319999999999</v>
      </c>
      <c r="BS1641">
        <v>47.331899999999997</v>
      </c>
      <c r="BT1641">
        <v>47.929130000000001</v>
      </c>
      <c r="BU1641">
        <v>48.244079999999997</v>
      </c>
      <c r="BV1641">
        <v>47.937690000000003</v>
      </c>
      <c r="BW1641">
        <v>47.479930000000003</v>
      </c>
      <c r="BX1641">
        <v>35.054940000000002</v>
      </c>
      <c r="BY1641">
        <v>18.75384</v>
      </c>
      <c r="BZ1641">
        <v>11.55097</v>
      </c>
      <c r="CA1641">
        <v>11.37659</v>
      </c>
      <c r="CB1641">
        <v>10.99573</v>
      </c>
      <c r="CC1641">
        <v>10.19134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18.823689999999999</v>
      </c>
      <c r="CQ1641">
        <v>47.761969999999998</v>
      </c>
      <c r="CR1641">
        <v>48.337879999999998</v>
      </c>
      <c r="CS1641">
        <v>48.631999999999998</v>
      </c>
      <c r="CT1641">
        <v>48.307209999999998</v>
      </c>
      <c r="CU1641">
        <v>47.83934</v>
      </c>
      <c r="CV1641">
        <v>35.902790000000003</v>
      </c>
      <c r="CW1641">
        <v>19.36589</v>
      </c>
      <c r="CX1641">
        <v>12.33855</v>
      </c>
      <c r="CY1641">
        <v>12.150790000000001</v>
      </c>
      <c r="CZ1641">
        <v>11.753640000000001</v>
      </c>
      <c r="DA1641">
        <v>10.955220000000001</v>
      </c>
      <c r="DB1641">
        <v>0</v>
      </c>
      <c r="DC1641">
        <v>0</v>
      </c>
      <c r="DD1641">
        <v>0</v>
      </c>
      <c r="DE1641">
        <v>0</v>
      </c>
      <c r="DF1641">
        <v>0</v>
      </c>
      <c r="DG1641">
        <v>0</v>
      </c>
      <c r="DH1641">
        <v>0</v>
      </c>
      <c r="DI1641">
        <v>0</v>
      </c>
      <c r="DJ1641">
        <v>0</v>
      </c>
      <c r="DK1641">
        <v>0</v>
      </c>
      <c r="DL1641">
        <v>0</v>
      </c>
      <c r="DM1641">
        <v>0</v>
      </c>
      <c r="DN1641">
        <v>19.14406</v>
      </c>
      <c r="DO1641">
        <v>48.192030000000003</v>
      </c>
      <c r="DP1641">
        <v>48.746639999999999</v>
      </c>
      <c r="DQ1641">
        <v>49.019919999999999</v>
      </c>
      <c r="DR1641">
        <v>48.676740000000002</v>
      </c>
      <c r="DS1641">
        <v>48.198749999999997</v>
      </c>
      <c r="DT1641">
        <v>36.75065</v>
      </c>
      <c r="DU1641">
        <v>19.97795</v>
      </c>
      <c r="DV1641">
        <v>13.12612</v>
      </c>
      <c r="DW1641">
        <v>12.924989999999999</v>
      </c>
      <c r="DX1641">
        <v>12.511559999999999</v>
      </c>
      <c r="DY1641">
        <v>11.719099999999999</v>
      </c>
      <c r="DZ1641">
        <v>0</v>
      </c>
      <c r="EA1641">
        <v>0</v>
      </c>
      <c r="EB1641">
        <v>0</v>
      </c>
      <c r="EC1641">
        <v>0</v>
      </c>
      <c r="ED1641">
        <v>0</v>
      </c>
      <c r="EE1641">
        <v>0</v>
      </c>
      <c r="EF1641">
        <v>0</v>
      </c>
      <c r="EG1641">
        <v>0</v>
      </c>
      <c r="EH1641">
        <v>0</v>
      </c>
      <c r="EI1641">
        <v>0</v>
      </c>
      <c r="EJ1641">
        <v>0</v>
      </c>
      <c r="EK1641">
        <v>0</v>
      </c>
      <c r="EL1641">
        <v>19.606629999999999</v>
      </c>
      <c r="EM1641">
        <v>48.812980000000003</v>
      </c>
      <c r="EN1641">
        <v>49.336820000000003</v>
      </c>
      <c r="EO1641">
        <v>49.580019999999998</v>
      </c>
      <c r="EP1641">
        <v>49.210270000000001</v>
      </c>
      <c r="EQ1641">
        <v>48.717680000000001</v>
      </c>
      <c r="ER1641">
        <v>37.974820000000001</v>
      </c>
      <c r="ES1641">
        <v>20.861660000000001</v>
      </c>
      <c r="ET1641">
        <v>14.263249999999999</v>
      </c>
      <c r="EU1641">
        <v>14.0428</v>
      </c>
      <c r="EV1641">
        <v>13.605869999999999</v>
      </c>
      <c r="EW1641">
        <v>12.82202</v>
      </c>
      <c r="EX1641">
        <v>65.074110000000005</v>
      </c>
      <c r="EY1641">
        <v>65.038330000000002</v>
      </c>
      <c r="EZ1641">
        <v>65.214709999999997</v>
      </c>
      <c r="FA1641">
        <v>65.424279999999996</v>
      </c>
      <c r="FB1641">
        <v>65.326939999999993</v>
      </c>
      <c r="FC1641">
        <v>65.073099999999997</v>
      </c>
      <c r="FD1641">
        <v>64.893119999999996</v>
      </c>
      <c r="FE1641">
        <v>65.333489999999998</v>
      </c>
      <c r="FF1641">
        <v>67.608180000000004</v>
      </c>
      <c r="FG1641">
        <v>70.781970000000001</v>
      </c>
      <c r="FH1641">
        <v>74.807329999999993</v>
      </c>
      <c r="FI1641">
        <v>78.046180000000007</v>
      </c>
      <c r="FJ1641">
        <v>79.496380000000002</v>
      </c>
      <c r="FK1641">
        <v>80.653400000000005</v>
      </c>
      <c r="FL1641">
        <v>81.740039999999993</v>
      </c>
      <c r="FM1641">
        <v>82.079220000000007</v>
      </c>
      <c r="FN1641">
        <v>82.914439999999999</v>
      </c>
      <c r="FO1641">
        <v>82.608180000000004</v>
      </c>
      <c r="FP1641">
        <v>81.459739999999996</v>
      </c>
      <c r="FQ1641">
        <v>78.893540000000002</v>
      </c>
      <c r="FR1641">
        <v>75.050299999999993</v>
      </c>
      <c r="FS1641">
        <v>71.586889999999997</v>
      </c>
      <c r="FT1641">
        <v>69.812860000000001</v>
      </c>
      <c r="FU1641">
        <v>68.770129999999995</v>
      </c>
      <c r="FV1641">
        <v>1</v>
      </c>
    </row>
    <row r="1642" spans="1:178" x14ac:dyDescent="0.2">
      <c r="A1642" t="s">
        <v>216</v>
      </c>
      <c r="B1642" t="s">
        <v>231</v>
      </c>
      <c r="C1642" t="s">
        <v>246</v>
      </c>
      <c r="D1642" t="s">
        <v>40</v>
      </c>
      <c r="E1642">
        <v>2015</v>
      </c>
      <c r="F1642" t="s">
        <v>228</v>
      </c>
      <c r="G1642">
        <v>56</v>
      </c>
      <c r="H1642" s="59"/>
      <c r="I1642">
        <v>12.87462</v>
      </c>
      <c r="J1642">
        <v>61.154269999999997</v>
      </c>
      <c r="K1642">
        <v>61.082430000000002</v>
      </c>
      <c r="L1642">
        <v>61.499980000000001</v>
      </c>
      <c r="M1642">
        <v>62.993220000000001</v>
      </c>
      <c r="N1642">
        <v>65.676389999999998</v>
      </c>
      <c r="O1642">
        <v>68.211699999999993</v>
      </c>
      <c r="P1642">
        <v>69.594890000000007</v>
      </c>
      <c r="Q1642">
        <v>70.373750000000001</v>
      </c>
      <c r="R1642">
        <v>71.042609999999996</v>
      </c>
      <c r="S1642">
        <v>72.321089999999998</v>
      </c>
      <c r="T1642">
        <v>73.696110000000004</v>
      </c>
      <c r="U1642">
        <v>73.578609999999998</v>
      </c>
      <c r="V1642">
        <v>72.103750000000005</v>
      </c>
      <c r="W1642">
        <v>71.031660000000002</v>
      </c>
      <c r="X1642">
        <v>71.447810000000004</v>
      </c>
      <c r="Y1642">
        <v>71.159000000000006</v>
      </c>
      <c r="Z1642">
        <v>71.002769999999998</v>
      </c>
      <c r="AA1642">
        <v>69.910899999999998</v>
      </c>
      <c r="AB1642">
        <v>68.820639999999997</v>
      </c>
      <c r="AC1642">
        <v>68.833420000000004</v>
      </c>
      <c r="AD1642">
        <v>68.004750000000001</v>
      </c>
      <c r="AE1642">
        <v>66.91977</v>
      </c>
      <c r="AF1642">
        <v>65.255080000000007</v>
      </c>
      <c r="AG1642">
        <v>63.390230000000003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19.841830000000002</v>
      </c>
      <c r="AU1642">
        <v>51.611449999999998</v>
      </c>
      <c r="AV1642">
        <v>52.241860000000003</v>
      </c>
      <c r="AW1642">
        <v>52.388890000000004</v>
      </c>
      <c r="AX1642">
        <v>52.354439999999997</v>
      </c>
      <c r="AY1642">
        <v>51.73959</v>
      </c>
      <c r="AZ1642">
        <v>39.288029999999999</v>
      </c>
      <c r="BA1642">
        <v>19.772369999999999</v>
      </c>
      <c r="BB1642">
        <v>12.071009999999999</v>
      </c>
      <c r="BC1642">
        <v>11.834250000000001</v>
      </c>
      <c r="BD1642">
        <v>11.445830000000001</v>
      </c>
      <c r="BE1642">
        <v>10.62946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20.26568</v>
      </c>
      <c r="BS1642">
        <v>52.176270000000002</v>
      </c>
      <c r="BT1642">
        <v>52.784990000000001</v>
      </c>
      <c r="BU1642">
        <v>52.92</v>
      </c>
      <c r="BV1642">
        <v>52.88232</v>
      </c>
      <c r="BW1642">
        <v>52.263530000000003</v>
      </c>
      <c r="BX1642">
        <v>39.882579999999997</v>
      </c>
      <c r="BY1642">
        <v>20.429760000000002</v>
      </c>
      <c r="BZ1642">
        <v>12.604710000000001</v>
      </c>
      <c r="CA1642">
        <v>12.337669999999999</v>
      </c>
      <c r="CB1642">
        <v>11.925979999999999</v>
      </c>
      <c r="CC1642">
        <v>11.10291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20.559229999999999</v>
      </c>
      <c r="CQ1642">
        <v>52.567459999999997</v>
      </c>
      <c r="CR1642">
        <v>53.161169999999998</v>
      </c>
      <c r="CS1642">
        <v>53.287840000000003</v>
      </c>
      <c r="CT1642">
        <v>53.247920000000001</v>
      </c>
      <c r="CU1642">
        <v>52.62641</v>
      </c>
      <c r="CV1642">
        <v>40.294359999999998</v>
      </c>
      <c r="CW1642">
        <v>20.885059999999999</v>
      </c>
      <c r="CX1642">
        <v>12.974349999999999</v>
      </c>
      <c r="CY1642">
        <v>12.68634</v>
      </c>
      <c r="CZ1642">
        <v>12.25853</v>
      </c>
      <c r="DA1642">
        <v>11.43083</v>
      </c>
      <c r="DB1642">
        <v>0</v>
      </c>
      <c r="DC1642">
        <v>0</v>
      </c>
      <c r="DD1642">
        <v>0</v>
      </c>
      <c r="DE1642">
        <v>0</v>
      </c>
      <c r="DF1642">
        <v>0</v>
      </c>
      <c r="DG1642">
        <v>0</v>
      </c>
      <c r="DH1642">
        <v>0</v>
      </c>
      <c r="DI1642">
        <v>0</v>
      </c>
      <c r="DJ1642">
        <v>0</v>
      </c>
      <c r="DK1642">
        <v>0</v>
      </c>
      <c r="DL1642">
        <v>0</v>
      </c>
      <c r="DM1642">
        <v>0</v>
      </c>
      <c r="DN1642">
        <v>20.852789999999999</v>
      </c>
      <c r="DO1642">
        <v>52.958640000000003</v>
      </c>
      <c r="DP1642">
        <v>53.53734</v>
      </c>
      <c r="DQ1642">
        <v>53.65569</v>
      </c>
      <c r="DR1642">
        <v>53.613529999999997</v>
      </c>
      <c r="DS1642">
        <v>52.989280000000001</v>
      </c>
      <c r="DT1642">
        <v>40.706139999999998</v>
      </c>
      <c r="DU1642">
        <v>21.34037</v>
      </c>
      <c r="DV1642">
        <v>13.34399</v>
      </c>
      <c r="DW1642">
        <v>13.03501</v>
      </c>
      <c r="DX1642">
        <v>12.59108</v>
      </c>
      <c r="DY1642">
        <v>11.75874</v>
      </c>
      <c r="DZ1642">
        <v>0</v>
      </c>
      <c r="EA1642">
        <v>0</v>
      </c>
      <c r="EB1642">
        <v>0</v>
      </c>
      <c r="EC1642">
        <v>0</v>
      </c>
      <c r="ED1642">
        <v>0</v>
      </c>
      <c r="EE1642">
        <v>0</v>
      </c>
      <c r="EF1642">
        <v>0</v>
      </c>
      <c r="EG1642">
        <v>0</v>
      </c>
      <c r="EH1642">
        <v>0</v>
      </c>
      <c r="EI1642">
        <v>0</v>
      </c>
      <c r="EJ1642">
        <v>0</v>
      </c>
      <c r="EK1642">
        <v>0</v>
      </c>
      <c r="EL1642">
        <v>21.276630000000001</v>
      </c>
      <c r="EM1642">
        <v>53.52346</v>
      </c>
      <c r="EN1642">
        <v>54.080480000000001</v>
      </c>
      <c r="EO1642">
        <v>54.186790000000002</v>
      </c>
      <c r="EP1642">
        <v>54.141399999999997</v>
      </c>
      <c r="EQ1642">
        <v>53.51323</v>
      </c>
      <c r="ER1642">
        <v>41.300690000000003</v>
      </c>
      <c r="ES1642">
        <v>21.99776</v>
      </c>
      <c r="ET1642">
        <v>13.877689999999999</v>
      </c>
      <c r="EU1642">
        <v>13.53843</v>
      </c>
      <c r="EV1642">
        <v>13.07123</v>
      </c>
      <c r="EW1642">
        <v>12.232189999999999</v>
      </c>
      <c r="EX1642">
        <v>72.383420000000001</v>
      </c>
      <c r="EY1642">
        <v>71.547470000000004</v>
      </c>
      <c r="EZ1642">
        <v>70.857919999999993</v>
      </c>
      <c r="FA1642">
        <v>69.856279999999998</v>
      </c>
      <c r="FB1642">
        <v>69.579769999999996</v>
      </c>
      <c r="FC1642">
        <v>68.795599999999993</v>
      </c>
      <c r="FD1642">
        <v>68.517970000000005</v>
      </c>
      <c r="FE1642">
        <v>69.084810000000004</v>
      </c>
      <c r="FF1642">
        <v>71.207589999999996</v>
      </c>
      <c r="FG1642">
        <v>75.818979999999996</v>
      </c>
      <c r="FH1642">
        <v>80.985789999999994</v>
      </c>
      <c r="FI1642">
        <v>84.826890000000006</v>
      </c>
      <c r="FJ1642">
        <v>86.815489999999997</v>
      </c>
      <c r="FK1642">
        <v>87.654340000000005</v>
      </c>
      <c r="FL1642">
        <v>88.577349999999996</v>
      </c>
      <c r="FM1642">
        <v>88.175560000000004</v>
      </c>
      <c r="FN1642">
        <v>89.423659999999998</v>
      </c>
      <c r="FO1642">
        <v>88.733050000000006</v>
      </c>
      <c r="FP1642">
        <v>87.005700000000004</v>
      </c>
      <c r="FQ1642">
        <v>84.404939999999996</v>
      </c>
      <c r="FR1642">
        <v>79.397459999999995</v>
      </c>
      <c r="FS1642">
        <v>76.425650000000005</v>
      </c>
      <c r="FT1642">
        <v>74.834919999999997</v>
      </c>
      <c r="FU1642">
        <v>73.550349999999995</v>
      </c>
      <c r="FV1642">
        <v>1</v>
      </c>
    </row>
    <row r="1643" spans="1:178" x14ac:dyDescent="0.2">
      <c r="A1643" t="s">
        <v>216</v>
      </c>
      <c r="B1643" t="s">
        <v>231</v>
      </c>
      <c r="C1643" t="s">
        <v>246</v>
      </c>
      <c r="D1643" t="s">
        <v>40</v>
      </c>
      <c r="E1643">
        <v>2016</v>
      </c>
      <c r="F1643" t="s">
        <v>228</v>
      </c>
      <c r="G1643">
        <v>54</v>
      </c>
      <c r="H1643" s="59"/>
      <c r="I1643">
        <v>12.414809999999999</v>
      </c>
      <c r="J1643">
        <v>58.970199999999998</v>
      </c>
      <c r="K1643">
        <v>58.900919999999999</v>
      </c>
      <c r="L1643">
        <v>59.303550000000001</v>
      </c>
      <c r="M1643">
        <v>60.743459999999999</v>
      </c>
      <c r="N1643">
        <v>63.33081</v>
      </c>
      <c r="O1643">
        <v>65.775570000000002</v>
      </c>
      <c r="P1643">
        <v>67.109350000000006</v>
      </c>
      <c r="Q1643">
        <v>67.860399999999998</v>
      </c>
      <c r="R1643">
        <v>68.505380000000002</v>
      </c>
      <c r="S1643">
        <v>69.738200000000006</v>
      </c>
      <c r="T1643">
        <v>71.064109999999999</v>
      </c>
      <c r="U1643">
        <v>70.950810000000004</v>
      </c>
      <c r="V1643">
        <v>69.528620000000004</v>
      </c>
      <c r="W1643">
        <v>68.494820000000004</v>
      </c>
      <c r="X1643">
        <v>68.896100000000004</v>
      </c>
      <c r="Y1643">
        <v>68.617609999999999</v>
      </c>
      <c r="Z1643">
        <v>68.46696</v>
      </c>
      <c r="AA1643">
        <v>67.414079999999998</v>
      </c>
      <c r="AB1643">
        <v>66.362759999999994</v>
      </c>
      <c r="AC1643">
        <v>66.375079999999997</v>
      </c>
      <c r="AD1643">
        <v>65.575999999999993</v>
      </c>
      <c r="AE1643">
        <v>64.529780000000002</v>
      </c>
      <c r="AF1643">
        <v>62.92454</v>
      </c>
      <c r="AG1643">
        <v>61.126289999999997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19.1205</v>
      </c>
      <c r="AU1643">
        <v>49.751260000000002</v>
      </c>
      <c r="AV1643">
        <v>50.359810000000003</v>
      </c>
      <c r="AW1643">
        <v>50.501950000000001</v>
      </c>
      <c r="AX1643">
        <v>50.468829999999997</v>
      </c>
      <c r="AY1643">
        <v>49.876049999999999</v>
      </c>
      <c r="AZ1643">
        <v>37.867080000000001</v>
      </c>
      <c r="BA1643">
        <v>19.046520000000001</v>
      </c>
      <c r="BB1643">
        <v>11.62392</v>
      </c>
      <c r="BC1643">
        <v>11.396520000000001</v>
      </c>
      <c r="BD1643">
        <v>11.02267</v>
      </c>
      <c r="BE1643">
        <v>10.235659999999999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19.536709999999999</v>
      </c>
      <c r="BS1643">
        <v>50.305900000000001</v>
      </c>
      <c r="BT1643">
        <v>50.893160000000002</v>
      </c>
      <c r="BU1643">
        <v>51.023490000000002</v>
      </c>
      <c r="BV1643">
        <v>50.987189999999998</v>
      </c>
      <c r="BW1643">
        <v>50.390549999999998</v>
      </c>
      <c r="BX1643">
        <v>38.450920000000004</v>
      </c>
      <c r="BY1643">
        <v>19.692070000000001</v>
      </c>
      <c r="BZ1643">
        <v>12.148</v>
      </c>
      <c r="CA1643">
        <v>11.89087</v>
      </c>
      <c r="CB1643">
        <v>11.49417</v>
      </c>
      <c r="CC1643">
        <v>10.70058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19.82497</v>
      </c>
      <c r="CQ1643">
        <v>50.690040000000003</v>
      </c>
      <c r="CR1643">
        <v>51.262549999999997</v>
      </c>
      <c r="CS1643">
        <v>51.384700000000002</v>
      </c>
      <c r="CT1643">
        <v>51.346209999999999</v>
      </c>
      <c r="CU1643">
        <v>50.74689</v>
      </c>
      <c r="CV1643">
        <v>38.85528</v>
      </c>
      <c r="CW1643">
        <v>20.13917</v>
      </c>
      <c r="CX1643">
        <v>12.51098</v>
      </c>
      <c r="CY1643">
        <v>12.23326</v>
      </c>
      <c r="CZ1643">
        <v>11.820729999999999</v>
      </c>
      <c r="DA1643">
        <v>11.02258</v>
      </c>
      <c r="DB1643">
        <v>0</v>
      </c>
      <c r="DC1643">
        <v>0</v>
      </c>
      <c r="DD1643">
        <v>0</v>
      </c>
      <c r="DE1643"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  <c r="DM1643">
        <v>0</v>
      </c>
      <c r="DN1643">
        <v>20.113240000000001</v>
      </c>
      <c r="DO1643">
        <v>51.074179999999998</v>
      </c>
      <c r="DP1643">
        <v>51.631950000000003</v>
      </c>
      <c r="DQ1643">
        <v>51.745919999999998</v>
      </c>
      <c r="DR1643">
        <v>51.70523</v>
      </c>
      <c r="DS1643">
        <v>51.103230000000003</v>
      </c>
      <c r="DT1643">
        <v>39.259639999999997</v>
      </c>
      <c r="DU1643">
        <v>20.586269999999999</v>
      </c>
      <c r="DV1643">
        <v>12.87396</v>
      </c>
      <c r="DW1643">
        <v>12.57564</v>
      </c>
      <c r="DX1643">
        <v>12.14728</v>
      </c>
      <c r="DY1643">
        <v>11.34459</v>
      </c>
      <c r="DZ1643">
        <v>0</v>
      </c>
      <c r="EA1643">
        <v>0</v>
      </c>
      <c r="EB1643">
        <v>0</v>
      </c>
      <c r="EC1643">
        <v>0</v>
      </c>
      <c r="ED1643">
        <v>0</v>
      </c>
      <c r="EE1643">
        <v>0</v>
      </c>
      <c r="EF1643">
        <v>0</v>
      </c>
      <c r="EG1643">
        <v>0</v>
      </c>
      <c r="EH1643">
        <v>0</v>
      </c>
      <c r="EI1643">
        <v>0</v>
      </c>
      <c r="EJ1643">
        <v>0</v>
      </c>
      <c r="EK1643">
        <v>0</v>
      </c>
      <c r="EL1643">
        <v>20.529440000000001</v>
      </c>
      <c r="EM1643">
        <v>51.628830000000001</v>
      </c>
      <c r="EN1643">
        <v>52.165300000000002</v>
      </c>
      <c r="EO1643">
        <v>52.26746</v>
      </c>
      <c r="EP1643">
        <v>52.223590000000002</v>
      </c>
      <c r="EQ1643">
        <v>51.617730000000002</v>
      </c>
      <c r="ER1643">
        <v>39.84348</v>
      </c>
      <c r="ES1643">
        <v>21.231809999999999</v>
      </c>
      <c r="ET1643">
        <v>13.39804</v>
      </c>
      <c r="EU1643">
        <v>13.07</v>
      </c>
      <c r="EV1643">
        <v>12.618779999999999</v>
      </c>
      <c r="EW1643">
        <v>11.80951</v>
      </c>
      <c r="EX1643">
        <v>72.383420000000001</v>
      </c>
      <c r="EY1643">
        <v>71.547470000000004</v>
      </c>
      <c r="EZ1643">
        <v>70.857919999999993</v>
      </c>
      <c r="FA1643">
        <v>69.856279999999998</v>
      </c>
      <c r="FB1643">
        <v>69.579769999999996</v>
      </c>
      <c r="FC1643">
        <v>68.795599999999993</v>
      </c>
      <c r="FD1643">
        <v>68.517970000000005</v>
      </c>
      <c r="FE1643">
        <v>69.084810000000004</v>
      </c>
      <c r="FF1643">
        <v>71.207589999999996</v>
      </c>
      <c r="FG1643">
        <v>75.818979999999996</v>
      </c>
      <c r="FH1643">
        <v>80.985789999999994</v>
      </c>
      <c r="FI1643">
        <v>84.826890000000006</v>
      </c>
      <c r="FJ1643">
        <v>86.815489999999997</v>
      </c>
      <c r="FK1643">
        <v>87.654340000000005</v>
      </c>
      <c r="FL1643">
        <v>88.577349999999996</v>
      </c>
      <c r="FM1643">
        <v>88.175560000000004</v>
      </c>
      <c r="FN1643">
        <v>89.423659999999998</v>
      </c>
      <c r="FO1643">
        <v>88.733050000000006</v>
      </c>
      <c r="FP1643">
        <v>87.005700000000004</v>
      </c>
      <c r="FQ1643">
        <v>84.404939999999996</v>
      </c>
      <c r="FR1643">
        <v>79.397459999999995</v>
      </c>
      <c r="FS1643">
        <v>76.425650000000005</v>
      </c>
      <c r="FT1643">
        <v>74.834919999999997</v>
      </c>
      <c r="FU1643">
        <v>73.550349999999995</v>
      </c>
      <c r="FV1643">
        <v>1</v>
      </c>
    </row>
    <row r="1644" spans="1:178" x14ac:dyDescent="0.2">
      <c r="A1644" t="s">
        <v>216</v>
      </c>
      <c r="B1644" t="s">
        <v>231</v>
      </c>
      <c r="C1644" t="s">
        <v>246</v>
      </c>
      <c r="D1644" t="s">
        <v>40</v>
      </c>
      <c r="E1644">
        <v>2017</v>
      </c>
      <c r="F1644" t="s">
        <v>228</v>
      </c>
      <c r="G1644">
        <v>53</v>
      </c>
      <c r="H1644" s="59"/>
      <c r="I1644">
        <v>12.184900000000001</v>
      </c>
      <c r="J1644">
        <v>57.878149999999998</v>
      </c>
      <c r="K1644">
        <v>57.810160000000003</v>
      </c>
      <c r="L1644">
        <v>58.20534</v>
      </c>
      <c r="M1644">
        <v>59.618580000000001</v>
      </c>
      <c r="N1644">
        <v>62.15802</v>
      </c>
      <c r="O1644">
        <v>64.557500000000005</v>
      </c>
      <c r="P1644">
        <v>65.866579999999999</v>
      </c>
      <c r="Q1644">
        <v>66.603729999999999</v>
      </c>
      <c r="R1644">
        <v>67.236760000000004</v>
      </c>
      <c r="S1644">
        <v>68.446749999999994</v>
      </c>
      <c r="T1644">
        <v>69.748109999999997</v>
      </c>
      <c r="U1644">
        <v>69.636899999999997</v>
      </c>
      <c r="V1644">
        <v>68.241050000000001</v>
      </c>
      <c r="W1644">
        <v>67.226389999999995</v>
      </c>
      <c r="X1644">
        <v>67.620249999999999</v>
      </c>
      <c r="Y1644">
        <v>67.346919999999997</v>
      </c>
      <c r="Z1644">
        <v>67.199039999999997</v>
      </c>
      <c r="AA1644">
        <v>66.165670000000006</v>
      </c>
      <c r="AB1644">
        <v>65.13382</v>
      </c>
      <c r="AC1644">
        <v>65.145920000000004</v>
      </c>
      <c r="AD1644">
        <v>64.361630000000005</v>
      </c>
      <c r="AE1644">
        <v>63.334780000000002</v>
      </c>
      <c r="AF1644">
        <v>61.759270000000001</v>
      </c>
      <c r="AG1644">
        <v>59.994320000000002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18.759920000000001</v>
      </c>
      <c r="AU1644">
        <v>48.821289999999998</v>
      </c>
      <c r="AV1644">
        <v>49.418900000000001</v>
      </c>
      <c r="AW1644">
        <v>49.558599999999998</v>
      </c>
      <c r="AX1644">
        <v>49.526130000000002</v>
      </c>
      <c r="AY1644">
        <v>48.944400000000002</v>
      </c>
      <c r="AZ1644">
        <v>37.156730000000003</v>
      </c>
      <c r="BA1644">
        <v>18.68374</v>
      </c>
      <c r="BB1644">
        <v>11.40049</v>
      </c>
      <c r="BC1644">
        <v>11.177759999999999</v>
      </c>
      <c r="BD1644">
        <v>10.81119</v>
      </c>
      <c r="BE1644">
        <v>10.03886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19.172260000000001</v>
      </c>
      <c r="BS1644">
        <v>49.37077</v>
      </c>
      <c r="BT1644">
        <v>49.947290000000002</v>
      </c>
      <c r="BU1644">
        <v>50.075279999999999</v>
      </c>
      <c r="BV1644">
        <v>50.039679999999997</v>
      </c>
      <c r="BW1644">
        <v>49.45411</v>
      </c>
      <c r="BX1644">
        <v>37.735129999999998</v>
      </c>
      <c r="BY1644">
        <v>19.32328</v>
      </c>
      <c r="BZ1644">
        <v>11.919700000000001</v>
      </c>
      <c r="CA1644">
        <v>11.66752</v>
      </c>
      <c r="CB1644">
        <v>11.278309999999999</v>
      </c>
      <c r="CC1644">
        <v>10.49945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19.457840000000001</v>
      </c>
      <c r="CQ1644">
        <v>49.751339999999999</v>
      </c>
      <c r="CR1644">
        <v>50.313249999999996</v>
      </c>
      <c r="CS1644">
        <v>50.433140000000002</v>
      </c>
      <c r="CT1644">
        <v>50.395359999999997</v>
      </c>
      <c r="CU1644">
        <v>49.807130000000001</v>
      </c>
      <c r="CV1644">
        <v>38.135730000000002</v>
      </c>
      <c r="CW1644">
        <v>19.766220000000001</v>
      </c>
      <c r="CX1644">
        <v>12.279299999999999</v>
      </c>
      <c r="CY1644">
        <v>12.00672</v>
      </c>
      <c r="CZ1644">
        <v>11.60182</v>
      </c>
      <c r="DA1644">
        <v>10.81846</v>
      </c>
      <c r="DB1644">
        <v>0</v>
      </c>
      <c r="DC1644">
        <v>0</v>
      </c>
      <c r="DD1644">
        <v>0</v>
      </c>
      <c r="DE1644">
        <v>0</v>
      </c>
      <c r="DF1644">
        <v>0</v>
      </c>
      <c r="DG1644">
        <v>0</v>
      </c>
      <c r="DH1644">
        <v>0</v>
      </c>
      <c r="DI1644">
        <v>0</v>
      </c>
      <c r="DJ1644">
        <v>0</v>
      </c>
      <c r="DK1644">
        <v>0</v>
      </c>
      <c r="DL1644">
        <v>0</v>
      </c>
      <c r="DM1644">
        <v>0</v>
      </c>
      <c r="DN1644">
        <v>19.74343</v>
      </c>
      <c r="DO1644">
        <v>50.131909999999998</v>
      </c>
      <c r="DP1644">
        <v>50.679209999999998</v>
      </c>
      <c r="DQ1644">
        <v>50.790990000000001</v>
      </c>
      <c r="DR1644">
        <v>50.75103</v>
      </c>
      <c r="DS1644">
        <v>50.160159999999998</v>
      </c>
      <c r="DT1644">
        <v>38.53633</v>
      </c>
      <c r="DU1644">
        <v>20.209160000000001</v>
      </c>
      <c r="DV1644">
        <v>12.6389</v>
      </c>
      <c r="DW1644">
        <v>12.34592</v>
      </c>
      <c r="DX1644">
        <v>11.92534</v>
      </c>
      <c r="DY1644">
        <v>11.13747</v>
      </c>
      <c r="DZ1644">
        <v>0</v>
      </c>
      <c r="EA1644">
        <v>0</v>
      </c>
      <c r="EB1644">
        <v>0</v>
      </c>
      <c r="EC1644">
        <v>0</v>
      </c>
      <c r="ED1644">
        <v>0</v>
      </c>
      <c r="EE1644">
        <v>0</v>
      </c>
      <c r="EF1644">
        <v>0</v>
      </c>
      <c r="EG1644">
        <v>0</v>
      </c>
      <c r="EH1644">
        <v>0</v>
      </c>
      <c r="EI1644">
        <v>0</v>
      </c>
      <c r="EJ1644">
        <v>0</v>
      </c>
      <c r="EK1644">
        <v>0</v>
      </c>
      <c r="EL1644">
        <v>20.155760000000001</v>
      </c>
      <c r="EM1644">
        <v>50.68139</v>
      </c>
      <c r="EN1644">
        <v>51.207599999999999</v>
      </c>
      <c r="EO1644">
        <v>51.307670000000002</v>
      </c>
      <c r="EP1644">
        <v>51.264580000000002</v>
      </c>
      <c r="EQ1644">
        <v>50.669870000000003</v>
      </c>
      <c r="ER1644">
        <v>39.114739999999998</v>
      </c>
      <c r="ES1644">
        <v>20.848700000000001</v>
      </c>
      <c r="ET1644">
        <v>13.158110000000001</v>
      </c>
      <c r="EU1644">
        <v>12.83567</v>
      </c>
      <c r="EV1644">
        <v>12.39245</v>
      </c>
      <c r="EW1644">
        <v>11.59807</v>
      </c>
      <c r="EX1644">
        <v>72.383420000000001</v>
      </c>
      <c r="EY1644">
        <v>71.547470000000004</v>
      </c>
      <c r="EZ1644">
        <v>70.857919999999993</v>
      </c>
      <c r="FA1644">
        <v>69.856279999999998</v>
      </c>
      <c r="FB1644">
        <v>69.579759999999993</v>
      </c>
      <c r="FC1644">
        <v>68.795599999999993</v>
      </c>
      <c r="FD1644">
        <v>68.517970000000005</v>
      </c>
      <c r="FE1644">
        <v>69.084810000000004</v>
      </c>
      <c r="FF1644">
        <v>71.207589999999996</v>
      </c>
      <c r="FG1644">
        <v>75.818979999999996</v>
      </c>
      <c r="FH1644">
        <v>80.985789999999994</v>
      </c>
      <c r="FI1644">
        <v>84.826890000000006</v>
      </c>
      <c r="FJ1644">
        <v>86.815489999999997</v>
      </c>
      <c r="FK1644">
        <v>87.654340000000005</v>
      </c>
      <c r="FL1644">
        <v>88.577349999999996</v>
      </c>
      <c r="FM1644">
        <v>88.175560000000004</v>
      </c>
      <c r="FN1644">
        <v>89.423659999999998</v>
      </c>
      <c r="FO1644">
        <v>88.733050000000006</v>
      </c>
      <c r="FP1644">
        <v>87.005700000000004</v>
      </c>
      <c r="FQ1644">
        <v>84.404939999999996</v>
      </c>
      <c r="FR1644">
        <v>79.397459999999995</v>
      </c>
      <c r="FS1644">
        <v>76.425650000000005</v>
      </c>
      <c r="FT1644">
        <v>74.834919999999997</v>
      </c>
      <c r="FU1644">
        <v>73.550349999999995</v>
      </c>
      <c r="FV1644">
        <v>1</v>
      </c>
    </row>
    <row r="1645" spans="1:178" x14ac:dyDescent="0.2">
      <c r="A1645" t="s">
        <v>216</v>
      </c>
      <c r="B1645" t="s">
        <v>231</v>
      </c>
      <c r="C1645" t="s">
        <v>246</v>
      </c>
      <c r="D1645" t="s">
        <v>40</v>
      </c>
      <c r="E1645" t="s">
        <v>239</v>
      </c>
      <c r="F1645" t="s">
        <v>228</v>
      </c>
      <c r="G1645">
        <v>51</v>
      </c>
      <c r="H1645" s="59"/>
      <c r="I1645">
        <v>11.725099999999999</v>
      </c>
      <c r="J1645">
        <v>55.694070000000004</v>
      </c>
      <c r="K1645">
        <v>55.628639999999997</v>
      </c>
      <c r="L1645">
        <v>56.00891</v>
      </c>
      <c r="M1645">
        <v>57.368819999999999</v>
      </c>
      <c r="N1645">
        <v>59.812429999999999</v>
      </c>
      <c r="O1645">
        <v>62.121369999999999</v>
      </c>
      <c r="P1645">
        <v>63.381059999999998</v>
      </c>
      <c r="Q1645">
        <v>64.090379999999996</v>
      </c>
      <c r="R1645">
        <v>64.699520000000007</v>
      </c>
      <c r="S1645">
        <v>65.863849999999999</v>
      </c>
      <c r="T1645">
        <v>67.116100000000003</v>
      </c>
      <c r="U1645">
        <v>67.00909</v>
      </c>
      <c r="V1645">
        <v>65.66592</v>
      </c>
      <c r="W1645">
        <v>64.689549999999997</v>
      </c>
      <c r="X1645">
        <v>65.068539999999999</v>
      </c>
      <c r="Y1645">
        <v>64.805530000000005</v>
      </c>
      <c r="Z1645">
        <v>64.663229999999999</v>
      </c>
      <c r="AA1645">
        <v>63.668849999999999</v>
      </c>
      <c r="AB1645">
        <v>62.675939999999997</v>
      </c>
      <c r="AC1645">
        <v>62.687579999999997</v>
      </c>
      <c r="AD1645">
        <v>61.93289</v>
      </c>
      <c r="AE1645">
        <v>60.944789999999998</v>
      </c>
      <c r="AF1645">
        <v>59.428730000000002</v>
      </c>
      <c r="AG1645">
        <v>57.73039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18.038959999999999</v>
      </c>
      <c r="AU1645">
        <v>46.961599999999997</v>
      </c>
      <c r="AV1645">
        <v>47.537320000000001</v>
      </c>
      <c r="AW1645">
        <v>47.67212</v>
      </c>
      <c r="AX1645">
        <v>47.640979999999999</v>
      </c>
      <c r="AY1645">
        <v>47.081319999999998</v>
      </c>
      <c r="AZ1645">
        <v>35.7363</v>
      </c>
      <c r="BA1645">
        <v>17.958469999999998</v>
      </c>
      <c r="BB1645">
        <v>10.953860000000001</v>
      </c>
      <c r="BC1645">
        <v>10.74047</v>
      </c>
      <c r="BD1645">
        <v>10.388450000000001</v>
      </c>
      <c r="BE1645">
        <v>9.6454629999999995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18.443439999999999</v>
      </c>
      <c r="BS1645">
        <v>47.500610000000002</v>
      </c>
      <c r="BT1645">
        <v>48.055639999999997</v>
      </c>
      <c r="BU1645">
        <v>48.178959999999996</v>
      </c>
      <c r="BV1645">
        <v>48.144739999999999</v>
      </c>
      <c r="BW1645">
        <v>47.581319999999998</v>
      </c>
      <c r="BX1645">
        <v>36.30368</v>
      </c>
      <c r="BY1645">
        <v>18.585819999999998</v>
      </c>
      <c r="BZ1645">
        <v>11.463179999999999</v>
      </c>
      <c r="CA1645">
        <v>11.220890000000001</v>
      </c>
      <c r="CB1645">
        <v>10.84666</v>
      </c>
      <c r="CC1645">
        <v>10.097289999999999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18.723590000000002</v>
      </c>
      <c r="CQ1645">
        <v>47.873930000000001</v>
      </c>
      <c r="CR1645">
        <v>48.414630000000002</v>
      </c>
      <c r="CS1645">
        <v>48.53</v>
      </c>
      <c r="CT1645">
        <v>48.493639999999999</v>
      </c>
      <c r="CU1645">
        <v>47.927619999999997</v>
      </c>
      <c r="CV1645">
        <v>36.696649999999998</v>
      </c>
      <c r="CW1645">
        <v>19.020330000000001</v>
      </c>
      <c r="CX1645">
        <v>11.81593</v>
      </c>
      <c r="CY1645">
        <v>11.55363</v>
      </c>
      <c r="CZ1645">
        <v>11.164020000000001</v>
      </c>
      <c r="DA1645">
        <v>10.410220000000001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  <c r="DM1645">
        <v>0</v>
      </c>
      <c r="DN1645">
        <v>19.003730000000001</v>
      </c>
      <c r="DO1645">
        <v>48.247250000000001</v>
      </c>
      <c r="DP1645">
        <v>48.773620000000001</v>
      </c>
      <c r="DQ1645">
        <v>48.881030000000003</v>
      </c>
      <c r="DR1645">
        <v>48.84254</v>
      </c>
      <c r="DS1645">
        <v>48.273919999999997</v>
      </c>
      <c r="DT1645">
        <v>37.089619999999996</v>
      </c>
      <c r="DU1645">
        <v>19.454830000000001</v>
      </c>
      <c r="DV1645">
        <v>12.16868</v>
      </c>
      <c r="DW1645">
        <v>11.886369999999999</v>
      </c>
      <c r="DX1645">
        <v>11.48137</v>
      </c>
      <c r="DY1645">
        <v>10.72315</v>
      </c>
      <c r="DZ1645">
        <v>0</v>
      </c>
      <c r="EA1645">
        <v>0</v>
      </c>
      <c r="EB1645">
        <v>0</v>
      </c>
      <c r="EC1645">
        <v>0</v>
      </c>
      <c r="ED1645">
        <v>0</v>
      </c>
      <c r="EE1645">
        <v>0</v>
      </c>
      <c r="EF1645">
        <v>0</v>
      </c>
      <c r="EG1645">
        <v>0</v>
      </c>
      <c r="EH1645">
        <v>0</v>
      </c>
      <c r="EI1645">
        <v>0</v>
      </c>
      <c r="EJ1645">
        <v>0</v>
      </c>
      <c r="EK1645">
        <v>0</v>
      </c>
      <c r="EL1645">
        <v>19.40821</v>
      </c>
      <c r="EM1645">
        <v>48.786259999999999</v>
      </c>
      <c r="EN1645">
        <v>49.29195</v>
      </c>
      <c r="EO1645">
        <v>49.387880000000003</v>
      </c>
      <c r="EP1645">
        <v>49.346299999999999</v>
      </c>
      <c r="EQ1645">
        <v>48.773919999999997</v>
      </c>
      <c r="ER1645">
        <v>37.65701</v>
      </c>
      <c r="ES1645">
        <v>20.082190000000001</v>
      </c>
      <c r="ET1645">
        <v>12.678000000000001</v>
      </c>
      <c r="EU1645">
        <v>12.3668</v>
      </c>
      <c r="EV1645">
        <v>11.939590000000001</v>
      </c>
      <c r="EW1645">
        <v>11.17497</v>
      </c>
      <c r="EX1645">
        <v>72.383420000000001</v>
      </c>
      <c r="EY1645">
        <v>71.547470000000004</v>
      </c>
      <c r="EZ1645">
        <v>70.857919999999993</v>
      </c>
      <c r="FA1645">
        <v>69.856279999999998</v>
      </c>
      <c r="FB1645">
        <v>69.579769999999996</v>
      </c>
      <c r="FC1645">
        <v>68.795599999999993</v>
      </c>
      <c r="FD1645">
        <v>68.517970000000005</v>
      </c>
      <c r="FE1645">
        <v>69.084810000000004</v>
      </c>
      <c r="FF1645">
        <v>71.207589999999996</v>
      </c>
      <c r="FG1645">
        <v>75.818979999999996</v>
      </c>
      <c r="FH1645">
        <v>80.985789999999994</v>
      </c>
      <c r="FI1645">
        <v>84.826890000000006</v>
      </c>
      <c r="FJ1645">
        <v>86.815489999999997</v>
      </c>
      <c r="FK1645">
        <v>87.654340000000005</v>
      </c>
      <c r="FL1645">
        <v>88.577349999999996</v>
      </c>
      <c r="FM1645">
        <v>88.175560000000004</v>
      </c>
      <c r="FN1645">
        <v>89.423659999999998</v>
      </c>
      <c r="FO1645">
        <v>88.733050000000006</v>
      </c>
      <c r="FP1645">
        <v>87.005700000000004</v>
      </c>
      <c r="FQ1645">
        <v>84.404939999999996</v>
      </c>
      <c r="FR1645">
        <v>79.397459999999995</v>
      </c>
      <c r="FS1645">
        <v>76.425650000000005</v>
      </c>
      <c r="FT1645">
        <v>74.834919999999997</v>
      </c>
      <c r="FU1645">
        <v>73.550340000000006</v>
      </c>
      <c r="FV1645">
        <v>1</v>
      </c>
    </row>
    <row r="1646" spans="1:178" x14ac:dyDescent="0.2">
      <c r="A1646" t="s">
        <v>216</v>
      </c>
      <c r="B1646" t="s">
        <v>231</v>
      </c>
      <c r="C1646" t="s">
        <v>246</v>
      </c>
      <c r="D1646" t="s">
        <v>41</v>
      </c>
      <c r="E1646">
        <v>2015</v>
      </c>
      <c r="F1646" t="s">
        <v>228</v>
      </c>
      <c r="G1646">
        <v>56</v>
      </c>
      <c r="H1646" s="59"/>
      <c r="I1646">
        <v>12.87462</v>
      </c>
      <c r="J1646">
        <v>60.265340000000002</v>
      </c>
      <c r="K1646">
        <v>60.040669999999999</v>
      </c>
      <c r="L1646">
        <v>60.579279999999997</v>
      </c>
      <c r="M1646">
        <v>62.251170000000002</v>
      </c>
      <c r="N1646">
        <v>64.587869999999995</v>
      </c>
      <c r="O1646">
        <v>67.271259999999998</v>
      </c>
      <c r="P1646">
        <v>68.914929999999998</v>
      </c>
      <c r="Q1646">
        <v>69.569209999999998</v>
      </c>
      <c r="R1646">
        <v>70.060280000000006</v>
      </c>
      <c r="S1646">
        <v>71.14716</v>
      </c>
      <c r="T1646">
        <v>72.333410000000001</v>
      </c>
      <c r="U1646">
        <v>72.109960000000001</v>
      </c>
      <c r="V1646">
        <v>71.302170000000004</v>
      </c>
      <c r="W1646">
        <v>70.491389999999996</v>
      </c>
      <c r="X1646">
        <v>70.945639999999997</v>
      </c>
      <c r="Y1646">
        <v>70.750900000000001</v>
      </c>
      <c r="Z1646">
        <v>70.169719999999998</v>
      </c>
      <c r="AA1646">
        <v>69.142690000000002</v>
      </c>
      <c r="AB1646">
        <v>67.949520000000007</v>
      </c>
      <c r="AC1646">
        <v>67.769829999999999</v>
      </c>
      <c r="AD1646">
        <v>67.414760000000001</v>
      </c>
      <c r="AE1646">
        <v>66.607870000000005</v>
      </c>
      <c r="AF1646">
        <v>65.048760000000001</v>
      </c>
      <c r="AG1646">
        <v>63.131770000000003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19.951799999999999</v>
      </c>
      <c r="AU1646">
        <v>51.883600000000001</v>
      </c>
      <c r="AV1646">
        <v>52.438929999999999</v>
      </c>
      <c r="AW1646">
        <v>52.645310000000002</v>
      </c>
      <c r="AX1646">
        <v>52.419499999999999</v>
      </c>
      <c r="AY1646">
        <v>51.825449999999996</v>
      </c>
      <c r="AZ1646">
        <v>38.977429999999998</v>
      </c>
      <c r="BA1646">
        <v>19.717780000000001</v>
      </c>
      <c r="BB1646">
        <v>12.0739</v>
      </c>
      <c r="BC1646">
        <v>11.851800000000001</v>
      </c>
      <c r="BD1646">
        <v>11.45628</v>
      </c>
      <c r="BE1646">
        <v>10.62416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20.355830000000001</v>
      </c>
      <c r="BS1646">
        <v>52.390369999999997</v>
      </c>
      <c r="BT1646">
        <v>52.938020000000002</v>
      </c>
      <c r="BU1646">
        <v>53.127839999999999</v>
      </c>
      <c r="BV1646">
        <v>52.887340000000002</v>
      </c>
      <c r="BW1646">
        <v>52.283940000000001</v>
      </c>
      <c r="BX1646">
        <v>39.552379999999999</v>
      </c>
      <c r="BY1646">
        <v>20.30376</v>
      </c>
      <c r="BZ1646">
        <v>12.53651</v>
      </c>
      <c r="CA1646">
        <v>12.283799999999999</v>
      </c>
      <c r="CB1646">
        <v>11.86927</v>
      </c>
      <c r="CC1646">
        <v>11.0326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20.635660000000001</v>
      </c>
      <c r="CQ1646">
        <v>52.741349999999997</v>
      </c>
      <c r="CR1646">
        <v>53.28369</v>
      </c>
      <c r="CS1646">
        <v>53.462040000000002</v>
      </c>
      <c r="CT1646">
        <v>53.211359999999999</v>
      </c>
      <c r="CU1646">
        <v>52.601489999999998</v>
      </c>
      <c r="CV1646">
        <v>39.950589999999998</v>
      </c>
      <c r="CW1646">
        <v>20.709610000000001</v>
      </c>
      <c r="CX1646">
        <v>12.856909999999999</v>
      </c>
      <c r="CY1646">
        <v>12.583</v>
      </c>
      <c r="CZ1646">
        <v>12.15531</v>
      </c>
      <c r="DA1646">
        <v>11.31549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0</v>
      </c>
      <c r="DH1646">
        <v>0</v>
      </c>
      <c r="DI1646">
        <v>0</v>
      </c>
      <c r="DJ1646">
        <v>0</v>
      </c>
      <c r="DK1646">
        <v>0</v>
      </c>
      <c r="DL1646">
        <v>0</v>
      </c>
      <c r="DM1646">
        <v>0</v>
      </c>
      <c r="DN1646">
        <v>20.915489999999998</v>
      </c>
      <c r="DO1646">
        <v>53.09234</v>
      </c>
      <c r="DP1646">
        <v>53.629359999999998</v>
      </c>
      <c r="DQ1646">
        <v>53.796250000000001</v>
      </c>
      <c r="DR1646">
        <v>53.53539</v>
      </c>
      <c r="DS1646">
        <v>52.919040000000003</v>
      </c>
      <c r="DT1646">
        <v>40.348799999999997</v>
      </c>
      <c r="DU1646">
        <v>21.115459999999999</v>
      </c>
      <c r="DV1646">
        <v>13.17731</v>
      </c>
      <c r="DW1646">
        <v>12.882210000000001</v>
      </c>
      <c r="DX1646">
        <v>12.44135</v>
      </c>
      <c r="DY1646">
        <v>11.598369999999999</v>
      </c>
      <c r="DZ1646">
        <v>0</v>
      </c>
      <c r="EA1646">
        <v>0</v>
      </c>
      <c r="EB1646">
        <v>0</v>
      </c>
      <c r="EC1646">
        <v>0</v>
      </c>
      <c r="ED1646">
        <v>0</v>
      </c>
      <c r="EE1646">
        <v>0</v>
      </c>
      <c r="EF1646">
        <v>0</v>
      </c>
      <c r="EG1646">
        <v>0</v>
      </c>
      <c r="EH1646">
        <v>0</v>
      </c>
      <c r="EI1646">
        <v>0</v>
      </c>
      <c r="EJ1646">
        <v>0</v>
      </c>
      <c r="EK1646">
        <v>0</v>
      </c>
      <c r="EL1646">
        <v>21.319520000000001</v>
      </c>
      <c r="EM1646">
        <v>53.5991</v>
      </c>
      <c r="EN1646">
        <v>54.128450000000001</v>
      </c>
      <c r="EO1646">
        <v>54.278779999999998</v>
      </c>
      <c r="EP1646">
        <v>54.003219999999999</v>
      </c>
      <c r="EQ1646">
        <v>53.37753</v>
      </c>
      <c r="ER1646">
        <v>40.923749999999998</v>
      </c>
      <c r="ES1646">
        <v>21.701440000000002</v>
      </c>
      <c r="ET1646">
        <v>13.63992</v>
      </c>
      <c r="EU1646">
        <v>13.314209999999999</v>
      </c>
      <c r="EV1646">
        <v>12.854340000000001</v>
      </c>
      <c r="EW1646">
        <v>12.00681</v>
      </c>
      <c r="EX1646">
        <v>68.401719999999997</v>
      </c>
      <c r="EY1646">
        <v>67.826089999999994</v>
      </c>
      <c r="EZ1646">
        <v>67.098339999999993</v>
      </c>
      <c r="FA1646">
        <v>66.130229999999997</v>
      </c>
      <c r="FB1646">
        <v>65.638050000000007</v>
      </c>
      <c r="FC1646">
        <v>65.451639999999998</v>
      </c>
      <c r="FD1646">
        <v>65.377930000000006</v>
      </c>
      <c r="FE1646">
        <v>65.052449999999993</v>
      </c>
      <c r="FF1646">
        <v>66.657129999999995</v>
      </c>
      <c r="FG1646">
        <v>70.666150000000002</v>
      </c>
      <c r="FH1646">
        <v>75.077510000000004</v>
      </c>
      <c r="FI1646">
        <v>79.484589999999997</v>
      </c>
      <c r="FJ1646">
        <v>84.137659999999997</v>
      </c>
      <c r="FK1646">
        <v>86.378380000000007</v>
      </c>
      <c r="FL1646">
        <v>87.293689999999998</v>
      </c>
      <c r="FM1646">
        <v>87.023250000000004</v>
      </c>
      <c r="FN1646">
        <v>86.801490000000001</v>
      </c>
      <c r="FO1646">
        <v>85.360789999999994</v>
      </c>
      <c r="FP1646">
        <v>82.974789999999999</v>
      </c>
      <c r="FQ1646">
        <v>80.292689999999993</v>
      </c>
      <c r="FR1646">
        <v>77.631129999999999</v>
      </c>
      <c r="FS1646">
        <v>76.058869999999999</v>
      </c>
      <c r="FT1646">
        <v>75.061940000000007</v>
      </c>
      <c r="FU1646">
        <v>74.295100000000005</v>
      </c>
      <c r="FV1646">
        <v>1</v>
      </c>
    </row>
    <row r="1647" spans="1:178" x14ac:dyDescent="0.2">
      <c r="A1647" t="s">
        <v>216</v>
      </c>
      <c r="B1647" t="s">
        <v>231</v>
      </c>
      <c r="C1647" t="s">
        <v>246</v>
      </c>
      <c r="D1647" t="s">
        <v>41</v>
      </c>
      <c r="E1647">
        <v>2016</v>
      </c>
      <c r="F1647" t="s">
        <v>228</v>
      </c>
      <c r="G1647">
        <v>54</v>
      </c>
      <c r="H1647" s="59"/>
      <c r="I1647">
        <v>12.414809999999999</v>
      </c>
      <c r="J1647">
        <v>58.113</v>
      </c>
      <c r="K1647">
        <v>57.896360000000001</v>
      </c>
      <c r="L1647">
        <v>58.415730000000003</v>
      </c>
      <c r="M1647">
        <v>60.027920000000002</v>
      </c>
      <c r="N1647">
        <v>62.281149999999997</v>
      </c>
      <c r="O1647">
        <v>64.868709999999993</v>
      </c>
      <c r="P1647">
        <v>66.453689999999995</v>
      </c>
      <c r="Q1647">
        <v>67.084590000000006</v>
      </c>
      <c r="R1647">
        <v>67.558130000000006</v>
      </c>
      <c r="S1647">
        <v>68.606189999999998</v>
      </c>
      <c r="T1647">
        <v>69.750079999999997</v>
      </c>
      <c r="U1647">
        <v>69.534610000000001</v>
      </c>
      <c r="V1647">
        <v>68.755669999999995</v>
      </c>
      <c r="W1647">
        <v>67.973839999999996</v>
      </c>
      <c r="X1647">
        <v>68.411869999999993</v>
      </c>
      <c r="Y1647">
        <v>68.224080000000001</v>
      </c>
      <c r="Z1647">
        <v>67.663659999999993</v>
      </c>
      <c r="AA1647">
        <v>66.673320000000004</v>
      </c>
      <c r="AB1647">
        <v>65.522739999999999</v>
      </c>
      <c r="AC1647">
        <v>65.34948</v>
      </c>
      <c r="AD1647">
        <v>65.007090000000005</v>
      </c>
      <c r="AE1647">
        <v>64.229020000000006</v>
      </c>
      <c r="AF1647">
        <v>62.725589999999997</v>
      </c>
      <c r="AG1647">
        <v>60.87706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19.227129999999999</v>
      </c>
      <c r="AU1647">
        <v>50.015430000000002</v>
      </c>
      <c r="AV1647">
        <v>50.551160000000003</v>
      </c>
      <c r="AW1647">
        <v>50.750660000000003</v>
      </c>
      <c r="AX1647">
        <v>50.533360000000002</v>
      </c>
      <c r="AY1647">
        <v>49.960810000000002</v>
      </c>
      <c r="AZ1647">
        <v>37.568159999999999</v>
      </c>
      <c r="BA1647">
        <v>18.996020000000001</v>
      </c>
      <c r="BB1647">
        <v>11.62884</v>
      </c>
      <c r="BC1647">
        <v>11.41558</v>
      </c>
      <c r="BD1647">
        <v>11.03476</v>
      </c>
      <c r="BE1647">
        <v>10.2325</v>
      </c>
      <c r="BF1647">
        <v>0</v>
      </c>
      <c r="BG1647">
        <v>0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19.623889999999999</v>
      </c>
      <c r="BS1647">
        <v>50.513069999999999</v>
      </c>
      <c r="BT1647">
        <v>51.041260000000001</v>
      </c>
      <c r="BU1647">
        <v>51.224499999999999</v>
      </c>
      <c r="BV1647">
        <v>50.99277</v>
      </c>
      <c r="BW1647">
        <v>50.411029999999997</v>
      </c>
      <c r="BX1647">
        <v>38.132759999999998</v>
      </c>
      <c r="BY1647">
        <v>19.571439999999999</v>
      </c>
      <c r="BZ1647">
        <v>12.08311</v>
      </c>
      <c r="CA1647">
        <v>11.8398</v>
      </c>
      <c r="CB1647">
        <v>11.44031</v>
      </c>
      <c r="CC1647">
        <v>10.63358</v>
      </c>
      <c r="CD1647">
        <v>0</v>
      </c>
      <c r="CE1647">
        <v>0</v>
      </c>
      <c r="CF1647">
        <v>0</v>
      </c>
      <c r="CG1647">
        <v>0</v>
      </c>
      <c r="CH1647">
        <v>0</v>
      </c>
      <c r="CI1647">
        <v>0</v>
      </c>
      <c r="CJ1647">
        <v>0</v>
      </c>
      <c r="CK1647">
        <v>0</v>
      </c>
      <c r="CL1647">
        <v>0</v>
      </c>
      <c r="CM1647">
        <v>0</v>
      </c>
      <c r="CN1647">
        <v>0</v>
      </c>
      <c r="CO1647">
        <v>0</v>
      </c>
      <c r="CP1647">
        <v>19.898669999999999</v>
      </c>
      <c r="CQ1647">
        <v>50.857729999999997</v>
      </c>
      <c r="CR1647">
        <v>51.380699999999997</v>
      </c>
      <c r="CS1647">
        <v>51.552680000000002</v>
      </c>
      <c r="CT1647">
        <v>51.310960000000001</v>
      </c>
      <c r="CU1647">
        <v>50.722859999999997</v>
      </c>
      <c r="CV1647">
        <v>38.523789999999998</v>
      </c>
      <c r="CW1647">
        <v>19.96998</v>
      </c>
      <c r="CX1647">
        <v>12.397729999999999</v>
      </c>
      <c r="CY1647">
        <v>12.133609999999999</v>
      </c>
      <c r="CZ1647">
        <v>11.72119</v>
      </c>
      <c r="DA1647">
        <v>10.91136</v>
      </c>
      <c r="DB1647">
        <v>0</v>
      </c>
      <c r="DC1647">
        <v>0</v>
      </c>
      <c r="DD1647">
        <v>0</v>
      </c>
      <c r="DE1647"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  <c r="DM1647">
        <v>0</v>
      </c>
      <c r="DN1647">
        <v>20.173459999999999</v>
      </c>
      <c r="DO1647">
        <v>51.202390000000001</v>
      </c>
      <c r="DP1647">
        <v>51.720140000000001</v>
      </c>
      <c r="DQ1647">
        <v>51.880870000000002</v>
      </c>
      <c r="DR1647">
        <v>51.62914</v>
      </c>
      <c r="DS1647">
        <v>51.034689999999998</v>
      </c>
      <c r="DT1647">
        <v>38.914819999999999</v>
      </c>
      <c r="DU1647">
        <v>20.36852</v>
      </c>
      <c r="DV1647">
        <v>12.71236</v>
      </c>
      <c r="DW1647">
        <v>12.42742</v>
      </c>
      <c r="DX1647">
        <v>12.00207</v>
      </c>
      <c r="DY1647">
        <v>11.18915</v>
      </c>
      <c r="DZ1647">
        <v>0</v>
      </c>
      <c r="EA1647">
        <v>0</v>
      </c>
      <c r="EB1647">
        <v>0</v>
      </c>
      <c r="EC1647">
        <v>0</v>
      </c>
      <c r="ED1647">
        <v>0</v>
      </c>
      <c r="EE1647">
        <v>0</v>
      </c>
      <c r="EF1647">
        <v>0</v>
      </c>
      <c r="EG1647">
        <v>0</v>
      </c>
      <c r="EH1647">
        <v>0</v>
      </c>
      <c r="EI1647">
        <v>0</v>
      </c>
      <c r="EJ1647">
        <v>0</v>
      </c>
      <c r="EK1647">
        <v>0</v>
      </c>
      <c r="EL1647">
        <v>20.570209999999999</v>
      </c>
      <c r="EM1647">
        <v>51.700029999999998</v>
      </c>
      <c r="EN1647">
        <v>52.210239999999999</v>
      </c>
      <c r="EO1647">
        <v>52.354709999999997</v>
      </c>
      <c r="EP1647">
        <v>52.088549999999998</v>
      </c>
      <c r="EQ1647">
        <v>51.484920000000002</v>
      </c>
      <c r="ER1647">
        <v>39.479410000000001</v>
      </c>
      <c r="ES1647">
        <v>20.943940000000001</v>
      </c>
      <c r="ET1647">
        <v>13.16663</v>
      </c>
      <c r="EU1647">
        <v>12.85164</v>
      </c>
      <c r="EV1647">
        <v>12.40762</v>
      </c>
      <c r="EW1647">
        <v>11.59023</v>
      </c>
      <c r="EX1647">
        <v>68.401719999999997</v>
      </c>
      <c r="EY1647">
        <v>67.826089999999994</v>
      </c>
      <c r="EZ1647">
        <v>67.098339999999993</v>
      </c>
      <c r="FA1647">
        <v>66.130229999999997</v>
      </c>
      <c r="FB1647">
        <v>65.638050000000007</v>
      </c>
      <c r="FC1647">
        <v>65.451639999999998</v>
      </c>
      <c r="FD1647">
        <v>65.377930000000006</v>
      </c>
      <c r="FE1647">
        <v>65.052449999999993</v>
      </c>
      <c r="FF1647">
        <v>66.657129999999995</v>
      </c>
      <c r="FG1647">
        <v>70.666150000000002</v>
      </c>
      <c r="FH1647">
        <v>75.077510000000004</v>
      </c>
      <c r="FI1647">
        <v>79.484589999999997</v>
      </c>
      <c r="FJ1647">
        <v>84.137659999999997</v>
      </c>
      <c r="FK1647">
        <v>86.378380000000007</v>
      </c>
      <c r="FL1647">
        <v>87.293689999999998</v>
      </c>
      <c r="FM1647">
        <v>87.023250000000004</v>
      </c>
      <c r="FN1647">
        <v>86.801490000000001</v>
      </c>
      <c r="FO1647">
        <v>85.360789999999994</v>
      </c>
      <c r="FP1647">
        <v>82.974789999999999</v>
      </c>
      <c r="FQ1647">
        <v>80.292689999999993</v>
      </c>
      <c r="FR1647">
        <v>77.631129999999999</v>
      </c>
      <c r="FS1647">
        <v>76.058869999999999</v>
      </c>
      <c r="FT1647">
        <v>75.061949999999996</v>
      </c>
      <c r="FU1647">
        <v>74.295100000000005</v>
      </c>
      <c r="FV1647">
        <v>1</v>
      </c>
    </row>
    <row r="1648" spans="1:178" x14ac:dyDescent="0.2">
      <c r="A1648" t="s">
        <v>216</v>
      </c>
      <c r="B1648" t="s">
        <v>231</v>
      </c>
      <c r="C1648" t="s">
        <v>246</v>
      </c>
      <c r="D1648" t="s">
        <v>41</v>
      </c>
      <c r="E1648">
        <v>2017</v>
      </c>
      <c r="F1648" t="s">
        <v>228</v>
      </c>
      <c r="G1648">
        <v>53</v>
      </c>
      <c r="H1648" s="59"/>
      <c r="I1648">
        <v>12.184900000000001</v>
      </c>
      <c r="J1648">
        <v>57.036839999999998</v>
      </c>
      <c r="K1648">
        <v>56.824199999999998</v>
      </c>
      <c r="L1648">
        <v>57.333959999999998</v>
      </c>
      <c r="M1648">
        <v>58.916289999999996</v>
      </c>
      <c r="N1648">
        <v>61.127800000000001</v>
      </c>
      <c r="O1648">
        <v>63.667439999999999</v>
      </c>
      <c r="P1648">
        <v>65.223060000000004</v>
      </c>
      <c r="Q1648">
        <v>65.842290000000006</v>
      </c>
      <c r="R1648">
        <v>66.307050000000004</v>
      </c>
      <c r="S1648">
        <v>67.335710000000006</v>
      </c>
      <c r="T1648">
        <v>68.458399999999997</v>
      </c>
      <c r="U1648">
        <v>68.246930000000006</v>
      </c>
      <c r="V1648">
        <v>67.482410000000002</v>
      </c>
      <c r="W1648">
        <v>66.715069999999997</v>
      </c>
      <c r="X1648">
        <v>67.144980000000004</v>
      </c>
      <c r="Y1648">
        <v>66.960669999999993</v>
      </c>
      <c r="Z1648">
        <v>66.410629999999998</v>
      </c>
      <c r="AA1648">
        <v>65.43862</v>
      </c>
      <c r="AB1648">
        <v>64.309359999999998</v>
      </c>
      <c r="AC1648">
        <v>64.139309999999995</v>
      </c>
      <c r="AD1648">
        <v>63.803249999999998</v>
      </c>
      <c r="AE1648">
        <v>63.0396</v>
      </c>
      <c r="AF1648">
        <v>61.564010000000003</v>
      </c>
      <c r="AG1648">
        <v>59.74971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18.864889999999999</v>
      </c>
      <c r="AU1648">
        <v>49.08146</v>
      </c>
      <c r="AV1648">
        <v>49.607390000000002</v>
      </c>
      <c r="AW1648">
        <v>49.803449999999998</v>
      </c>
      <c r="AX1648">
        <v>49.590389999999999</v>
      </c>
      <c r="AY1648">
        <v>49.028579999999998</v>
      </c>
      <c r="AZ1648">
        <v>36.86365</v>
      </c>
      <c r="BA1648">
        <v>18.635269999999998</v>
      </c>
      <c r="BB1648">
        <v>11.4064</v>
      </c>
      <c r="BC1648">
        <v>11.197570000000001</v>
      </c>
      <c r="BD1648">
        <v>10.82409</v>
      </c>
      <c r="BE1648">
        <v>10.03675</v>
      </c>
      <c r="BF1648">
        <v>0</v>
      </c>
      <c r="BG1648">
        <v>0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19.257950000000001</v>
      </c>
      <c r="BS1648">
        <v>49.574469999999998</v>
      </c>
      <c r="BT1648">
        <v>50.092930000000003</v>
      </c>
      <c r="BU1648">
        <v>50.272880000000001</v>
      </c>
      <c r="BV1648">
        <v>50.045529999999999</v>
      </c>
      <c r="BW1648">
        <v>49.474620000000002</v>
      </c>
      <c r="BX1648">
        <v>37.422989999999999</v>
      </c>
      <c r="BY1648">
        <v>19.20534</v>
      </c>
      <c r="BZ1648">
        <v>11.856450000000001</v>
      </c>
      <c r="CA1648">
        <v>11.617839999999999</v>
      </c>
      <c r="CB1648">
        <v>11.225860000000001</v>
      </c>
      <c r="CC1648">
        <v>10.434100000000001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19.530180000000001</v>
      </c>
      <c r="CQ1648">
        <v>49.91592</v>
      </c>
      <c r="CR1648">
        <v>50.429209999999998</v>
      </c>
      <c r="CS1648">
        <v>50.598010000000002</v>
      </c>
      <c r="CT1648">
        <v>50.360750000000003</v>
      </c>
      <c r="CU1648">
        <v>49.783549999999998</v>
      </c>
      <c r="CV1648">
        <v>37.810380000000002</v>
      </c>
      <c r="CW1648">
        <v>19.600169999999999</v>
      </c>
      <c r="CX1648">
        <v>12.168150000000001</v>
      </c>
      <c r="CY1648">
        <v>11.90892</v>
      </c>
      <c r="CZ1648">
        <v>11.50413</v>
      </c>
      <c r="DA1648">
        <v>10.709300000000001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  <c r="DM1648">
        <v>0</v>
      </c>
      <c r="DN1648">
        <v>19.802409999999998</v>
      </c>
      <c r="DO1648">
        <v>50.257370000000002</v>
      </c>
      <c r="DP1648">
        <v>50.76549</v>
      </c>
      <c r="DQ1648">
        <v>50.92313</v>
      </c>
      <c r="DR1648">
        <v>50.675980000000003</v>
      </c>
      <c r="DS1648">
        <v>50.092480000000002</v>
      </c>
      <c r="DT1648">
        <v>38.197780000000002</v>
      </c>
      <c r="DU1648">
        <v>19.995000000000001</v>
      </c>
      <c r="DV1648">
        <v>12.479850000000001</v>
      </c>
      <c r="DW1648">
        <v>12.19999</v>
      </c>
      <c r="DX1648">
        <v>11.782400000000001</v>
      </c>
      <c r="DY1648">
        <v>10.984500000000001</v>
      </c>
      <c r="DZ1648">
        <v>0</v>
      </c>
      <c r="EA1648">
        <v>0</v>
      </c>
      <c r="EB1648">
        <v>0</v>
      </c>
      <c r="EC1648">
        <v>0</v>
      </c>
      <c r="ED1648">
        <v>0</v>
      </c>
      <c r="EE1648">
        <v>0</v>
      </c>
      <c r="EF1648">
        <v>0</v>
      </c>
      <c r="EG1648">
        <v>0</v>
      </c>
      <c r="EH1648">
        <v>0</v>
      </c>
      <c r="EI1648">
        <v>0</v>
      </c>
      <c r="EJ1648">
        <v>0</v>
      </c>
      <c r="EK1648">
        <v>0</v>
      </c>
      <c r="EL1648">
        <v>20.19547</v>
      </c>
      <c r="EM1648">
        <v>50.75038</v>
      </c>
      <c r="EN1648">
        <v>51.25103</v>
      </c>
      <c r="EO1648">
        <v>51.392569999999999</v>
      </c>
      <c r="EP1648">
        <v>51.13111</v>
      </c>
      <c r="EQ1648">
        <v>50.538519999999998</v>
      </c>
      <c r="ER1648">
        <v>38.75712</v>
      </c>
      <c r="ES1648">
        <v>20.565069999999999</v>
      </c>
      <c r="ET1648">
        <v>12.92989</v>
      </c>
      <c r="EU1648">
        <v>12.62027</v>
      </c>
      <c r="EV1648">
        <v>12.18418</v>
      </c>
      <c r="EW1648">
        <v>11.38185</v>
      </c>
      <c r="EX1648">
        <v>68.401719999999997</v>
      </c>
      <c r="EY1648">
        <v>67.826089999999994</v>
      </c>
      <c r="EZ1648">
        <v>67.098339999999993</v>
      </c>
      <c r="FA1648">
        <v>66.130229999999997</v>
      </c>
      <c r="FB1648">
        <v>65.638050000000007</v>
      </c>
      <c r="FC1648">
        <v>65.451639999999998</v>
      </c>
      <c r="FD1648">
        <v>65.377930000000006</v>
      </c>
      <c r="FE1648">
        <v>65.052449999999993</v>
      </c>
      <c r="FF1648">
        <v>66.657129999999995</v>
      </c>
      <c r="FG1648">
        <v>70.666150000000002</v>
      </c>
      <c r="FH1648">
        <v>75.077510000000004</v>
      </c>
      <c r="FI1648">
        <v>79.484589999999997</v>
      </c>
      <c r="FJ1648">
        <v>84.137659999999997</v>
      </c>
      <c r="FK1648">
        <v>86.378380000000007</v>
      </c>
      <c r="FL1648">
        <v>87.293689999999998</v>
      </c>
      <c r="FM1648">
        <v>87.023250000000004</v>
      </c>
      <c r="FN1648">
        <v>86.801490000000001</v>
      </c>
      <c r="FO1648">
        <v>85.360789999999994</v>
      </c>
      <c r="FP1648">
        <v>82.974789999999999</v>
      </c>
      <c r="FQ1648">
        <v>80.292689999999993</v>
      </c>
      <c r="FR1648">
        <v>77.631129999999999</v>
      </c>
      <c r="FS1648">
        <v>76.058869999999999</v>
      </c>
      <c r="FT1648">
        <v>75.061940000000007</v>
      </c>
      <c r="FU1648">
        <v>74.295100000000005</v>
      </c>
      <c r="FV1648">
        <v>1</v>
      </c>
    </row>
    <row r="1649" spans="1:178" x14ac:dyDescent="0.2">
      <c r="A1649" t="s">
        <v>216</v>
      </c>
      <c r="B1649" t="s">
        <v>231</v>
      </c>
      <c r="C1649" t="s">
        <v>246</v>
      </c>
      <c r="D1649" t="s">
        <v>41</v>
      </c>
      <c r="E1649" t="s">
        <v>239</v>
      </c>
      <c r="F1649" t="s">
        <v>228</v>
      </c>
      <c r="G1649">
        <v>51</v>
      </c>
      <c r="H1649" s="59"/>
      <c r="I1649">
        <v>11.725099999999999</v>
      </c>
      <c r="J1649">
        <v>54.884500000000003</v>
      </c>
      <c r="K1649">
        <v>54.67989</v>
      </c>
      <c r="L1649">
        <v>55.170409999999997</v>
      </c>
      <c r="M1649">
        <v>56.69303</v>
      </c>
      <c r="N1649">
        <v>58.821089999999998</v>
      </c>
      <c r="O1649">
        <v>61.264899999999997</v>
      </c>
      <c r="P1649">
        <v>62.761809999999997</v>
      </c>
      <c r="Q1649">
        <v>63.357669999999999</v>
      </c>
      <c r="R1649">
        <v>63.804900000000004</v>
      </c>
      <c r="S1649">
        <v>64.794740000000004</v>
      </c>
      <c r="T1649">
        <v>65.875069999999994</v>
      </c>
      <c r="U1649">
        <v>65.671570000000003</v>
      </c>
      <c r="V1649">
        <v>64.935910000000007</v>
      </c>
      <c r="W1649">
        <v>64.197519999999997</v>
      </c>
      <c r="X1649">
        <v>64.61121</v>
      </c>
      <c r="Y1649">
        <v>64.433850000000007</v>
      </c>
      <c r="Z1649">
        <v>63.90457</v>
      </c>
      <c r="AA1649">
        <v>62.969239999999999</v>
      </c>
      <c r="AB1649">
        <v>61.88259</v>
      </c>
      <c r="AC1649">
        <v>61.71895</v>
      </c>
      <c r="AD1649">
        <v>61.395580000000002</v>
      </c>
      <c r="AE1649">
        <v>60.660739999999997</v>
      </c>
      <c r="AF1649">
        <v>59.240839999999999</v>
      </c>
      <c r="AG1649">
        <v>57.494999999999997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18.14057</v>
      </c>
      <c r="AU1649">
        <v>47.213740000000001</v>
      </c>
      <c r="AV1649">
        <v>47.720050000000001</v>
      </c>
      <c r="AW1649">
        <v>47.909219999999998</v>
      </c>
      <c r="AX1649">
        <v>47.704659999999997</v>
      </c>
      <c r="AY1649">
        <v>47.164340000000003</v>
      </c>
      <c r="AZ1649">
        <v>35.454880000000003</v>
      </c>
      <c r="BA1649">
        <v>17.914020000000001</v>
      </c>
      <c r="BB1649">
        <v>10.961740000000001</v>
      </c>
      <c r="BC1649">
        <v>10.76172</v>
      </c>
      <c r="BD1649">
        <v>10.40292</v>
      </c>
      <c r="BE1649">
        <v>9.6454360000000001</v>
      </c>
      <c r="BF1649">
        <v>0</v>
      </c>
      <c r="BG1649">
        <v>0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18.526150000000001</v>
      </c>
      <c r="BS1649">
        <v>47.69735</v>
      </c>
      <c r="BT1649">
        <v>48.196339999999999</v>
      </c>
      <c r="BU1649">
        <v>48.369709999999998</v>
      </c>
      <c r="BV1649">
        <v>48.151130000000002</v>
      </c>
      <c r="BW1649">
        <v>47.601889999999997</v>
      </c>
      <c r="BX1649">
        <v>36.00356</v>
      </c>
      <c r="BY1649">
        <v>18.473230000000001</v>
      </c>
      <c r="BZ1649">
        <v>11.40321</v>
      </c>
      <c r="CA1649">
        <v>11.17399</v>
      </c>
      <c r="CB1649">
        <v>10.79705</v>
      </c>
      <c r="CC1649">
        <v>10.035220000000001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0</v>
      </c>
      <c r="CN1649">
        <v>0</v>
      </c>
      <c r="CO1649">
        <v>0</v>
      </c>
      <c r="CP1649">
        <v>18.793189999999999</v>
      </c>
      <c r="CQ1649">
        <v>48.032299999999999</v>
      </c>
      <c r="CR1649">
        <v>48.526220000000002</v>
      </c>
      <c r="CS1649">
        <v>48.688650000000003</v>
      </c>
      <c r="CT1649">
        <v>48.460349999999998</v>
      </c>
      <c r="CU1649">
        <v>47.90493</v>
      </c>
      <c r="CV1649">
        <v>36.383580000000002</v>
      </c>
      <c r="CW1649">
        <v>18.86054</v>
      </c>
      <c r="CX1649">
        <v>11.708970000000001</v>
      </c>
      <c r="CY1649">
        <v>11.459519999999999</v>
      </c>
      <c r="CZ1649">
        <v>11.07001</v>
      </c>
      <c r="DA1649">
        <v>10.30518</v>
      </c>
      <c r="DB1649">
        <v>0</v>
      </c>
      <c r="DC1649">
        <v>0</v>
      </c>
      <c r="DD1649">
        <v>0</v>
      </c>
      <c r="DE1649">
        <v>0</v>
      </c>
      <c r="DF1649">
        <v>0</v>
      </c>
      <c r="DG1649">
        <v>0</v>
      </c>
      <c r="DH1649">
        <v>0</v>
      </c>
      <c r="DI1649">
        <v>0</v>
      </c>
      <c r="DJ1649">
        <v>0</v>
      </c>
      <c r="DK1649">
        <v>0</v>
      </c>
      <c r="DL1649">
        <v>0</v>
      </c>
      <c r="DM1649">
        <v>0</v>
      </c>
      <c r="DN1649">
        <v>19.06024</v>
      </c>
      <c r="DO1649">
        <v>48.367249999999999</v>
      </c>
      <c r="DP1649">
        <v>48.856090000000002</v>
      </c>
      <c r="DQ1649">
        <v>49.007579999999997</v>
      </c>
      <c r="DR1649">
        <v>48.769570000000002</v>
      </c>
      <c r="DS1649">
        <v>48.207970000000003</v>
      </c>
      <c r="DT1649">
        <v>36.763590000000001</v>
      </c>
      <c r="DU1649">
        <v>19.24784</v>
      </c>
      <c r="DV1649">
        <v>12.01473</v>
      </c>
      <c r="DW1649">
        <v>11.74506</v>
      </c>
      <c r="DX1649">
        <v>11.342980000000001</v>
      </c>
      <c r="DY1649">
        <v>10.575139999999999</v>
      </c>
      <c r="DZ1649">
        <v>0</v>
      </c>
      <c r="EA1649">
        <v>0</v>
      </c>
      <c r="EB1649">
        <v>0</v>
      </c>
      <c r="EC1649">
        <v>0</v>
      </c>
      <c r="ED1649">
        <v>0</v>
      </c>
      <c r="EE1649">
        <v>0</v>
      </c>
      <c r="EF1649">
        <v>0</v>
      </c>
      <c r="EG1649">
        <v>0</v>
      </c>
      <c r="EH1649">
        <v>0</v>
      </c>
      <c r="EI1649">
        <v>0</v>
      </c>
      <c r="EJ1649">
        <v>0</v>
      </c>
      <c r="EK1649">
        <v>0</v>
      </c>
      <c r="EL1649">
        <v>19.445810000000002</v>
      </c>
      <c r="EM1649">
        <v>48.85087</v>
      </c>
      <c r="EN1649">
        <v>49.332380000000001</v>
      </c>
      <c r="EO1649">
        <v>49.468069999999997</v>
      </c>
      <c r="EP1649">
        <v>49.216030000000003</v>
      </c>
      <c r="EQ1649">
        <v>48.645510000000002</v>
      </c>
      <c r="ER1649">
        <v>37.312269999999998</v>
      </c>
      <c r="ES1649">
        <v>19.80706</v>
      </c>
      <c r="ET1649">
        <v>12.45621</v>
      </c>
      <c r="EU1649">
        <v>12.15732</v>
      </c>
      <c r="EV1649">
        <v>11.7371</v>
      </c>
      <c r="EW1649">
        <v>10.964919999999999</v>
      </c>
      <c r="EX1649">
        <v>68.401719999999997</v>
      </c>
      <c r="EY1649">
        <v>67.826089999999994</v>
      </c>
      <c r="EZ1649">
        <v>67.098339999999993</v>
      </c>
      <c r="FA1649">
        <v>66.130229999999997</v>
      </c>
      <c r="FB1649">
        <v>65.638050000000007</v>
      </c>
      <c r="FC1649">
        <v>65.451639999999998</v>
      </c>
      <c r="FD1649">
        <v>65.377930000000006</v>
      </c>
      <c r="FE1649">
        <v>65.052440000000004</v>
      </c>
      <c r="FF1649">
        <v>66.657129999999995</v>
      </c>
      <c r="FG1649">
        <v>70.666150000000002</v>
      </c>
      <c r="FH1649">
        <v>75.077510000000004</v>
      </c>
      <c r="FI1649">
        <v>79.484589999999997</v>
      </c>
      <c r="FJ1649">
        <v>84.137659999999997</v>
      </c>
      <c r="FK1649">
        <v>86.378380000000007</v>
      </c>
      <c r="FL1649">
        <v>87.293689999999998</v>
      </c>
      <c r="FM1649">
        <v>87.023250000000004</v>
      </c>
      <c r="FN1649">
        <v>86.801490000000001</v>
      </c>
      <c r="FO1649">
        <v>85.360789999999994</v>
      </c>
      <c r="FP1649">
        <v>82.974789999999999</v>
      </c>
      <c r="FQ1649">
        <v>80.292689999999993</v>
      </c>
      <c r="FR1649">
        <v>77.631129999999999</v>
      </c>
      <c r="FS1649">
        <v>76.058869999999999</v>
      </c>
      <c r="FT1649">
        <v>75.061940000000007</v>
      </c>
      <c r="FU1649">
        <v>74.295100000000005</v>
      </c>
      <c r="FV1649">
        <v>1</v>
      </c>
    </row>
    <row r="1650" spans="1:178" x14ac:dyDescent="0.2">
      <c r="A1650" t="s">
        <v>216</v>
      </c>
      <c r="B1650" t="s">
        <v>231</v>
      </c>
      <c r="C1650" t="s">
        <v>246</v>
      </c>
      <c r="D1650" t="s">
        <v>42</v>
      </c>
      <c r="E1650">
        <v>2015</v>
      </c>
      <c r="F1650" t="s">
        <v>228</v>
      </c>
      <c r="G1650">
        <v>56</v>
      </c>
      <c r="H1650" s="59"/>
      <c r="I1650">
        <v>12.87462</v>
      </c>
      <c r="J1650">
        <v>56.804609999999997</v>
      </c>
      <c r="K1650">
        <v>56.680770000000003</v>
      </c>
      <c r="L1650">
        <v>56.959090000000003</v>
      </c>
      <c r="M1650">
        <v>58.261060000000001</v>
      </c>
      <c r="N1650">
        <v>61.289790000000004</v>
      </c>
      <c r="O1650">
        <v>64.987309999999994</v>
      </c>
      <c r="P1650">
        <v>66.575900000000004</v>
      </c>
      <c r="Q1650">
        <v>67.604770000000002</v>
      </c>
      <c r="R1650">
        <v>68.170519999999996</v>
      </c>
      <c r="S1650">
        <v>69.853669999999994</v>
      </c>
      <c r="T1650">
        <v>71.364949999999993</v>
      </c>
      <c r="U1650">
        <v>72.226659999999995</v>
      </c>
      <c r="V1650">
        <v>71.413359999999997</v>
      </c>
      <c r="W1650">
        <v>69.418980000000005</v>
      </c>
      <c r="X1650">
        <v>69.093819999999994</v>
      </c>
      <c r="Y1650">
        <v>68.644620000000003</v>
      </c>
      <c r="Z1650">
        <v>67.905379999999994</v>
      </c>
      <c r="AA1650">
        <v>67.14573</v>
      </c>
      <c r="AB1650">
        <v>66.06541</v>
      </c>
      <c r="AC1650">
        <v>65.674660000000003</v>
      </c>
      <c r="AD1650">
        <v>64.887960000000007</v>
      </c>
      <c r="AE1650">
        <v>63.717030000000001</v>
      </c>
      <c r="AF1650">
        <v>61.804819999999999</v>
      </c>
      <c r="AG1650">
        <v>58.942189999999997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19.697679999999998</v>
      </c>
      <c r="AU1650">
        <v>45.2607</v>
      </c>
      <c r="AV1650">
        <v>48.552759999999999</v>
      </c>
      <c r="AW1650">
        <v>50.075040000000001</v>
      </c>
      <c r="AX1650">
        <v>49.846559999999997</v>
      </c>
      <c r="AY1650">
        <v>49.55836</v>
      </c>
      <c r="AZ1650">
        <v>36.934440000000002</v>
      </c>
      <c r="BA1650">
        <v>19.676690000000001</v>
      </c>
      <c r="BB1650">
        <v>11.89181</v>
      </c>
      <c r="BC1650">
        <v>11.468719999999999</v>
      </c>
      <c r="BD1650">
        <v>10.789899999999999</v>
      </c>
      <c r="BE1650">
        <v>9.5091940000000008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20.073930000000001</v>
      </c>
      <c r="BS1650">
        <v>47.739069999999998</v>
      </c>
      <c r="BT1650">
        <v>49.590440000000001</v>
      </c>
      <c r="BU1650">
        <v>50.587879999999998</v>
      </c>
      <c r="BV1650">
        <v>50.309489999999997</v>
      </c>
      <c r="BW1650">
        <v>50.007959999999997</v>
      </c>
      <c r="BX1650">
        <v>37.509860000000003</v>
      </c>
      <c r="BY1650">
        <v>20.231860000000001</v>
      </c>
      <c r="BZ1650">
        <v>12.302759999999999</v>
      </c>
      <c r="CA1650">
        <v>11.866070000000001</v>
      </c>
      <c r="CB1650">
        <v>11.16527</v>
      </c>
      <c r="CC1650">
        <v>9.8715419999999998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20.334520000000001</v>
      </c>
      <c r="CQ1650">
        <v>49.455590000000001</v>
      </c>
      <c r="CR1650">
        <v>50.30912</v>
      </c>
      <c r="CS1650">
        <v>50.943069999999999</v>
      </c>
      <c r="CT1650">
        <v>50.630119999999998</v>
      </c>
      <c r="CU1650">
        <v>50.319339999999997</v>
      </c>
      <c r="CV1650">
        <v>37.9084</v>
      </c>
      <c r="CW1650">
        <v>20.61636</v>
      </c>
      <c r="CX1650">
        <v>12.58738</v>
      </c>
      <c r="CY1650">
        <v>12.14128</v>
      </c>
      <c r="CZ1650">
        <v>11.42525</v>
      </c>
      <c r="DA1650">
        <v>10.1225</v>
      </c>
      <c r="DB1650">
        <v>0</v>
      </c>
      <c r="DC1650">
        <v>0</v>
      </c>
      <c r="DD1650">
        <v>0</v>
      </c>
      <c r="DE1650">
        <v>0</v>
      </c>
      <c r="DF1650">
        <v>0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  <c r="DM1650">
        <v>0</v>
      </c>
      <c r="DN1650">
        <v>20.595109999999998</v>
      </c>
      <c r="DO1650">
        <v>51.1721</v>
      </c>
      <c r="DP1650">
        <v>51.027810000000002</v>
      </c>
      <c r="DQ1650">
        <v>51.298250000000003</v>
      </c>
      <c r="DR1650">
        <v>50.950740000000003</v>
      </c>
      <c r="DS1650">
        <v>50.630719999999997</v>
      </c>
      <c r="DT1650">
        <v>38.306930000000001</v>
      </c>
      <c r="DU1650">
        <v>21.000869999999999</v>
      </c>
      <c r="DV1650">
        <v>12.872</v>
      </c>
      <c r="DW1650">
        <v>12.41648</v>
      </c>
      <c r="DX1650">
        <v>11.685230000000001</v>
      </c>
      <c r="DY1650">
        <v>10.37346</v>
      </c>
      <c r="DZ1650">
        <v>0</v>
      </c>
      <c r="EA1650">
        <v>0</v>
      </c>
      <c r="EB1650">
        <v>0</v>
      </c>
      <c r="EC1650">
        <v>0</v>
      </c>
      <c r="ED1650">
        <v>0</v>
      </c>
      <c r="EE1650">
        <v>0</v>
      </c>
      <c r="EF1650">
        <v>0</v>
      </c>
      <c r="EG1650">
        <v>0</v>
      </c>
      <c r="EH1650">
        <v>0</v>
      </c>
      <c r="EI1650">
        <v>0</v>
      </c>
      <c r="EJ1650">
        <v>0</v>
      </c>
      <c r="EK1650">
        <v>0</v>
      </c>
      <c r="EL1650">
        <v>20.971360000000001</v>
      </c>
      <c r="EM1650">
        <v>53.650469999999999</v>
      </c>
      <c r="EN1650">
        <v>52.065489999999997</v>
      </c>
      <c r="EO1650">
        <v>51.81109</v>
      </c>
      <c r="EP1650">
        <v>51.413679999999999</v>
      </c>
      <c r="EQ1650">
        <v>51.080309999999997</v>
      </c>
      <c r="ER1650">
        <v>38.882350000000002</v>
      </c>
      <c r="ES1650">
        <v>21.55603</v>
      </c>
      <c r="ET1650">
        <v>13.282959999999999</v>
      </c>
      <c r="EU1650">
        <v>12.813829999999999</v>
      </c>
      <c r="EV1650">
        <v>12.060600000000001</v>
      </c>
      <c r="EW1650">
        <v>10.735810000000001</v>
      </c>
      <c r="EX1650">
        <v>68.419910000000002</v>
      </c>
      <c r="EY1650">
        <v>67.974429999999998</v>
      </c>
      <c r="EZ1650">
        <v>67.053629999999998</v>
      </c>
      <c r="FA1650">
        <v>66.06062</v>
      </c>
      <c r="FB1650">
        <v>65.59205</v>
      </c>
      <c r="FC1650">
        <v>64.21575</v>
      </c>
      <c r="FD1650">
        <v>63.921759999999999</v>
      </c>
      <c r="FE1650">
        <v>64.12218</v>
      </c>
      <c r="FF1650">
        <v>65.7744</v>
      </c>
      <c r="FG1650">
        <v>70.042209999999997</v>
      </c>
      <c r="FH1650">
        <v>76.398129999999995</v>
      </c>
      <c r="FI1650">
        <v>82.13006</v>
      </c>
      <c r="FJ1650">
        <v>85.879649999999998</v>
      </c>
      <c r="FK1650">
        <v>87.495400000000004</v>
      </c>
      <c r="FL1650">
        <v>88.997370000000004</v>
      </c>
      <c r="FM1650">
        <v>88.035169999999994</v>
      </c>
      <c r="FN1650">
        <v>86.414069999999995</v>
      </c>
      <c r="FO1650">
        <v>84.004909999999995</v>
      </c>
      <c r="FP1650">
        <v>81.762479999999996</v>
      </c>
      <c r="FQ1650">
        <v>79.477620000000002</v>
      </c>
      <c r="FR1650">
        <v>76.992369999999994</v>
      </c>
      <c r="FS1650">
        <v>74.774609999999996</v>
      </c>
      <c r="FT1650">
        <v>72.931240000000003</v>
      </c>
      <c r="FU1650">
        <v>71.315849999999998</v>
      </c>
      <c r="FV1650">
        <v>1</v>
      </c>
    </row>
    <row r="1651" spans="1:178" x14ac:dyDescent="0.2">
      <c r="A1651" t="s">
        <v>216</v>
      </c>
      <c r="B1651" t="s">
        <v>231</v>
      </c>
      <c r="C1651" t="s">
        <v>246</v>
      </c>
      <c r="D1651" t="s">
        <v>42</v>
      </c>
      <c r="E1651">
        <v>2016</v>
      </c>
      <c r="F1651" t="s">
        <v>228</v>
      </c>
      <c r="G1651">
        <v>54</v>
      </c>
      <c r="H1651" s="59"/>
      <c r="I1651">
        <v>12.414809999999999</v>
      </c>
      <c r="J1651">
        <v>54.775869999999998</v>
      </c>
      <c r="K1651">
        <v>54.656460000000003</v>
      </c>
      <c r="L1651">
        <v>54.924840000000003</v>
      </c>
      <c r="M1651">
        <v>56.180309999999999</v>
      </c>
      <c r="N1651">
        <v>59.10087</v>
      </c>
      <c r="O1651">
        <v>62.666339999999998</v>
      </c>
      <c r="P1651">
        <v>64.198189999999997</v>
      </c>
      <c r="Q1651">
        <v>65.190309999999997</v>
      </c>
      <c r="R1651">
        <v>65.735860000000002</v>
      </c>
      <c r="S1651">
        <v>67.358890000000002</v>
      </c>
      <c r="T1651">
        <v>68.816199999999995</v>
      </c>
      <c r="U1651">
        <v>69.647139999999993</v>
      </c>
      <c r="V1651">
        <v>68.862880000000004</v>
      </c>
      <c r="W1651">
        <v>66.939729999999997</v>
      </c>
      <c r="X1651">
        <v>66.626180000000005</v>
      </c>
      <c r="Y1651">
        <v>66.193020000000004</v>
      </c>
      <c r="Z1651">
        <v>65.480189999999993</v>
      </c>
      <c r="AA1651">
        <v>64.747669999999999</v>
      </c>
      <c r="AB1651">
        <v>63.705930000000002</v>
      </c>
      <c r="AC1651">
        <v>63.329140000000002</v>
      </c>
      <c r="AD1651">
        <v>62.570529999999998</v>
      </c>
      <c r="AE1651">
        <v>61.441420000000001</v>
      </c>
      <c r="AF1651">
        <v>59.59751</v>
      </c>
      <c r="AG1651">
        <v>56.837110000000003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18.98292</v>
      </c>
      <c r="AU1651">
        <v>43.57002</v>
      </c>
      <c r="AV1651">
        <v>46.787649999999999</v>
      </c>
      <c r="AW1651">
        <v>48.27129</v>
      </c>
      <c r="AX1651">
        <v>48.052460000000004</v>
      </c>
      <c r="AY1651">
        <v>47.77496</v>
      </c>
      <c r="AZ1651">
        <v>35.598120000000002</v>
      </c>
      <c r="BA1651">
        <v>18.957319999999999</v>
      </c>
      <c r="BB1651">
        <v>11.454789999999999</v>
      </c>
      <c r="BC1651">
        <v>11.047219999999999</v>
      </c>
      <c r="BD1651">
        <v>10.3933</v>
      </c>
      <c r="BE1651">
        <v>9.1587289999999992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19.35239</v>
      </c>
      <c r="BS1651">
        <v>46.003729999999997</v>
      </c>
      <c r="BT1651">
        <v>47.806629999999998</v>
      </c>
      <c r="BU1651">
        <v>48.774880000000003</v>
      </c>
      <c r="BV1651">
        <v>48.50705</v>
      </c>
      <c r="BW1651">
        <v>48.216450000000002</v>
      </c>
      <c r="BX1651">
        <v>36.163170000000001</v>
      </c>
      <c r="BY1651">
        <v>19.502490000000002</v>
      </c>
      <c r="BZ1651">
        <v>11.85834</v>
      </c>
      <c r="CA1651">
        <v>11.43741</v>
      </c>
      <c r="CB1651">
        <v>10.76191</v>
      </c>
      <c r="CC1651">
        <v>9.5145459999999993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19.608280000000001</v>
      </c>
      <c r="CQ1651">
        <v>47.689320000000002</v>
      </c>
      <c r="CR1651">
        <v>48.512369999999997</v>
      </c>
      <c r="CS1651">
        <v>49.123669999999997</v>
      </c>
      <c r="CT1651">
        <v>48.821899999999999</v>
      </c>
      <c r="CU1651">
        <v>48.522219999999997</v>
      </c>
      <c r="CV1651">
        <v>36.55453</v>
      </c>
      <c r="CW1651">
        <v>19.88006</v>
      </c>
      <c r="CX1651">
        <v>12.137829999999999</v>
      </c>
      <c r="CY1651">
        <v>11.707660000000001</v>
      </c>
      <c r="CZ1651">
        <v>11.017200000000001</v>
      </c>
      <c r="DA1651">
        <v>9.7609840000000005</v>
      </c>
      <c r="DB1651">
        <v>0</v>
      </c>
      <c r="DC1651">
        <v>0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  <c r="DM1651">
        <v>0</v>
      </c>
      <c r="DN1651">
        <v>19.864180000000001</v>
      </c>
      <c r="DO1651">
        <v>49.374899999999997</v>
      </c>
      <c r="DP1651">
        <v>49.218110000000003</v>
      </c>
      <c r="DQ1651">
        <v>49.472459999999998</v>
      </c>
      <c r="DR1651">
        <v>49.136749999999999</v>
      </c>
      <c r="DS1651">
        <v>48.828000000000003</v>
      </c>
      <c r="DT1651">
        <v>36.945880000000002</v>
      </c>
      <c r="DU1651">
        <v>20.257639999999999</v>
      </c>
      <c r="DV1651">
        <v>12.41733</v>
      </c>
      <c r="DW1651">
        <v>11.9779</v>
      </c>
      <c r="DX1651">
        <v>11.272500000000001</v>
      </c>
      <c r="DY1651">
        <v>10.00742</v>
      </c>
      <c r="DZ1651">
        <v>0</v>
      </c>
      <c r="EA1651">
        <v>0</v>
      </c>
      <c r="EB1651">
        <v>0</v>
      </c>
      <c r="EC1651">
        <v>0</v>
      </c>
      <c r="ED1651">
        <v>0</v>
      </c>
      <c r="EE1651">
        <v>0</v>
      </c>
      <c r="EF1651">
        <v>0</v>
      </c>
      <c r="EG1651">
        <v>0</v>
      </c>
      <c r="EH1651">
        <v>0</v>
      </c>
      <c r="EI1651">
        <v>0</v>
      </c>
      <c r="EJ1651">
        <v>0</v>
      </c>
      <c r="EK1651">
        <v>0</v>
      </c>
      <c r="EL1651">
        <v>20.233650000000001</v>
      </c>
      <c r="EM1651">
        <v>51.808610000000002</v>
      </c>
      <c r="EN1651">
        <v>50.237079999999999</v>
      </c>
      <c r="EO1651">
        <v>49.976050000000001</v>
      </c>
      <c r="EP1651">
        <v>49.591340000000002</v>
      </c>
      <c r="EQ1651">
        <v>49.269480000000001</v>
      </c>
      <c r="ER1651">
        <v>37.510939999999998</v>
      </c>
      <c r="ES1651">
        <v>20.802800000000001</v>
      </c>
      <c r="ET1651">
        <v>12.820869999999999</v>
      </c>
      <c r="EU1651">
        <v>12.3681</v>
      </c>
      <c r="EV1651">
        <v>11.6411</v>
      </c>
      <c r="EW1651">
        <v>10.363239999999999</v>
      </c>
      <c r="EX1651">
        <v>68.419910000000002</v>
      </c>
      <c r="EY1651">
        <v>67.974429999999998</v>
      </c>
      <c r="EZ1651">
        <v>67.053629999999998</v>
      </c>
      <c r="FA1651">
        <v>66.06062</v>
      </c>
      <c r="FB1651">
        <v>65.59205</v>
      </c>
      <c r="FC1651">
        <v>64.21575</v>
      </c>
      <c r="FD1651">
        <v>63.921759999999999</v>
      </c>
      <c r="FE1651">
        <v>64.12218</v>
      </c>
      <c r="FF1651">
        <v>65.7744</v>
      </c>
      <c r="FG1651">
        <v>70.042209999999997</v>
      </c>
      <c r="FH1651">
        <v>76.398129999999995</v>
      </c>
      <c r="FI1651">
        <v>82.13006</v>
      </c>
      <c r="FJ1651">
        <v>85.879649999999998</v>
      </c>
      <c r="FK1651">
        <v>87.495400000000004</v>
      </c>
      <c r="FL1651">
        <v>88.997370000000004</v>
      </c>
      <c r="FM1651">
        <v>88.035169999999994</v>
      </c>
      <c r="FN1651">
        <v>86.414069999999995</v>
      </c>
      <c r="FO1651">
        <v>84.004909999999995</v>
      </c>
      <c r="FP1651">
        <v>81.762479999999996</v>
      </c>
      <c r="FQ1651">
        <v>79.477620000000002</v>
      </c>
      <c r="FR1651">
        <v>76.992369999999994</v>
      </c>
      <c r="FS1651">
        <v>74.774609999999996</v>
      </c>
      <c r="FT1651">
        <v>72.931240000000003</v>
      </c>
      <c r="FU1651">
        <v>71.315849999999998</v>
      </c>
      <c r="FV1651">
        <v>1</v>
      </c>
    </row>
    <row r="1652" spans="1:178" x14ac:dyDescent="0.2">
      <c r="A1652" t="s">
        <v>216</v>
      </c>
      <c r="B1652" t="s">
        <v>231</v>
      </c>
      <c r="C1652" t="s">
        <v>246</v>
      </c>
      <c r="D1652" t="s">
        <v>42</v>
      </c>
      <c r="E1652">
        <v>2017</v>
      </c>
      <c r="F1652" t="s">
        <v>228</v>
      </c>
      <c r="G1652">
        <v>53</v>
      </c>
      <c r="H1652" s="59"/>
      <c r="I1652">
        <v>12.184900000000001</v>
      </c>
      <c r="J1652">
        <v>53.761499999999998</v>
      </c>
      <c r="K1652">
        <v>53.644300000000001</v>
      </c>
      <c r="L1652">
        <v>53.907710000000002</v>
      </c>
      <c r="M1652">
        <v>55.13993</v>
      </c>
      <c r="N1652">
        <v>58.006410000000002</v>
      </c>
      <c r="O1652">
        <v>61.505850000000002</v>
      </c>
      <c r="P1652">
        <v>63.009329999999999</v>
      </c>
      <c r="Q1652">
        <v>63.983080000000001</v>
      </c>
      <c r="R1652">
        <v>64.518529999999998</v>
      </c>
      <c r="S1652">
        <v>66.111500000000007</v>
      </c>
      <c r="T1652">
        <v>67.541820000000001</v>
      </c>
      <c r="U1652">
        <v>68.357380000000006</v>
      </c>
      <c r="V1652">
        <v>67.587639999999993</v>
      </c>
      <c r="W1652">
        <v>65.700100000000006</v>
      </c>
      <c r="X1652">
        <v>65.392359999999996</v>
      </c>
      <c r="Y1652">
        <v>64.967230000000001</v>
      </c>
      <c r="Z1652">
        <v>64.267589999999998</v>
      </c>
      <c r="AA1652">
        <v>63.548630000000003</v>
      </c>
      <c r="AB1652">
        <v>62.52619</v>
      </c>
      <c r="AC1652">
        <v>62.156379999999999</v>
      </c>
      <c r="AD1652">
        <v>61.411819999999999</v>
      </c>
      <c r="AE1652">
        <v>60.303620000000002</v>
      </c>
      <c r="AF1652">
        <v>58.493850000000002</v>
      </c>
      <c r="AG1652">
        <v>55.784570000000002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18.625620000000001</v>
      </c>
      <c r="AU1652">
        <v>42.725209999999997</v>
      </c>
      <c r="AV1652">
        <v>45.905320000000003</v>
      </c>
      <c r="AW1652">
        <v>47.369520000000001</v>
      </c>
      <c r="AX1652">
        <v>47.15551</v>
      </c>
      <c r="AY1652">
        <v>46.88335</v>
      </c>
      <c r="AZ1652">
        <v>34.930079999999997</v>
      </c>
      <c r="BA1652">
        <v>18.597760000000001</v>
      </c>
      <c r="BB1652">
        <v>11.236370000000001</v>
      </c>
      <c r="BC1652">
        <v>10.83656</v>
      </c>
      <c r="BD1652">
        <v>10.19509</v>
      </c>
      <c r="BE1652">
        <v>8.9835720000000006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18.99165</v>
      </c>
      <c r="BS1652">
        <v>45.136279999999999</v>
      </c>
      <c r="BT1652">
        <v>46.914819999999999</v>
      </c>
      <c r="BU1652">
        <v>47.868429999999996</v>
      </c>
      <c r="BV1652">
        <v>47.605870000000003</v>
      </c>
      <c r="BW1652">
        <v>47.320729999999998</v>
      </c>
      <c r="BX1652">
        <v>35.489879999999999</v>
      </c>
      <c r="BY1652">
        <v>19.13785</v>
      </c>
      <c r="BZ1652">
        <v>11.63616</v>
      </c>
      <c r="CA1652">
        <v>11.22312</v>
      </c>
      <c r="CB1652">
        <v>10.56026</v>
      </c>
      <c r="CC1652">
        <v>9.3360810000000001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19.245170000000002</v>
      </c>
      <c r="CQ1652">
        <v>46.806179999999998</v>
      </c>
      <c r="CR1652">
        <v>47.613990000000001</v>
      </c>
      <c r="CS1652">
        <v>48.213970000000003</v>
      </c>
      <c r="CT1652">
        <v>47.917789999999997</v>
      </c>
      <c r="CU1652">
        <v>47.623660000000001</v>
      </c>
      <c r="CV1652">
        <v>35.877589999999998</v>
      </c>
      <c r="CW1652">
        <v>19.51192</v>
      </c>
      <c r="CX1652">
        <v>11.91306</v>
      </c>
      <c r="CY1652">
        <v>11.49085</v>
      </c>
      <c r="CZ1652">
        <v>10.813179999999999</v>
      </c>
      <c r="DA1652">
        <v>9.5802259999999997</v>
      </c>
      <c r="DB1652">
        <v>0</v>
      </c>
      <c r="DC1652">
        <v>0</v>
      </c>
      <c r="DD1652">
        <v>0</v>
      </c>
      <c r="DE1652">
        <v>0</v>
      </c>
      <c r="DF1652">
        <v>0</v>
      </c>
      <c r="DG1652">
        <v>0</v>
      </c>
      <c r="DH1652">
        <v>0</v>
      </c>
      <c r="DI1652">
        <v>0</v>
      </c>
      <c r="DJ1652">
        <v>0</v>
      </c>
      <c r="DK1652">
        <v>0</v>
      </c>
      <c r="DL1652">
        <v>0</v>
      </c>
      <c r="DM1652">
        <v>0</v>
      </c>
      <c r="DN1652">
        <v>19.49868</v>
      </c>
      <c r="DO1652">
        <v>48.476080000000003</v>
      </c>
      <c r="DP1652">
        <v>48.313160000000003</v>
      </c>
      <c r="DQ1652">
        <v>48.559519999999999</v>
      </c>
      <c r="DR1652">
        <v>48.229709999999997</v>
      </c>
      <c r="DS1652">
        <v>47.926589999999997</v>
      </c>
      <c r="DT1652">
        <v>36.265300000000003</v>
      </c>
      <c r="DU1652">
        <v>19.88598</v>
      </c>
      <c r="DV1652">
        <v>12.18995</v>
      </c>
      <c r="DW1652">
        <v>11.75858</v>
      </c>
      <c r="DX1652">
        <v>11.0661</v>
      </c>
      <c r="DY1652">
        <v>9.8243709999999993</v>
      </c>
      <c r="DZ1652">
        <v>0</v>
      </c>
      <c r="EA1652">
        <v>0</v>
      </c>
      <c r="EB1652">
        <v>0</v>
      </c>
      <c r="EC1652">
        <v>0</v>
      </c>
      <c r="ED1652">
        <v>0</v>
      </c>
      <c r="EE1652">
        <v>0</v>
      </c>
      <c r="EF1652">
        <v>0</v>
      </c>
      <c r="EG1652">
        <v>0</v>
      </c>
      <c r="EH1652">
        <v>0</v>
      </c>
      <c r="EI1652">
        <v>0</v>
      </c>
      <c r="EJ1652">
        <v>0</v>
      </c>
      <c r="EK1652">
        <v>0</v>
      </c>
      <c r="EL1652">
        <v>19.864709999999999</v>
      </c>
      <c r="EM1652">
        <v>50.887149999999998</v>
      </c>
      <c r="EN1652">
        <v>49.322659999999999</v>
      </c>
      <c r="EO1652">
        <v>49.058430000000001</v>
      </c>
      <c r="EP1652">
        <v>48.680070000000001</v>
      </c>
      <c r="EQ1652">
        <v>48.363970000000002</v>
      </c>
      <c r="ER1652">
        <v>36.825099999999999</v>
      </c>
      <c r="ES1652">
        <v>20.426069999999999</v>
      </c>
      <c r="ET1652">
        <v>12.589740000000001</v>
      </c>
      <c r="EU1652">
        <v>12.14514</v>
      </c>
      <c r="EV1652">
        <v>11.431279999999999</v>
      </c>
      <c r="EW1652">
        <v>10.176880000000001</v>
      </c>
      <c r="EX1652">
        <v>68.419910000000002</v>
      </c>
      <c r="EY1652">
        <v>67.974429999999998</v>
      </c>
      <c r="EZ1652">
        <v>67.053629999999998</v>
      </c>
      <c r="FA1652">
        <v>66.06062</v>
      </c>
      <c r="FB1652">
        <v>65.59205</v>
      </c>
      <c r="FC1652">
        <v>64.21575</v>
      </c>
      <c r="FD1652">
        <v>63.921750000000003</v>
      </c>
      <c r="FE1652">
        <v>64.12218</v>
      </c>
      <c r="FF1652">
        <v>65.7744</v>
      </c>
      <c r="FG1652">
        <v>70.042209999999997</v>
      </c>
      <c r="FH1652">
        <v>76.398129999999995</v>
      </c>
      <c r="FI1652">
        <v>82.13006</v>
      </c>
      <c r="FJ1652">
        <v>85.879649999999998</v>
      </c>
      <c r="FK1652">
        <v>87.495400000000004</v>
      </c>
      <c r="FL1652">
        <v>88.997370000000004</v>
      </c>
      <c r="FM1652">
        <v>88.035169999999994</v>
      </c>
      <c r="FN1652">
        <v>86.414069999999995</v>
      </c>
      <c r="FO1652">
        <v>84.004909999999995</v>
      </c>
      <c r="FP1652">
        <v>81.762479999999996</v>
      </c>
      <c r="FQ1652">
        <v>79.477620000000002</v>
      </c>
      <c r="FR1652">
        <v>76.992369999999994</v>
      </c>
      <c r="FS1652">
        <v>74.774609999999996</v>
      </c>
      <c r="FT1652">
        <v>72.931240000000003</v>
      </c>
      <c r="FU1652">
        <v>71.315849999999998</v>
      </c>
      <c r="FV1652">
        <v>1</v>
      </c>
    </row>
    <row r="1653" spans="1:178" x14ac:dyDescent="0.2">
      <c r="A1653" t="s">
        <v>216</v>
      </c>
      <c r="B1653" t="s">
        <v>231</v>
      </c>
      <c r="C1653" t="s">
        <v>246</v>
      </c>
      <c r="D1653" t="s">
        <v>42</v>
      </c>
      <c r="E1653" t="s">
        <v>239</v>
      </c>
      <c r="F1653" t="s">
        <v>228</v>
      </c>
      <c r="G1653">
        <v>51</v>
      </c>
      <c r="H1653" s="59"/>
      <c r="I1653">
        <v>11.725099999999999</v>
      </c>
      <c r="J1653">
        <v>51.732770000000002</v>
      </c>
      <c r="K1653">
        <v>51.619979999999998</v>
      </c>
      <c r="L1653">
        <v>51.873460000000001</v>
      </c>
      <c r="M1653">
        <v>53.059179999999998</v>
      </c>
      <c r="N1653">
        <v>55.817489999999999</v>
      </c>
      <c r="O1653">
        <v>59.184869999999997</v>
      </c>
      <c r="P1653">
        <v>60.631619999999998</v>
      </c>
      <c r="Q1653">
        <v>61.568629999999999</v>
      </c>
      <c r="R1653">
        <v>62.083869999999997</v>
      </c>
      <c r="S1653">
        <v>63.616729999999997</v>
      </c>
      <c r="T1653">
        <v>64.993080000000006</v>
      </c>
      <c r="U1653">
        <v>65.777850000000001</v>
      </c>
      <c r="V1653">
        <v>65.03716</v>
      </c>
      <c r="W1653">
        <v>63.220860000000002</v>
      </c>
      <c r="X1653">
        <v>62.924729999999997</v>
      </c>
      <c r="Y1653">
        <v>62.515639999999998</v>
      </c>
      <c r="Z1653">
        <v>61.842399999999998</v>
      </c>
      <c r="AA1653">
        <v>61.150570000000002</v>
      </c>
      <c r="AB1653">
        <v>60.166710000000002</v>
      </c>
      <c r="AC1653">
        <v>59.810850000000002</v>
      </c>
      <c r="AD1653">
        <v>59.094389999999997</v>
      </c>
      <c r="AE1653">
        <v>58.028010000000002</v>
      </c>
      <c r="AF1653">
        <v>56.286540000000002</v>
      </c>
      <c r="AG1653">
        <v>53.679499999999997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17.911190000000001</v>
      </c>
      <c r="AU1653">
        <v>41.036679999999997</v>
      </c>
      <c r="AV1653">
        <v>44.141120000000001</v>
      </c>
      <c r="AW1653">
        <v>45.566209999999998</v>
      </c>
      <c r="AX1653">
        <v>45.361809999999998</v>
      </c>
      <c r="AY1653">
        <v>45.10033</v>
      </c>
      <c r="AZ1653">
        <v>33.594259999999998</v>
      </c>
      <c r="BA1653">
        <v>17.878879999999999</v>
      </c>
      <c r="BB1653">
        <v>10.799709999999999</v>
      </c>
      <c r="BC1653">
        <v>10.41541</v>
      </c>
      <c r="BD1653">
        <v>9.7988149999999994</v>
      </c>
      <c r="BE1653">
        <v>8.6334199999999992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18.270250000000001</v>
      </c>
      <c r="BS1653">
        <v>43.401820000000001</v>
      </c>
      <c r="BT1653">
        <v>45.13138</v>
      </c>
      <c r="BU1653">
        <v>46.055610000000001</v>
      </c>
      <c r="BV1653">
        <v>45.803600000000003</v>
      </c>
      <c r="BW1653">
        <v>45.529380000000003</v>
      </c>
      <c r="BX1653">
        <v>34.143389999999997</v>
      </c>
      <c r="BY1653">
        <v>18.40868</v>
      </c>
      <c r="BZ1653">
        <v>11.191890000000001</v>
      </c>
      <c r="CA1653">
        <v>10.794600000000001</v>
      </c>
      <c r="CB1653">
        <v>10.157030000000001</v>
      </c>
      <c r="CC1653">
        <v>8.9792129999999997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18.518930000000001</v>
      </c>
      <c r="CQ1653">
        <v>45.039909999999999</v>
      </c>
      <c r="CR1653">
        <v>45.817239999999998</v>
      </c>
      <c r="CS1653">
        <v>46.394579999999998</v>
      </c>
      <c r="CT1653">
        <v>46.109569999999998</v>
      </c>
      <c r="CU1653">
        <v>45.826540000000001</v>
      </c>
      <c r="CV1653">
        <v>34.523719999999997</v>
      </c>
      <c r="CW1653">
        <v>18.77562</v>
      </c>
      <c r="CX1653">
        <v>11.463509999999999</v>
      </c>
      <c r="CY1653">
        <v>11.057230000000001</v>
      </c>
      <c r="CZ1653">
        <v>10.405139999999999</v>
      </c>
      <c r="DA1653">
        <v>9.2187079999999995</v>
      </c>
      <c r="DB1653">
        <v>0</v>
      </c>
      <c r="DC1653">
        <v>0</v>
      </c>
      <c r="DD1653">
        <v>0</v>
      </c>
      <c r="DE1653">
        <v>0</v>
      </c>
      <c r="DF1653">
        <v>0</v>
      </c>
      <c r="DG1653">
        <v>0</v>
      </c>
      <c r="DH1653">
        <v>0</v>
      </c>
      <c r="DI1653">
        <v>0</v>
      </c>
      <c r="DJ1653">
        <v>0</v>
      </c>
      <c r="DK1653">
        <v>0</v>
      </c>
      <c r="DL1653">
        <v>0</v>
      </c>
      <c r="DM1653">
        <v>0</v>
      </c>
      <c r="DN1653">
        <v>18.767620000000001</v>
      </c>
      <c r="DO1653">
        <v>46.677999999999997</v>
      </c>
      <c r="DP1653">
        <v>46.50309</v>
      </c>
      <c r="DQ1653">
        <v>46.733539999999998</v>
      </c>
      <c r="DR1653">
        <v>46.415550000000003</v>
      </c>
      <c r="DS1653">
        <v>46.123699999999999</v>
      </c>
      <c r="DT1653">
        <v>34.904049999999998</v>
      </c>
      <c r="DU1653">
        <v>19.14256</v>
      </c>
      <c r="DV1653">
        <v>11.73513</v>
      </c>
      <c r="DW1653">
        <v>11.31987</v>
      </c>
      <c r="DX1653">
        <v>10.65324</v>
      </c>
      <c r="DY1653">
        <v>9.4582029999999992</v>
      </c>
      <c r="DZ1653">
        <v>0</v>
      </c>
      <c r="EA1653">
        <v>0</v>
      </c>
      <c r="EB1653">
        <v>0</v>
      </c>
      <c r="EC1653">
        <v>0</v>
      </c>
      <c r="ED1653">
        <v>0</v>
      </c>
      <c r="EE1653">
        <v>0</v>
      </c>
      <c r="EF1653">
        <v>0</v>
      </c>
      <c r="EG1653">
        <v>0</v>
      </c>
      <c r="EH1653">
        <v>0</v>
      </c>
      <c r="EI1653">
        <v>0</v>
      </c>
      <c r="EJ1653">
        <v>0</v>
      </c>
      <c r="EK1653">
        <v>0</v>
      </c>
      <c r="EL1653">
        <v>19.12668</v>
      </c>
      <c r="EM1653">
        <v>49.043140000000001</v>
      </c>
      <c r="EN1653">
        <v>47.493360000000003</v>
      </c>
      <c r="EO1653">
        <v>47.222940000000001</v>
      </c>
      <c r="EP1653">
        <v>46.857329999999997</v>
      </c>
      <c r="EQ1653">
        <v>46.552750000000003</v>
      </c>
      <c r="ER1653">
        <v>35.453180000000003</v>
      </c>
      <c r="ES1653">
        <v>19.672360000000001</v>
      </c>
      <c r="ET1653">
        <v>12.1273</v>
      </c>
      <c r="EU1653">
        <v>11.699059999999999</v>
      </c>
      <c r="EV1653">
        <v>11.01146</v>
      </c>
      <c r="EW1653">
        <v>9.8039959999999997</v>
      </c>
      <c r="EX1653">
        <v>68.419910000000002</v>
      </c>
      <c r="EY1653">
        <v>67.974429999999998</v>
      </c>
      <c r="EZ1653">
        <v>67.053629999999998</v>
      </c>
      <c r="FA1653">
        <v>66.06062</v>
      </c>
      <c r="FB1653">
        <v>65.59205</v>
      </c>
      <c r="FC1653">
        <v>64.21575</v>
      </c>
      <c r="FD1653">
        <v>63.921759999999999</v>
      </c>
      <c r="FE1653">
        <v>64.12218</v>
      </c>
      <c r="FF1653">
        <v>65.7744</v>
      </c>
      <c r="FG1653">
        <v>70.042209999999997</v>
      </c>
      <c r="FH1653">
        <v>76.398129999999995</v>
      </c>
      <c r="FI1653">
        <v>82.13006</v>
      </c>
      <c r="FJ1653">
        <v>85.879649999999998</v>
      </c>
      <c r="FK1653">
        <v>87.495400000000004</v>
      </c>
      <c r="FL1653">
        <v>88.997370000000004</v>
      </c>
      <c r="FM1653">
        <v>88.035169999999994</v>
      </c>
      <c r="FN1653">
        <v>86.414069999999995</v>
      </c>
      <c r="FO1653">
        <v>84.004909999999995</v>
      </c>
      <c r="FP1653">
        <v>81.762479999999996</v>
      </c>
      <c r="FQ1653">
        <v>79.477620000000002</v>
      </c>
      <c r="FR1653">
        <v>76.992369999999994</v>
      </c>
      <c r="FS1653">
        <v>74.774609999999996</v>
      </c>
      <c r="FT1653">
        <v>72.931240000000003</v>
      </c>
      <c r="FU1653">
        <v>71.315849999999998</v>
      </c>
      <c r="FV1653">
        <v>1</v>
      </c>
    </row>
    <row r="1654" spans="1:178" x14ac:dyDescent="0.2">
      <c r="A1654" t="s">
        <v>216</v>
      </c>
      <c r="B1654" t="s">
        <v>231</v>
      </c>
      <c r="C1654" t="s">
        <v>246</v>
      </c>
      <c r="D1654" t="s">
        <v>43</v>
      </c>
      <c r="E1654">
        <v>2015</v>
      </c>
      <c r="F1654" t="s">
        <v>228</v>
      </c>
      <c r="G1654">
        <v>55</v>
      </c>
      <c r="H1654" s="59"/>
      <c r="I1654">
        <v>12.64471</v>
      </c>
      <c r="J1654">
        <v>57.049390000000002</v>
      </c>
      <c r="K1654">
        <v>56.547649999999997</v>
      </c>
      <c r="L1654">
        <v>56.651589999999999</v>
      </c>
      <c r="M1654">
        <v>57.86936</v>
      </c>
      <c r="N1654">
        <v>60.41451</v>
      </c>
      <c r="O1654">
        <v>64.04392</v>
      </c>
      <c r="P1654">
        <v>65.256780000000006</v>
      </c>
      <c r="Q1654">
        <v>66.2607</v>
      </c>
      <c r="R1654">
        <v>66.673749999999998</v>
      </c>
      <c r="S1654">
        <v>68.77158</v>
      </c>
      <c r="T1654">
        <v>69.777990000000003</v>
      </c>
      <c r="U1654">
        <v>68.833690000000004</v>
      </c>
      <c r="V1654">
        <v>67.607830000000007</v>
      </c>
      <c r="W1654">
        <v>65.749080000000006</v>
      </c>
      <c r="X1654">
        <v>65.643680000000003</v>
      </c>
      <c r="Y1654">
        <v>65.558260000000004</v>
      </c>
      <c r="Z1654">
        <v>64.632270000000005</v>
      </c>
      <c r="AA1654">
        <v>64.151169999999993</v>
      </c>
      <c r="AB1654">
        <v>63.269010000000002</v>
      </c>
      <c r="AC1654">
        <v>62.512650000000001</v>
      </c>
      <c r="AD1654">
        <v>62.070799999999998</v>
      </c>
      <c r="AE1654">
        <v>61.286230000000003</v>
      </c>
      <c r="AF1654">
        <v>60.534120000000001</v>
      </c>
      <c r="AG1654">
        <v>58.605609999999999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18.244129999999998</v>
      </c>
      <c r="AX1654">
        <v>47.456380000000003</v>
      </c>
      <c r="AY1654">
        <v>47.263179999999998</v>
      </c>
      <c r="AZ1654">
        <v>46.640700000000002</v>
      </c>
      <c r="BA1654">
        <v>46.175510000000003</v>
      </c>
      <c r="BB1654">
        <v>45.83661</v>
      </c>
      <c r="BC1654">
        <v>34.824289999999998</v>
      </c>
      <c r="BD1654">
        <v>18.457039999999999</v>
      </c>
      <c r="BE1654">
        <v>10.043799999999999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18.62987</v>
      </c>
      <c r="BV1654">
        <v>47.939369999999997</v>
      </c>
      <c r="BW1654">
        <v>47.738860000000003</v>
      </c>
      <c r="BX1654">
        <v>47.113100000000003</v>
      </c>
      <c r="BY1654">
        <v>46.637949999999996</v>
      </c>
      <c r="BZ1654">
        <v>46.30254</v>
      </c>
      <c r="CA1654">
        <v>35.485770000000002</v>
      </c>
      <c r="CB1654">
        <v>19.074960000000001</v>
      </c>
      <c r="CC1654">
        <v>10.510160000000001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0</v>
      </c>
      <c r="CR1654">
        <v>0</v>
      </c>
      <c r="CS1654">
        <v>18.897040000000001</v>
      </c>
      <c r="CT1654">
        <v>48.273879999999998</v>
      </c>
      <c r="CU1654">
        <v>48.068309999999997</v>
      </c>
      <c r="CV1654">
        <v>47.440280000000001</v>
      </c>
      <c r="CW1654">
        <v>46.958240000000004</v>
      </c>
      <c r="CX1654">
        <v>46.625250000000001</v>
      </c>
      <c r="CY1654">
        <v>35.943910000000002</v>
      </c>
      <c r="CZ1654">
        <v>19.50292</v>
      </c>
      <c r="DA1654">
        <v>10.83315</v>
      </c>
      <c r="DB1654">
        <v>0</v>
      </c>
      <c r="DC1654">
        <v>0</v>
      </c>
      <c r="DD1654">
        <v>0</v>
      </c>
      <c r="DE1654">
        <v>0</v>
      </c>
      <c r="DF1654">
        <v>0</v>
      </c>
      <c r="DG1654">
        <v>0</v>
      </c>
      <c r="DH1654">
        <v>0</v>
      </c>
      <c r="DI1654">
        <v>0</v>
      </c>
      <c r="DJ1654">
        <v>0</v>
      </c>
      <c r="DK1654">
        <v>0</v>
      </c>
      <c r="DL1654">
        <v>0</v>
      </c>
      <c r="DM1654">
        <v>0</v>
      </c>
      <c r="DN1654">
        <v>0</v>
      </c>
      <c r="DO1654">
        <v>0</v>
      </c>
      <c r="DP1654">
        <v>0</v>
      </c>
      <c r="DQ1654">
        <v>19.164210000000001</v>
      </c>
      <c r="DR1654">
        <v>48.60839</v>
      </c>
      <c r="DS1654">
        <v>48.397759999999998</v>
      </c>
      <c r="DT1654">
        <v>47.76746</v>
      </c>
      <c r="DU1654">
        <v>47.278530000000003</v>
      </c>
      <c r="DV1654">
        <v>46.947949999999999</v>
      </c>
      <c r="DW1654">
        <v>36.402050000000003</v>
      </c>
      <c r="DX1654">
        <v>19.930890000000002</v>
      </c>
      <c r="DY1654">
        <v>11.15615</v>
      </c>
      <c r="DZ1654">
        <v>0</v>
      </c>
      <c r="EA1654">
        <v>0</v>
      </c>
      <c r="EB1654">
        <v>0</v>
      </c>
      <c r="EC1654">
        <v>0</v>
      </c>
      <c r="ED1654">
        <v>0</v>
      </c>
      <c r="EE1654">
        <v>0</v>
      </c>
      <c r="EF1654">
        <v>0</v>
      </c>
      <c r="EG1654">
        <v>0</v>
      </c>
      <c r="EH1654">
        <v>0</v>
      </c>
      <c r="EI1654">
        <v>0</v>
      </c>
      <c r="EJ1654">
        <v>0</v>
      </c>
      <c r="EK1654">
        <v>0</v>
      </c>
      <c r="EL1654">
        <v>0</v>
      </c>
      <c r="EM1654">
        <v>0</v>
      </c>
      <c r="EN1654">
        <v>0</v>
      </c>
      <c r="EO1654">
        <v>19.549949999999999</v>
      </c>
      <c r="EP1654">
        <v>49.091369999999998</v>
      </c>
      <c r="EQ1654">
        <v>48.873440000000002</v>
      </c>
      <c r="ER1654">
        <v>48.239849999999997</v>
      </c>
      <c r="ES1654">
        <v>47.740969999999997</v>
      </c>
      <c r="ET1654">
        <v>47.413890000000002</v>
      </c>
      <c r="EU1654">
        <v>37.06353</v>
      </c>
      <c r="EV1654">
        <v>20.5488</v>
      </c>
      <c r="EW1654">
        <v>11.6225</v>
      </c>
      <c r="EX1654">
        <v>57.699330000000003</v>
      </c>
      <c r="EY1654">
        <v>56.40598</v>
      </c>
      <c r="EZ1654">
        <v>55.669730000000001</v>
      </c>
      <c r="FA1654">
        <v>55.078560000000003</v>
      </c>
      <c r="FB1654">
        <v>54.338439999999999</v>
      </c>
      <c r="FC1654">
        <v>53.682960000000001</v>
      </c>
      <c r="FD1654">
        <v>53.229430000000001</v>
      </c>
      <c r="FE1654">
        <v>53.547159999999998</v>
      </c>
      <c r="FF1654">
        <v>57.402999999999999</v>
      </c>
      <c r="FG1654">
        <v>60.426879999999997</v>
      </c>
      <c r="FH1654">
        <v>66.167959999999994</v>
      </c>
      <c r="FI1654">
        <v>71.520139999999998</v>
      </c>
      <c r="FJ1654">
        <v>75.593670000000003</v>
      </c>
      <c r="FK1654">
        <v>77.328710000000001</v>
      </c>
      <c r="FL1654">
        <v>77.101089999999999</v>
      </c>
      <c r="FM1654">
        <v>76.188869999999994</v>
      </c>
      <c r="FN1654">
        <v>73.498040000000003</v>
      </c>
      <c r="FO1654">
        <v>69.236329999999995</v>
      </c>
      <c r="FP1654">
        <v>65.228440000000006</v>
      </c>
      <c r="FQ1654">
        <v>63.437379999999997</v>
      </c>
      <c r="FR1654">
        <v>62.225340000000003</v>
      </c>
      <c r="FS1654">
        <v>61.052259999999997</v>
      </c>
      <c r="FT1654">
        <v>59.929470000000002</v>
      </c>
      <c r="FU1654">
        <v>59.242060000000002</v>
      </c>
      <c r="FV1654">
        <v>1</v>
      </c>
    </row>
    <row r="1655" spans="1:178" x14ac:dyDescent="0.2">
      <c r="A1655" t="s">
        <v>216</v>
      </c>
      <c r="B1655" t="s">
        <v>231</v>
      </c>
      <c r="C1655" t="s">
        <v>246</v>
      </c>
      <c r="D1655" t="s">
        <v>43</v>
      </c>
      <c r="E1655">
        <v>2016</v>
      </c>
      <c r="F1655" t="s">
        <v>228</v>
      </c>
      <c r="G1655">
        <v>53</v>
      </c>
      <c r="H1655" s="59"/>
      <c r="I1655">
        <v>12.184900000000001</v>
      </c>
      <c r="J1655">
        <v>54.97486</v>
      </c>
      <c r="K1655">
        <v>54.491370000000003</v>
      </c>
      <c r="L1655">
        <v>54.591529999999999</v>
      </c>
      <c r="M1655">
        <v>55.76502</v>
      </c>
      <c r="N1655">
        <v>58.217619999999997</v>
      </c>
      <c r="O1655">
        <v>61.715060000000001</v>
      </c>
      <c r="P1655">
        <v>62.883809999999997</v>
      </c>
      <c r="Q1655">
        <v>63.851219999999998</v>
      </c>
      <c r="R1655">
        <v>64.249250000000004</v>
      </c>
      <c r="S1655">
        <v>66.270790000000005</v>
      </c>
      <c r="T1655">
        <v>67.240610000000004</v>
      </c>
      <c r="U1655">
        <v>66.330650000000006</v>
      </c>
      <c r="V1655">
        <v>65.149360000000001</v>
      </c>
      <c r="W1655">
        <v>63.358199999999997</v>
      </c>
      <c r="X1655">
        <v>63.256639999999997</v>
      </c>
      <c r="Y1655">
        <v>63.174320000000002</v>
      </c>
      <c r="Z1655">
        <v>62.28201</v>
      </c>
      <c r="AA1655">
        <v>61.818399999999997</v>
      </c>
      <c r="AB1655">
        <v>60.968319999999999</v>
      </c>
      <c r="AC1655">
        <v>60.239460000000001</v>
      </c>
      <c r="AD1655">
        <v>59.813679999999998</v>
      </c>
      <c r="AE1655">
        <v>59.057639999999999</v>
      </c>
      <c r="AF1655">
        <v>58.332880000000003</v>
      </c>
      <c r="AG1655">
        <v>56.474499999999999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17.568940000000001</v>
      </c>
      <c r="AX1655">
        <v>45.715969999999999</v>
      </c>
      <c r="AY1655">
        <v>45.530009999999997</v>
      </c>
      <c r="AZ1655">
        <v>44.93027</v>
      </c>
      <c r="BA1655">
        <v>44.482300000000002</v>
      </c>
      <c r="BB1655">
        <v>44.155619999999999</v>
      </c>
      <c r="BC1655">
        <v>33.537779999999998</v>
      </c>
      <c r="BD1655">
        <v>17.767040000000001</v>
      </c>
      <c r="BE1655">
        <v>9.6643559999999997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17.947610000000001</v>
      </c>
      <c r="BV1655">
        <v>46.190089999999998</v>
      </c>
      <c r="BW1655">
        <v>45.996960000000001</v>
      </c>
      <c r="BX1655">
        <v>45.393999999999998</v>
      </c>
      <c r="BY1655">
        <v>44.936259999999997</v>
      </c>
      <c r="BZ1655">
        <v>44.613</v>
      </c>
      <c r="CA1655">
        <v>34.18712</v>
      </c>
      <c r="CB1655">
        <v>18.373609999999999</v>
      </c>
      <c r="CC1655">
        <v>10.12215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0</v>
      </c>
      <c r="CR1655">
        <v>0</v>
      </c>
      <c r="CS1655">
        <v>18.209869999999999</v>
      </c>
      <c r="CT1655">
        <v>46.518459999999997</v>
      </c>
      <c r="CU1655">
        <v>46.320369999999997</v>
      </c>
      <c r="CV1655">
        <v>45.715179999999997</v>
      </c>
      <c r="CW1655">
        <v>45.25067</v>
      </c>
      <c r="CX1655">
        <v>44.929789999999997</v>
      </c>
      <c r="CY1655">
        <v>34.636859999999999</v>
      </c>
      <c r="CZ1655">
        <v>18.79372</v>
      </c>
      <c r="DA1655">
        <v>10.439220000000001</v>
      </c>
      <c r="DB1655">
        <v>0</v>
      </c>
      <c r="DC1655">
        <v>0</v>
      </c>
      <c r="DD1655">
        <v>0</v>
      </c>
      <c r="DE1655">
        <v>0</v>
      </c>
      <c r="DF1655">
        <v>0</v>
      </c>
      <c r="DG1655">
        <v>0</v>
      </c>
      <c r="DH1655">
        <v>0</v>
      </c>
      <c r="DI1655">
        <v>0</v>
      </c>
      <c r="DJ1655">
        <v>0</v>
      </c>
      <c r="DK1655">
        <v>0</v>
      </c>
      <c r="DL1655">
        <v>0</v>
      </c>
      <c r="DM1655">
        <v>0</v>
      </c>
      <c r="DN1655">
        <v>0</v>
      </c>
      <c r="DO1655">
        <v>0</v>
      </c>
      <c r="DP1655">
        <v>0</v>
      </c>
      <c r="DQ1655">
        <v>18.47214</v>
      </c>
      <c r="DR1655">
        <v>46.84684</v>
      </c>
      <c r="DS1655">
        <v>46.64378</v>
      </c>
      <c r="DT1655">
        <v>46.036349999999999</v>
      </c>
      <c r="DU1655">
        <v>45.565069999999999</v>
      </c>
      <c r="DV1655">
        <v>45.246569999999998</v>
      </c>
      <c r="DW1655">
        <v>35.086590000000001</v>
      </c>
      <c r="DX1655">
        <v>19.213840000000001</v>
      </c>
      <c r="DY1655">
        <v>10.75629</v>
      </c>
      <c r="DZ1655">
        <v>0</v>
      </c>
      <c r="EA1655">
        <v>0</v>
      </c>
      <c r="EB1655">
        <v>0</v>
      </c>
      <c r="EC1655">
        <v>0</v>
      </c>
      <c r="ED1655">
        <v>0</v>
      </c>
      <c r="EE1655">
        <v>0</v>
      </c>
      <c r="EF1655">
        <v>0</v>
      </c>
      <c r="EG1655">
        <v>0</v>
      </c>
      <c r="EH1655">
        <v>0</v>
      </c>
      <c r="EI1655">
        <v>0</v>
      </c>
      <c r="EJ1655">
        <v>0</v>
      </c>
      <c r="EK1655">
        <v>0</v>
      </c>
      <c r="EL1655">
        <v>0</v>
      </c>
      <c r="EM1655">
        <v>0</v>
      </c>
      <c r="EN1655">
        <v>0</v>
      </c>
      <c r="EO1655">
        <v>18.8508</v>
      </c>
      <c r="EP1655">
        <v>47.320950000000003</v>
      </c>
      <c r="EQ1655">
        <v>47.110729999999997</v>
      </c>
      <c r="ER1655">
        <v>46.500079999999997</v>
      </c>
      <c r="ES1655">
        <v>46.019030000000001</v>
      </c>
      <c r="ET1655">
        <v>45.703949999999999</v>
      </c>
      <c r="EU1655">
        <v>35.735930000000003</v>
      </c>
      <c r="EV1655">
        <v>19.820409999999999</v>
      </c>
      <c r="EW1655">
        <v>11.214079999999999</v>
      </c>
      <c r="EX1655">
        <v>57.699339999999999</v>
      </c>
      <c r="EY1655">
        <v>56.40598</v>
      </c>
      <c r="EZ1655">
        <v>55.669730000000001</v>
      </c>
      <c r="FA1655">
        <v>55.078560000000003</v>
      </c>
      <c r="FB1655">
        <v>54.338439999999999</v>
      </c>
      <c r="FC1655">
        <v>53.682949999999998</v>
      </c>
      <c r="FD1655">
        <v>53.229430000000001</v>
      </c>
      <c r="FE1655">
        <v>53.547159999999998</v>
      </c>
      <c r="FF1655">
        <v>57.402999999999999</v>
      </c>
      <c r="FG1655">
        <v>60.426879999999997</v>
      </c>
      <c r="FH1655">
        <v>66.167959999999994</v>
      </c>
      <c r="FI1655">
        <v>71.520139999999998</v>
      </c>
      <c r="FJ1655">
        <v>75.593670000000003</v>
      </c>
      <c r="FK1655">
        <v>77.328710000000001</v>
      </c>
      <c r="FL1655">
        <v>77.101089999999999</v>
      </c>
      <c r="FM1655">
        <v>76.188869999999994</v>
      </c>
      <c r="FN1655">
        <v>73.498040000000003</v>
      </c>
      <c r="FO1655">
        <v>69.236320000000006</v>
      </c>
      <c r="FP1655">
        <v>65.228440000000006</v>
      </c>
      <c r="FQ1655">
        <v>63.437379999999997</v>
      </c>
      <c r="FR1655">
        <v>62.225340000000003</v>
      </c>
      <c r="FS1655">
        <v>61.052259999999997</v>
      </c>
      <c r="FT1655">
        <v>59.929470000000002</v>
      </c>
      <c r="FU1655">
        <v>59.242060000000002</v>
      </c>
      <c r="FV1655">
        <v>1</v>
      </c>
    </row>
    <row r="1656" spans="1:178" x14ac:dyDescent="0.2">
      <c r="A1656" t="s">
        <v>216</v>
      </c>
      <c r="B1656" t="s">
        <v>231</v>
      </c>
      <c r="C1656" t="s">
        <v>246</v>
      </c>
      <c r="D1656" t="s">
        <v>43</v>
      </c>
      <c r="E1656">
        <v>2017</v>
      </c>
      <c r="F1656" t="s">
        <v>228</v>
      </c>
      <c r="G1656">
        <v>52</v>
      </c>
      <c r="H1656" s="59"/>
      <c r="I1656">
        <v>11.955</v>
      </c>
      <c r="J1656">
        <v>53.937600000000003</v>
      </c>
      <c r="K1656">
        <v>53.463239999999999</v>
      </c>
      <c r="L1656">
        <v>53.561500000000002</v>
      </c>
      <c r="M1656">
        <v>54.712850000000003</v>
      </c>
      <c r="N1656">
        <v>57.119169999999997</v>
      </c>
      <c r="O1656">
        <v>60.550620000000002</v>
      </c>
      <c r="P1656">
        <v>61.697319999999998</v>
      </c>
      <c r="Q1656">
        <v>62.646479999999997</v>
      </c>
      <c r="R1656">
        <v>63.036999999999999</v>
      </c>
      <c r="S1656">
        <v>65.020390000000006</v>
      </c>
      <c r="T1656">
        <v>65.971919999999997</v>
      </c>
      <c r="U1656">
        <v>65.079120000000003</v>
      </c>
      <c r="V1656">
        <v>63.920119999999997</v>
      </c>
      <c r="W1656">
        <v>62.162770000000002</v>
      </c>
      <c r="X1656">
        <v>62.063119999999998</v>
      </c>
      <c r="Y1656">
        <v>61.982349999999997</v>
      </c>
      <c r="Z1656">
        <v>61.106870000000001</v>
      </c>
      <c r="AA1656">
        <v>60.652009999999997</v>
      </c>
      <c r="AB1656">
        <v>59.817970000000003</v>
      </c>
      <c r="AC1656">
        <v>59.102870000000003</v>
      </c>
      <c r="AD1656">
        <v>58.685119999999998</v>
      </c>
      <c r="AE1656">
        <v>57.943339999999999</v>
      </c>
      <c r="AF1656">
        <v>57.232259999999997</v>
      </c>
      <c r="AG1656">
        <v>55.408940000000001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17.231439999999999</v>
      </c>
      <c r="AX1656">
        <v>44.845869999999998</v>
      </c>
      <c r="AY1656">
        <v>44.663539999999998</v>
      </c>
      <c r="AZ1656">
        <v>44.075159999999997</v>
      </c>
      <c r="BA1656">
        <v>43.635800000000003</v>
      </c>
      <c r="BB1656">
        <v>43.31523</v>
      </c>
      <c r="BC1656">
        <v>32.894680000000001</v>
      </c>
      <c r="BD1656">
        <v>17.422170000000001</v>
      </c>
      <c r="BE1656">
        <v>9.4747339999999998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17.60651</v>
      </c>
      <c r="BV1656">
        <v>45.315489999999997</v>
      </c>
      <c r="BW1656">
        <v>45.126060000000003</v>
      </c>
      <c r="BX1656">
        <v>44.534489999999998</v>
      </c>
      <c r="BY1656">
        <v>44.085450000000002</v>
      </c>
      <c r="BZ1656">
        <v>43.768279999999997</v>
      </c>
      <c r="CA1656">
        <v>33.537860000000002</v>
      </c>
      <c r="CB1656">
        <v>18.023</v>
      </c>
      <c r="CC1656">
        <v>9.928191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0</v>
      </c>
      <c r="CR1656">
        <v>0</v>
      </c>
      <c r="CS1656">
        <v>17.866289999999999</v>
      </c>
      <c r="CT1656">
        <v>45.640749999999997</v>
      </c>
      <c r="CU1656">
        <v>45.446399999999997</v>
      </c>
      <c r="CV1656">
        <v>44.852620000000002</v>
      </c>
      <c r="CW1656">
        <v>44.396880000000003</v>
      </c>
      <c r="CX1656">
        <v>44.082050000000002</v>
      </c>
      <c r="CY1656">
        <v>33.983330000000002</v>
      </c>
      <c r="CZ1656">
        <v>18.439129999999999</v>
      </c>
      <c r="DA1656">
        <v>10.24225</v>
      </c>
      <c r="DB1656">
        <v>0</v>
      </c>
      <c r="DC1656">
        <v>0</v>
      </c>
      <c r="DD1656">
        <v>0</v>
      </c>
      <c r="DE1656">
        <v>0</v>
      </c>
      <c r="DF1656">
        <v>0</v>
      </c>
      <c r="DG1656">
        <v>0</v>
      </c>
      <c r="DH1656">
        <v>0</v>
      </c>
      <c r="DI1656">
        <v>0</v>
      </c>
      <c r="DJ1656">
        <v>0</v>
      </c>
      <c r="DK1656">
        <v>0</v>
      </c>
      <c r="DL1656">
        <v>0</v>
      </c>
      <c r="DM1656">
        <v>0</v>
      </c>
      <c r="DN1656">
        <v>0</v>
      </c>
      <c r="DO1656">
        <v>0</v>
      </c>
      <c r="DP1656">
        <v>0</v>
      </c>
      <c r="DQ1656">
        <v>18.126069999999999</v>
      </c>
      <c r="DR1656">
        <v>45.966009999999997</v>
      </c>
      <c r="DS1656">
        <v>45.766750000000002</v>
      </c>
      <c r="DT1656">
        <v>45.170749999999998</v>
      </c>
      <c r="DU1656">
        <v>44.708309999999997</v>
      </c>
      <c r="DV1656">
        <v>44.395829999999997</v>
      </c>
      <c r="DW1656">
        <v>34.428800000000003</v>
      </c>
      <c r="DX1656">
        <v>18.855260000000001</v>
      </c>
      <c r="DY1656">
        <v>10.556319999999999</v>
      </c>
      <c r="DZ1656">
        <v>0</v>
      </c>
      <c r="EA1656">
        <v>0</v>
      </c>
      <c r="EB1656">
        <v>0</v>
      </c>
      <c r="EC1656">
        <v>0</v>
      </c>
      <c r="ED1656">
        <v>0</v>
      </c>
      <c r="EE1656">
        <v>0</v>
      </c>
      <c r="EF1656">
        <v>0</v>
      </c>
      <c r="EG1656">
        <v>0</v>
      </c>
      <c r="EH1656">
        <v>0</v>
      </c>
      <c r="EI1656">
        <v>0</v>
      </c>
      <c r="EJ1656">
        <v>0</v>
      </c>
      <c r="EK1656">
        <v>0</v>
      </c>
      <c r="EL1656">
        <v>0</v>
      </c>
      <c r="EM1656">
        <v>0</v>
      </c>
      <c r="EN1656">
        <v>0</v>
      </c>
      <c r="EO1656">
        <v>18.501139999999999</v>
      </c>
      <c r="EP1656">
        <v>46.435639999999999</v>
      </c>
      <c r="EQ1656">
        <v>46.22927</v>
      </c>
      <c r="ER1656">
        <v>45.63008</v>
      </c>
      <c r="ES1656">
        <v>45.157960000000003</v>
      </c>
      <c r="ET1656">
        <v>44.848880000000001</v>
      </c>
      <c r="EU1656">
        <v>35.07199</v>
      </c>
      <c r="EV1656">
        <v>19.45608</v>
      </c>
      <c r="EW1656">
        <v>11.00977</v>
      </c>
      <c r="EX1656">
        <v>57.699330000000003</v>
      </c>
      <c r="EY1656">
        <v>56.40598</v>
      </c>
      <c r="EZ1656">
        <v>55.669730000000001</v>
      </c>
      <c r="FA1656">
        <v>55.078560000000003</v>
      </c>
      <c r="FB1656">
        <v>54.338439999999999</v>
      </c>
      <c r="FC1656">
        <v>53.682960000000001</v>
      </c>
      <c r="FD1656">
        <v>53.229430000000001</v>
      </c>
      <c r="FE1656">
        <v>53.547159999999998</v>
      </c>
      <c r="FF1656">
        <v>57.402999999999999</v>
      </c>
      <c r="FG1656">
        <v>60.426879999999997</v>
      </c>
      <c r="FH1656">
        <v>66.167959999999994</v>
      </c>
      <c r="FI1656">
        <v>71.520139999999998</v>
      </c>
      <c r="FJ1656">
        <v>75.593670000000003</v>
      </c>
      <c r="FK1656">
        <v>77.328710000000001</v>
      </c>
      <c r="FL1656">
        <v>77.101089999999999</v>
      </c>
      <c r="FM1656">
        <v>76.188869999999994</v>
      </c>
      <c r="FN1656">
        <v>73.498040000000003</v>
      </c>
      <c r="FO1656">
        <v>69.236329999999995</v>
      </c>
      <c r="FP1656">
        <v>65.228440000000006</v>
      </c>
      <c r="FQ1656">
        <v>63.437379999999997</v>
      </c>
      <c r="FR1656">
        <v>62.225340000000003</v>
      </c>
      <c r="FS1656">
        <v>61.052259999999997</v>
      </c>
      <c r="FT1656">
        <v>59.929470000000002</v>
      </c>
      <c r="FU1656">
        <v>59.242060000000002</v>
      </c>
      <c r="FV1656">
        <v>1</v>
      </c>
    </row>
    <row r="1657" spans="1:178" x14ac:dyDescent="0.2">
      <c r="A1657" t="s">
        <v>216</v>
      </c>
      <c r="B1657" t="s">
        <v>231</v>
      </c>
      <c r="C1657" t="s">
        <v>246</v>
      </c>
      <c r="D1657" t="s">
        <v>43</v>
      </c>
      <c r="E1657" t="s">
        <v>239</v>
      </c>
      <c r="F1657" t="s">
        <v>228</v>
      </c>
      <c r="G1657">
        <v>51</v>
      </c>
      <c r="H1657" s="59"/>
      <c r="I1657">
        <v>11.725099999999999</v>
      </c>
      <c r="J1657">
        <v>52.90034</v>
      </c>
      <c r="K1657">
        <v>52.435099999999998</v>
      </c>
      <c r="L1657">
        <v>52.531480000000002</v>
      </c>
      <c r="M1657">
        <v>53.660679999999999</v>
      </c>
      <c r="N1657">
        <v>56.02073</v>
      </c>
      <c r="O1657">
        <v>59.386180000000003</v>
      </c>
      <c r="P1657">
        <v>60.510829999999999</v>
      </c>
      <c r="Q1657">
        <v>61.441740000000003</v>
      </c>
      <c r="R1657">
        <v>61.824750000000002</v>
      </c>
      <c r="S1657">
        <v>63.77</v>
      </c>
      <c r="T1657">
        <v>64.703230000000005</v>
      </c>
      <c r="U1657">
        <v>63.82761</v>
      </c>
      <c r="V1657">
        <v>62.690890000000003</v>
      </c>
      <c r="W1657">
        <v>60.967329999999997</v>
      </c>
      <c r="X1657">
        <v>60.869590000000002</v>
      </c>
      <c r="Y1657">
        <v>60.790390000000002</v>
      </c>
      <c r="Z1657">
        <v>59.931739999999998</v>
      </c>
      <c r="AA1657">
        <v>59.48563</v>
      </c>
      <c r="AB1657">
        <v>58.667630000000003</v>
      </c>
      <c r="AC1657">
        <v>57.966270000000002</v>
      </c>
      <c r="AD1657">
        <v>57.556559999999998</v>
      </c>
      <c r="AE1657">
        <v>56.829050000000002</v>
      </c>
      <c r="AF1657">
        <v>56.131639999999997</v>
      </c>
      <c r="AG1657">
        <v>54.343380000000003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16.893989999999999</v>
      </c>
      <c r="AX1657">
        <v>43.975839999999998</v>
      </c>
      <c r="AY1657">
        <v>43.797130000000003</v>
      </c>
      <c r="AZ1657">
        <v>43.220120000000001</v>
      </c>
      <c r="BA1657">
        <v>42.789369999999998</v>
      </c>
      <c r="BB1657">
        <v>42.474899999999998</v>
      </c>
      <c r="BC1657">
        <v>32.251669999999997</v>
      </c>
      <c r="BD1657">
        <v>17.077400000000001</v>
      </c>
      <c r="BE1657">
        <v>9.2851839999999992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17.265440000000002</v>
      </c>
      <c r="BV1657">
        <v>44.440930000000002</v>
      </c>
      <c r="BW1657">
        <v>44.255180000000003</v>
      </c>
      <c r="BX1657">
        <v>43.675020000000004</v>
      </c>
      <c r="BY1657">
        <v>43.234679999999997</v>
      </c>
      <c r="BZ1657">
        <v>42.923569999999998</v>
      </c>
      <c r="CA1657">
        <v>32.888640000000002</v>
      </c>
      <c r="CB1657">
        <v>17.672419999999999</v>
      </c>
      <c r="CC1657">
        <v>9.7342600000000008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0</v>
      </c>
      <c r="CR1657">
        <v>0</v>
      </c>
      <c r="CS1657">
        <v>17.52271</v>
      </c>
      <c r="CT1657">
        <v>44.76305</v>
      </c>
      <c r="CU1657">
        <v>44.572429999999997</v>
      </c>
      <c r="CV1657">
        <v>43.990070000000003</v>
      </c>
      <c r="CW1657">
        <v>43.543089999999999</v>
      </c>
      <c r="CX1657">
        <v>43.234319999999997</v>
      </c>
      <c r="CY1657">
        <v>33.329810000000002</v>
      </c>
      <c r="CZ1657">
        <v>18.084530000000001</v>
      </c>
      <c r="DA1657">
        <v>10.04529</v>
      </c>
      <c r="DB1657">
        <v>0</v>
      </c>
      <c r="DC1657">
        <v>0</v>
      </c>
      <c r="DD1657">
        <v>0</v>
      </c>
      <c r="DE1657">
        <v>0</v>
      </c>
      <c r="DF1657">
        <v>0</v>
      </c>
      <c r="DG1657">
        <v>0</v>
      </c>
      <c r="DH1657">
        <v>0</v>
      </c>
      <c r="DI1657">
        <v>0</v>
      </c>
      <c r="DJ1657">
        <v>0</v>
      </c>
      <c r="DK1657">
        <v>0</v>
      </c>
      <c r="DL1657">
        <v>0</v>
      </c>
      <c r="DM1657">
        <v>0</v>
      </c>
      <c r="DN1657">
        <v>0</v>
      </c>
      <c r="DO1657">
        <v>0</v>
      </c>
      <c r="DP1657">
        <v>0</v>
      </c>
      <c r="DQ1657">
        <v>17.779979999999998</v>
      </c>
      <c r="DR1657">
        <v>45.085160000000002</v>
      </c>
      <c r="DS1657">
        <v>44.889679999999998</v>
      </c>
      <c r="DT1657">
        <v>44.305129999999998</v>
      </c>
      <c r="DU1657">
        <v>43.851509999999998</v>
      </c>
      <c r="DV1657">
        <v>43.545070000000003</v>
      </c>
      <c r="DW1657">
        <v>33.770969999999998</v>
      </c>
      <c r="DX1657">
        <v>18.496639999999999</v>
      </c>
      <c r="DY1657">
        <v>10.356310000000001</v>
      </c>
      <c r="DZ1657">
        <v>0</v>
      </c>
      <c r="EA1657">
        <v>0</v>
      </c>
      <c r="EB1657">
        <v>0</v>
      </c>
      <c r="EC1657">
        <v>0</v>
      </c>
      <c r="ED1657">
        <v>0</v>
      </c>
      <c r="EE1657">
        <v>0</v>
      </c>
      <c r="EF1657">
        <v>0</v>
      </c>
      <c r="EG1657">
        <v>0</v>
      </c>
      <c r="EH1657">
        <v>0</v>
      </c>
      <c r="EI1657">
        <v>0</v>
      </c>
      <c r="EJ1657">
        <v>0</v>
      </c>
      <c r="EK1657">
        <v>0</v>
      </c>
      <c r="EL1657">
        <v>0</v>
      </c>
      <c r="EM1657">
        <v>0</v>
      </c>
      <c r="EN1657">
        <v>0</v>
      </c>
      <c r="EO1657">
        <v>18.151430000000001</v>
      </c>
      <c r="EP1657">
        <v>45.550249999999998</v>
      </c>
      <c r="EQ1657">
        <v>45.347740000000002</v>
      </c>
      <c r="ER1657">
        <v>44.76003</v>
      </c>
      <c r="ES1657">
        <v>44.296819999999997</v>
      </c>
      <c r="ET1657">
        <v>43.993740000000003</v>
      </c>
      <c r="EU1657">
        <v>34.407940000000004</v>
      </c>
      <c r="EV1657">
        <v>19.091660000000001</v>
      </c>
      <c r="EW1657">
        <v>10.805389999999999</v>
      </c>
      <c r="EX1657">
        <v>57.699330000000003</v>
      </c>
      <c r="EY1657">
        <v>56.40598</v>
      </c>
      <c r="EZ1657">
        <v>55.669730000000001</v>
      </c>
      <c r="FA1657">
        <v>55.078569999999999</v>
      </c>
      <c r="FB1657">
        <v>54.338439999999999</v>
      </c>
      <c r="FC1657">
        <v>53.682960000000001</v>
      </c>
      <c r="FD1657">
        <v>53.229430000000001</v>
      </c>
      <c r="FE1657">
        <v>53.547159999999998</v>
      </c>
      <c r="FF1657">
        <v>57.402999999999999</v>
      </c>
      <c r="FG1657">
        <v>60.426879999999997</v>
      </c>
      <c r="FH1657">
        <v>66.167959999999994</v>
      </c>
      <c r="FI1657">
        <v>71.520139999999998</v>
      </c>
      <c r="FJ1657">
        <v>75.593670000000003</v>
      </c>
      <c r="FK1657">
        <v>77.328710000000001</v>
      </c>
      <c r="FL1657">
        <v>77.101079999999996</v>
      </c>
      <c r="FM1657">
        <v>76.188879999999997</v>
      </c>
      <c r="FN1657">
        <v>73.498040000000003</v>
      </c>
      <c r="FO1657">
        <v>69.236329999999995</v>
      </c>
      <c r="FP1657">
        <v>65.228440000000006</v>
      </c>
      <c r="FQ1657">
        <v>63.437379999999997</v>
      </c>
      <c r="FR1657">
        <v>62.22533</v>
      </c>
      <c r="FS1657">
        <v>61.052259999999997</v>
      </c>
      <c r="FT1657">
        <v>59.929470000000002</v>
      </c>
      <c r="FU1657">
        <v>59.242060000000002</v>
      </c>
      <c r="FV1657">
        <v>1</v>
      </c>
    </row>
    <row r="1658" spans="1:178" x14ac:dyDescent="0.2">
      <c r="A1658" t="s">
        <v>216</v>
      </c>
      <c r="B1658" t="s">
        <v>231</v>
      </c>
      <c r="C1658" t="s">
        <v>246</v>
      </c>
      <c r="D1658" t="s">
        <v>44</v>
      </c>
      <c r="E1658">
        <v>2015</v>
      </c>
      <c r="F1658" t="s">
        <v>228</v>
      </c>
      <c r="G1658">
        <v>54</v>
      </c>
      <c r="H1658" s="59"/>
      <c r="I1658">
        <v>12.414809999999999</v>
      </c>
      <c r="J1658">
        <v>52.795830000000002</v>
      </c>
      <c r="K1658">
        <v>52.28434</v>
      </c>
      <c r="L1658">
        <v>51.853859999999997</v>
      </c>
      <c r="M1658">
        <v>53.62894</v>
      </c>
      <c r="N1658">
        <v>56.579210000000003</v>
      </c>
      <c r="O1658">
        <v>59.727800000000002</v>
      </c>
      <c r="P1658">
        <v>61.418559999999999</v>
      </c>
      <c r="Q1658">
        <v>61.72683</v>
      </c>
      <c r="R1658">
        <v>59.537500000000001</v>
      </c>
      <c r="S1658">
        <v>60.617429999999999</v>
      </c>
      <c r="T1658">
        <v>59.048360000000002</v>
      </c>
      <c r="U1658">
        <v>61.05097</v>
      </c>
      <c r="V1658">
        <v>62.657449999999997</v>
      </c>
      <c r="W1658">
        <v>60.462820000000001</v>
      </c>
      <c r="X1658">
        <v>60.066510000000001</v>
      </c>
      <c r="Y1658">
        <v>59.79712</v>
      </c>
      <c r="Z1658">
        <v>59.202219999999997</v>
      </c>
      <c r="AA1658">
        <v>59.35154</v>
      </c>
      <c r="AB1658">
        <v>58.445709999999998</v>
      </c>
      <c r="AC1658">
        <v>58.183779999999999</v>
      </c>
      <c r="AD1658">
        <v>57.734520000000003</v>
      </c>
      <c r="AE1658">
        <v>57.829590000000003</v>
      </c>
      <c r="AF1658">
        <v>56.360849999999999</v>
      </c>
      <c r="AG1658">
        <v>53.457470000000001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16.997160000000001</v>
      </c>
      <c r="AX1658">
        <v>43.91131</v>
      </c>
      <c r="AY1658">
        <v>44.264159999999997</v>
      </c>
      <c r="AZ1658">
        <v>43.802810000000001</v>
      </c>
      <c r="BA1658">
        <v>43.73348</v>
      </c>
      <c r="BB1658">
        <v>43.281010000000002</v>
      </c>
      <c r="BC1658">
        <v>33.32667</v>
      </c>
      <c r="BD1658">
        <v>17.55781</v>
      </c>
      <c r="BE1658">
        <v>5.5359210000000001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17.344449999999998</v>
      </c>
      <c r="BV1658">
        <v>44.379829999999998</v>
      </c>
      <c r="BW1658">
        <v>44.689010000000003</v>
      </c>
      <c r="BX1658">
        <v>44.207720000000002</v>
      </c>
      <c r="BY1658">
        <v>44.147329999999997</v>
      </c>
      <c r="BZ1658">
        <v>43.692610000000002</v>
      </c>
      <c r="CA1658">
        <v>33.926070000000003</v>
      </c>
      <c r="CB1658">
        <v>18.10061</v>
      </c>
      <c r="CC1658">
        <v>8.0389230000000005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0</v>
      </c>
      <c r="CQ1658">
        <v>0</v>
      </c>
      <c r="CR1658">
        <v>0</v>
      </c>
      <c r="CS1658">
        <v>17.584980000000002</v>
      </c>
      <c r="CT1658">
        <v>44.704329999999999</v>
      </c>
      <c r="CU1658">
        <v>44.983260000000001</v>
      </c>
      <c r="CV1658">
        <v>44.488149999999997</v>
      </c>
      <c r="CW1658">
        <v>44.433959999999999</v>
      </c>
      <c r="CX1658">
        <v>43.977679999999999</v>
      </c>
      <c r="CY1658">
        <v>34.34122</v>
      </c>
      <c r="CZ1658">
        <v>18.476559999999999</v>
      </c>
      <c r="DA1658">
        <v>9.7724949999999993</v>
      </c>
      <c r="DB1658">
        <v>0</v>
      </c>
      <c r="DC1658">
        <v>0</v>
      </c>
      <c r="DD1658">
        <v>0</v>
      </c>
      <c r="DE1658">
        <v>0</v>
      </c>
      <c r="DF1658">
        <v>0</v>
      </c>
      <c r="DG1658">
        <v>0</v>
      </c>
      <c r="DH1658">
        <v>0</v>
      </c>
      <c r="DI1658">
        <v>0</v>
      </c>
      <c r="DJ1658">
        <v>0</v>
      </c>
      <c r="DK1658">
        <v>0</v>
      </c>
      <c r="DL1658">
        <v>0</v>
      </c>
      <c r="DM1658">
        <v>0</v>
      </c>
      <c r="DN1658">
        <v>0</v>
      </c>
      <c r="DO1658">
        <v>0</v>
      </c>
      <c r="DP1658">
        <v>0</v>
      </c>
      <c r="DQ1658">
        <v>17.825510000000001</v>
      </c>
      <c r="DR1658">
        <v>45.028820000000003</v>
      </c>
      <c r="DS1658">
        <v>45.277520000000003</v>
      </c>
      <c r="DT1658">
        <v>44.768590000000003</v>
      </c>
      <c r="DU1658">
        <v>44.720579999999998</v>
      </c>
      <c r="DV1658">
        <v>44.262749999999997</v>
      </c>
      <c r="DW1658">
        <v>34.756360000000001</v>
      </c>
      <c r="DX1658">
        <v>18.852499999999999</v>
      </c>
      <c r="DY1658">
        <v>11.506069999999999</v>
      </c>
      <c r="DZ1658">
        <v>0</v>
      </c>
      <c r="EA1658">
        <v>0</v>
      </c>
      <c r="EB1658">
        <v>0</v>
      </c>
      <c r="EC1658">
        <v>0</v>
      </c>
      <c r="ED1658">
        <v>0</v>
      </c>
      <c r="EE1658">
        <v>0</v>
      </c>
      <c r="EF1658">
        <v>0</v>
      </c>
      <c r="EG1658">
        <v>0</v>
      </c>
      <c r="EH1658">
        <v>0</v>
      </c>
      <c r="EI1658">
        <v>0</v>
      </c>
      <c r="EJ1658">
        <v>0</v>
      </c>
      <c r="EK1658">
        <v>0</v>
      </c>
      <c r="EL1658">
        <v>0</v>
      </c>
      <c r="EM1658">
        <v>0</v>
      </c>
      <c r="EN1658">
        <v>0</v>
      </c>
      <c r="EO1658">
        <v>18.172799999999999</v>
      </c>
      <c r="EP1658">
        <v>45.497340000000001</v>
      </c>
      <c r="EQ1658">
        <v>45.702370000000002</v>
      </c>
      <c r="ER1658">
        <v>45.173490000000001</v>
      </c>
      <c r="ES1658">
        <v>45.134430000000002</v>
      </c>
      <c r="ET1658">
        <v>44.674349999999997</v>
      </c>
      <c r="EU1658">
        <v>35.35577</v>
      </c>
      <c r="EV1658">
        <v>19.395309999999998</v>
      </c>
      <c r="EW1658">
        <v>14.009069999999999</v>
      </c>
      <c r="EX1658">
        <v>51.277900000000002</v>
      </c>
      <c r="EY1658">
        <v>49.997669999999999</v>
      </c>
      <c r="EZ1658">
        <v>47.831180000000003</v>
      </c>
      <c r="FA1658">
        <v>46.878270000000001</v>
      </c>
      <c r="FB1658">
        <v>46.207630000000002</v>
      </c>
      <c r="FC1658">
        <v>45.362090000000002</v>
      </c>
      <c r="FD1658">
        <v>45.45055</v>
      </c>
      <c r="FE1658">
        <v>45.521979999999999</v>
      </c>
      <c r="FF1658">
        <v>46.324289999999998</v>
      </c>
      <c r="FG1658">
        <v>49.51323</v>
      </c>
      <c r="FH1658">
        <v>52.711539999999999</v>
      </c>
      <c r="FI1658">
        <v>54.836930000000002</v>
      </c>
      <c r="FJ1658">
        <v>56.304560000000002</v>
      </c>
      <c r="FK1658">
        <v>56.622889999999998</v>
      </c>
      <c r="FL1658">
        <v>57.40598</v>
      </c>
      <c r="FM1658">
        <v>57.221969999999999</v>
      </c>
      <c r="FN1658">
        <v>56.313319999999997</v>
      </c>
      <c r="FO1658">
        <v>55.170470000000002</v>
      </c>
      <c r="FP1658">
        <v>53.930660000000003</v>
      </c>
      <c r="FQ1658">
        <v>53.343319999999999</v>
      </c>
      <c r="FR1658">
        <v>52.651580000000003</v>
      </c>
      <c r="FS1658">
        <v>51.375749999999996</v>
      </c>
      <c r="FT1658">
        <v>50.484310000000001</v>
      </c>
      <c r="FU1658">
        <v>49.412840000000003</v>
      </c>
      <c r="FV1658">
        <v>1</v>
      </c>
    </row>
    <row r="1659" spans="1:178" x14ac:dyDescent="0.2">
      <c r="A1659" t="s">
        <v>216</v>
      </c>
      <c r="B1659" t="s">
        <v>231</v>
      </c>
      <c r="C1659" t="s">
        <v>246</v>
      </c>
      <c r="D1659" t="s">
        <v>44</v>
      </c>
      <c r="E1659">
        <v>2016</v>
      </c>
      <c r="F1659" t="s">
        <v>228</v>
      </c>
      <c r="G1659">
        <v>53</v>
      </c>
      <c r="H1659" s="59"/>
      <c r="I1659">
        <v>12.184900000000001</v>
      </c>
      <c r="J1659">
        <v>51.818129999999996</v>
      </c>
      <c r="K1659">
        <v>51.316110000000002</v>
      </c>
      <c r="L1659">
        <v>50.893599999999999</v>
      </c>
      <c r="M1659">
        <v>52.635809999999999</v>
      </c>
      <c r="N1659">
        <v>55.531440000000003</v>
      </c>
      <c r="O1659">
        <v>58.621729999999999</v>
      </c>
      <c r="P1659">
        <v>60.281179999999999</v>
      </c>
      <c r="Q1659">
        <v>60.583739999999999</v>
      </c>
      <c r="R1659">
        <v>58.434950000000001</v>
      </c>
      <c r="S1659">
        <v>59.494880000000002</v>
      </c>
      <c r="T1659">
        <v>57.95487</v>
      </c>
      <c r="U1659">
        <v>59.920400000000001</v>
      </c>
      <c r="V1659">
        <v>61.497129999999999</v>
      </c>
      <c r="W1659">
        <v>59.343139999999998</v>
      </c>
      <c r="X1659">
        <v>58.954169999999998</v>
      </c>
      <c r="Y1659">
        <v>58.689770000000003</v>
      </c>
      <c r="Z1659">
        <v>58.105890000000002</v>
      </c>
      <c r="AA1659">
        <v>58.25244</v>
      </c>
      <c r="AB1659">
        <v>57.363379999999999</v>
      </c>
      <c r="AC1659">
        <v>57.106299999999997</v>
      </c>
      <c r="AD1659">
        <v>56.66536</v>
      </c>
      <c r="AE1659">
        <v>56.758670000000002</v>
      </c>
      <c r="AF1659">
        <v>55.317129999999999</v>
      </c>
      <c r="AG1659">
        <v>52.46752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16.67698</v>
      </c>
      <c r="AX1659">
        <v>43.090829999999997</v>
      </c>
      <c r="AY1659">
        <v>43.437820000000002</v>
      </c>
      <c r="AZ1659">
        <v>42.985329999999998</v>
      </c>
      <c r="BA1659">
        <v>42.917149999999999</v>
      </c>
      <c r="BB1659">
        <v>42.473089999999999</v>
      </c>
      <c r="BC1659">
        <v>32.700159999999997</v>
      </c>
      <c r="BD1659">
        <v>17.22419</v>
      </c>
      <c r="BE1659">
        <v>5.3943599999999998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17.021039999999999</v>
      </c>
      <c r="BV1659">
        <v>43.554989999999997</v>
      </c>
      <c r="BW1659">
        <v>43.858730000000001</v>
      </c>
      <c r="BX1659">
        <v>43.386470000000003</v>
      </c>
      <c r="BY1659">
        <v>43.32714</v>
      </c>
      <c r="BZ1659">
        <v>42.880859999999998</v>
      </c>
      <c r="CA1659">
        <v>33.293990000000001</v>
      </c>
      <c r="CB1659">
        <v>17.761949999999999</v>
      </c>
      <c r="CC1659">
        <v>7.8740779999999999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0</v>
      </c>
      <c r="CR1659">
        <v>0</v>
      </c>
      <c r="CS1659">
        <v>17.259329999999999</v>
      </c>
      <c r="CT1659">
        <v>43.876469999999998</v>
      </c>
      <c r="CU1659">
        <v>44.150239999999997</v>
      </c>
      <c r="CV1659">
        <v>43.664299999999997</v>
      </c>
      <c r="CW1659">
        <v>43.611109999999996</v>
      </c>
      <c r="CX1659">
        <v>43.16328</v>
      </c>
      <c r="CY1659">
        <v>33.705269999999999</v>
      </c>
      <c r="CZ1659">
        <v>18.134399999999999</v>
      </c>
      <c r="DA1659">
        <v>9.5915230000000005</v>
      </c>
      <c r="DB1659">
        <v>0</v>
      </c>
      <c r="DC1659">
        <v>0</v>
      </c>
      <c r="DD1659">
        <v>0</v>
      </c>
      <c r="DE1659">
        <v>0</v>
      </c>
      <c r="DF1659">
        <v>0</v>
      </c>
      <c r="DG1659">
        <v>0</v>
      </c>
      <c r="DH1659">
        <v>0</v>
      </c>
      <c r="DI1659">
        <v>0</v>
      </c>
      <c r="DJ1659">
        <v>0</v>
      </c>
      <c r="DK1659">
        <v>0</v>
      </c>
      <c r="DL1659">
        <v>0</v>
      </c>
      <c r="DM1659">
        <v>0</v>
      </c>
      <c r="DN1659">
        <v>0</v>
      </c>
      <c r="DO1659">
        <v>0</v>
      </c>
      <c r="DP1659">
        <v>0</v>
      </c>
      <c r="DQ1659">
        <v>17.497630000000001</v>
      </c>
      <c r="DR1659">
        <v>44.197940000000003</v>
      </c>
      <c r="DS1659">
        <v>44.441760000000002</v>
      </c>
      <c r="DT1659">
        <v>43.942120000000003</v>
      </c>
      <c r="DU1659">
        <v>43.895069999999997</v>
      </c>
      <c r="DV1659">
        <v>43.445700000000002</v>
      </c>
      <c r="DW1659">
        <v>34.116549999999997</v>
      </c>
      <c r="DX1659">
        <v>18.50685</v>
      </c>
      <c r="DY1659">
        <v>11.30897</v>
      </c>
      <c r="DZ1659">
        <v>0</v>
      </c>
      <c r="EA1659">
        <v>0</v>
      </c>
      <c r="EB1659">
        <v>0</v>
      </c>
      <c r="EC1659">
        <v>0</v>
      </c>
      <c r="ED1659">
        <v>0</v>
      </c>
      <c r="EE1659">
        <v>0</v>
      </c>
      <c r="EF1659">
        <v>0</v>
      </c>
      <c r="EG1659">
        <v>0</v>
      </c>
      <c r="EH1659">
        <v>0</v>
      </c>
      <c r="EI1659">
        <v>0</v>
      </c>
      <c r="EJ1659">
        <v>0</v>
      </c>
      <c r="EK1659">
        <v>0</v>
      </c>
      <c r="EL1659">
        <v>0</v>
      </c>
      <c r="EM1659">
        <v>0</v>
      </c>
      <c r="EN1659">
        <v>0</v>
      </c>
      <c r="EO1659">
        <v>17.84168</v>
      </c>
      <c r="EP1659">
        <v>44.662109999999998</v>
      </c>
      <c r="EQ1659">
        <v>44.862659999999998</v>
      </c>
      <c r="ER1659">
        <v>44.343260000000001</v>
      </c>
      <c r="ES1659">
        <v>44.305070000000001</v>
      </c>
      <c r="ET1659">
        <v>43.853470000000002</v>
      </c>
      <c r="EU1659">
        <v>34.710380000000001</v>
      </c>
      <c r="EV1659">
        <v>19.044599999999999</v>
      </c>
      <c r="EW1659">
        <v>13.788690000000001</v>
      </c>
      <c r="EX1659">
        <v>51.277900000000002</v>
      </c>
      <c r="EY1659">
        <v>49.997669999999999</v>
      </c>
      <c r="EZ1659">
        <v>47.831180000000003</v>
      </c>
      <c r="FA1659">
        <v>46.878259999999997</v>
      </c>
      <c r="FB1659">
        <v>46.207630000000002</v>
      </c>
      <c r="FC1659">
        <v>45.362090000000002</v>
      </c>
      <c r="FD1659">
        <v>45.450539999999997</v>
      </c>
      <c r="FE1659">
        <v>45.521979999999999</v>
      </c>
      <c r="FF1659">
        <v>46.324289999999998</v>
      </c>
      <c r="FG1659">
        <v>49.51323</v>
      </c>
      <c r="FH1659">
        <v>52.711539999999999</v>
      </c>
      <c r="FI1659">
        <v>54.836930000000002</v>
      </c>
      <c r="FJ1659">
        <v>56.304560000000002</v>
      </c>
      <c r="FK1659">
        <v>56.622889999999998</v>
      </c>
      <c r="FL1659">
        <v>57.40598</v>
      </c>
      <c r="FM1659">
        <v>57.221969999999999</v>
      </c>
      <c r="FN1659">
        <v>56.313319999999997</v>
      </c>
      <c r="FO1659">
        <v>55.170470000000002</v>
      </c>
      <c r="FP1659">
        <v>53.930660000000003</v>
      </c>
      <c r="FQ1659">
        <v>53.343319999999999</v>
      </c>
      <c r="FR1659">
        <v>52.651580000000003</v>
      </c>
      <c r="FS1659">
        <v>51.375749999999996</v>
      </c>
      <c r="FT1659">
        <v>50.484310000000001</v>
      </c>
      <c r="FU1659">
        <v>49.412849999999999</v>
      </c>
      <c r="FV1659">
        <v>1</v>
      </c>
    </row>
    <row r="1660" spans="1:178" x14ac:dyDescent="0.2">
      <c r="A1660" t="s">
        <v>216</v>
      </c>
      <c r="B1660" t="s">
        <v>231</v>
      </c>
      <c r="C1660" t="s">
        <v>246</v>
      </c>
      <c r="D1660" t="s">
        <v>44</v>
      </c>
      <c r="E1660">
        <v>2017</v>
      </c>
      <c r="F1660" t="s">
        <v>228</v>
      </c>
      <c r="G1660">
        <v>51</v>
      </c>
      <c r="H1660" s="59"/>
      <c r="I1660">
        <v>11.725099999999999</v>
      </c>
      <c r="J1660">
        <v>49.862720000000003</v>
      </c>
      <c r="K1660">
        <v>49.379660000000001</v>
      </c>
      <c r="L1660">
        <v>48.973089999999999</v>
      </c>
      <c r="M1660">
        <v>50.649560000000001</v>
      </c>
      <c r="N1660">
        <v>53.435920000000003</v>
      </c>
      <c r="O1660">
        <v>56.409590000000001</v>
      </c>
      <c r="P1660">
        <v>58.006419999999999</v>
      </c>
      <c r="Q1660">
        <v>58.297559999999997</v>
      </c>
      <c r="R1660">
        <v>56.229860000000002</v>
      </c>
      <c r="S1660">
        <v>57.249789999999997</v>
      </c>
      <c r="T1660">
        <v>55.767890000000001</v>
      </c>
      <c r="U1660">
        <v>57.65925</v>
      </c>
      <c r="V1660">
        <v>59.176479999999998</v>
      </c>
      <c r="W1660">
        <v>57.10378</v>
      </c>
      <c r="X1660">
        <v>56.729480000000002</v>
      </c>
      <c r="Y1660">
        <v>56.475059999999999</v>
      </c>
      <c r="Z1660">
        <v>55.913209999999999</v>
      </c>
      <c r="AA1660">
        <v>56.054229999999997</v>
      </c>
      <c r="AB1660">
        <v>55.198720000000002</v>
      </c>
      <c r="AC1660">
        <v>54.951349999999998</v>
      </c>
      <c r="AD1660">
        <v>54.52704</v>
      </c>
      <c r="AE1660">
        <v>54.61683</v>
      </c>
      <c r="AF1660">
        <v>53.229689999999998</v>
      </c>
      <c r="AG1660">
        <v>50.487609999999997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16.03678</v>
      </c>
      <c r="AX1660">
        <v>41.45008</v>
      </c>
      <c r="AY1660">
        <v>41.785350000000001</v>
      </c>
      <c r="AZ1660">
        <v>41.350560000000002</v>
      </c>
      <c r="BA1660">
        <v>41.284669999999998</v>
      </c>
      <c r="BB1660">
        <v>40.857430000000001</v>
      </c>
      <c r="BC1660">
        <v>31.447410000000001</v>
      </c>
      <c r="BD1660">
        <v>16.557220000000001</v>
      </c>
      <c r="BE1660">
        <v>5.1123690000000002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16.374279999999999</v>
      </c>
      <c r="BV1660">
        <v>41.9054</v>
      </c>
      <c r="BW1660">
        <v>42.198230000000002</v>
      </c>
      <c r="BX1660">
        <v>41.744050000000001</v>
      </c>
      <c r="BY1660">
        <v>41.68685</v>
      </c>
      <c r="BZ1660">
        <v>41.257429999999999</v>
      </c>
      <c r="CA1660">
        <v>32.029919999999997</v>
      </c>
      <c r="CB1660">
        <v>17.08473</v>
      </c>
      <c r="CC1660">
        <v>7.5448500000000003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16.608039999999999</v>
      </c>
      <c r="CT1660">
        <v>42.220750000000002</v>
      </c>
      <c r="CU1660">
        <v>42.484200000000001</v>
      </c>
      <c r="CV1660">
        <v>42.016590000000001</v>
      </c>
      <c r="CW1660">
        <v>41.965400000000002</v>
      </c>
      <c r="CX1660">
        <v>41.534480000000002</v>
      </c>
      <c r="CY1660">
        <v>32.433369999999996</v>
      </c>
      <c r="CZ1660">
        <v>17.45008</v>
      </c>
      <c r="DA1660">
        <v>9.2295789999999993</v>
      </c>
      <c r="DB1660">
        <v>0</v>
      </c>
      <c r="DC1660">
        <v>0</v>
      </c>
      <c r="DD1660">
        <v>0</v>
      </c>
      <c r="DE1660">
        <v>0</v>
      </c>
      <c r="DF1660">
        <v>0</v>
      </c>
      <c r="DG1660">
        <v>0</v>
      </c>
      <c r="DH1660">
        <v>0</v>
      </c>
      <c r="DI1660">
        <v>0</v>
      </c>
      <c r="DJ1660">
        <v>0</v>
      </c>
      <c r="DK1660">
        <v>0</v>
      </c>
      <c r="DL1660">
        <v>0</v>
      </c>
      <c r="DM1660">
        <v>0</v>
      </c>
      <c r="DN1660">
        <v>0</v>
      </c>
      <c r="DO1660">
        <v>0</v>
      </c>
      <c r="DP1660">
        <v>0</v>
      </c>
      <c r="DQ1660">
        <v>16.84179</v>
      </c>
      <c r="DR1660">
        <v>42.536110000000001</v>
      </c>
      <c r="DS1660">
        <v>42.770159999999997</v>
      </c>
      <c r="DT1660">
        <v>42.289119999999997</v>
      </c>
      <c r="DU1660">
        <v>42.243960000000001</v>
      </c>
      <c r="DV1660">
        <v>41.811520000000002</v>
      </c>
      <c r="DW1660">
        <v>32.836820000000003</v>
      </c>
      <c r="DX1660">
        <v>17.815429999999999</v>
      </c>
      <c r="DY1660">
        <v>10.91431</v>
      </c>
      <c r="DZ1660">
        <v>0</v>
      </c>
      <c r="EA1660">
        <v>0</v>
      </c>
      <c r="EB1660">
        <v>0</v>
      </c>
      <c r="EC1660">
        <v>0</v>
      </c>
      <c r="ED1660">
        <v>0</v>
      </c>
      <c r="EE1660">
        <v>0</v>
      </c>
      <c r="EF1660">
        <v>0</v>
      </c>
      <c r="EG1660">
        <v>0</v>
      </c>
      <c r="EH1660">
        <v>0</v>
      </c>
      <c r="EI1660">
        <v>0</v>
      </c>
      <c r="EJ1660">
        <v>0</v>
      </c>
      <c r="EK1660">
        <v>0</v>
      </c>
      <c r="EL1660">
        <v>0</v>
      </c>
      <c r="EM1660">
        <v>0</v>
      </c>
      <c r="EN1660">
        <v>0</v>
      </c>
      <c r="EO1660">
        <v>17.179290000000002</v>
      </c>
      <c r="EP1660">
        <v>42.991430000000001</v>
      </c>
      <c r="EQ1660">
        <v>43.183039999999998</v>
      </c>
      <c r="ER1660">
        <v>42.68262</v>
      </c>
      <c r="ES1660">
        <v>42.646140000000003</v>
      </c>
      <c r="ET1660">
        <v>42.21152</v>
      </c>
      <c r="EU1660">
        <v>33.419339999999998</v>
      </c>
      <c r="EV1660">
        <v>18.342949999999998</v>
      </c>
      <c r="EW1660">
        <v>13.34679</v>
      </c>
      <c r="EX1660">
        <v>51.277900000000002</v>
      </c>
      <c r="EY1660">
        <v>49.997669999999999</v>
      </c>
      <c r="EZ1660">
        <v>47.831180000000003</v>
      </c>
      <c r="FA1660">
        <v>46.878270000000001</v>
      </c>
      <c r="FB1660">
        <v>46.207630000000002</v>
      </c>
      <c r="FC1660">
        <v>45.362090000000002</v>
      </c>
      <c r="FD1660">
        <v>45.45055</v>
      </c>
      <c r="FE1660">
        <v>45.521979999999999</v>
      </c>
      <c r="FF1660">
        <v>46.324289999999998</v>
      </c>
      <c r="FG1660">
        <v>49.51323</v>
      </c>
      <c r="FH1660">
        <v>52.711539999999999</v>
      </c>
      <c r="FI1660">
        <v>54.836930000000002</v>
      </c>
      <c r="FJ1660">
        <v>56.304560000000002</v>
      </c>
      <c r="FK1660">
        <v>56.622889999999998</v>
      </c>
      <c r="FL1660">
        <v>57.40598</v>
      </c>
      <c r="FM1660">
        <v>57.221969999999999</v>
      </c>
      <c r="FN1660">
        <v>56.313319999999997</v>
      </c>
      <c r="FO1660">
        <v>55.170470000000002</v>
      </c>
      <c r="FP1660">
        <v>53.930660000000003</v>
      </c>
      <c r="FQ1660">
        <v>53.343319999999999</v>
      </c>
      <c r="FR1660">
        <v>52.651589999999999</v>
      </c>
      <c r="FS1660">
        <v>51.375749999999996</v>
      </c>
      <c r="FT1660">
        <v>50.484310000000001</v>
      </c>
      <c r="FU1660">
        <v>49.412849999999999</v>
      </c>
      <c r="FV1660">
        <v>1</v>
      </c>
    </row>
    <row r="1661" spans="1:178" x14ac:dyDescent="0.2">
      <c r="A1661" t="s">
        <v>216</v>
      </c>
      <c r="B1661" t="s">
        <v>231</v>
      </c>
      <c r="C1661" t="s">
        <v>246</v>
      </c>
      <c r="D1661" t="s">
        <v>44</v>
      </c>
      <c r="E1661" t="s">
        <v>239</v>
      </c>
      <c r="F1661" t="s">
        <v>228</v>
      </c>
      <c r="G1661">
        <v>51</v>
      </c>
      <c r="H1661" s="59"/>
      <c r="I1661">
        <v>11.725099999999999</v>
      </c>
      <c r="J1661">
        <v>49.862720000000003</v>
      </c>
      <c r="K1661">
        <v>49.379660000000001</v>
      </c>
      <c r="L1661">
        <v>48.973089999999999</v>
      </c>
      <c r="M1661">
        <v>50.649560000000001</v>
      </c>
      <c r="N1661">
        <v>53.435920000000003</v>
      </c>
      <c r="O1661">
        <v>56.409590000000001</v>
      </c>
      <c r="P1661">
        <v>58.006419999999999</v>
      </c>
      <c r="Q1661">
        <v>58.297559999999997</v>
      </c>
      <c r="R1661">
        <v>56.229860000000002</v>
      </c>
      <c r="S1661">
        <v>57.249789999999997</v>
      </c>
      <c r="T1661">
        <v>55.767890000000001</v>
      </c>
      <c r="U1661">
        <v>57.65925</v>
      </c>
      <c r="V1661">
        <v>59.176479999999998</v>
      </c>
      <c r="W1661">
        <v>57.10378</v>
      </c>
      <c r="X1661">
        <v>56.729480000000002</v>
      </c>
      <c r="Y1661">
        <v>56.475059999999999</v>
      </c>
      <c r="Z1661">
        <v>55.913209999999999</v>
      </c>
      <c r="AA1661">
        <v>56.054229999999997</v>
      </c>
      <c r="AB1661">
        <v>55.198720000000002</v>
      </c>
      <c r="AC1661">
        <v>54.951349999999998</v>
      </c>
      <c r="AD1661">
        <v>54.52704</v>
      </c>
      <c r="AE1661">
        <v>54.61683</v>
      </c>
      <c r="AF1661">
        <v>53.229689999999998</v>
      </c>
      <c r="AG1661">
        <v>50.487609999999997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16.03678</v>
      </c>
      <c r="AX1661">
        <v>41.45008</v>
      </c>
      <c r="AY1661">
        <v>41.785350000000001</v>
      </c>
      <c r="AZ1661">
        <v>41.350560000000002</v>
      </c>
      <c r="BA1661">
        <v>41.284669999999998</v>
      </c>
      <c r="BB1661">
        <v>40.857430000000001</v>
      </c>
      <c r="BC1661">
        <v>31.447410000000001</v>
      </c>
      <c r="BD1661">
        <v>16.557220000000001</v>
      </c>
      <c r="BE1661">
        <v>5.1123690000000002</v>
      </c>
      <c r="BF1661">
        <v>0</v>
      </c>
      <c r="BG1661">
        <v>0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16.374279999999999</v>
      </c>
      <c r="BV1661">
        <v>41.9054</v>
      </c>
      <c r="BW1661">
        <v>42.198230000000002</v>
      </c>
      <c r="BX1661">
        <v>41.744050000000001</v>
      </c>
      <c r="BY1661">
        <v>41.68685</v>
      </c>
      <c r="BZ1661">
        <v>41.257429999999999</v>
      </c>
      <c r="CA1661">
        <v>32.029919999999997</v>
      </c>
      <c r="CB1661">
        <v>17.08473</v>
      </c>
      <c r="CC1661">
        <v>7.5448500000000003</v>
      </c>
      <c r="CD1661">
        <v>0</v>
      </c>
      <c r="CE1661">
        <v>0</v>
      </c>
      <c r="CF1661">
        <v>0</v>
      </c>
      <c r="CG1661">
        <v>0</v>
      </c>
      <c r="CH1661">
        <v>0</v>
      </c>
      <c r="CI1661">
        <v>0</v>
      </c>
      <c r="CJ1661">
        <v>0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v>0</v>
      </c>
      <c r="CR1661">
        <v>0</v>
      </c>
      <c r="CS1661">
        <v>16.608039999999999</v>
      </c>
      <c r="CT1661">
        <v>42.220750000000002</v>
      </c>
      <c r="CU1661">
        <v>42.484200000000001</v>
      </c>
      <c r="CV1661">
        <v>42.016590000000001</v>
      </c>
      <c r="CW1661">
        <v>41.965400000000002</v>
      </c>
      <c r="CX1661">
        <v>41.534480000000002</v>
      </c>
      <c r="CY1661">
        <v>32.433369999999996</v>
      </c>
      <c r="CZ1661">
        <v>17.45008</v>
      </c>
      <c r="DA1661">
        <v>9.2295789999999993</v>
      </c>
      <c r="DB1661">
        <v>0</v>
      </c>
      <c r="DC1661">
        <v>0</v>
      </c>
      <c r="DD1661">
        <v>0</v>
      </c>
      <c r="DE1661">
        <v>0</v>
      </c>
      <c r="DF1661">
        <v>0</v>
      </c>
      <c r="DG1661">
        <v>0</v>
      </c>
      <c r="DH1661">
        <v>0</v>
      </c>
      <c r="DI1661">
        <v>0</v>
      </c>
      <c r="DJ1661">
        <v>0</v>
      </c>
      <c r="DK1661">
        <v>0</v>
      </c>
      <c r="DL1661">
        <v>0</v>
      </c>
      <c r="DM1661">
        <v>0</v>
      </c>
      <c r="DN1661">
        <v>0</v>
      </c>
      <c r="DO1661">
        <v>0</v>
      </c>
      <c r="DP1661">
        <v>0</v>
      </c>
      <c r="DQ1661">
        <v>16.84179</v>
      </c>
      <c r="DR1661">
        <v>42.536110000000001</v>
      </c>
      <c r="DS1661">
        <v>42.770159999999997</v>
      </c>
      <c r="DT1661">
        <v>42.289119999999997</v>
      </c>
      <c r="DU1661">
        <v>42.243960000000001</v>
      </c>
      <c r="DV1661">
        <v>41.811520000000002</v>
      </c>
      <c r="DW1661">
        <v>32.836820000000003</v>
      </c>
      <c r="DX1661">
        <v>17.815429999999999</v>
      </c>
      <c r="DY1661">
        <v>10.91431</v>
      </c>
      <c r="DZ1661">
        <v>0</v>
      </c>
      <c r="EA1661">
        <v>0</v>
      </c>
      <c r="EB1661">
        <v>0</v>
      </c>
      <c r="EC1661">
        <v>0</v>
      </c>
      <c r="ED1661">
        <v>0</v>
      </c>
      <c r="EE1661">
        <v>0</v>
      </c>
      <c r="EF1661">
        <v>0</v>
      </c>
      <c r="EG1661">
        <v>0</v>
      </c>
      <c r="EH1661">
        <v>0</v>
      </c>
      <c r="EI1661">
        <v>0</v>
      </c>
      <c r="EJ1661">
        <v>0</v>
      </c>
      <c r="EK1661">
        <v>0</v>
      </c>
      <c r="EL1661">
        <v>0</v>
      </c>
      <c r="EM1661">
        <v>0</v>
      </c>
      <c r="EN1661">
        <v>0</v>
      </c>
      <c r="EO1661">
        <v>17.179290000000002</v>
      </c>
      <c r="EP1661">
        <v>42.991430000000001</v>
      </c>
      <c r="EQ1661">
        <v>43.183039999999998</v>
      </c>
      <c r="ER1661">
        <v>42.68262</v>
      </c>
      <c r="ES1661">
        <v>42.646140000000003</v>
      </c>
      <c r="ET1661">
        <v>42.21152</v>
      </c>
      <c r="EU1661">
        <v>33.419339999999998</v>
      </c>
      <c r="EV1661">
        <v>18.342949999999998</v>
      </c>
      <c r="EW1661">
        <v>13.34679</v>
      </c>
      <c r="EX1661">
        <v>51.277900000000002</v>
      </c>
      <c r="EY1661">
        <v>49.997669999999999</v>
      </c>
      <c r="EZ1661">
        <v>47.831180000000003</v>
      </c>
      <c r="FA1661">
        <v>46.878270000000001</v>
      </c>
      <c r="FB1661">
        <v>46.207630000000002</v>
      </c>
      <c r="FC1661">
        <v>45.362090000000002</v>
      </c>
      <c r="FD1661">
        <v>45.45055</v>
      </c>
      <c r="FE1661">
        <v>45.521979999999999</v>
      </c>
      <c r="FF1661">
        <v>46.324289999999998</v>
      </c>
      <c r="FG1661">
        <v>49.51323</v>
      </c>
      <c r="FH1661">
        <v>52.711539999999999</v>
      </c>
      <c r="FI1661">
        <v>54.836930000000002</v>
      </c>
      <c r="FJ1661">
        <v>56.304560000000002</v>
      </c>
      <c r="FK1661">
        <v>56.622889999999998</v>
      </c>
      <c r="FL1661">
        <v>57.40598</v>
      </c>
      <c r="FM1661">
        <v>57.221969999999999</v>
      </c>
      <c r="FN1661">
        <v>56.313319999999997</v>
      </c>
      <c r="FO1661">
        <v>55.170470000000002</v>
      </c>
      <c r="FP1661">
        <v>53.930660000000003</v>
      </c>
      <c r="FQ1661">
        <v>53.343319999999999</v>
      </c>
      <c r="FR1661">
        <v>52.651589999999999</v>
      </c>
      <c r="FS1661">
        <v>51.375749999999996</v>
      </c>
      <c r="FT1661">
        <v>50.484310000000001</v>
      </c>
      <c r="FU1661">
        <v>49.412849999999999</v>
      </c>
      <c r="FV1661">
        <v>1</v>
      </c>
    </row>
    <row r="1662" spans="1:178" x14ac:dyDescent="0.2">
      <c r="A1662" t="s">
        <v>216</v>
      </c>
      <c r="B1662" t="s">
        <v>231</v>
      </c>
      <c r="C1662" t="s">
        <v>246</v>
      </c>
      <c r="D1662" t="s">
        <v>10</v>
      </c>
      <c r="E1662">
        <v>2015</v>
      </c>
      <c r="F1662" t="s">
        <v>228</v>
      </c>
      <c r="G1662">
        <v>56</v>
      </c>
      <c r="H1662" s="59"/>
      <c r="I1662">
        <v>12.87462</v>
      </c>
      <c r="J1662">
        <v>60.430010000000003</v>
      </c>
      <c r="K1662">
        <v>60.249049999999997</v>
      </c>
      <c r="L1662">
        <v>60.80198</v>
      </c>
      <c r="M1662">
        <v>62.602620000000002</v>
      </c>
      <c r="N1662">
        <v>64.939310000000006</v>
      </c>
      <c r="O1662">
        <v>67.677570000000003</v>
      </c>
      <c r="P1662">
        <v>69.312860000000001</v>
      </c>
      <c r="Q1662">
        <v>69.950190000000006</v>
      </c>
      <c r="R1662">
        <v>70.52637</v>
      </c>
      <c r="S1662">
        <v>71.617679999999993</v>
      </c>
      <c r="T1662">
        <v>72.655299999999997</v>
      </c>
      <c r="U1662">
        <v>72.382019999999997</v>
      </c>
      <c r="V1662">
        <v>71.078580000000002</v>
      </c>
      <c r="W1662">
        <v>70.104780000000005</v>
      </c>
      <c r="X1662">
        <v>70.593890000000002</v>
      </c>
      <c r="Y1662">
        <v>70.528790000000001</v>
      </c>
      <c r="Z1662">
        <v>70.127409999999998</v>
      </c>
      <c r="AA1662">
        <v>69.128200000000007</v>
      </c>
      <c r="AB1662">
        <v>68.216539999999995</v>
      </c>
      <c r="AC1662">
        <v>68.042330000000007</v>
      </c>
      <c r="AD1662">
        <v>67.38</v>
      </c>
      <c r="AE1662">
        <v>66.368679999999998</v>
      </c>
      <c r="AF1662">
        <v>64.703590000000005</v>
      </c>
      <c r="AG1662">
        <v>62.860729999999997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19.665959999999998</v>
      </c>
      <c r="AU1662">
        <v>51.15231</v>
      </c>
      <c r="AV1662">
        <v>51.786200000000001</v>
      </c>
      <c r="AW1662">
        <v>52.114289999999997</v>
      </c>
      <c r="AX1662">
        <v>51.890749999999997</v>
      </c>
      <c r="AY1662">
        <v>51.286450000000002</v>
      </c>
      <c r="AZ1662">
        <v>38.958170000000003</v>
      </c>
      <c r="BA1662">
        <v>19.635210000000001</v>
      </c>
      <c r="BB1662">
        <v>11.992290000000001</v>
      </c>
      <c r="BC1662">
        <v>11.83117</v>
      </c>
      <c r="BD1662">
        <v>11.43275</v>
      </c>
      <c r="BE1662">
        <v>10.57901</v>
      </c>
      <c r="BF1662">
        <v>0</v>
      </c>
      <c r="BG1662">
        <v>0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20.087019999999999</v>
      </c>
      <c r="BS1662">
        <v>51.703600000000002</v>
      </c>
      <c r="BT1662">
        <v>52.316040000000001</v>
      </c>
      <c r="BU1662">
        <v>52.628570000000003</v>
      </c>
      <c r="BV1662">
        <v>52.395980000000002</v>
      </c>
      <c r="BW1662">
        <v>51.785350000000001</v>
      </c>
      <c r="BX1662">
        <v>39.557859999999998</v>
      </c>
      <c r="BY1662">
        <v>20.273579999999999</v>
      </c>
      <c r="BZ1662">
        <v>12.51581</v>
      </c>
      <c r="CA1662">
        <v>12.323079999999999</v>
      </c>
      <c r="CB1662">
        <v>11.90638</v>
      </c>
      <c r="CC1662">
        <v>11.05138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20.37865</v>
      </c>
      <c r="CQ1662">
        <v>52.085419999999999</v>
      </c>
      <c r="CR1662">
        <v>52.682989999999997</v>
      </c>
      <c r="CS1662">
        <v>52.984760000000001</v>
      </c>
      <c r="CT1662">
        <v>52.745899999999999</v>
      </c>
      <c r="CU1662">
        <v>52.130890000000001</v>
      </c>
      <c r="CV1662">
        <v>39.973210000000002</v>
      </c>
      <c r="CW1662">
        <v>20.715720000000001</v>
      </c>
      <c r="CX1662">
        <v>12.878399999999999</v>
      </c>
      <c r="CY1662">
        <v>12.66377</v>
      </c>
      <c r="CZ1662">
        <v>12.23442</v>
      </c>
      <c r="DA1662">
        <v>11.378539999999999</v>
      </c>
      <c r="DB1662">
        <v>0</v>
      </c>
      <c r="DC1662">
        <v>0</v>
      </c>
      <c r="DD1662">
        <v>0</v>
      </c>
      <c r="DE1662">
        <v>0</v>
      </c>
      <c r="DF1662">
        <v>0</v>
      </c>
      <c r="DG1662">
        <v>0</v>
      </c>
      <c r="DH1662">
        <v>0</v>
      </c>
      <c r="DI1662">
        <v>0</v>
      </c>
      <c r="DJ1662">
        <v>0</v>
      </c>
      <c r="DK1662">
        <v>0</v>
      </c>
      <c r="DL1662">
        <v>0</v>
      </c>
      <c r="DM1662">
        <v>0</v>
      </c>
      <c r="DN1662">
        <v>20.670269999999999</v>
      </c>
      <c r="DO1662">
        <v>52.46725</v>
      </c>
      <c r="DP1662">
        <v>53.049950000000003</v>
      </c>
      <c r="DQ1662">
        <v>53.340949999999999</v>
      </c>
      <c r="DR1662">
        <v>53.095820000000003</v>
      </c>
      <c r="DS1662">
        <v>52.476430000000001</v>
      </c>
      <c r="DT1662">
        <v>40.388559999999998</v>
      </c>
      <c r="DU1662">
        <v>21.157859999999999</v>
      </c>
      <c r="DV1662">
        <v>13.24099</v>
      </c>
      <c r="DW1662">
        <v>13.00447</v>
      </c>
      <c r="DX1662">
        <v>12.56245</v>
      </c>
      <c r="DY1662">
        <v>11.70571</v>
      </c>
      <c r="DZ1662">
        <v>0</v>
      </c>
      <c r="EA1662">
        <v>0</v>
      </c>
      <c r="EB1662">
        <v>0</v>
      </c>
      <c r="EC1662">
        <v>0</v>
      </c>
      <c r="ED1662">
        <v>0</v>
      </c>
      <c r="EE1662">
        <v>0</v>
      </c>
      <c r="EF1662">
        <v>0</v>
      </c>
      <c r="EG1662">
        <v>0</v>
      </c>
      <c r="EH1662">
        <v>0</v>
      </c>
      <c r="EI1662">
        <v>0</v>
      </c>
      <c r="EJ1662">
        <v>0</v>
      </c>
      <c r="EK1662">
        <v>0</v>
      </c>
      <c r="EL1662">
        <v>21.091329999999999</v>
      </c>
      <c r="EM1662">
        <v>53.018540000000002</v>
      </c>
      <c r="EN1662">
        <v>53.579790000000003</v>
      </c>
      <c r="EO1662">
        <v>53.855240000000002</v>
      </c>
      <c r="EP1662">
        <v>53.601050000000001</v>
      </c>
      <c r="EQ1662">
        <v>52.97533</v>
      </c>
      <c r="ER1662">
        <v>40.988250000000001</v>
      </c>
      <c r="ES1662">
        <v>21.796230000000001</v>
      </c>
      <c r="ET1662">
        <v>13.764519999999999</v>
      </c>
      <c r="EU1662">
        <v>13.49638</v>
      </c>
      <c r="EV1662">
        <v>13.03609</v>
      </c>
      <c r="EW1662">
        <v>12.17808</v>
      </c>
      <c r="EX1662">
        <v>67.670739999999995</v>
      </c>
      <c r="EY1662">
        <v>67.183269999999993</v>
      </c>
      <c r="EZ1662">
        <v>66.653149999999997</v>
      </c>
      <c r="FA1662">
        <v>66.106809999999996</v>
      </c>
      <c r="FB1662">
        <v>65.823149999999998</v>
      </c>
      <c r="FC1662">
        <v>65.449749999999995</v>
      </c>
      <c r="FD1662">
        <v>65.249049999999997</v>
      </c>
      <c r="FE1662">
        <v>65.532809999999998</v>
      </c>
      <c r="FF1662">
        <v>67.601259999999996</v>
      </c>
      <c r="FG1662">
        <v>71.477860000000007</v>
      </c>
      <c r="FH1662">
        <v>75.620570000000001</v>
      </c>
      <c r="FI1662">
        <v>79.119900000000001</v>
      </c>
      <c r="FJ1662">
        <v>81.343119999999999</v>
      </c>
      <c r="FK1662">
        <v>82.684039999999996</v>
      </c>
      <c r="FL1662">
        <v>83.487319999999997</v>
      </c>
      <c r="FM1662">
        <v>83.620310000000003</v>
      </c>
      <c r="FN1662">
        <v>84.479600000000005</v>
      </c>
      <c r="FO1662">
        <v>83.950029999999998</v>
      </c>
      <c r="FP1662">
        <v>82.550539999999998</v>
      </c>
      <c r="FQ1662">
        <v>79.907690000000002</v>
      </c>
      <c r="FR1662">
        <v>76.171629999999993</v>
      </c>
      <c r="FS1662">
        <v>73.262200000000007</v>
      </c>
      <c r="FT1662">
        <v>71.661789999999996</v>
      </c>
      <c r="FU1662">
        <v>70.711969999999994</v>
      </c>
      <c r="FV1662">
        <v>1</v>
      </c>
    </row>
    <row r="1663" spans="1:178" x14ac:dyDescent="0.2">
      <c r="A1663" t="s">
        <v>216</v>
      </c>
      <c r="B1663" t="s">
        <v>231</v>
      </c>
      <c r="C1663" t="s">
        <v>246</v>
      </c>
      <c r="D1663" t="s">
        <v>10</v>
      </c>
      <c r="E1663">
        <v>2016</v>
      </c>
      <c r="F1663" t="s">
        <v>228</v>
      </c>
      <c r="G1663">
        <v>54</v>
      </c>
      <c r="H1663" s="59"/>
      <c r="I1663">
        <v>12.414809999999999</v>
      </c>
      <c r="J1663">
        <v>58.271799999999999</v>
      </c>
      <c r="K1663">
        <v>58.097299999999997</v>
      </c>
      <c r="L1663">
        <v>58.630490000000002</v>
      </c>
      <c r="M1663">
        <v>60.366810000000001</v>
      </c>
      <c r="N1663">
        <v>62.620049999999999</v>
      </c>
      <c r="O1663">
        <v>65.260509999999996</v>
      </c>
      <c r="P1663">
        <v>66.837389999999999</v>
      </c>
      <c r="Q1663">
        <v>67.451970000000003</v>
      </c>
      <c r="R1663">
        <v>68.007570000000001</v>
      </c>
      <c r="S1663">
        <v>69.059899999999999</v>
      </c>
      <c r="T1663">
        <v>70.060460000000006</v>
      </c>
      <c r="U1663">
        <v>69.796940000000006</v>
      </c>
      <c r="V1663">
        <v>68.540049999999994</v>
      </c>
      <c r="W1663">
        <v>67.601039999999998</v>
      </c>
      <c r="X1663">
        <v>68.072680000000005</v>
      </c>
      <c r="Y1663">
        <v>68.009900000000002</v>
      </c>
      <c r="Z1663">
        <v>67.622860000000003</v>
      </c>
      <c r="AA1663">
        <v>66.65934</v>
      </c>
      <c r="AB1663">
        <v>65.780240000000006</v>
      </c>
      <c r="AC1663">
        <v>65.61224</v>
      </c>
      <c r="AD1663">
        <v>64.973569999999995</v>
      </c>
      <c r="AE1663">
        <v>63.998370000000001</v>
      </c>
      <c r="AF1663">
        <v>62.392749999999999</v>
      </c>
      <c r="AG1663">
        <v>60.61571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18.951000000000001</v>
      </c>
      <c r="AU1663">
        <v>49.308929999999997</v>
      </c>
      <c r="AV1663">
        <v>49.920830000000002</v>
      </c>
      <c r="AW1663">
        <v>50.237659999999998</v>
      </c>
      <c r="AX1663">
        <v>50.022379999999998</v>
      </c>
      <c r="AY1663">
        <v>49.43985</v>
      </c>
      <c r="AZ1663">
        <v>37.548839999999998</v>
      </c>
      <c r="BA1663">
        <v>18.914829999999998</v>
      </c>
      <c r="BB1663">
        <v>11.548310000000001</v>
      </c>
      <c r="BC1663">
        <v>11.393890000000001</v>
      </c>
      <c r="BD1663">
        <v>11.010249999999999</v>
      </c>
      <c r="BE1663">
        <v>10.18704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19.364470000000001</v>
      </c>
      <c r="BS1663">
        <v>49.850279999999998</v>
      </c>
      <c r="BT1663">
        <v>50.441110000000002</v>
      </c>
      <c r="BU1663">
        <v>50.74268</v>
      </c>
      <c r="BV1663">
        <v>50.518509999999999</v>
      </c>
      <c r="BW1663">
        <v>49.929760000000002</v>
      </c>
      <c r="BX1663">
        <v>38.137729999999998</v>
      </c>
      <c r="BY1663">
        <v>19.541699999999999</v>
      </c>
      <c r="BZ1663">
        <v>12.0624</v>
      </c>
      <c r="CA1663">
        <v>11.876939999999999</v>
      </c>
      <c r="CB1663">
        <v>11.475350000000001</v>
      </c>
      <c r="CC1663">
        <v>10.6509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19.650839999999999</v>
      </c>
      <c r="CQ1663">
        <v>50.225230000000003</v>
      </c>
      <c r="CR1663">
        <v>50.801459999999999</v>
      </c>
      <c r="CS1663">
        <v>51.092449999999999</v>
      </c>
      <c r="CT1663">
        <v>50.862119999999997</v>
      </c>
      <c r="CU1663">
        <v>50.269069999999999</v>
      </c>
      <c r="CV1663">
        <v>38.545589999999997</v>
      </c>
      <c r="CW1663">
        <v>19.97587</v>
      </c>
      <c r="CX1663">
        <v>12.41846</v>
      </c>
      <c r="CY1663">
        <v>12.21149</v>
      </c>
      <c r="CZ1663">
        <v>11.797470000000001</v>
      </c>
      <c r="DA1663">
        <v>10.97217</v>
      </c>
      <c r="DB1663">
        <v>0</v>
      </c>
      <c r="DC1663">
        <v>0</v>
      </c>
      <c r="DD1663">
        <v>0</v>
      </c>
      <c r="DE1663">
        <v>0</v>
      </c>
      <c r="DF1663">
        <v>0</v>
      </c>
      <c r="DG1663">
        <v>0</v>
      </c>
      <c r="DH1663">
        <v>0</v>
      </c>
      <c r="DI1663">
        <v>0</v>
      </c>
      <c r="DJ1663">
        <v>0</v>
      </c>
      <c r="DK1663">
        <v>0</v>
      </c>
      <c r="DL1663">
        <v>0</v>
      </c>
      <c r="DM1663">
        <v>0</v>
      </c>
      <c r="DN1663">
        <v>19.93721</v>
      </c>
      <c r="DO1663">
        <v>50.600169999999999</v>
      </c>
      <c r="DP1663">
        <v>51.161810000000003</v>
      </c>
      <c r="DQ1663">
        <v>51.442219999999999</v>
      </c>
      <c r="DR1663">
        <v>51.205730000000003</v>
      </c>
      <c r="DS1663">
        <v>50.60839</v>
      </c>
      <c r="DT1663">
        <v>38.95346</v>
      </c>
      <c r="DU1663">
        <v>20.410039999999999</v>
      </c>
      <c r="DV1663">
        <v>12.774520000000001</v>
      </c>
      <c r="DW1663">
        <v>12.546049999999999</v>
      </c>
      <c r="DX1663">
        <v>12.1196</v>
      </c>
      <c r="DY1663">
        <v>11.29344</v>
      </c>
      <c r="DZ1663">
        <v>0</v>
      </c>
      <c r="EA1663">
        <v>0</v>
      </c>
      <c r="EB1663">
        <v>0</v>
      </c>
      <c r="EC1663">
        <v>0</v>
      </c>
      <c r="ED1663">
        <v>0</v>
      </c>
      <c r="EE1663">
        <v>0</v>
      </c>
      <c r="EF1663">
        <v>0</v>
      </c>
      <c r="EG1663">
        <v>0</v>
      </c>
      <c r="EH1663">
        <v>0</v>
      </c>
      <c r="EI1663">
        <v>0</v>
      </c>
      <c r="EJ1663">
        <v>0</v>
      </c>
      <c r="EK1663">
        <v>0</v>
      </c>
      <c r="EL1663">
        <v>20.350680000000001</v>
      </c>
      <c r="EM1663">
        <v>51.141530000000003</v>
      </c>
      <c r="EN1663">
        <v>51.682090000000002</v>
      </c>
      <c r="EO1663">
        <v>51.947240000000001</v>
      </c>
      <c r="EP1663">
        <v>51.70185</v>
      </c>
      <c r="EQ1663">
        <v>51.098300000000002</v>
      </c>
      <c r="ER1663">
        <v>39.542340000000003</v>
      </c>
      <c r="ES1663">
        <v>21.036909999999999</v>
      </c>
      <c r="ET1663">
        <v>13.28861</v>
      </c>
      <c r="EU1663">
        <v>13.02909</v>
      </c>
      <c r="EV1663">
        <v>12.5847</v>
      </c>
      <c r="EW1663">
        <v>11.757300000000001</v>
      </c>
      <c r="EX1663">
        <v>67.670739999999995</v>
      </c>
      <c r="EY1663">
        <v>67.183269999999993</v>
      </c>
      <c r="EZ1663">
        <v>66.653149999999997</v>
      </c>
      <c r="FA1663">
        <v>66.106809999999996</v>
      </c>
      <c r="FB1663">
        <v>65.823149999999998</v>
      </c>
      <c r="FC1663">
        <v>65.449749999999995</v>
      </c>
      <c r="FD1663">
        <v>65.249049999999997</v>
      </c>
      <c r="FE1663">
        <v>65.532809999999998</v>
      </c>
      <c r="FF1663">
        <v>67.601259999999996</v>
      </c>
      <c r="FG1663">
        <v>71.477860000000007</v>
      </c>
      <c r="FH1663">
        <v>75.620570000000001</v>
      </c>
      <c r="FI1663">
        <v>79.119900000000001</v>
      </c>
      <c r="FJ1663">
        <v>81.343119999999999</v>
      </c>
      <c r="FK1663">
        <v>82.684039999999996</v>
      </c>
      <c r="FL1663">
        <v>83.487319999999997</v>
      </c>
      <c r="FM1663">
        <v>83.620310000000003</v>
      </c>
      <c r="FN1663">
        <v>84.479600000000005</v>
      </c>
      <c r="FO1663">
        <v>83.950029999999998</v>
      </c>
      <c r="FP1663">
        <v>82.550539999999998</v>
      </c>
      <c r="FQ1663">
        <v>79.907690000000002</v>
      </c>
      <c r="FR1663">
        <v>76.171629999999993</v>
      </c>
      <c r="FS1663">
        <v>73.262200000000007</v>
      </c>
      <c r="FT1663">
        <v>71.661789999999996</v>
      </c>
      <c r="FU1663">
        <v>70.711969999999994</v>
      </c>
      <c r="FV1663">
        <v>1</v>
      </c>
    </row>
    <row r="1664" spans="1:178" x14ac:dyDescent="0.2">
      <c r="A1664" t="s">
        <v>216</v>
      </c>
      <c r="B1664" t="s">
        <v>231</v>
      </c>
      <c r="C1664" t="s">
        <v>246</v>
      </c>
      <c r="D1664" t="s">
        <v>10</v>
      </c>
      <c r="E1664">
        <v>2017</v>
      </c>
      <c r="F1664" t="s">
        <v>228</v>
      </c>
      <c r="G1664">
        <v>53</v>
      </c>
      <c r="H1664" s="59"/>
      <c r="I1664">
        <v>12.184900000000001</v>
      </c>
      <c r="J1664">
        <v>57.192689999999999</v>
      </c>
      <c r="K1664">
        <v>57.021419999999999</v>
      </c>
      <c r="L1664">
        <v>57.544730000000001</v>
      </c>
      <c r="M1664">
        <v>59.248910000000002</v>
      </c>
      <c r="N1664">
        <v>61.460419999999999</v>
      </c>
      <c r="O1664">
        <v>64.05198</v>
      </c>
      <c r="P1664">
        <v>65.599670000000003</v>
      </c>
      <c r="Q1664">
        <v>66.202849999999998</v>
      </c>
      <c r="R1664">
        <v>66.748170000000002</v>
      </c>
      <c r="S1664">
        <v>67.781009999999995</v>
      </c>
      <c r="T1664">
        <v>68.763050000000007</v>
      </c>
      <c r="U1664">
        <v>68.504409999999993</v>
      </c>
      <c r="V1664">
        <v>67.270799999999994</v>
      </c>
      <c r="W1664">
        <v>66.349170000000001</v>
      </c>
      <c r="X1664">
        <v>66.812070000000006</v>
      </c>
      <c r="Y1664">
        <v>66.750460000000004</v>
      </c>
      <c r="Z1664">
        <v>66.370580000000004</v>
      </c>
      <c r="AA1664">
        <v>65.424909999999997</v>
      </c>
      <c r="AB1664">
        <v>64.562079999999995</v>
      </c>
      <c r="AC1664">
        <v>64.397199999999998</v>
      </c>
      <c r="AD1664">
        <v>63.770359999999997</v>
      </c>
      <c r="AE1664">
        <v>62.813209999999998</v>
      </c>
      <c r="AF1664">
        <v>61.237319999999997</v>
      </c>
      <c r="AG1664">
        <v>59.493189999999998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18.593599999999999</v>
      </c>
      <c r="AU1664">
        <v>48.387360000000001</v>
      </c>
      <c r="AV1664">
        <v>48.988250000000001</v>
      </c>
      <c r="AW1664">
        <v>49.299460000000003</v>
      </c>
      <c r="AX1664">
        <v>49.088299999999997</v>
      </c>
      <c r="AY1664">
        <v>48.516649999999998</v>
      </c>
      <c r="AZ1664">
        <v>36.84431</v>
      </c>
      <c r="BA1664">
        <v>18.554780000000001</v>
      </c>
      <c r="BB1664">
        <v>11.32644</v>
      </c>
      <c r="BC1664">
        <v>11.17536</v>
      </c>
      <c r="BD1664">
        <v>10.799099999999999</v>
      </c>
      <c r="BE1664">
        <v>9.9911549999999991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19.003229999999999</v>
      </c>
      <c r="BS1664">
        <v>48.923679999999997</v>
      </c>
      <c r="BT1664">
        <v>49.503700000000002</v>
      </c>
      <c r="BU1664">
        <v>49.799779999999998</v>
      </c>
      <c r="BV1664">
        <v>49.579810000000002</v>
      </c>
      <c r="BW1664">
        <v>49.002000000000002</v>
      </c>
      <c r="BX1664">
        <v>37.427720000000001</v>
      </c>
      <c r="BY1664">
        <v>19.175820000000002</v>
      </c>
      <c r="BZ1664">
        <v>11.835739999999999</v>
      </c>
      <c r="CA1664">
        <v>11.65391</v>
      </c>
      <c r="CB1664">
        <v>11.259869999999999</v>
      </c>
      <c r="CC1664">
        <v>10.450699999999999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19.286940000000001</v>
      </c>
      <c r="CQ1664">
        <v>49.29513</v>
      </c>
      <c r="CR1664">
        <v>49.860689999999998</v>
      </c>
      <c r="CS1664">
        <v>50.14629</v>
      </c>
      <c r="CT1664">
        <v>49.920229999999997</v>
      </c>
      <c r="CU1664">
        <v>49.338160000000002</v>
      </c>
      <c r="CV1664">
        <v>37.831789999999998</v>
      </c>
      <c r="CW1664">
        <v>19.60595</v>
      </c>
      <c r="CX1664">
        <v>12.18849</v>
      </c>
      <c r="CY1664">
        <v>11.98536</v>
      </c>
      <c r="CZ1664">
        <v>11.579000000000001</v>
      </c>
      <c r="DA1664">
        <v>10.768980000000001</v>
      </c>
      <c r="DB1664">
        <v>0</v>
      </c>
      <c r="DC1664">
        <v>0</v>
      </c>
      <c r="DD1664">
        <v>0</v>
      </c>
      <c r="DE1664">
        <v>0</v>
      </c>
      <c r="DF1664">
        <v>0</v>
      </c>
      <c r="DG1664">
        <v>0</v>
      </c>
      <c r="DH1664">
        <v>0</v>
      </c>
      <c r="DI1664">
        <v>0</v>
      </c>
      <c r="DJ1664">
        <v>0</v>
      </c>
      <c r="DK1664">
        <v>0</v>
      </c>
      <c r="DL1664">
        <v>0</v>
      </c>
      <c r="DM1664">
        <v>0</v>
      </c>
      <c r="DN1664">
        <v>19.570640000000001</v>
      </c>
      <c r="DO1664">
        <v>49.666589999999999</v>
      </c>
      <c r="DP1664">
        <v>50.217689999999997</v>
      </c>
      <c r="DQ1664">
        <v>50.492809999999999</v>
      </c>
      <c r="DR1664">
        <v>50.260640000000002</v>
      </c>
      <c r="DS1664">
        <v>49.674320000000002</v>
      </c>
      <c r="DT1664">
        <v>38.235860000000002</v>
      </c>
      <c r="DU1664">
        <v>20.036079999999998</v>
      </c>
      <c r="DV1664">
        <v>12.541230000000001</v>
      </c>
      <c r="DW1664">
        <v>12.316800000000001</v>
      </c>
      <c r="DX1664">
        <v>11.89813</v>
      </c>
      <c r="DY1664">
        <v>11.087260000000001</v>
      </c>
      <c r="DZ1664">
        <v>0</v>
      </c>
      <c r="EA1664">
        <v>0</v>
      </c>
      <c r="EB1664">
        <v>0</v>
      </c>
      <c r="EC1664">
        <v>0</v>
      </c>
      <c r="ED1664">
        <v>0</v>
      </c>
      <c r="EE1664">
        <v>0</v>
      </c>
      <c r="EF1664">
        <v>0</v>
      </c>
      <c r="EG1664">
        <v>0</v>
      </c>
      <c r="EH1664">
        <v>0</v>
      </c>
      <c r="EI1664">
        <v>0</v>
      </c>
      <c r="EJ1664">
        <v>0</v>
      </c>
      <c r="EK1664">
        <v>0</v>
      </c>
      <c r="EL1664">
        <v>19.980270000000001</v>
      </c>
      <c r="EM1664">
        <v>50.202910000000003</v>
      </c>
      <c r="EN1664">
        <v>50.733130000000003</v>
      </c>
      <c r="EO1664">
        <v>50.993130000000001</v>
      </c>
      <c r="EP1664">
        <v>50.75215</v>
      </c>
      <c r="EQ1664">
        <v>50.159680000000002</v>
      </c>
      <c r="ER1664">
        <v>38.819270000000003</v>
      </c>
      <c r="ES1664">
        <v>20.657119999999999</v>
      </c>
      <c r="ET1664">
        <v>13.05054</v>
      </c>
      <c r="EU1664">
        <v>12.795349999999999</v>
      </c>
      <c r="EV1664">
        <v>12.3589</v>
      </c>
      <c r="EW1664">
        <v>11.546799999999999</v>
      </c>
      <c r="EX1664">
        <v>67.670739999999995</v>
      </c>
      <c r="EY1664">
        <v>67.183269999999993</v>
      </c>
      <c r="EZ1664">
        <v>66.653149999999997</v>
      </c>
      <c r="FA1664">
        <v>66.106809999999996</v>
      </c>
      <c r="FB1664">
        <v>65.823149999999998</v>
      </c>
      <c r="FC1664">
        <v>65.449749999999995</v>
      </c>
      <c r="FD1664">
        <v>65.249049999999997</v>
      </c>
      <c r="FE1664">
        <v>65.532809999999998</v>
      </c>
      <c r="FF1664">
        <v>67.601259999999996</v>
      </c>
      <c r="FG1664">
        <v>71.477860000000007</v>
      </c>
      <c r="FH1664">
        <v>75.620570000000001</v>
      </c>
      <c r="FI1664">
        <v>79.119900000000001</v>
      </c>
      <c r="FJ1664">
        <v>81.343119999999999</v>
      </c>
      <c r="FK1664">
        <v>82.684039999999996</v>
      </c>
      <c r="FL1664">
        <v>83.487319999999997</v>
      </c>
      <c r="FM1664">
        <v>83.620310000000003</v>
      </c>
      <c r="FN1664">
        <v>84.479600000000005</v>
      </c>
      <c r="FO1664">
        <v>83.950029999999998</v>
      </c>
      <c r="FP1664">
        <v>82.550539999999998</v>
      </c>
      <c r="FQ1664">
        <v>79.907690000000002</v>
      </c>
      <c r="FR1664">
        <v>76.171629999999993</v>
      </c>
      <c r="FS1664">
        <v>73.262200000000007</v>
      </c>
      <c r="FT1664">
        <v>71.661789999999996</v>
      </c>
      <c r="FU1664">
        <v>70.711969999999994</v>
      </c>
      <c r="FV1664">
        <v>1</v>
      </c>
    </row>
    <row r="1665" spans="1:178" x14ac:dyDescent="0.2">
      <c r="A1665" t="s">
        <v>216</v>
      </c>
      <c r="B1665" t="s">
        <v>231</v>
      </c>
      <c r="C1665" t="s">
        <v>246</v>
      </c>
      <c r="D1665" t="s">
        <v>10</v>
      </c>
      <c r="E1665" t="s">
        <v>239</v>
      </c>
      <c r="F1665" t="s">
        <v>228</v>
      </c>
      <c r="G1665">
        <v>51</v>
      </c>
      <c r="H1665" s="59"/>
      <c r="I1665">
        <v>11.725099999999999</v>
      </c>
      <c r="J1665">
        <v>55.034480000000002</v>
      </c>
      <c r="K1665">
        <v>54.869669999999999</v>
      </c>
      <c r="L1665">
        <v>55.37323</v>
      </c>
      <c r="M1665">
        <v>57.013100000000001</v>
      </c>
      <c r="N1665">
        <v>59.141159999999999</v>
      </c>
      <c r="O1665">
        <v>61.634929999999997</v>
      </c>
      <c r="P1665">
        <v>63.124209999999998</v>
      </c>
      <c r="Q1665">
        <v>63.704630000000002</v>
      </c>
      <c r="R1665">
        <v>64.229370000000003</v>
      </c>
      <c r="S1665">
        <v>65.223240000000004</v>
      </c>
      <c r="T1665">
        <v>66.168220000000005</v>
      </c>
      <c r="U1665">
        <v>65.919330000000002</v>
      </c>
      <c r="V1665">
        <v>64.732280000000003</v>
      </c>
      <c r="W1665">
        <v>63.845419999999997</v>
      </c>
      <c r="X1665">
        <v>64.290859999999995</v>
      </c>
      <c r="Y1665">
        <v>64.231579999999994</v>
      </c>
      <c r="Z1665">
        <v>63.866039999999998</v>
      </c>
      <c r="AA1665">
        <v>62.956040000000002</v>
      </c>
      <c r="AB1665">
        <v>62.125770000000003</v>
      </c>
      <c r="AC1665">
        <v>61.967120000000001</v>
      </c>
      <c r="AD1665">
        <v>61.363930000000003</v>
      </c>
      <c r="AE1665">
        <v>60.442900000000002</v>
      </c>
      <c r="AF1665">
        <v>58.926479999999998</v>
      </c>
      <c r="AG1665">
        <v>57.248170000000002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17.879000000000001</v>
      </c>
      <c r="AU1665">
        <v>46.544449999999998</v>
      </c>
      <c r="AV1665">
        <v>47.123339999999999</v>
      </c>
      <c r="AW1665">
        <v>47.423279999999998</v>
      </c>
      <c r="AX1665">
        <v>47.220370000000003</v>
      </c>
      <c r="AY1665">
        <v>46.670479999999998</v>
      </c>
      <c r="AZ1665">
        <v>35.435499999999998</v>
      </c>
      <c r="BA1665">
        <v>17.834959999999999</v>
      </c>
      <c r="BB1665">
        <v>10.882910000000001</v>
      </c>
      <c r="BC1665">
        <v>10.73851</v>
      </c>
      <c r="BD1665">
        <v>10.37701</v>
      </c>
      <c r="BE1665">
        <v>9.599596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18.280830000000002</v>
      </c>
      <c r="BS1665">
        <v>47.07056</v>
      </c>
      <c r="BT1665">
        <v>47.628959999999999</v>
      </c>
      <c r="BU1665">
        <v>47.914070000000002</v>
      </c>
      <c r="BV1665">
        <v>47.702509999999997</v>
      </c>
      <c r="BW1665">
        <v>47.146590000000003</v>
      </c>
      <c r="BX1665">
        <v>36.007800000000003</v>
      </c>
      <c r="BY1665">
        <v>18.44417</v>
      </c>
      <c r="BZ1665">
        <v>11.38252</v>
      </c>
      <c r="CA1665">
        <v>11.20795</v>
      </c>
      <c r="CB1665">
        <v>10.82901</v>
      </c>
      <c r="CC1665">
        <v>10.05039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18.55913</v>
      </c>
      <c r="CQ1665">
        <v>47.434939999999997</v>
      </c>
      <c r="CR1665">
        <v>47.97916</v>
      </c>
      <c r="CS1665">
        <v>48.253979999999999</v>
      </c>
      <c r="CT1665">
        <v>48.036450000000002</v>
      </c>
      <c r="CU1665">
        <v>47.476349999999996</v>
      </c>
      <c r="CV1665">
        <v>36.404170000000001</v>
      </c>
      <c r="CW1665">
        <v>18.866099999999999</v>
      </c>
      <c r="CX1665">
        <v>11.728540000000001</v>
      </c>
      <c r="CY1665">
        <v>11.53308</v>
      </c>
      <c r="CZ1665">
        <v>11.142060000000001</v>
      </c>
      <c r="DA1665">
        <v>10.3626</v>
      </c>
      <c r="DB1665">
        <v>0</v>
      </c>
      <c r="DC1665">
        <v>0</v>
      </c>
      <c r="DD1665">
        <v>0</v>
      </c>
      <c r="DE1665">
        <v>0</v>
      </c>
      <c r="DF1665">
        <v>0</v>
      </c>
      <c r="DG1665">
        <v>0</v>
      </c>
      <c r="DH1665">
        <v>0</v>
      </c>
      <c r="DI1665">
        <v>0</v>
      </c>
      <c r="DJ1665">
        <v>0</v>
      </c>
      <c r="DK1665">
        <v>0</v>
      </c>
      <c r="DL1665">
        <v>0</v>
      </c>
      <c r="DM1665">
        <v>0</v>
      </c>
      <c r="DN1665">
        <v>18.837430000000001</v>
      </c>
      <c r="DO1665">
        <v>47.799320000000002</v>
      </c>
      <c r="DP1665">
        <v>48.329349999999998</v>
      </c>
      <c r="DQ1665">
        <v>48.593899999999998</v>
      </c>
      <c r="DR1665">
        <v>48.370379999999997</v>
      </c>
      <c r="DS1665">
        <v>47.806100000000001</v>
      </c>
      <c r="DT1665">
        <v>36.800539999999998</v>
      </c>
      <c r="DU1665">
        <v>19.288039999999999</v>
      </c>
      <c r="DV1665">
        <v>12.07457</v>
      </c>
      <c r="DW1665">
        <v>11.85821</v>
      </c>
      <c r="DX1665">
        <v>11.455109999999999</v>
      </c>
      <c r="DY1665">
        <v>10.67482</v>
      </c>
      <c r="DZ1665">
        <v>0</v>
      </c>
      <c r="EA1665">
        <v>0</v>
      </c>
      <c r="EB1665">
        <v>0</v>
      </c>
      <c r="EC1665">
        <v>0</v>
      </c>
      <c r="ED1665">
        <v>0</v>
      </c>
      <c r="EE1665">
        <v>0</v>
      </c>
      <c r="EF1665">
        <v>0</v>
      </c>
      <c r="EG1665">
        <v>0</v>
      </c>
      <c r="EH1665">
        <v>0</v>
      </c>
      <c r="EI1665">
        <v>0</v>
      </c>
      <c r="EJ1665">
        <v>0</v>
      </c>
      <c r="EK1665">
        <v>0</v>
      </c>
      <c r="EL1665">
        <v>19.239249999999998</v>
      </c>
      <c r="EM1665">
        <v>48.325420000000001</v>
      </c>
      <c r="EN1665">
        <v>48.834980000000002</v>
      </c>
      <c r="EO1665">
        <v>49.084679999999999</v>
      </c>
      <c r="EP1665">
        <v>48.852519999999998</v>
      </c>
      <c r="EQ1665">
        <v>48.282209999999999</v>
      </c>
      <c r="ER1665">
        <v>37.372839999999997</v>
      </c>
      <c r="ES1665">
        <v>19.89725</v>
      </c>
      <c r="ET1665">
        <v>12.574170000000001</v>
      </c>
      <c r="EU1665">
        <v>12.327640000000001</v>
      </c>
      <c r="EV1665">
        <v>11.9071</v>
      </c>
      <c r="EW1665">
        <v>11.12561</v>
      </c>
      <c r="EX1665">
        <v>67.670739999999995</v>
      </c>
      <c r="EY1665">
        <v>67.183269999999993</v>
      </c>
      <c r="EZ1665">
        <v>66.653149999999997</v>
      </c>
      <c r="FA1665">
        <v>66.106809999999996</v>
      </c>
      <c r="FB1665">
        <v>65.823149999999998</v>
      </c>
      <c r="FC1665">
        <v>65.449749999999995</v>
      </c>
      <c r="FD1665">
        <v>65.249049999999997</v>
      </c>
      <c r="FE1665">
        <v>65.532809999999998</v>
      </c>
      <c r="FF1665">
        <v>67.601259999999996</v>
      </c>
      <c r="FG1665">
        <v>71.477860000000007</v>
      </c>
      <c r="FH1665">
        <v>75.620570000000001</v>
      </c>
      <c r="FI1665">
        <v>79.119900000000001</v>
      </c>
      <c r="FJ1665">
        <v>81.343119999999999</v>
      </c>
      <c r="FK1665">
        <v>82.684039999999996</v>
      </c>
      <c r="FL1665">
        <v>83.487319999999997</v>
      </c>
      <c r="FM1665">
        <v>83.620310000000003</v>
      </c>
      <c r="FN1665">
        <v>84.479600000000005</v>
      </c>
      <c r="FO1665">
        <v>83.950029999999998</v>
      </c>
      <c r="FP1665">
        <v>82.550539999999998</v>
      </c>
      <c r="FQ1665">
        <v>79.907690000000002</v>
      </c>
      <c r="FR1665">
        <v>76.171629999999993</v>
      </c>
      <c r="FS1665">
        <v>73.262200000000007</v>
      </c>
      <c r="FT1665">
        <v>71.661789999999996</v>
      </c>
      <c r="FU1665">
        <v>70.711969999999994</v>
      </c>
      <c r="FV1665">
        <v>1</v>
      </c>
    </row>
    <row r="1666" spans="1:178" x14ac:dyDescent="0.2">
      <c r="A1666" t="s">
        <v>216</v>
      </c>
      <c r="B1666" t="s">
        <v>231</v>
      </c>
      <c r="C1666" t="s">
        <v>247</v>
      </c>
      <c r="D1666" t="s">
        <v>33</v>
      </c>
      <c r="E1666">
        <v>2015</v>
      </c>
      <c r="F1666" t="s">
        <v>229</v>
      </c>
      <c r="G1666">
        <v>0</v>
      </c>
      <c r="H1666" s="59"/>
      <c r="FV1666">
        <v>0</v>
      </c>
    </row>
    <row r="1667" spans="1:178" x14ac:dyDescent="0.2">
      <c r="A1667" t="s">
        <v>216</v>
      </c>
      <c r="B1667" t="s">
        <v>231</v>
      </c>
      <c r="C1667" t="s">
        <v>247</v>
      </c>
      <c r="D1667" t="s">
        <v>33</v>
      </c>
      <c r="E1667">
        <v>2016</v>
      </c>
      <c r="F1667" t="s">
        <v>229</v>
      </c>
      <c r="G1667">
        <v>0</v>
      </c>
      <c r="H1667" s="59"/>
      <c r="FV1667">
        <v>0</v>
      </c>
    </row>
    <row r="1668" spans="1:178" x14ac:dyDescent="0.2">
      <c r="A1668" t="s">
        <v>216</v>
      </c>
      <c r="B1668" t="s">
        <v>231</v>
      </c>
      <c r="C1668" t="s">
        <v>247</v>
      </c>
      <c r="D1668" t="s">
        <v>33</v>
      </c>
      <c r="E1668">
        <v>2017</v>
      </c>
      <c r="F1668" t="s">
        <v>229</v>
      </c>
      <c r="G1668">
        <v>0</v>
      </c>
      <c r="H1668" s="59"/>
      <c r="FV1668">
        <v>0</v>
      </c>
    </row>
    <row r="1669" spans="1:178" x14ac:dyDescent="0.2">
      <c r="A1669" t="s">
        <v>216</v>
      </c>
      <c r="B1669" t="s">
        <v>231</v>
      </c>
      <c r="C1669" t="s">
        <v>247</v>
      </c>
      <c r="D1669" t="s">
        <v>33</v>
      </c>
      <c r="E1669" t="s">
        <v>239</v>
      </c>
      <c r="F1669" t="s">
        <v>229</v>
      </c>
      <c r="G1669">
        <v>0</v>
      </c>
      <c r="H1669" s="59"/>
      <c r="FV1669">
        <v>0</v>
      </c>
    </row>
    <row r="1670" spans="1:178" x14ac:dyDescent="0.2">
      <c r="A1670" t="s">
        <v>216</v>
      </c>
      <c r="B1670" t="s">
        <v>231</v>
      </c>
      <c r="C1670" t="s">
        <v>247</v>
      </c>
      <c r="D1670" t="s">
        <v>34</v>
      </c>
      <c r="E1670">
        <v>2015</v>
      </c>
      <c r="F1670" t="s">
        <v>229</v>
      </c>
      <c r="G1670">
        <v>0</v>
      </c>
      <c r="H1670" s="59"/>
      <c r="FV1670">
        <v>0</v>
      </c>
    </row>
    <row r="1671" spans="1:178" x14ac:dyDescent="0.2">
      <c r="A1671" t="s">
        <v>216</v>
      </c>
      <c r="B1671" t="s">
        <v>231</v>
      </c>
      <c r="C1671" t="s">
        <v>247</v>
      </c>
      <c r="D1671" t="s">
        <v>34</v>
      </c>
      <c r="E1671">
        <v>2016</v>
      </c>
      <c r="F1671" t="s">
        <v>229</v>
      </c>
      <c r="G1671">
        <v>0</v>
      </c>
      <c r="H1671" s="59"/>
      <c r="FV1671">
        <v>0</v>
      </c>
    </row>
    <row r="1672" spans="1:178" x14ac:dyDescent="0.2">
      <c r="A1672" t="s">
        <v>216</v>
      </c>
      <c r="B1672" t="s">
        <v>231</v>
      </c>
      <c r="C1672" t="s">
        <v>247</v>
      </c>
      <c r="D1672" t="s">
        <v>34</v>
      </c>
      <c r="E1672">
        <v>2017</v>
      </c>
      <c r="F1672" t="s">
        <v>229</v>
      </c>
      <c r="G1672">
        <v>0</v>
      </c>
      <c r="H1672" s="59"/>
      <c r="FV1672">
        <v>0</v>
      </c>
    </row>
    <row r="1673" spans="1:178" x14ac:dyDescent="0.2">
      <c r="A1673" t="s">
        <v>216</v>
      </c>
      <c r="B1673" t="s">
        <v>231</v>
      </c>
      <c r="C1673" t="s">
        <v>247</v>
      </c>
      <c r="D1673" t="s">
        <v>34</v>
      </c>
      <c r="E1673" t="s">
        <v>239</v>
      </c>
      <c r="F1673" t="s">
        <v>229</v>
      </c>
      <c r="G1673">
        <v>0</v>
      </c>
      <c r="H1673" s="59"/>
      <c r="FV1673">
        <v>0</v>
      </c>
    </row>
    <row r="1674" spans="1:178" x14ac:dyDescent="0.2">
      <c r="A1674" t="s">
        <v>216</v>
      </c>
      <c r="B1674" t="s">
        <v>231</v>
      </c>
      <c r="C1674" t="s">
        <v>247</v>
      </c>
      <c r="D1674" t="s">
        <v>35</v>
      </c>
      <c r="E1674">
        <v>2015</v>
      </c>
      <c r="F1674" t="s">
        <v>229</v>
      </c>
      <c r="G1674">
        <v>0</v>
      </c>
      <c r="H1674" s="59"/>
      <c r="FV1674">
        <v>0</v>
      </c>
    </row>
    <row r="1675" spans="1:178" x14ac:dyDescent="0.2">
      <c r="A1675" t="s">
        <v>216</v>
      </c>
      <c r="B1675" t="s">
        <v>231</v>
      </c>
      <c r="C1675" t="s">
        <v>247</v>
      </c>
      <c r="D1675" t="s">
        <v>35</v>
      </c>
      <c r="E1675">
        <v>2016</v>
      </c>
      <c r="F1675" t="s">
        <v>229</v>
      </c>
      <c r="G1675">
        <v>0</v>
      </c>
      <c r="H1675" s="59"/>
      <c r="FV1675">
        <v>0</v>
      </c>
    </row>
    <row r="1676" spans="1:178" x14ac:dyDescent="0.2">
      <c r="A1676" t="s">
        <v>216</v>
      </c>
      <c r="B1676" t="s">
        <v>231</v>
      </c>
      <c r="C1676" t="s">
        <v>247</v>
      </c>
      <c r="D1676" t="s">
        <v>35</v>
      </c>
      <c r="E1676">
        <v>2017</v>
      </c>
      <c r="F1676" t="s">
        <v>229</v>
      </c>
      <c r="G1676">
        <v>0</v>
      </c>
      <c r="H1676" s="59"/>
      <c r="FV1676">
        <v>0</v>
      </c>
    </row>
    <row r="1677" spans="1:178" x14ac:dyDescent="0.2">
      <c r="A1677" t="s">
        <v>216</v>
      </c>
      <c r="B1677" t="s">
        <v>231</v>
      </c>
      <c r="C1677" t="s">
        <v>247</v>
      </c>
      <c r="D1677" t="s">
        <v>35</v>
      </c>
      <c r="E1677" t="s">
        <v>239</v>
      </c>
      <c r="F1677" t="s">
        <v>229</v>
      </c>
      <c r="G1677">
        <v>0</v>
      </c>
      <c r="H1677" s="59"/>
      <c r="FV1677">
        <v>0</v>
      </c>
    </row>
    <row r="1678" spans="1:178" x14ac:dyDescent="0.2">
      <c r="A1678" t="s">
        <v>216</v>
      </c>
      <c r="B1678" t="s">
        <v>231</v>
      </c>
      <c r="C1678" t="s">
        <v>247</v>
      </c>
      <c r="D1678" t="s">
        <v>36</v>
      </c>
      <c r="E1678">
        <v>2015</v>
      </c>
      <c r="F1678" t="s">
        <v>229</v>
      </c>
      <c r="G1678">
        <v>0</v>
      </c>
      <c r="H1678" s="59"/>
      <c r="FV1678">
        <v>0</v>
      </c>
    </row>
    <row r="1679" spans="1:178" x14ac:dyDescent="0.2">
      <c r="A1679" t="s">
        <v>216</v>
      </c>
      <c r="B1679" t="s">
        <v>231</v>
      </c>
      <c r="C1679" t="s">
        <v>247</v>
      </c>
      <c r="D1679" t="s">
        <v>36</v>
      </c>
      <c r="E1679">
        <v>2016</v>
      </c>
      <c r="F1679" t="s">
        <v>229</v>
      </c>
      <c r="G1679">
        <v>0</v>
      </c>
      <c r="H1679" s="59"/>
      <c r="FV1679">
        <v>0</v>
      </c>
    </row>
    <row r="1680" spans="1:178" x14ac:dyDescent="0.2">
      <c r="A1680" t="s">
        <v>216</v>
      </c>
      <c r="B1680" t="s">
        <v>231</v>
      </c>
      <c r="C1680" t="s">
        <v>247</v>
      </c>
      <c r="D1680" t="s">
        <v>36</v>
      </c>
      <c r="E1680">
        <v>2017</v>
      </c>
      <c r="F1680" t="s">
        <v>229</v>
      </c>
      <c r="G1680">
        <v>0</v>
      </c>
      <c r="H1680" s="59"/>
      <c r="FV1680">
        <v>0</v>
      </c>
    </row>
    <row r="1681" spans="1:178" x14ac:dyDescent="0.2">
      <c r="A1681" t="s">
        <v>216</v>
      </c>
      <c r="B1681" t="s">
        <v>231</v>
      </c>
      <c r="C1681" t="s">
        <v>247</v>
      </c>
      <c r="D1681" t="s">
        <v>36</v>
      </c>
      <c r="E1681" t="s">
        <v>239</v>
      </c>
      <c r="F1681" t="s">
        <v>229</v>
      </c>
      <c r="G1681">
        <v>0</v>
      </c>
      <c r="H1681" s="59"/>
      <c r="FV1681">
        <v>0</v>
      </c>
    </row>
    <row r="1682" spans="1:178" x14ac:dyDescent="0.2">
      <c r="A1682" t="s">
        <v>216</v>
      </c>
      <c r="B1682" t="s">
        <v>231</v>
      </c>
      <c r="C1682" t="s">
        <v>247</v>
      </c>
      <c r="D1682" t="s">
        <v>37</v>
      </c>
      <c r="E1682">
        <v>2015</v>
      </c>
      <c r="F1682" t="s">
        <v>229</v>
      </c>
      <c r="G1682">
        <v>0</v>
      </c>
      <c r="H1682" s="59"/>
      <c r="FV1682">
        <v>0</v>
      </c>
    </row>
    <row r="1683" spans="1:178" x14ac:dyDescent="0.2">
      <c r="A1683" t="s">
        <v>216</v>
      </c>
      <c r="B1683" t="s">
        <v>231</v>
      </c>
      <c r="C1683" t="s">
        <v>247</v>
      </c>
      <c r="D1683" t="s">
        <v>37</v>
      </c>
      <c r="E1683">
        <v>2016</v>
      </c>
      <c r="F1683" t="s">
        <v>229</v>
      </c>
      <c r="G1683">
        <v>0</v>
      </c>
      <c r="H1683" s="59"/>
      <c r="FV1683">
        <v>0</v>
      </c>
    </row>
    <row r="1684" spans="1:178" x14ac:dyDescent="0.2">
      <c r="A1684" t="s">
        <v>216</v>
      </c>
      <c r="B1684" t="s">
        <v>231</v>
      </c>
      <c r="C1684" t="s">
        <v>247</v>
      </c>
      <c r="D1684" t="s">
        <v>37</v>
      </c>
      <c r="E1684">
        <v>2017</v>
      </c>
      <c r="F1684" t="s">
        <v>229</v>
      </c>
      <c r="G1684">
        <v>0</v>
      </c>
      <c r="H1684" s="59"/>
      <c r="FV1684">
        <v>0</v>
      </c>
    </row>
    <row r="1685" spans="1:178" x14ac:dyDescent="0.2">
      <c r="A1685" t="s">
        <v>216</v>
      </c>
      <c r="B1685" t="s">
        <v>231</v>
      </c>
      <c r="C1685" t="s">
        <v>247</v>
      </c>
      <c r="D1685" t="s">
        <v>37</v>
      </c>
      <c r="E1685" t="s">
        <v>239</v>
      </c>
      <c r="F1685" t="s">
        <v>229</v>
      </c>
      <c r="G1685">
        <v>0</v>
      </c>
      <c r="H1685" s="59"/>
      <c r="FV1685">
        <v>0</v>
      </c>
    </row>
    <row r="1686" spans="1:178" x14ac:dyDescent="0.2">
      <c r="A1686" t="s">
        <v>216</v>
      </c>
      <c r="B1686" t="s">
        <v>231</v>
      </c>
      <c r="C1686" t="s">
        <v>247</v>
      </c>
      <c r="D1686" t="s">
        <v>38</v>
      </c>
      <c r="E1686">
        <v>2015</v>
      </c>
      <c r="F1686" t="s">
        <v>229</v>
      </c>
      <c r="G1686">
        <v>0</v>
      </c>
      <c r="H1686" s="59"/>
      <c r="FV1686">
        <v>0</v>
      </c>
    </row>
    <row r="1687" spans="1:178" x14ac:dyDescent="0.2">
      <c r="A1687" t="s">
        <v>216</v>
      </c>
      <c r="B1687" t="s">
        <v>231</v>
      </c>
      <c r="C1687" t="s">
        <v>247</v>
      </c>
      <c r="D1687" t="s">
        <v>38</v>
      </c>
      <c r="E1687">
        <v>2016</v>
      </c>
      <c r="F1687" t="s">
        <v>229</v>
      </c>
      <c r="G1687">
        <v>0</v>
      </c>
      <c r="H1687" s="59"/>
      <c r="FV1687">
        <v>0</v>
      </c>
    </row>
    <row r="1688" spans="1:178" x14ac:dyDescent="0.2">
      <c r="A1688" t="s">
        <v>216</v>
      </c>
      <c r="B1688" t="s">
        <v>231</v>
      </c>
      <c r="C1688" t="s">
        <v>247</v>
      </c>
      <c r="D1688" t="s">
        <v>38</v>
      </c>
      <c r="E1688">
        <v>2017</v>
      </c>
      <c r="F1688" t="s">
        <v>229</v>
      </c>
      <c r="G1688">
        <v>0</v>
      </c>
      <c r="H1688" s="59"/>
      <c r="FV1688">
        <v>0</v>
      </c>
    </row>
    <row r="1689" spans="1:178" x14ac:dyDescent="0.2">
      <c r="A1689" t="s">
        <v>216</v>
      </c>
      <c r="B1689" t="s">
        <v>231</v>
      </c>
      <c r="C1689" t="s">
        <v>247</v>
      </c>
      <c r="D1689" t="s">
        <v>38</v>
      </c>
      <c r="E1689" t="s">
        <v>239</v>
      </c>
      <c r="F1689" t="s">
        <v>229</v>
      </c>
      <c r="G1689">
        <v>0</v>
      </c>
      <c r="H1689" s="59"/>
      <c r="FV1689">
        <v>0</v>
      </c>
    </row>
    <row r="1690" spans="1:178" x14ac:dyDescent="0.2">
      <c r="A1690" t="s">
        <v>216</v>
      </c>
      <c r="B1690" t="s">
        <v>231</v>
      </c>
      <c r="C1690" t="s">
        <v>247</v>
      </c>
      <c r="D1690" t="s">
        <v>39</v>
      </c>
      <c r="E1690">
        <v>2015</v>
      </c>
      <c r="F1690" t="s">
        <v>229</v>
      </c>
      <c r="G1690">
        <v>0</v>
      </c>
      <c r="H1690" s="59"/>
      <c r="FV1690">
        <v>0</v>
      </c>
    </row>
    <row r="1691" spans="1:178" x14ac:dyDescent="0.2">
      <c r="A1691" t="s">
        <v>216</v>
      </c>
      <c r="B1691" t="s">
        <v>231</v>
      </c>
      <c r="C1691" t="s">
        <v>247</v>
      </c>
      <c r="D1691" t="s">
        <v>39</v>
      </c>
      <c r="E1691">
        <v>2016</v>
      </c>
      <c r="F1691" t="s">
        <v>229</v>
      </c>
      <c r="G1691">
        <v>0</v>
      </c>
      <c r="H1691" s="59"/>
      <c r="FV1691">
        <v>0</v>
      </c>
    </row>
    <row r="1692" spans="1:178" x14ac:dyDescent="0.2">
      <c r="A1692" t="s">
        <v>216</v>
      </c>
      <c r="B1692" t="s">
        <v>231</v>
      </c>
      <c r="C1692" t="s">
        <v>247</v>
      </c>
      <c r="D1692" t="s">
        <v>39</v>
      </c>
      <c r="E1692">
        <v>2017</v>
      </c>
      <c r="F1692" t="s">
        <v>229</v>
      </c>
      <c r="G1692">
        <v>0</v>
      </c>
      <c r="H1692" s="59"/>
      <c r="FV1692">
        <v>0</v>
      </c>
    </row>
    <row r="1693" spans="1:178" x14ac:dyDescent="0.2">
      <c r="A1693" t="s">
        <v>216</v>
      </c>
      <c r="B1693" t="s">
        <v>231</v>
      </c>
      <c r="C1693" t="s">
        <v>247</v>
      </c>
      <c r="D1693" t="s">
        <v>39</v>
      </c>
      <c r="E1693" t="s">
        <v>239</v>
      </c>
      <c r="F1693" t="s">
        <v>229</v>
      </c>
      <c r="G1693">
        <v>0</v>
      </c>
      <c r="H1693" s="59"/>
      <c r="FV1693">
        <v>0</v>
      </c>
    </row>
    <row r="1694" spans="1:178" x14ac:dyDescent="0.2">
      <c r="A1694" t="s">
        <v>216</v>
      </c>
      <c r="B1694" t="s">
        <v>231</v>
      </c>
      <c r="C1694" t="s">
        <v>247</v>
      </c>
      <c r="D1694" t="s">
        <v>40</v>
      </c>
      <c r="E1694">
        <v>2015</v>
      </c>
      <c r="F1694" t="s">
        <v>229</v>
      </c>
      <c r="G1694">
        <v>0</v>
      </c>
      <c r="H1694" s="59"/>
      <c r="FV1694">
        <v>0</v>
      </c>
    </row>
    <row r="1695" spans="1:178" x14ac:dyDescent="0.2">
      <c r="A1695" t="s">
        <v>216</v>
      </c>
      <c r="B1695" t="s">
        <v>231</v>
      </c>
      <c r="C1695" t="s">
        <v>247</v>
      </c>
      <c r="D1695" t="s">
        <v>40</v>
      </c>
      <c r="E1695">
        <v>2016</v>
      </c>
      <c r="F1695" t="s">
        <v>229</v>
      </c>
      <c r="G1695">
        <v>0</v>
      </c>
      <c r="H1695" s="59"/>
      <c r="FV1695">
        <v>0</v>
      </c>
    </row>
    <row r="1696" spans="1:178" x14ac:dyDescent="0.2">
      <c r="A1696" t="s">
        <v>216</v>
      </c>
      <c r="B1696" t="s">
        <v>231</v>
      </c>
      <c r="C1696" t="s">
        <v>247</v>
      </c>
      <c r="D1696" t="s">
        <v>40</v>
      </c>
      <c r="E1696">
        <v>2017</v>
      </c>
      <c r="F1696" t="s">
        <v>229</v>
      </c>
      <c r="G1696">
        <v>0</v>
      </c>
      <c r="H1696" s="59"/>
      <c r="FV1696">
        <v>0</v>
      </c>
    </row>
    <row r="1697" spans="1:178" x14ac:dyDescent="0.2">
      <c r="A1697" t="s">
        <v>216</v>
      </c>
      <c r="B1697" t="s">
        <v>231</v>
      </c>
      <c r="C1697" t="s">
        <v>247</v>
      </c>
      <c r="D1697" t="s">
        <v>40</v>
      </c>
      <c r="E1697" t="s">
        <v>239</v>
      </c>
      <c r="F1697" t="s">
        <v>229</v>
      </c>
      <c r="G1697">
        <v>0</v>
      </c>
      <c r="H1697" s="59"/>
      <c r="FV1697">
        <v>0</v>
      </c>
    </row>
    <row r="1698" spans="1:178" x14ac:dyDescent="0.2">
      <c r="A1698" t="s">
        <v>216</v>
      </c>
      <c r="B1698" t="s">
        <v>231</v>
      </c>
      <c r="C1698" t="s">
        <v>247</v>
      </c>
      <c r="D1698" t="s">
        <v>41</v>
      </c>
      <c r="E1698">
        <v>2015</v>
      </c>
      <c r="F1698" t="s">
        <v>229</v>
      </c>
      <c r="G1698">
        <v>0</v>
      </c>
      <c r="H1698" s="59"/>
      <c r="FV1698">
        <v>0</v>
      </c>
    </row>
    <row r="1699" spans="1:178" x14ac:dyDescent="0.2">
      <c r="A1699" t="s">
        <v>216</v>
      </c>
      <c r="B1699" t="s">
        <v>231</v>
      </c>
      <c r="C1699" t="s">
        <v>247</v>
      </c>
      <c r="D1699" t="s">
        <v>41</v>
      </c>
      <c r="E1699">
        <v>2016</v>
      </c>
      <c r="F1699" t="s">
        <v>229</v>
      </c>
      <c r="G1699">
        <v>0</v>
      </c>
      <c r="H1699" s="59"/>
      <c r="FV1699">
        <v>0</v>
      </c>
    </row>
    <row r="1700" spans="1:178" x14ac:dyDescent="0.2">
      <c r="A1700" t="s">
        <v>216</v>
      </c>
      <c r="B1700" t="s">
        <v>231</v>
      </c>
      <c r="C1700" t="s">
        <v>247</v>
      </c>
      <c r="D1700" t="s">
        <v>41</v>
      </c>
      <c r="E1700">
        <v>2017</v>
      </c>
      <c r="F1700" t="s">
        <v>229</v>
      </c>
      <c r="G1700">
        <v>0</v>
      </c>
      <c r="H1700" s="59"/>
      <c r="FV1700">
        <v>0</v>
      </c>
    </row>
    <row r="1701" spans="1:178" x14ac:dyDescent="0.2">
      <c r="A1701" t="s">
        <v>216</v>
      </c>
      <c r="B1701" t="s">
        <v>231</v>
      </c>
      <c r="C1701" t="s">
        <v>247</v>
      </c>
      <c r="D1701" t="s">
        <v>41</v>
      </c>
      <c r="E1701" t="s">
        <v>239</v>
      </c>
      <c r="F1701" t="s">
        <v>229</v>
      </c>
      <c r="G1701">
        <v>0</v>
      </c>
      <c r="H1701" s="59"/>
      <c r="FV1701">
        <v>0</v>
      </c>
    </row>
    <row r="1702" spans="1:178" x14ac:dyDescent="0.2">
      <c r="A1702" t="s">
        <v>216</v>
      </c>
      <c r="B1702" t="s">
        <v>231</v>
      </c>
      <c r="C1702" t="s">
        <v>247</v>
      </c>
      <c r="D1702" t="s">
        <v>42</v>
      </c>
      <c r="E1702">
        <v>2015</v>
      </c>
      <c r="F1702" t="s">
        <v>229</v>
      </c>
      <c r="G1702">
        <v>0</v>
      </c>
      <c r="H1702" s="59"/>
      <c r="FV1702">
        <v>0</v>
      </c>
    </row>
    <row r="1703" spans="1:178" x14ac:dyDescent="0.2">
      <c r="A1703" t="s">
        <v>216</v>
      </c>
      <c r="B1703" t="s">
        <v>231</v>
      </c>
      <c r="C1703" t="s">
        <v>247</v>
      </c>
      <c r="D1703" t="s">
        <v>42</v>
      </c>
      <c r="E1703">
        <v>2016</v>
      </c>
      <c r="F1703" t="s">
        <v>229</v>
      </c>
      <c r="G1703">
        <v>0</v>
      </c>
      <c r="H1703" s="59"/>
      <c r="FV1703">
        <v>0</v>
      </c>
    </row>
    <row r="1704" spans="1:178" x14ac:dyDescent="0.2">
      <c r="A1704" t="s">
        <v>216</v>
      </c>
      <c r="B1704" t="s">
        <v>231</v>
      </c>
      <c r="C1704" t="s">
        <v>247</v>
      </c>
      <c r="D1704" t="s">
        <v>42</v>
      </c>
      <c r="E1704">
        <v>2017</v>
      </c>
      <c r="F1704" t="s">
        <v>229</v>
      </c>
      <c r="G1704">
        <v>0</v>
      </c>
      <c r="H1704" s="59"/>
      <c r="FV1704">
        <v>0</v>
      </c>
    </row>
    <row r="1705" spans="1:178" x14ac:dyDescent="0.2">
      <c r="A1705" t="s">
        <v>216</v>
      </c>
      <c r="B1705" t="s">
        <v>231</v>
      </c>
      <c r="C1705" t="s">
        <v>247</v>
      </c>
      <c r="D1705" t="s">
        <v>42</v>
      </c>
      <c r="E1705" t="s">
        <v>239</v>
      </c>
      <c r="F1705" t="s">
        <v>229</v>
      </c>
      <c r="G1705">
        <v>0</v>
      </c>
      <c r="H1705" s="59"/>
      <c r="FV1705">
        <v>0</v>
      </c>
    </row>
    <row r="1706" spans="1:178" x14ac:dyDescent="0.2">
      <c r="A1706" t="s">
        <v>216</v>
      </c>
      <c r="B1706" t="s">
        <v>231</v>
      </c>
      <c r="C1706" t="s">
        <v>247</v>
      </c>
      <c r="D1706" t="s">
        <v>43</v>
      </c>
      <c r="E1706">
        <v>2015</v>
      </c>
      <c r="F1706" t="s">
        <v>229</v>
      </c>
      <c r="G1706">
        <v>0</v>
      </c>
      <c r="H1706" s="59"/>
      <c r="FV1706">
        <v>0</v>
      </c>
    </row>
    <row r="1707" spans="1:178" x14ac:dyDescent="0.2">
      <c r="A1707" t="s">
        <v>216</v>
      </c>
      <c r="B1707" t="s">
        <v>231</v>
      </c>
      <c r="C1707" t="s">
        <v>247</v>
      </c>
      <c r="D1707" t="s">
        <v>43</v>
      </c>
      <c r="E1707">
        <v>2016</v>
      </c>
      <c r="F1707" t="s">
        <v>229</v>
      </c>
      <c r="G1707">
        <v>0</v>
      </c>
      <c r="H1707" s="59"/>
      <c r="FV1707">
        <v>0</v>
      </c>
    </row>
    <row r="1708" spans="1:178" x14ac:dyDescent="0.2">
      <c r="A1708" t="s">
        <v>216</v>
      </c>
      <c r="B1708" t="s">
        <v>231</v>
      </c>
      <c r="C1708" t="s">
        <v>247</v>
      </c>
      <c r="D1708" t="s">
        <v>43</v>
      </c>
      <c r="E1708">
        <v>2017</v>
      </c>
      <c r="F1708" t="s">
        <v>229</v>
      </c>
      <c r="G1708">
        <v>0</v>
      </c>
      <c r="H1708" s="59"/>
      <c r="FV1708">
        <v>0</v>
      </c>
    </row>
    <row r="1709" spans="1:178" x14ac:dyDescent="0.2">
      <c r="A1709" t="s">
        <v>216</v>
      </c>
      <c r="B1709" t="s">
        <v>231</v>
      </c>
      <c r="C1709" t="s">
        <v>247</v>
      </c>
      <c r="D1709" t="s">
        <v>43</v>
      </c>
      <c r="E1709" t="s">
        <v>239</v>
      </c>
      <c r="F1709" t="s">
        <v>229</v>
      </c>
      <c r="G1709">
        <v>0</v>
      </c>
      <c r="H1709" s="59"/>
      <c r="FV1709">
        <v>0</v>
      </c>
    </row>
    <row r="1710" spans="1:178" x14ac:dyDescent="0.2">
      <c r="A1710" t="s">
        <v>216</v>
      </c>
      <c r="B1710" t="s">
        <v>231</v>
      </c>
      <c r="C1710" t="s">
        <v>247</v>
      </c>
      <c r="D1710" t="s">
        <v>44</v>
      </c>
      <c r="E1710">
        <v>2015</v>
      </c>
      <c r="F1710" t="s">
        <v>229</v>
      </c>
      <c r="G1710">
        <v>0</v>
      </c>
      <c r="H1710" s="59"/>
      <c r="FV1710">
        <v>0</v>
      </c>
    </row>
    <row r="1711" spans="1:178" x14ac:dyDescent="0.2">
      <c r="A1711" t="s">
        <v>216</v>
      </c>
      <c r="B1711" t="s">
        <v>231</v>
      </c>
      <c r="C1711" t="s">
        <v>247</v>
      </c>
      <c r="D1711" t="s">
        <v>44</v>
      </c>
      <c r="E1711">
        <v>2016</v>
      </c>
      <c r="F1711" t="s">
        <v>229</v>
      </c>
      <c r="G1711">
        <v>0</v>
      </c>
      <c r="H1711" s="59"/>
      <c r="FV1711">
        <v>0</v>
      </c>
    </row>
    <row r="1712" spans="1:178" x14ac:dyDescent="0.2">
      <c r="A1712" t="s">
        <v>216</v>
      </c>
      <c r="B1712" t="s">
        <v>231</v>
      </c>
      <c r="C1712" t="s">
        <v>247</v>
      </c>
      <c r="D1712" t="s">
        <v>44</v>
      </c>
      <c r="E1712">
        <v>2017</v>
      </c>
      <c r="F1712" t="s">
        <v>229</v>
      </c>
      <c r="G1712">
        <v>0</v>
      </c>
      <c r="H1712" s="59"/>
      <c r="FV1712">
        <v>0</v>
      </c>
    </row>
    <row r="1713" spans="1:178" x14ac:dyDescent="0.2">
      <c r="A1713" t="s">
        <v>216</v>
      </c>
      <c r="B1713" t="s">
        <v>231</v>
      </c>
      <c r="C1713" t="s">
        <v>247</v>
      </c>
      <c r="D1713" t="s">
        <v>44</v>
      </c>
      <c r="E1713" t="s">
        <v>239</v>
      </c>
      <c r="F1713" t="s">
        <v>229</v>
      </c>
      <c r="G1713">
        <v>0</v>
      </c>
      <c r="H1713" s="59"/>
      <c r="FV1713">
        <v>0</v>
      </c>
    </row>
    <row r="1714" spans="1:178" x14ac:dyDescent="0.2">
      <c r="A1714" t="s">
        <v>216</v>
      </c>
      <c r="B1714" t="s">
        <v>231</v>
      </c>
      <c r="C1714" t="s">
        <v>247</v>
      </c>
      <c r="D1714" t="s">
        <v>10</v>
      </c>
      <c r="E1714">
        <v>2015</v>
      </c>
      <c r="F1714" t="s">
        <v>229</v>
      </c>
      <c r="G1714">
        <v>0</v>
      </c>
      <c r="H1714" s="59"/>
      <c r="FV1714">
        <v>0</v>
      </c>
    </row>
    <row r="1715" spans="1:178" x14ac:dyDescent="0.2">
      <c r="A1715" t="s">
        <v>216</v>
      </c>
      <c r="B1715" t="s">
        <v>231</v>
      </c>
      <c r="C1715" t="s">
        <v>247</v>
      </c>
      <c r="D1715" t="s">
        <v>10</v>
      </c>
      <c r="E1715">
        <v>2016</v>
      </c>
      <c r="F1715" t="s">
        <v>229</v>
      </c>
      <c r="G1715">
        <v>0</v>
      </c>
      <c r="H1715" s="59"/>
      <c r="FV1715">
        <v>0</v>
      </c>
    </row>
    <row r="1716" spans="1:178" x14ac:dyDescent="0.2">
      <c r="A1716" t="s">
        <v>216</v>
      </c>
      <c r="B1716" t="s">
        <v>231</v>
      </c>
      <c r="C1716" t="s">
        <v>247</v>
      </c>
      <c r="D1716" t="s">
        <v>10</v>
      </c>
      <c r="E1716">
        <v>2017</v>
      </c>
      <c r="F1716" t="s">
        <v>229</v>
      </c>
      <c r="G1716">
        <v>0</v>
      </c>
      <c r="H1716" s="59"/>
      <c r="FV1716">
        <v>0</v>
      </c>
    </row>
    <row r="1717" spans="1:178" x14ac:dyDescent="0.2">
      <c r="A1717" t="s">
        <v>216</v>
      </c>
      <c r="B1717" t="s">
        <v>231</v>
      </c>
      <c r="C1717" t="s">
        <v>247</v>
      </c>
      <c r="D1717" t="s">
        <v>10</v>
      </c>
      <c r="E1717" t="s">
        <v>239</v>
      </c>
      <c r="F1717" t="s">
        <v>229</v>
      </c>
      <c r="G1717">
        <v>0</v>
      </c>
      <c r="H1717" s="59"/>
      <c r="FV1717">
        <v>0</v>
      </c>
    </row>
    <row r="1718" spans="1:178" x14ac:dyDescent="0.2">
      <c r="A1718" t="s">
        <v>216</v>
      </c>
      <c r="B1718" t="s">
        <v>231</v>
      </c>
      <c r="C1718" t="s">
        <v>247</v>
      </c>
      <c r="D1718" t="s">
        <v>33</v>
      </c>
      <c r="E1718">
        <v>2015</v>
      </c>
      <c r="F1718" t="s">
        <v>230</v>
      </c>
      <c r="G1718">
        <v>0</v>
      </c>
      <c r="H1718" s="59"/>
      <c r="FV1718">
        <v>0</v>
      </c>
    </row>
    <row r="1719" spans="1:178" x14ac:dyDescent="0.2">
      <c r="A1719" t="s">
        <v>216</v>
      </c>
      <c r="B1719" t="s">
        <v>231</v>
      </c>
      <c r="C1719" t="s">
        <v>247</v>
      </c>
      <c r="D1719" t="s">
        <v>33</v>
      </c>
      <c r="E1719">
        <v>2016</v>
      </c>
      <c r="F1719" t="s">
        <v>230</v>
      </c>
      <c r="G1719">
        <v>0</v>
      </c>
      <c r="H1719" s="59"/>
      <c r="FV1719">
        <v>0</v>
      </c>
    </row>
    <row r="1720" spans="1:178" x14ac:dyDescent="0.2">
      <c r="A1720" t="s">
        <v>216</v>
      </c>
      <c r="B1720" t="s">
        <v>231</v>
      </c>
      <c r="C1720" t="s">
        <v>247</v>
      </c>
      <c r="D1720" t="s">
        <v>33</v>
      </c>
      <c r="E1720">
        <v>2017</v>
      </c>
      <c r="F1720" t="s">
        <v>230</v>
      </c>
      <c r="G1720">
        <v>0</v>
      </c>
      <c r="H1720" s="59"/>
      <c r="FV1720">
        <v>0</v>
      </c>
    </row>
    <row r="1721" spans="1:178" x14ac:dyDescent="0.2">
      <c r="A1721" t="s">
        <v>216</v>
      </c>
      <c r="B1721" t="s">
        <v>231</v>
      </c>
      <c r="C1721" t="s">
        <v>247</v>
      </c>
      <c r="D1721" t="s">
        <v>33</v>
      </c>
      <c r="E1721" t="s">
        <v>239</v>
      </c>
      <c r="F1721" t="s">
        <v>230</v>
      </c>
      <c r="G1721">
        <v>0</v>
      </c>
      <c r="H1721" s="59"/>
      <c r="FV1721">
        <v>0</v>
      </c>
    </row>
    <row r="1722" spans="1:178" x14ac:dyDescent="0.2">
      <c r="A1722" t="s">
        <v>216</v>
      </c>
      <c r="B1722" t="s">
        <v>231</v>
      </c>
      <c r="C1722" t="s">
        <v>247</v>
      </c>
      <c r="D1722" t="s">
        <v>34</v>
      </c>
      <c r="E1722">
        <v>2015</v>
      </c>
      <c r="F1722" t="s">
        <v>230</v>
      </c>
      <c r="G1722">
        <v>0</v>
      </c>
      <c r="H1722" s="59"/>
      <c r="FV1722">
        <v>0</v>
      </c>
    </row>
    <row r="1723" spans="1:178" x14ac:dyDescent="0.2">
      <c r="A1723" t="s">
        <v>216</v>
      </c>
      <c r="B1723" t="s">
        <v>231</v>
      </c>
      <c r="C1723" t="s">
        <v>247</v>
      </c>
      <c r="D1723" t="s">
        <v>34</v>
      </c>
      <c r="E1723">
        <v>2016</v>
      </c>
      <c r="F1723" t="s">
        <v>230</v>
      </c>
      <c r="G1723">
        <v>0</v>
      </c>
      <c r="H1723" s="59"/>
      <c r="FV1723">
        <v>0</v>
      </c>
    </row>
    <row r="1724" spans="1:178" x14ac:dyDescent="0.2">
      <c r="A1724" t="s">
        <v>216</v>
      </c>
      <c r="B1724" t="s">
        <v>231</v>
      </c>
      <c r="C1724" t="s">
        <v>247</v>
      </c>
      <c r="D1724" t="s">
        <v>34</v>
      </c>
      <c r="E1724">
        <v>2017</v>
      </c>
      <c r="F1724" t="s">
        <v>230</v>
      </c>
      <c r="G1724">
        <v>0</v>
      </c>
      <c r="H1724" s="59"/>
      <c r="FV1724">
        <v>0</v>
      </c>
    </row>
    <row r="1725" spans="1:178" x14ac:dyDescent="0.2">
      <c r="A1725" t="s">
        <v>216</v>
      </c>
      <c r="B1725" t="s">
        <v>231</v>
      </c>
      <c r="C1725" t="s">
        <v>247</v>
      </c>
      <c r="D1725" t="s">
        <v>34</v>
      </c>
      <c r="E1725" t="s">
        <v>239</v>
      </c>
      <c r="F1725" t="s">
        <v>230</v>
      </c>
      <c r="G1725">
        <v>0</v>
      </c>
      <c r="H1725" s="59"/>
      <c r="FV1725">
        <v>0</v>
      </c>
    </row>
    <row r="1726" spans="1:178" x14ac:dyDescent="0.2">
      <c r="A1726" t="s">
        <v>216</v>
      </c>
      <c r="B1726" t="s">
        <v>231</v>
      </c>
      <c r="C1726" t="s">
        <v>247</v>
      </c>
      <c r="D1726" t="s">
        <v>35</v>
      </c>
      <c r="E1726">
        <v>2015</v>
      </c>
      <c r="F1726" t="s">
        <v>230</v>
      </c>
      <c r="G1726">
        <v>0</v>
      </c>
      <c r="H1726" s="59"/>
      <c r="FV1726">
        <v>0</v>
      </c>
    </row>
    <row r="1727" spans="1:178" x14ac:dyDescent="0.2">
      <c r="A1727" t="s">
        <v>216</v>
      </c>
      <c r="B1727" t="s">
        <v>231</v>
      </c>
      <c r="C1727" t="s">
        <v>247</v>
      </c>
      <c r="D1727" t="s">
        <v>35</v>
      </c>
      <c r="E1727">
        <v>2016</v>
      </c>
      <c r="F1727" t="s">
        <v>230</v>
      </c>
      <c r="G1727">
        <v>0</v>
      </c>
      <c r="H1727" s="59"/>
      <c r="FV1727">
        <v>0</v>
      </c>
    </row>
    <row r="1728" spans="1:178" x14ac:dyDescent="0.2">
      <c r="A1728" t="s">
        <v>216</v>
      </c>
      <c r="B1728" t="s">
        <v>231</v>
      </c>
      <c r="C1728" t="s">
        <v>247</v>
      </c>
      <c r="D1728" t="s">
        <v>35</v>
      </c>
      <c r="E1728">
        <v>2017</v>
      </c>
      <c r="F1728" t="s">
        <v>230</v>
      </c>
      <c r="G1728">
        <v>0</v>
      </c>
      <c r="H1728" s="59"/>
      <c r="FV1728">
        <v>0</v>
      </c>
    </row>
    <row r="1729" spans="1:178" x14ac:dyDescent="0.2">
      <c r="A1729" t="s">
        <v>216</v>
      </c>
      <c r="B1729" t="s">
        <v>231</v>
      </c>
      <c r="C1729" t="s">
        <v>247</v>
      </c>
      <c r="D1729" t="s">
        <v>35</v>
      </c>
      <c r="E1729" t="s">
        <v>239</v>
      </c>
      <c r="F1729" t="s">
        <v>230</v>
      </c>
      <c r="G1729">
        <v>0</v>
      </c>
      <c r="H1729" s="59"/>
      <c r="FV1729">
        <v>0</v>
      </c>
    </row>
    <row r="1730" spans="1:178" x14ac:dyDescent="0.2">
      <c r="A1730" t="s">
        <v>216</v>
      </c>
      <c r="B1730" t="s">
        <v>231</v>
      </c>
      <c r="C1730" t="s">
        <v>247</v>
      </c>
      <c r="D1730" t="s">
        <v>36</v>
      </c>
      <c r="E1730">
        <v>2015</v>
      </c>
      <c r="F1730" t="s">
        <v>230</v>
      </c>
      <c r="G1730">
        <v>0</v>
      </c>
      <c r="H1730" s="59"/>
      <c r="FV1730">
        <v>0</v>
      </c>
    </row>
    <row r="1731" spans="1:178" x14ac:dyDescent="0.2">
      <c r="A1731" t="s">
        <v>216</v>
      </c>
      <c r="B1731" t="s">
        <v>231</v>
      </c>
      <c r="C1731" t="s">
        <v>247</v>
      </c>
      <c r="D1731" t="s">
        <v>36</v>
      </c>
      <c r="E1731">
        <v>2016</v>
      </c>
      <c r="F1731" t="s">
        <v>230</v>
      </c>
      <c r="G1731">
        <v>0</v>
      </c>
      <c r="H1731" s="59"/>
      <c r="FV1731">
        <v>0</v>
      </c>
    </row>
    <row r="1732" spans="1:178" x14ac:dyDescent="0.2">
      <c r="A1732" t="s">
        <v>216</v>
      </c>
      <c r="B1732" t="s">
        <v>231</v>
      </c>
      <c r="C1732" t="s">
        <v>247</v>
      </c>
      <c r="D1732" t="s">
        <v>36</v>
      </c>
      <c r="E1732">
        <v>2017</v>
      </c>
      <c r="F1732" t="s">
        <v>230</v>
      </c>
      <c r="G1732">
        <v>0</v>
      </c>
      <c r="H1732" s="59"/>
      <c r="FV1732">
        <v>0</v>
      </c>
    </row>
    <row r="1733" spans="1:178" x14ac:dyDescent="0.2">
      <c r="A1733" t="s">
        <v>216</v>
      </c>
      <c r="B1733" t="s">
        <v>231</v>
      </c>
      <c r="C1733" t="s">
        <v>247</v>
      </c>
      <c r="D1733" t="s">
        <v>36</v>
      </c>
      <c r="E1733" t="s">
        <v>239</v>
      </c>
      <c r="F1733" t="s">
        <v>230</v>
      </c>
      <c r="G1733">
        <v>0</v>
      </c>
      <c r="H1733" s="59"/>
      <c r="FV1733">
        <v>0</v>
      </c>
    </row>
    <row r="1734" spans="1:178" x14ac:dyDescent="0.2">
      <c r="A1734" t="s">
        <v>216</v>
      </c>
      <c r="B1734" t="s">
        <v>231</v>
      </c>
      <c r="C1734" t="s">
        <v>247</v>
      </c>
      <c r="D1734" t="s">
        <v>37</v>
      </c>
      <c r="E1734">
        <v>2015</v>
      </c>
      <c r="F1734" t="s">
        <v>230</v>
      </c>
      <c r="G1734">
        <v>0</v>
      </c>
      <c r="H1734" s="59"/>
      <c r="FV1734">
        <v>0</v>
      </c>
    </row>
    <row r="1735" spans="1:178" x14ac:dyDescent="0.2">
      <c r="A1735" t="s">
        <v>216</v>
      </c>
      <c r="B1735" t="s">
        <v>231</v>
      </c>
      <c r="C1735" t="s">
        <v>247</v>
      </c>
      <c r="D1735" t="s">
        <v>37</v>
      </c>
      <c r="E1735">
        <v>2016</v>
      </c>
      <c r="F1735" t="s">
        <v>230</v>
      </c>
      <c r="G1735">
        <v>0</v>
      </c>
      <c r="H1735" s="59"/>
      <c r="FV1735">
        <v>0</v>
      </c>
    </row>
    <row r="1736" spans="1:178" x14ac:dyDescent="0.2">
      <c r="A1736" t="s">
        <v>216</v>
      </c>
      <c r="B1736" t="s">
        <v>231</v>
      </c>
      <c r="C1736" t="s">
        <v>247</v>
      </c>
      <c r="D1736" t="s">
        <v>37</v>
      </c>
      <c r="E1736">
        <v>2017</v>
      </c>
      <c r="F1736" t="s">
        <v>230</v>
      </c>
      <c r="G1736">
        <v>0</v>
      </c>
      <c r="H1736" s="59"/>
      <c r="FV1736">
        <v>0</v>
      </c>
    </row>
    <row r="1737" spans="1:178" x14ac:dyDescent="0.2">
      <c r="A1737" t="s">
        <v>216</v>
      </c>
      <c r="B1737" t="s">
        <v>231</v>
      </c>
      <c r="C1737" t="s">
        <v>247</v>
      </c>
      <c r="D1737" t="s">
        <v>37</v>
      </c>
      <c r="E1737" t="s">
        <v>239</v>
      </c>
      <c r="F1737" t="s">
        <v>230</v>
      </c>
      <c r="G1737">
        <v>0</v>
      </c>
      <c r="H1737" s="59"/>
      <c r="FV1737">
        <v>0</v>
      </c>
    </row>
    <row r="1738" spans="1:178" x14ac:dyDescent="0.2">
      <c r="A1738" t="s">
        <v>216</v>
      </c>
      <c r="B1738" t="s">
        <v>231</v>
      </c>
      <c r="C1738" t="s">
        <v>247</v>
      </c>
      <c r="D1738" t="s">
        <v>38</v>
      </c>
      <c r="E1738">
        <v>2015</v>
      </c>
      <c r="F1738" t="s">
        <v>230</v>
      </c>
      <c r="G1738">
        <v>0</v>
      </c>
      <c r="H1738" s="59"/>
      <c r="FV1738">
        <v>0</v>
      </c>
    </row>
    <row r="1739" spans="1:178" x14ac:dyDescent="0.2">
      <c r="A1739" t="s">
        <v>216</v>
      </c>
      <c r="B1739" t="s">
        <v>231</v>
      </c>
      <c r="C1739" t="s">
        <v>247</v>
      </c>
      <c r="D1739" t="s">
        <v>38</v>
      </c>
      <c r="E1739">
        <v>2016</v>
      </c>
      <c r="F1739" t="s">
        <v>230</v>
      </c>
      <c r="G1739">
        <v>0</v>
      </c>
      <c r="H1739" s="59"/>
      <c r="FV1739">
        <v>0</v>
      </c>
    </row>
    <row r="1740" spans="1:178" x14ac:dyDescent="0.2">
      <c r="A1740" t="s">
        <v>216</v>
      </c>
      <c r="B1740" t="s">
        <v>231</v>
      </c>
      <c r="C1740" t="s">
        <v>247</v>
      </c>
      <c r="D1740" t="s">
        <v>38</v>
      </c>
      <c r="E1740">
        <v>2017</v>
      </c>
      <c r="F1740" t="s">
        <v>230</v>
      </c>
      <c r="G1740">
        <v>0</v>
      </c>
      <c r="H1740" s="59"/>
      <c r="FV1740">
        <v>0</v>
      </c>
    </row>
    <row r="1741" spans="1:178" x14ac:dyDescent="0.2">
      <c r="A1741" t="s">
        <v>216</v>
      </c>
      <c r="B1741" t="s">
        <v>231</v>
      </c>
      <c r="C1741" t="s">
        <v>247</v>
      </c>
      <c r="D1741" t="s">
        <v>38</v>
      </c>
      <c r="E1741" t="s">
        <v>239</v>
      </c>
      <c r="F1741" t="s">
        <v>230</v>
      </c>
      <c r="G1741">
        <v>0</v>
      </c>
      <c r="H1741" s="59"/>
      <c r="FV1741">
        <v>0</v>
      </c>
    </row>
    <row r="1742" spans="1:178" x14ac:dyDescent="0.2">
      <c r="A1742" t="s">
        <v>216</v>
      </c>
      <c r="B1742" t="s">
        <v>231</v>
      </c>
      <c r="C1742" t="s">
        <v>247</v>
      </c>
      <c r="D1742" t="s">
        <v>39</v>
      </c>
      <c r="E1742">
        <v>2015</v>
      </c>
      <c r="F1742" t="s">
        <v>230</v>
      </c>
      <c r="G1742">
        <v>0</v>
      </c>
      <c r="H1742" s="59"/>
      <c r="FV1742">
        <v>0</v>
      </c>
    </row>
    <row r="1743" spans="1:178" x14ac:dyDescent="0.2">
      <c r="A1743" t="s">
        <v>216</v>
      </c>
      <c r="B1743" t="s">
        <v>231</v>
      </c>
      <c r="C1743" t="s">
        <v>247</v>
      </c>
      <c r="D1743" t="s">
        <v>39</v>
      </c>
      <c r="E1743">
        <v>2016</v>
      </c>
      <c r="F1743" t="s">
        <v>230</v>
      </c>
      <c r="G1743">
        <v>0</v>
      </c>
      <c r="H1743" s="59"/>
      <c r="FV1743">
        <v>0</v>
      </c>
    </row>
    <row r="1744" spans="1:178" x14ac:dyDescent="0.2">
      <c r="A1744" t="s">
        <v>216</v>
      </c>
      <c r="B1744" t="s">
        <v>231</v>
      </c>
      <c r="C1744" t="s">
        <v>247</v>
      </c>
      <c r="D1744" t="s">
        <v>39</v>
      </c>
      <c r="E1744">
        <v>2017</v>
      </c>
      <c r="F1744" t="s">
        <v>230</v>
      </c>
      <c r="G1744">
        <v>0</v>
      </c>
      <c r="H1744" s="59"/>
      <c r="FV1744">
        <v>0</v>
      </c>
    </row>
    <row r="1745" spans="1:178" x14ac:dyDescent="0.2">
      <c r="A1745" t="s">
        <v>216</v>
      </c>
      <c r="B1745" t="s">
        <v>231</v>
      </c>
      <c r="C1745" t="s">
        <v>247</v>
      </c>
      <c r="D1745" t="s">
        <v>39</v>
      </c>
      <c r="E1745" t="s">
        <v>239</v>
      </c>
      <c r="F1745" t="s">
        <v>230</v>
      </c>
      <c r="G1745">
        <v>0</v>
      </c>
      <c r="H1745" s="59"/>
      <c r="FV1745">
        <v>0</v>
      </c>
    </row>
    <row r="1746" spans="1:178" x14ac:dyDescent="0.2">
      <c r="A1746" t="s">
        <v>216</v>
      </c>
      <c r="B1746" t="s">
        <v>231</v>
      </c>
      <c r="C1746" t="s">
        <v>247</v>
      </c>
      <c r="D1746" t="s">
        <v>40</v>
      </c>
      <c r="E1746">
        <v>2015</v>
      </c>
      <c r="F1746" t="s">
        <v>230</v>
      </c>
      <c r="G1746">
        <v>0</v>
      </c>
      <c r="H1746" s="59"/>
      <c r="FV1746">
        <v>0</v>
      </c>
    </row>
    <row r="1747" spans="1:178" x14ac:dyDescent="0.2">
      <c r="A1747" t="s">
        <v>216</v>
      </c>
      <c r="B1747" t="s">
        <v>231</v>
      </c>
      <c r="C1747" t="s">
        <v>247</v>
      </c>
      <c r="D1747" t="s">
        <v>40</v>
      </c>
      <c r="E1747">
        <v>2016</v>
      </c>
      <c r="F1747" t="s">
        <v>230</v>
      </c>
      <c r="G1747">
        <v>0</v>
      </c>
      <c r="H1747" s="59"/>
      <c r="FV1747">
        <v>0</v>
      </c>
    </row>
    <row r="1748" spans="1:178" x14ac:dyDescent="0.2">
      <c r="A1748" t="s">
        <v>216</v>
      </c>
      <c r="B1748" t="s">
        <v>231</v>
      </c>
      <c r="C1748" t="s">
        <v>247</v>
      </c>
      <c r="D1748" t="s">
        <v>40</v>
      </c>
      <c r="E1748">
        <v>2017</v>
      </c>
      <c r="F1748" t="s">
        <v>230</v>
      </c>
      <c r="G1748">
        <v>0</v>
      </c>
      <c r="H1748" s="59"/>
      <c r="FV1748">
        <v>0</v>
      </c>
    </row>
    <row r="1749" spans="1:178" x14ac:dyDescent="0.2">
      <c r="A1749" t="s">
        <v>216</v>
      </c>
      <c r="B1749" t="s">
        <v>231</v>
      </c>
      <c r="C1749" t="s">
        <v>247</v>
      </c>
      <c r="D1749" t="s">
        <v>40</v>
      </c>
      <c r="E1749" t="s">
        <v>239</v>
      </c>
      <c r="F1749" t="s">
        <v>230</v>
      </c>
      <c r="G1749">
        <v>0</v>
      </c>
      <c r="H1749" s="59"/>
      <c r="FV1749">
        <v>0</v>
      </c>
    </row>
    <row r="1750" spans="1:178" x14ac:dyDescent="0.2">
      <c r="A1750" t="s">
        <v>216</v>
      </c>
      <c r="B1750" t="s">
        <v>231</v>
      </c>
      <c r="C1750" t="s">
        <v>247</v>
      </c>
      <c r="D1750" t="s">
        <v>41</v>
      </c>
      <c r="E1750">
        <v>2015</v>
      </c>
      <c r="F1750" t="s">
        <v>230</v>
      </c>
      <c r="G1750">
        <v>0</v>
      </c>
      <c r="H1750" s="59"/>
      <c r="FV1750">
        <v>0</v>
      </c>
    </row>
    <row r="1751" spans="1:178" x14ac:dyDescent="0.2">
      <c r="A1751" t="s">
        <v>216</v>
      </c>
      <c r="B1751" t="s">
        <v>231</v>
      </c>
      <c r="C1751" t="s">
        <v>247</v>
      </c>
      <c r="D1751" t="s">
        <v>41</v>
      </c>
      <c r="E1751">
        <v>2016</v>
      </c>
      <c r="F1751" t="s">
        <v>230</v>
      </c>
      <c r="G1751">
        <v>0</v>
      </c>
      <c r="H1751" s="59"/>
      <c r="FV1751">
        <v>0</v>
      </c>
    </row>
    <row r="1752" spans="1:178" x14ac:dyDescent="0.2">
      <c r="A1752" t="s">
        <v>216</v>
      </c>
      <c r="B1752" t="s">
        <v>231</v>
      </c>
      <c r="C1752" t="s">
        <v>247</v>
      </c>
      <c r="D1752" t="s">
        <v>41</v>
      </c>
      <c r="E1752">
        <v>2017</v>
      </c>
      <c r="F1752" t="s">
        <v>230</v>
      </c>
      <c r="G1752">
        <v>0</v>
      </c>
      <c r="H1752" s="59"/>
      <c r="FV1752">
        <v>0</v>
      </c>
    </row>
    <row r="1753" spans="1:178" x14ac:dyDescent="0.2">
      <c r="A1753" t="s">
        <v>216</v>
      </c>
      <c r="B1753" t="s">
        <v>231</v>
      </c>
      <c r="C1753" t="s">
        <v>247</v>
      </c>
      <c r="D1753" t="s">
        <v>41</v>
      </c>
      <c r="E1753" t="s">
        <v>239</v>
      </c>
      <c r="F1753" t="s">
        <v>230</v>
      </c>
      <c r="G1753">
        <v>0</v>
      </c>
      <c r="H1753" s="59"/>
      <c r="FV1753">
        <v>0</v>
      </c>
    </row>
    <row r="1754" spans="1:178" x14ac:dyDescent="0.2">
      <c r="A1754" t="s">
        <v>216</v>
      </c>
      <c r="B1754" t="s">
        <v>231</v>
      </c>
      <c r="C1754" t="s">
        <v>247</v>
      </c>
      <c r="D1754" t="s">
        <v>42</v>
      </c>
      <c r="E1754">
        <v>2015</v>
      </c>
      <c r="F1754" t="s">
        <v>230</v>
      </c>
      <c r="G1754">
        <v>0</v>
      </c>
      <c r="H1754" s="59"/>
      <c r="FV1754">
        <v>0</v>
      </c>
    </row>
    <row r="1755" spans="1:178" x14ac:dyDescent="0.2">
      <c r="A1755" t="s">
        <v>216</v>
      </c>
      <c r="B1755" t="s">
        <v>231</v>
      </c>
      <c r="C1755" t="s">
        <v>247</v>
      </c>
      <c r="D1755" t="s">
        <v>42</v>
      </c>
      <c r="E1755">
        <v>2016</v>
      </c>
      <c r="F1755" t="s">
        <v>230</v>
      </c>
      <c r="G1755">
        <v>0</v>
      </c>
      <c r="H1755" s="59"/>
      <c r="FV1755">
        <v>0</v>
      </c>
    </row>
    <row r="1756" spans="1:178" x14ac:dyDescent="0.2">
      <c r="A1756" t="s">
        <v>216</v>
      </c>
      <c r="B1756" t="s">
        <v>231</v>
      </c>
      <c r="C1756" t="s">
        <v>247</v>
      </c>
      <c r="D1756" t="s">
        <v>42</v>
      </c>
      <c r="E1756">
        <v>2017</v>
      </c>
      <c r="F1756" t="s">
        <v>230</v>
      </c>
      <c r="G1756">
        <v>0</v>
      </c>
      <c r="H1756" s="59"/>
      <c r="FV1756">
        <v>0</v>
      </c>
    </row>
    <row r="1757" spans="1:178" x14ac:dyDescent="0.2">
      <c r="A1757" t="s">
        <v>216</v>
      </c>
      <c r="B1757" t="s">
        <v>231</v>
      </c>
      <c r="C1757" t="s">
        <v>247</v>
      </c>
      <c r="D1757" t="s">
        <v>42</v>
      </c>
      <c r="E1757" t="s">
        <v>239</v>
      </c>
      <c r="F1757" t="s">
        <v>230</v>
      </c>
      <c r="G1757">
        <v>0</v>
      </c>
      <c r="H1757" s="59"/>
      <c r="FV1757">
        <v>0</v>
      </c>
    </row>
    <row r="1758" spans="1:178" x14ac:dyDescent="0.2">
      <c r="A1758" t="s">
        <v>216</v>
      </c>
      <c r="B1758" t="s">
        <v>231</v>
      </c>
      <c r="C1758" t="s">
        <v>247</v>
      </c>
      <c r="D1758" t="s">
        <v>43</v>
      </c>
      <c r="E1758">
        <v>2015</v>
      </c>
      <c r="F1758" t="s">
        <v>230</v>
      </c>
      <c r="G1758">
        <v>0</v>
      </c>
      <c r="H1758" s="59"/>
      <c r="FV1758">
        <v>0</v>
      </c>
    </row>
    <row r="1759" spans="1:178" x14ac:dyDescent="0.2">
      <c r="A1759" t="s">
        <v>216</v>
      </c>
      <c r="B1759" t="s">
        <v>231</v>
      </c>
      <c r="C1759" t="s">
        <v>247</v>
      </c>
      <c r="D1759" t="s">
        <v>43</v>
      </c>
      <c r="E1759">
        <v>2016</v>
      </c>
      <c r="F1759" t="s">
        <v>230</v>
      </c>
      <c r="G1759">
        <v>0</v>
      </c>
      <c r="H1759" s="59"/>
      <c r="FV1759">
        <v>0</v>
      </c>
    </row>
    <row r="1760" spans="1:178" x14ac:dyDescent="0.2">
      <c r="A1760" t="s">
        <v>216</v>
      </c>
      <c r="B1760" t="s">
        <v>231</v>
      </c>
      <c r="C1760" t="s">
        <v>247</v>
      </c>
      <c r="D1760" t="s">
        <v>43</v>
      </c>
      <c r="E1760">
        <v>2017</v>
      </c>
      <c r="F1760" t="s">
        <v>230</v>
      </c>
      <c r="G1760">
        <v>0</v>
      </c>
      <c r="H1760" s="59"/>
      <c r="FV1760">
        <v>0</v>
      </c>
    </row>
    <row r="1761" spans="1:178" x14ac:dyDescent="0.2">
      <c r="A1761" t="s">
        <v>216</v>
      </c>
      <c r="B1761" t="s">
        <v>231</v>
      </c>
      <c r="C1761" t="s">
        <v>247</v>
      </c>
      <c r="D1761" t="s">
        <v>43</v>
      </c>
      <c r="E1761" t="s">
        <v>239</v>
      </c>
      <c r="F1761" t="s">
        <v>230</v>
      </c>
      <c r="G1761">
        <v>0</v>
      </c>
      <c r="H1761" s="59"/>
      <c r="FV1761">
        <v>0</v>
      </c>
    </row>
    <row r="1762" spans="1:178" x14ac:dyDescent="0.2">
      <c r="A1762" t="s">
        <v>216</v>
      </c>
      <c r="B1762" t="s">
        <v>231</v>
      </c>
      <c r="C1762" t="s">
        <v>247</v>
      </c>
      <c r="D1762" t="s">
        <v>44</v>
      </c>
      <c r="E1762">
        <v>2015</v>
      </c>
      <c r="F1762" t="s">
        <v>230</v>
      </c>
      <c r="G1762">
        <v>0</v>
      </c>
      <c r="H1762" s="59"/>
      <c r="FV1762">
        <v>0</v>
      </c>
    </row>
    <row r="1763" spans="1:178" x14ac:dyDescent="0.2">
      <c r="A1763" t="s">
        <v>216</v>
      </c>
      <c r="B1763" t="s">
        <v>231</v>
      </c>
      <c r="C1763" t="s">
        <v>247</v>
      </c>
      <c r="D1763" t="s">
        <v>44</v>
      </c>
      <c r="E1763">
        <v>2016</v>
      </c>
      <c r="F1763" t="s">
        <v>230</v>
      </c>
      <c r="G1763">
        <v>0</v>
      </c>
      <c r="H1763" s="59"/>
      <c r="FV1763">
        <v>0</v>
      </c>
    </row>
    <row r="1764" spans="1:178" x14ac:dyDescent="0.2">
      <c r="A1764" t="s">
        <v>216</v>
      </c>
      <c r="B1764" t="s">
        <v>231</v>
      </c>
      <c r="C1764" t="s">
        <v>247</v>
      </c>
      <c r="D1764" t="s">
        <v>44</v>
      </c>
      <c r="E1764">
        <v>2017</v>
      </c>
      <c r="F1764" t="s">
        <v>230</v>
      </c>
      <c r="G1764">
        <v>0</v>
      </c>
      <c r="H1764" s="59"/>
      <c r="FV1764">
        <v>0</v>
      </c>
    </row>
    <row r="1765" spans="1:178" x14ac:dyDescent="0.2">
      <c r="A1765" t="s">
        <v>216</v>
      </c>
      <c r="B1765" t="s">
        <v>231</v>
      </c>
      <c r="C1765" t="s">
        <v>247</v>
      </c>
      <c r="D1765" t="s">
        <v>44</v>
      </c>
      <c r="E1765" t="s">
        <v>239</v>
      </c>
      <c r="F1765" t="s">
        <v>230</v>
      </c>
      <c r="G1765">
        <v>0</v>
      </c>
      <c r="H1765" s="59"/>
      <c r="FV1765">
        <v>0</v>
      </c>
    </row>
    <row r="1766" spans="1:178" x14ac:dyDescent="0.2">
      <c r="A1766" t="s">
        <v>216</v>
      </c>
      <c r="B1766" t="s">
        <v>231</v>
      </c>
      <c r="C1766" t="s">
        <v>247</v>
      </c>
      <c r="D1766" t="s">
        <v>10</v>
      </c>
      <c r="E1766">
        <v>2015</v>
      </c>
      <c r="F1766" t="s">
        <v>230</v>
      </c>
      <c r="G1766">
        <v>0</v>
      </c>
      <c r="H1766" s="59"/>
      <c r="FV1766">
        <v>0</v>
      </c>
    </row>
    <row r="1767" spans="1:178" x14ac:dyDescent="0.2">
      <c r="A1767" t="s">
        <v>216</v>
      </c>
      <c r="B1767" t="s">
        <v>231</v>
      </c>
      <c r="C1767" t="s">
        <v>247</v>
      </c>
      <c r="D1767" t="s">
        <v>10</v>
      </c>
      <c r="E1767">
        <v>2016</v>
      </c>
      <c r="F1767" t="s">
        <v>230</v>
      </c>
      <c r="G1767">
        <v>0</v>
      </c>
      <c r="H1767" s="59"/>
      <c r="FV1767">
        <v>0</v>
      </c>
    </row>
    <row r="1768" spans="1:178" x14ac:dyDescent="0.2">
      <c r="A1768" t="s">
        <v>216</v>
      </c>
      <c r="B1768" t="s">
        <v>231</v>
      </c>
      <c r="C1768" t="s">
        <v>247</v>
      </c>
      <c r="D1768" t="s">
        <v>10</v>
      </c>
      <c r="E1768">
        <v>2017</v>
      </c>
      <c r="F1768" t="s">
        <v>230</v>
      </c>
      <c r="G1768">
        <v>0</v>
      </c>
      <c r="H1768" s="59"/>
      <c r="FV1768">
        <v>0</v>
      </c>
    </row>
    <row r="1769" spans="1:178" x14ac:dyDescent="0.2">
      <c r="A1769" t="s">
        <v>216</v>
      </c>
      <c r="B1769" t="s">
        <v>231</v>
      </c>
      <c r="C1769" t="s">
        <v>247</v>
      </c>
      <c r="D1769" t="s">
        <v>10</v>
      </c>
      <c r="E1769" t="s">
        <v>239</v>
      </c>
      <c r="F1769" t="s">
        <v>230</v>
      </c>
      <c r="G1769">
        <v>0</v>
      </c>
      <c r="H1769" s="59"/>
      <c r="FV1769">
        <v>0</v>
      </c>
    </row>
    <row r="1770" spans="1:178" x14ac:dyDescent="0.2">
      <c r="A1770" t="s">
        <v>216</v>
      </c>
      <c r="B1770" t="s">
        <v>231</v>
      </c>
      <c r="C1770" t="s">
        <v>247</v>
      </c>
      <c r="D1770" t="s">
        <v>33</v>
      </c>
      <c r="E1770">
        <v>2015</v>
      </c>
      <c r="F1770" t="s">
        <v>227</v>
      </c>
      <c r="G1770">
        <v>0</v>
      </c>
      <c r="H1770" s="59"/>
      <c r="FV1770">
        <v>0</v>
      </c>
    </row>
    <row r="1771" spans="1:178" x14ac:dyDescent="0.2">
      <c r="A1771" t="s">
        <v>216</v>
      </c>
      <c r="B1771" t="s">
        <v>231</v>
      </c>
      <c r="C1771" t="s">
        <v>247</v>
      </c>
      <c r="D1771" t="s">
        <v>33</v>
      </c>
      <c r="E1771">
        <v>2016</v>
      </c>
      <c r="F1771" t="s">
        <v>227</v>
      </c>
      <c r="G1771">
        <v>0</v>
      </c>
      <c r="H1771" s="59"/>
      <c r="FV1771">
        <v>0</v>
      </c>
    </row>
    <row r="1772" spans="1:178" x14ac:dyDescent="0.2">
      <c r="A1772" t="s">
        <v>216</v>
      </c>
      <c r="B1772" t="s">
        <v>231</v>
      </c>
      <c r="C1772" t="s">
        <v>247</v>
      </c>
      <c r="D1772" t="s">
        <v>33</v>
      </c>
      <c r="E1772">
        <v>2017</v>
      </c>
      <c r="F1772" t="s">
        <v>227</v>
      </c>
      <c r="G1772">
        <v>0</v>
      </c>
      <c r="H1772" s="59"/>
      <c r="FV1772">
        <v>0</v>
      </c>
    </row>
    <row r="1773" spans="1:178" x14ac:dyDescent="0.2">
      <c r="A1773" t="s">
        <v>216</v>
      </c>
      <c r="B1773" t="s">
        <v>231</v>
      </c>
      <c r="C1773" t="s">
        <v>247</v>
      </c>
      <c r="D1773" t="s">
        <v>33</v>
      </c>
      <c r="E1773" t="s">
        <v>239</v>
      </c>
      <c r="F1773" t="s">
        <v>227</v>
      </c>
      <c r="G1773">
        <v>0</v>
      </c>
      <c r="H1773" s="59"/>
      <c r="FV1773">
        <v>0</v>
      </c>
    </row>
    <row r="1774" spans="1:178" x14ac:dyDescent="0.2">
      <c r="A1774" t="s">
        <v>216</v>
      </c>
      <c r="B1774" t="s">
        <v>231</v>
      </c>
      <c r="C1774" t="s">
        <v>247</v>
      </c>
      <c r="D1774" t="s">
        <v>34</v>
      </c>
      <c r="E1774">
        <v>2015</v>
      </c>
      <c r="F1774" t="s">
        <v>227</v>
      </c>
      <c r="G1774">
        <v>0</v>
      </c>
      <c r="H1774" s="59"/>
      <c r="FV1774">
        <v>0</v>
      </c>
    </row>
    <row r="1775" spans="1:178" x14ac:dyDescent="0.2">
      <c r="A1775" t="s">
        <v>216</v>
      </c>
      <c r="B1775" t="s">
        <v>231</v>
      </c>
      <c r="C1775" t="s">
        <v>247</v>
      </c>
      <c r="D1775" t="s">
        <v>34</v>
      </c>
      <c r="E1775">
        <v>2016</v>
      </c>
      <c r="F1775" t="s">
        <v>227</v>
      </c>
      <c r="G1775">
        <v>0</v>
      </c>
      <c r="H1775" s="59"/>
      <c r="FV1775">
        <v>0</v>
      </c>
    </row>
    <row r="1776" spans="1:178" x14ac:dyDescent="0.2">
      <c r="A1776" t="s">
        <v>216</v>
      </c>
      <c r="B1776" t="s">
        <v>231</v>
      </c>
      <c r="C1776" t="s">
        <v>247</v>
      </c>
      <c r="D1776" t="s">
        <v>34</v>
      </c>
      <c r="E1776">
        <v>2017</v>
      </c>
      <c r="F1776" t="s">
        <v>227</v>
      </c>
      <c r="G1776">
        <v>0</v>
      </c>
      <c r="H1776" s="59"/>
      <c r="FV1776">
        <v>0</v>
      </c>
    </row>
    <row r="1777" spans="1:178" x14ac:dyDescent="0.2">
      <c r="A1777" t="s">
        <v>216</v>
      </c>
      <c r="B1777" t="s">
        <v>231</v>
      </c>
      <c r="C1777" t="s">
        <v>247</v>
      </c>
      <c r="D1777" t="s">
        <v>34</v>
      </c>
      <c r="E1777" t="s">
        <v>239</v>
      </c>
      <c r="F1777" t="s">
        <v>227</v>
      </c>
      <c r="G1777">
        <v>0</v>
      </c>
      <c r="H1777" s="59"/>
      <c r="FV1777">
        <v>0</v>
      </c>
    </row>
    <row r="1778" spans="1:178" x14ac:dyDescent="0.2">
      <c r="A1778" t="s">
        <v>216</v>
      </c>
      <c r="B1778" t="s">
        <v>231</v>
      </c>
      <c r="C1778" t="s">
        <v>247</v>
      </c>
      <c r="D1778" t="s">
        <v>35</v>
      </c>
      <c r="E1778">
        <v>2015</v>
      </c>
      <c r="F1778" t="s">
        <v>227</v>
      </c>
      <c r="G1778">
        <v>0</v>
      </c>
      <c r="H1778" s="59"/>
      <c r="FV1778">
        <v>0</v>
      </c>
    </row>
    <row r="1779" spans="1:178" x14ac:dyDescent="0.2">
      <c r="A1779" t="s">
        <v>216</v>
      </c>
      <c r="B1779" t="s">
        <v>231</v>
      </c>
      <c r="C1779" t="s">
        <v>247</v>
      </c>
      <c r="D1779" t="s">
        <v>35</v>
      </c>
      <c r="E1779">
        <v>2016</v>
      </c>
      <c r="F1779" t="s">
        <v>227</v>
      </c>
      <c r="G1779">
        <v>0</v>
      </c>
      <c r="H1779" s="59"/>
      <c r="FV1779">
        <v>0</v>
      </c>
    </row>
    <row r="1780" spans="1:178" x14ac:dyDescent="0.2">
      <c r="A1780" t="s">
        <v>216</v>
      </c>
      <c r="B1780" t="s">
        <v>231</v>
      </c>
      <c r="C1780" t="s">
        <v>247</v>
      </c>
      <c r="D1780" t="s">
        <v>35</v>
      </c>
      <c r="E1780">
        <v>2017</v>
      </c>
      <c r="F1780" t="s">
        <v>227</v>
      </c>
      <c r="G1780">
        <v>0</v>
      </c>
      <c r="H1780" s="59"/>
      <c r="FV1780">
        <v>0</v>
      </c>
    </row>
    <row r="1781" spans="1:178" x14ac:dyDescent="0.2">
      <c r="A1781" t="s">
        <v>216</v>
      </c>
      <c r="B1781" t="s">
        <v>231</v>
      </c>
      <c r="C1781" t="s">
        <v>247</v>
      </c>
      <c r="D1781" t="s">
        <v>35</v>
      </c>
      <c r="E1781" t="s">
        <v>239</v>
      </c>
      <c r="F1781" t="s">
        <v>227</v>
      </c>
      <c r="G1781">
        <v>0</v>
      </c>
      <c r="H1781" s="59"/>
      <c r="FV1781">
        <v>0</v>
      </c>
    </row>
    <row r="1782" spans="1:178" x14ac:dyDescent="0.2">
      <c r="A1782" t="s">
        <v>216</v>
      </c>
      <c r="B1782" t="s">
        <v>231</v>
      </c>
      <c r="C1782" t="s">
        <v>247</v>
      </c>
      <c r="D1782" t="s">
        <v>36</v>
      </c>
      <c r="E1782">
        <v>2015</v>
      </c>
      <c r="F1782" t="s">
        <v>227</v>
      </c>
      <c r="G1782">
        <v>0</v>
      </c>
      <c r="H1782" s="59"/>
      <c r="FV1782">
        <v>0</v>
      </c>
    </row>
    <row r="1783" spans="1:178" x14ac:dyDescent="0.2">
      <c r="A1783" t="s">
        <v>216</v>
      </c>
      <c r="B1783" t="s">
        <v>231</v>
      </c>
      <c r="C1783" t="s">
        <v>247</v>
      </c>
      <c r="D1783" t="s">
        <v>36</v>
      </c>
      <c r="E1783">
        <v>2016</v>
      </c>
      <c r="F1783" t="s">
        <v>227</v>
      </c>
      <c r="G1783">
        <v>0</v>
      </c>
      <c r="H1783" s="59"/>
      <c r="FV1783">
        <v>0</v>
      </c>
    </row>
    <row r="1784" spans="1:178" x14ac:dyDescent="0.2">
      <c r="A1784" t="s">
        <v>216</v>
      </c>
      <c r="B1784" t="s">
        <v>231</v>
      </c>
      <c r="C1784" t="s">
        <v>247</v>
      </c>
      <c r="D1784" t="s">
        <v>36</v>
      </c>
      <c r="E1784">
        <v>2017</v>
      </c>
      <c r="F1784" t="s">
        <v>227</v>
      </c>
      <c r="G1784">
        <v>0</v>
      </c>
      <c r="H1784" s="59"/>
      <c r="FV1784">
        <v>0</v>
      </c>
    </row>
    <row r="1785" spans="1:178" x14ac:dyDescent="0.2">
      <c r="A1785" t="s">
        <v>216</v>
      </c>
      <c r="B1785" t="s">
        <v>231</v>
      </c>
      <c r="C1785" t="s">
        <v>247</v>
      </c>
      <c r="D1785" t="s">
        <v>36</v>
      </c>
      <c r="E1785" t="s">
        <v>239</v>
      </c>
      <c r="F1785" t="s">
        <v>227</v>
      </c>
      <c r="G1785">
        <v>0</v>
      </c>
      <c r="H1785" s="59"/>
      <c r="FV1785">
        <v>0</v>
      </c>
    </row>
    <row r="1786" spans="1:178" x14ac:dyDescent="0.2">
      <c r="A1786" t="s">
        <v>216</v>
      </c>
      <c r="B1786" t="s">
        <v>231</v>
      </c>
      <c r="C1786" t="s">
        <v>247</v>
      </c>
      <c r="D1786" t="s">
        <v>37</v>
      </c>
      <c r="E1786">
        <v>2015</v>
      </c>
      <c r="F1786" t="s">
        <v>227</v>
      </c>
      <c r="G1786">
        <v>0</v>
      </c>
      <c r="H1786" s="59"/>
      <c r="FV1786">
        <v>0</v>
      </c>
    </row>
    <row r="1787" spans="1:178" x14ac:dyDescent="0.2">
      <c r="A1787" t="s">
        <v>216</v>
      </c>
      <c r="B1787" t="s">
        <v>231</v>
      </c>
      <c r="C1787" t="s">
        <v>247</v>
      </c>
      <c r="D1787" t="s">
        <v>37</v>
      </c>
      <c r="E1787">
        <v>2016</v>
      </c>
      <c r="F1787" t="s">
        <v>227</v>
      </c>
      <c r="G1787">
        <v>0</v>
      </c>
      <c r="H1787" s="59"/>
      <c r="FV1787">
        <v>0</v>
      </c>
    </row>
    <row r="1788" spans="1:178" x14ac:dyDescent="0.2">
      <c r="A1788" t="s">
        <v>216</v>
      </c>
      <c r="B1788" t="s">
        <v>231</v>
      </c>
      <c r="C1788" t="s">
        <v>247</v>
      </c>
      <c r="D1788" t="s">
        <v>37</v>
      </c>
      <c r="E1788">
        <v>2017</v>
      </c>
      <c r="F1788" t="s">
        <v>227</v>
      </c>
      <c r="G1788">
        <v>0</v>
      </c>
      <c r="H1788" s="59"/>
      <c r="FV1788">
        <v>0</v>
      </c>
    </row>
    <row r="1789" spans="1:178" x14ac:dyDescent="0.2">
      <c r="A1789" t="s">
        <v>216</v>
      </c>
      <c r="B1789" t="s">
        <v>231</v>
      </c>
      <c r="C1789" t="s">
        <v>247</v>
      </c>
      <c r="D1789" t="s">
        <v>37</v>
      </c>
      <c r="E1789" t="s">
        <v>239</v>
      </c>
      <c r="F1789" t="s">
        <v>227</v>
      </c>
      <c r="G1789">
        <v>0</v>
      </c>
      <c r="H1789" s="59"/>
      <c r="FV1789">
        <v>0</v>
      </c>
    </row>
    <row r="1790" spans="1:178" x14ac:dyDescent="0.2">
      <c r="A1790" t="s">
        <v>216</v>
      </c>
      <c r="B1790" t="s">
        <v>231</v>
      </c>
      <c r="C1790" t="s">
        <v>247</v>
      </c>
      <c r="D1790" t="s">
        <v>38</v>
      </c>
      <c r="E1790">
        <v>2015</v>
      </c>
      <c r="F1790" t="s">
        <v>227</v>
      </c>
      <c r="G1790">
        <v>0</v>
      </c>
      <c r="H1790" s="59"/>
      <c r="FV1790">
        <v>0</v>
      </c>
    </row>
    <row r="1791" spans="1:178" x14ac:dyDescent="0.2">
      <c r="A1791" t="s">
        <v>216</v>
      </c>
      <c r="B1791" t="s">
        <v>231</v>
      </c>
      <c r="C1791" t="s">
        <v>247</v>
      </c>
      <c r="D1791" t="s">
        <v>38</v>
      </c>
      <c r="E1791">
        <v>2016</v>
      </c>
      <c r="F1791" t="s">
        <v>227</v>
      </c>
      <c r="G1791">
        <v>0</v>
      </c>
      <c r="H1791" s="59"/>
      <c r="FV1791">
        <v>0</v>
      </c>
    </row>
    <row r="1792" spans="1:178" x14ac:dyDescent="0.2">
      <c r="A1792" t="s">
        <v>216</v>
      </c>
      <c r="B1792" t="s">
        <v>231</v>
      </c>
      <c r="C1792" t="s">
        <v>247</v>
      </c>
      <c r="D1792" t="s">
        <v>38</v>
      </c>
      <c r="E1792">
        <v>2017</v>
      </c>
      <c r="F1792" t="s">
        <v>227</v>
      </c>
      <c r="G1792">
        <v>0</v>
      </c>
      <c r="H1792" s="59"/>
      <c r="FV1792">
        <v>0</v>
      </c>
    </row>
    <row r="1793" spans="1:178" x14ac:dyDescent="0.2">
      <c r="A1793" t="s">
        <v>216</v>
      </c>
      <c r="B1793" t="s">
        <v>231</v>
      </c>
      <c r="C1793" t="s">
        <v>247</v>
      </c>
      <c r="D1793" t="s">
        <v>38</v>
      </c>
      <c r="E1793" t="s">
        <v>239</v>
      </c>
      <c r="F1793" t="s">
        <v>227</v>
      </c>
      <c r="G1793">
        <v>0</v>
      </c>
      <c r="H1793" s="59"/>
      <c r="FV1793">
        <v>0</v>
      </c>
    </row>
    <row r="1794" spans="1:178" x14ac:dyDescent="0.2">
      <c r="A1794" t="s">
        <v>216</v>
      </c>
      <c r="B1794" t="s">
        <v>231</v>
      </c>
      <c r="C1794" t="s">
        <v>247</v>
      </c>
      <c r="D1794" t="s">
        <v>39</v>
      </c>
      <c r="E1794">
        <v>2015</v>
      </c>
      <c r="F1794" t="s">
        <v>227</v>
      </c>
      <c r="G1794">
        <v>0</v>
      </c>
      <c r="H1794" s="59"/>
      <c r="FV1794">
        <v>0</v>
      </c>
    </row>
    <row r="1795" spans="1:178" x14ac:dyDescent="0.2">
      <c r="A1795" t="s">
        <v>216</v>
      </c>
      <c r="B1795" t="s">
        <v>231</v>
      </c>
      <c r="C1795" t="s">
        <v>247</v>
      </c>
      <c r="D1795" t="s">
        <v>39</v>
      </c>
      <c r="E1795">
        <v>2016</v>
      </c>
      <c r="F1795" t="s">
        <v>227</v>
      </c>
      <c r="G1795">
        <v>0</v>
      </c>
      <c r="H1795" s="59"/>
      <c r="FV1795">
        <v>0</v>
      </c>
    </row>
    <row r="1796" spans="1:178" x14ac:dyDescent="0.2">
      <c r="A1796" t="s">
        <v>216</v>
      </c>
      <c r="B1796" t="s">
        <v>231</v>
      </c>
      <c r="C1796" t="s">
        <v>247</v>
      </c>
      <c r="D1796" t="s">
        <v>39</v>
      </c>
      <c r="E1796">
        <v>2017</v>
      </c>
      <c r="F1796" t="s">
        <v>227</v>
      </c>
      <c r="G1796">
        <v>0</v>
      </c>
      <c r="H1796" s="59"/>
      <c r="FV1796">
        <v>0</v>
      </c>
    </row>
    <row r="1797" spans="1:178" x14ac:dyDescent="0.2">
      <c r="A1797" t="s">
        <v>216</v>
      </c>
      <c r="B1797" t="s">
        <v>231</v>
      </c>
      <c r="C1797" t="s">
        <v>247</v>
      </c>
      <c r="D1797" t="s">
        <v>39</v>
      </c>
      <c r="E1797" t="s">
        <v>239</v>
      </c>
      <c r="F1797" t="s">
        <v>227</v>
      </c>
      <c r="G1797">
        <v>0</v>
      </c>
      <c r="H1797" s="59"/>
      <c r="FV1797">
        <v>0</v>
      </c>
    </row>
    <row r="1798" spans="1:178" x14ac:dyDescent="0.2">
      <c r="A1798" t="s">
        <v>216</v>
      </c>
      <c r="B1798" t="s">
        <v>231</v>
      </c>
      <c r="C1798" t="s">
        <v>247</v>
      </c>
      <c r="D1798" t="s">
        <v>40</v>
      </c>
      <c r="E1798">
        <v>2015</v>
      </c>
      <c r="F1798" t="s">
        <v>227</v>
      </c>
      <c r="G1798">
        <v>0</v>
      </c>
      <c r="H1798" s="59"/>
      <c r="FV1798">
        <v>0</v>
      </c>
    </row>
    <row r="1799" spans="1:178" x14ac:dyDescent="0.2">
      <c r="A1799" t="s">
        <v>216</v>
      </c>
      <c r="B1799" t="s">
        <v>231</v>
      </c>
      <c r="C1799" t="s">
        <v>247</v>
      </c>
      <c r="D1799" t="s">
        <v>40</v>
      </c>
      <c r="E1799">
        <v>2016</v>
      </c>
      <c r="F1799" t="s">
        <v>227</v>
      </c>
      <c r="G1799">
        <v>0</v>
      </c>
      <c r="H1799" s="59"/>
      <c r="FV1799">
        <v>0</v>
      </c>
    </row>
    <row r="1800" spans="1:178" x14ac:dyDescent="0.2">
      <c r="A1800" t="s">
        <v>216</v>
      </c>
      <c r="B1800" t="s">
        <v>231</v>
      </c>
      <c r="C1800" t="s">
        <v>247</v>
      </c>
      <c r="D1800" t="s">
        <v>40</v>
      </c>
      <c r="E1800">
        <v>2017</v>
      </c>
      <c r="F1800" t="s">
        <v>227</v>
      </c>
      <c r="G1800">
        <v>0</v>
      </c>
      <c r="H1800" s="59"/>
      <c r="FV1800">
        <v>0</v>
      </c>
    </row>
    <row r="1801" spans="1:178" x14ac:dyDescent="0.2">
      <c r="A1801" t="s">
        <v>216</v>
      </c>
      <c r="B1801" t="s">
        <v>231</v>
      </c>
      <c r="C1801" t="s">
        <v>247</v>
      </c>
      <c r="D1801" t="s">
        <v>40</v>
      </c>
      <c r="E1801" t="s">
        <v>239</v>
      </c>
      <c r="F1801" t="s">
        <v>227</v>
      </c>
      <c r="G1801">
        <v>0</v>
      </c>
      <c r="H1801" s="59"/>
      <c r="FV1801">
        <v>0</v>
      </c>
    </row>
    <row r="1802" spans="1:178" x14ac:dyDescent="0.2">
      <c r="A1802" t="s">
        <v>216</v>
      </c>
      <c r="B1802" t="s">
        <v>231</v>
      </c>
      <c r="C1802" t="s">
        <v>247</v>
      </c>
      <c r="D1802" t="s">
        <v>41</v>
      </c>
      <c r="E1802">
        <v>2015</v>
      </c>
      <c r="F1802" t="s">
        <v>227</v>
      </c>
      <c r="G1802">
        <v>0</v>
      </c>
      <c r="H1802" s="59"/>
      <c r="FV1802">
        <v>0</v>
      </c>
    </row>
    <row r="1803" spans="1:178" x14ac:dyDescent="0.2">
      <c r="A1803" t="s">
        <v>216</v>
      </c>
      <c r="B1803" t="s">
        <v>231</v>
      </c>
      <c r="C1803" t="s">
        <v>247</v>
      </c>
      <c r="D1803" t="s">
        <v>41</v>
      </c>
      <c r="E1803">
        <v>2016</v>
      </c>
      <c r="F1803" t="s">
        <v>227</v>
      </c>
      <c r="G1803">
        <v>0</v>
      </c>
      <c r="H1803" s="59"/>
      <c r="FV1803">
        <v>0</v>
      </c>
    </row>
    <row r="1804" spans="1:178" x14ac:dyDescent="0.2">
      <c r="A1804" t="s">
        <v>216</v>
      </c>
      <c r="B1804" t="s">
        <v>231</v>
      </c>
      <c r="C1804" t="s">
        <v>247</v>
      </c>
      <c r="D1804" t="s">
        <v>41</v>
      </c>
      <c r="E1804">
        <v>2017</v>
      </c>
      <c r="F1804" t="s">
        <v>227</v>
      </c>
      <c r="G1804">
        <v>0</v>
      </c>
      <c r="H1804" s="59"/>
      <c r="FV1804">
        <v>0</v>
      </c>
    </row>
    <row r="1805" spans="1:178" x14ac:dyDescent="0.2">
      <c r="A1805" t="s">
        <v>216</v>
      </c>
      <c r="B1805" t="s">
        <v>231</v>
      </c>
      <c r="C1805" t="s">
        <v>247</v>
      </c>
      <c r="D1805" t="s">
        <v>41</v>
      </c>
      <c r="E1805" t="s">
        <v>239</v>
      </c>
      <c r="F1805" t="s">
        <v>227</v>
      </c>
      <c r="G1805">
        <v>0</v>
      </c>
      <c r="H1805" s="59"/>
      <c r="FV1805">
        <v>0</v>
      </c>
    </row>
    <row r="1806" spans="1:178" x14ac:dyDescent="0.2">
      <c r="A1806" t="s">
        <v>216</v>
      </c>
      <c r="B1806" t="s">
        <v>231</v>
      </c>
      <c r="C1806" t="s">
        <v>247</v>
      </c>
      <c r="D1806" t="s">
        <v>42</v>
      </c>
      <c r="E1806">
        <v>2015</v>
      </c>
      <c r="F1806" t="s">
        <v>227</v>
      </c>
      <c r="G1806">
        <v>0</v>
      </c>
      <c r="H1806" s="59"/>
      <c r="FV1806">
        <v>0</v>
      </c>
    </row>
    <row r="1807" spans="1:178" x14ac:dyDescent="0.2">
      <c r="A1807" t="s">
        <v>216</v>
      </c>
      <c r="B1807" t="s">
        <v>231</v>
      </c>
      <c r="C1807" t="s">
        <v>247</v>
      </c>
      <c r="D1807" t="s">
        <v>42</v>
      </c>
      <c r="E1807">
        <v>2016</v>
      </c>
      <c r="F1807" t="s">
        <v>227</v>
      </c>
      <c r="G1807">
        <v>0</v>
      </c>
      <c r="H1807" s="59"/>
      <c r="FV1807">
        <v>0</v>
      </c>
    </row>
    <row r="1808" spans="1:178" x14ac:dyDescent="0.2">
      <c r="A1808" t="s">
        <v>216</v>
      </c>
      <c r="B1808" t="s">
        <v>231</v>
      </c>
      <c r="C1808" t="s">
        <v>247</v>
      </c>
      <c r="D1808" t="s">
        <v>42</v>
      </c>
      <c r="E1808">
        <v>2017</v>
      </c>
      <c r="F1808" t="s">
        <v>227</v>
      </c>
      <c r="G1808">
        <v>0</v>
      </c>
      <c r="H1808" s="59"/>
      <c r="FV1808">
        <v>0</v>
      </c>
    </row>
    <row r="1809" spans="1:178" x14ac:dyDescent="0.2">
      <c r="A1809" t="s">
        <v>216</v>
      </c>
      <c r="B1809" t="s">
        <v>231</v>
      </c>
      <c r="C1809" t="s">
        <v>247</v>
      </c>
      <c r="D1809" t="s">
        <v>42</v>
      </c>
      <c r="E1809" t="s">
        <v>239</v>
      </c>
      <c r="F1809" t="s">
        <v>227</v>
      </c>
      <c r="G1809">
        <v>0</v>
      </c>
      <c r="H1809" s="59"/>
      <c r="FV1809">
        <v>0</v>
      </c>
    </row>
    <row r="1810" spans="1:178" x14ac:dyDescent="0.2">
      <c r="A1810" t="s">
        <v>216</v>
      </c>
      <c r="B1810" t="s">
        <v>231</v>
      </c>
      <c r="C1810" t="s">
        <v>247</v>
      </c>
      <c r="D1810" t="s">
        <v>43</v>
      </c>
      <c r="E1810">
        <v>2015</v>
      </c>
      <c r="F1810" t="s">
        <v>227</v>
      </c>
      <c r="G1810">
        <v>0</v>
      </c>
      <c r="H1810" s="59"/>
      <c r="FV1810">
        <v>0</v>
      </c>
    </row>
    <row r="1811" spans="1:178" x14ac:dyDescent="0.2">
      <c r="A1811" t="s">
        <v>216</v>
      </c>
      <c r="B1811" t="s">
        <v>231</v>
      </c>
      <c r="C1811" t="s">
        <v>247</v>
      </c>
      <c r="D1811" t="s">
        <v>43</v>
      </c>
      <c r="E1811">
        <v>2016</v>
      </c>
      <c r="F1811" t="s">
        <v>227</v>
      </c>
      <c r="G1811">
        <v>0</v>
      </c>
      <c r="H1811" s="59"/>
      <c r="FV1811">
        <v>0</v>
      </c>
    </row>
    <row r="1812" spans="1:178" x14ac:dyDescent="0.2">
      <c r="A1812" t="s">
        <v>216</v>
      </c>
      <c r="B1812" t="s">
        <v>231</v>
      </c>
      <c r="C1812" t="s">
        <v>247</v>
      </c>
      <c r="D1812" t="s">
        <v>43</v>
      </c>
      <c r="E1812">
        <v>2017</v>
      </c>
      <c r="F1812" t="s">
        <v>227</v>
      </c>
      <c r="G1812">
        <v>0</v>
      </c>
      <c r="H1812" s="59"/>
      <c r="FV1812">
        <v>0</v>
      </c>
    </row>
    <row r="1813" spans="1:178" x14ac:dyDescent="0.2">
      <c r="A1813" t="s">
        <v>216</v>
      </c>
      <c r="B1813" t="s">
        <v>231</v>
      </c>
      <c r="C1813" t="s">
        <v>247</v>
      </c>
      <c r="D1813" t="s">
        <v>43</v>
      </c>
      <c r="E1813" t="s">
        <v>239</v>
      </c>
      <c r="F1813" t="s">
        <v>227</v>
      </c>
      <c r="G1813">
        <v>0</v>
      </c>
      <c r="H1813" s="59"/>
      <c r="FV1813">
        <v>0</v>
      </c>
    </row>
    <row r="1814" spans="1:178" x14ac:dyDescent="0.2">
      <c r="A1814" t="s">
        <v>216</v>
      </c>
      <c r="B1814" t="s">
        <v>231</v>
      </c>
      <c r="C1814" t="s">
        <v>247</v>
      </c>
      <c r="D1814" t="s">
        <v>44</v>
      </c>
      <c r="E1814">
        <v>2015</v>
      </c>
      <c r="F1814" t="s">
        <v>227</v>
      </c>
      <c r="G1814">
        <v>0</v>
      </c>
      <c r="H1814" s="59"/>
      <c r="FV1814">
        <v>0</v>
      </c>
    </row>
    <row r="1815" spans="1:178" x14ac:dyDescent="0.2">
      <c r="A1815" t="s">
        <v>216</v>
      </c>
      <c r="B1815" t="s">
        <v>231</v>
      </c>
      <c r="C1815" t="s">
        <v>247</v>
      </c>
      <c r="D1815" t="s">
        <v>44</v>
      </c>
      <c r="E1815">
        <v>2016</v>
      </c>
      <c r="F1815" t="s">
        <v>227</v>
      </c>
      <c r="G1815">
        <v>0</v>
      </c>
      <c r="H1815" s="59"/>
      <c r="FV1815">
        <v>0</v>
      </c>
    </row>
    <row r="1816" spans="1:178" x14ac:dyDescent="0.2">
      <c r="A1816" t="s">
        <v>216</v>
      </c>
      <c r="B1816" t="s">
        <v>231</v>
      </c>
      <c r="C1816" t="s">
        <v>247</v>
      </c>
      <c r="D1816" t="s">
        <v>44</v>
      </c>
      <c r="E1816">
        <v>2017</v>
      </c>
      <c r="F1816" t="s">
        <v>227</v>
      </c>
      <c r="G1816">
        <v>0</v>
      </c>
      <c r="H1816" s="59"/>
      <c r="FV1816">
        <v>0</v>
      </c>
    </row>
    <row r="1817" spans="1:178" x14ac:dyDescent="0.2">
      <c r="A1817" t="s">
        <v>216</v>
      </c>
      <c r="B1817" t="s">
        <v>231</v>
      </c>
      <c r="C1817" t="s">
        <v>247</v>
      </c>
      <c r="D1817" t="s">
        <v>44</v>
      </c>
      <c r="E1817" t="s">
        <v>239</v>
      </c>
      <c r="F1817" t="s">
        <v>227</v>
      </c>
      <c r="G1817">
        <v>0</v>
      </c>
      <c r="H1817" s="59"/>
      <c r="FV1817">
        <v>0</v>
      </c>
    </row>
    <row r="1818" spans="1:178" x14ac:dyDescent="0.2">
      <c r="A1818" t="s">
        <v>216</v>
      </c>
      <c r="B1818" t="s">
        <v>231</v>
      </c>
      <c r="C1818" t="s">
        <v>247</v>
      </c>
      <c r="D1818" t="s">
        <v>10</v>
      </c>
      <c r="E1818">
        <v>2015</v>
      </c>
      <c r="F1818" t="s">
        <v>227</v>
      </c>
      <c r="G1818">
        <v>0</v>
      </c>
      <c r="H1818" s="59"/>
      <c r="FV1818">
        <v>0</v>
      </c>
    </row>
    <row r="1819" spans="1:178" x14ac:dyDescent="0.2">
      <c r="A1819" t="s">
        <v>216</v>
      </c>
      <c r="B1819" t="s">
        <v>231</v>
      </c>
      <c r="C1819" t="s">
        <v>247</v>
      </c>
      <c r="D1819" t="s">
        <v>10</v>
      </c>
      <c r="E1819">
        <v>2016</v>
      </c>
      <c r="F1819" t="s">
        <v>227</v>
      </c>
      <c r="G1819">
        <v>0</v>
      </c>
      <c r="H1819" s="59"/>
      <c r="FV1819">
        <v>0</v>
      </c>
    </row>
    <row r="1820" spans="1:178" x14ac:dyDescent="0.2">
      <c r="A1820" t="s">
        <v>216</v>
      </c>
      <c r="B1820" t="s">
        <v>231</v>
      </c>
      <c r="C1820" t="s">
        <v>247</v>
      </c>
      <c r="D1820" t="s">
        <v>10</v>
      </c>
      <c r="E1820">
        <v>2017</v>
      </c>
      <c r="F1820" t="s">
        <v>227</v>
      </c>
      <c r="G1820">
        <v>0</v>
      </c>
      <c r="H1820" s="59"/>
      <c r="FV1820">
        <v>0</v>
      </c>
    </row>
    <row r="1821" spans="1:178" x14ac:dyDescent="0.2">
      <c r="A1821" t="s">
        <v>216</v>
      </c>
      <c r="B1821" t="s">
        <v>231</v>
      </c>
      <c r="C1821" t="s">
        <v>247</v>
      </c>
      <c r="D1821" t="s">
        <v>10</v>
      </c>
      <c r="E1821" t="s">
        <v>239</v>
      </c>
      <c r="F1821" t="s">
        <v>227</v>
      </c>
      <c r="G1821">
        <v>0</v>
      </c>
      <c r="H1821" s="59"/>
      <c r="FV1821">
        <v>0</v>
      </c>
    </row>
    <row r="1822" spans="1:178" x14ac:dyDescent="0.2">
      <c r="A1822" t="s">
        <v>216</v>
      </c>
      <c r="B1822" t="s">
        <v>231</v>
      </c>
      <c r="C1822" t="s">
        <v>247</v>
      </c>
      <c r="D1822" t="s">
        <v>33</v>
      </c>
      <c r="E1822">
        <v>2015</v>
      </c>
      <c r="F1822" t="s">
        <v>228</v>
      </c>
      <c r="G1822">
        <v>0</v>
      </c>
      <c r="H1822" s="59"/>
      <c r="FV1822">
        <v>0</v>
      </c>
    </row>
    <row r="1823" spans="1:178" x14ac:dyDescent="0.2">
      <c r="A1823" t="s">
        <v>216</v>
      </c>
      <c r="B1823" t="s">
        <v>231</v>
      </c>
      <c r="C1823" t="s">
        <v>247</v>
      </c>
      <c r="D1823" t="s">
        <v>33</v>
      </c>
      <c r="E1823">
        <v>2016</v>
      </c>
      <c r="F1823" t="s">
        <v>228</v>
      </c>
      <c r="G1823">
        <v>0</v>
      </c>
      <c r="H1823" s="59"/>
      <c r="FV1823">
        <v>0</v>
      </c>
    </row>
    <row r="1824" spans="1:178" x14ac:dyDescent="0.2">
      <c r="A1824" t="s">
        <v>216</v>
      </c>
      <c r="B1824" t="s">
        <v>231</v>
      </c>
      <c r="C1824" t="s">
        <v>247</v>
      </c>
      <c r="D1824" t="s">
        <v>33</v>
      </c>
      <c r="E1824">
        <v>2017</v>
      </c>
      <c r="F1824" t="s">
        <v>228</v>
      </c>
      <c r="G1824">
        <v>0</v>
      </c>
      <c r="H1824" s="59"/>
      <c r="FV1824">
        <v>0</v>
      </c>
    </row>
    <row r="1825" spans="1:178" x14ac:dyDescent="0.2">
      <c r="A1825" t="s">
        <v>216</v>
      </c>
      <c r="B1825" t="s">
        <v>231</v>
      </c>
      <c r="C1825" t="s">
        <v>247</v>
      </c>
      <c r="D1825" t="s">
        <v>33</v>
      </c>
      <c r="E1825" t="s">
        <v>239</v>
      </c>
      <c r="F1825" t="s">
        <v>228</v>
      </c>
      <c r="G1825">
        <v>0</v>
      </c>
      <c r="H1825" s="59"/>
      <c r="FV1825">
        <v>0</v>
      </c>
    </row>
    <row r="1826" spans="1:178" x14ac:dyDescent="0.2">
      <c r="A1826" t="s">
        <v>216</v>
      </c>
      <c r="B1826" t="s">
        <v>231</v>
      </c>
      <c r="C1826" t="s">
        <v>247</v>
      </c>
      <c r="D1826" t="s">
        <v>34</v>
      </c>
      <c r="E1826">
        <v>2015</v>
      </c>
      <c r="F1826" t="s">
        <v>228</v>
      </c>
      <c r="G1826">
        <v>0</v>
      </c>
      <c r="H1826" s="59"/>
      <c r="FV1826">
        <v>0</v>
      </c>
    </row>
    <row r="1827" spans="1:178" x14ac:dyDescent="0.2">
      <c r="A1827" t="s">
        <v>216</v>
      </c>
      <c r="B1827" t="s">
        <v>231</v>
      </c>
      <c r="C1827" t="s">
        <v>247</v>
      </c>
      <c r="D1827" t="s">
        <v>34</v>
      </c>
      <c r="E1827">
        <v>2016</v>
      </c>
      <c r="F1827" t="s">
        <v>228</v>
      </c>
      <c r="G1827">
        <v>0</v>
      </c>
      <c r="H1827" s="59"/>
      <c r="FV1827">
        <v>0</v>
      </c>
    </row>
    <row r="1828" spans="1:178" x14ac:dyDescent="0.2">
      <c r="A1828" t="s">
        <v>216</v>
      </c>
      <c r="B1828" t="s">
        <v>231</v>
      </c>
      <c r="C1828" t="s">
        <v>247</v>
      </c>
      <c r="D1828" t="s">
        <v>34</v>
      </c>
      <c r="E1828">
        <v>2017</v>
      </c>
      <c r="F1828" t="s">
        <v>228</v>
      </c>
      <c r="G1828">
        <v>0</v>
      </c>
      <c r="H1828" s="59"/>
      <c r="FV1828">
        <v>0</v>
      </c>
    </row>
    <row r="1829" spans="1:178" x14ac:dyDescent="0.2">
      <c r="A1829" t="s">
        <v>216</v>
      </c>
      <c r="B1829" t="s">
        <v>231</v>
      </c>
      <c r="C1829" t="s">
        <v>247</v>
      </c>
      <c r="D1829" t="s">
        <v>34</v>
      </c>
      <c r="E1829" t="s">
        <v>239</v>
      </c>
      <c r="F1829" t="s">
        <v>228</v>
      </c>
      <c r="G1829">
        <v>0</v>
      </c>
      <c r="H1829" s="59"/>
      <c r="FV1829">
        <v>0</v>
      </c>
    </row>
    <row r="1830" spans="1:178" x14ac:dyDescent="0.2">
      <c r="A1830" t="s">
        <v>216</v>
      </c>
      <c r="B1830" t="s">
        <v>231</v>
      </c>
      <c r="C1830" t="s">
        <v>247</v>
      </c>
      <c r="D1830" t="s">
        <v>35</v>
      </c>
      <c r="E1830">
        <v>2015</v>
      </c>
      <c r="F1830" t="s">
        <v>228</v>
      </c>
      <c r="G1830">
        <v>0</v>
      </c>
      <c r="H1830" s="59"/>
      <c r="FV1830">
        <v>0</v>
      </c>
    </row>
    <row r="1831" spans="1:178" x14ac:dyDescent="0.2">
      <c r="A1831" t="s">
        <v>216</v>
      </c>
      <c r="B1831" t="s">
        <v>231</v>
      </c>
      <c r="C1831" t="s">
        <v>247</v>
      </c>
      <c r="D1831" t="s">
        <v>35</v>
      </c>
      <c r="E1831">
        <v>2016</v>
      </c>
      <c r="F1831" t="s">
        <v>228</v>
      </c>
      <c r="G1831">
        <v>0</v>
      </c>
      <c r="H1831" s="59"/>
      <c r="FV1831">
        <v>0</v>
      </c>
    </row>
    <row r="1832" spans="1:178" x14ac:dyDescent="0.2">
      <c r="A1832" t="s">
        <v>216</v>
      </c>
      <c r="B1832" t="s">
        <v>231</v>
      </c>
      <c r="C1832" t="s">
        <v>247</v>
      </c>
      <c r="D1832" t="s">
        <v>35</v>
      </c>
      <c r="E1832">
        <v>2017</v>
      </c>
      <c r="F1832" t="s">
        <v>228</v>
      </c>
      <c r="G1832">
        <v>0</v>
      </c>
      <c r="H1832" s="59"/>
      <c r="FV1832">
        <v>0</v>
      </c>
    </row>
    <row r="1833" spans="1:178" x14ac:dyDescent="0.2">
      <c r="A1833" t="s">
        <v>216</v>
      </c>
      <c r="B1833" t="s">
        <v>231</v>
      </c>
      <c r="C1833" t="s">
        <v>247</v>
      </c>
      <c r="D1833" t="s">
        <v>35</v>
      </c>
      <c r="E1833" t="s">
        <v>239</v>
      </c>
      <c r="F1833" t="s">
        <v>228</v>
      </c>
      <c r="G1833">
        <v>0</v>
      </c>
      <c r="H1833" s="59"/>
      <c r="FV1833">
        <v>0</v>
      </c>
    </row>
    <row r="1834" spans="1:178" x14ac:dyDescent="0.2">
      <c r="A1834" t="s">
        <v>216</v>
      </c>
      <c r="B1834" t="s">
        <v>231</v>
      </c>
      <c r="C1834" t="s">
        <v>247</v>
      </c>
      <c r="D1834" t="s">
        <v>36</v>
      </c>
      <c r="E1834">
        <v>2015</v>
      </c>
      <c r="F1834" t="s">
        <v>228</v>
      </c>
      <c r="G1834">
        <v>0</v>
      </c>
      <c r="H1834" s="59"/>
      <c r="FV1834">
        <v>0</v>
      </c>
    </row>
    <row r="1835" spans="1:178" x14ac:dyDescent="0.2">
      <c r="A1835" t="s">
        <v>216</v>
      </c>
      <c r="B1835" t="s">
        <v>231</v>
      </c>
      <c r="C1835" t="s">
        <v>247</v>
      </c>
      <c r="D1835" t="s">
        <v>36</v>
      </c>
      <c r="E1835">
        <v>2016</v>
      </c>
      <c r="F1835" t="s">
        <v>228</v>
      </c>
      <c r="G1835">
        <v>0</v>
      </c>
      <c r="H1835" s="59"/>
      <c r="FV1835">
        <v>0</v>
      </c>
    </row>
    <row r="1836" spans="1:178" x14ac:dyDescent="0.2">
      <c r="A1836" t="s">
        <v>216</v>
      </c>
      <c r="B1836" t="s">
        <v>231</v>
      </c>
      <c r="C1836" t="s">
        <v>247</v>
      </c>
      <c r="D1836" t="s">
        <v>36</v>
      </c>
      <c r="E1836">
        <v>2017</v>
      </c>
      <c r="F1836" t="s">
        <v>228</v>
      </c>
      <c r="G1836">
        <v>0</v>
      </c>
      <c r="H1836" s="59"/>
      <c r="FV1836">
        <v>0</v>
      </c>
    </row>
    <row r="1837" spans="1:178" x14ac:dyDescent="0.2">
      <c r="A1837" t="s">
        <v>216</v>
      </c>
      <c r="B1837" t="s">
        <v>231</v>
      </c>
      <c r="C1837" t="s">
        <v>247</v>
      </c>
      <c r="D1837" t="s">
        <v>36</v>
      </c>
      <c r="E1837" t="s">
        <v>239</v>
      </c>
      <c r="F1837" t="s">
        <v>228</v>
      </c>
      <c r="G1837">
        <v>0</v>
      </c>
      <c r="H1837" s="59"/>
      <c r="FV1837">
        <v>0</v>
      </c>
    </row>
    <row r="1838" spans="1:178" x14ac:dyDescent="0.2">
      <c r="A1838" t="s">
        <v>216</v>
      </c>
      <c r="B1838" t="s">
        <v>231</v>
      </c>
      <c r="C1838" t="s">
        <v>247</v>
      </c>
      <c r="D1838" t="s">
        <v>37</v>
      </c>
      <c r="E1838">
        <v>2015</v>
      </c>
      <c r="F1838" t="s">
        <v>228</v>
      </c>
      <c r="G1838">
        <v>0</v>
      </c>
      <c r="H1838" s="59"/>
      <c r="FV1838">
        <v>0</v>
      </c>
    </row>
    <row r="1839" spans="1:178" x14ac:dyDescent="0.2">
      <c r="A1839" t="s">
        <v>216</v>
      </c>
      <c r="B1839" t="s">
        <v>231</v>
      </c>
      <c r="C1839" t="s">
        <v>247</v>
      </c>
      <c r="D1839" t="s">
        <v>37</v>
      </c>
      <c r="E1839">
        <v>2016</v>
      </c>
      <c r="F1839" t="s">
        <v>228</v>
      </c>
      <c r="G1839">
        <v>0</v>
      </c>
      <c r="H1839" s="59"/>
      <c r="FV1839">
        <v>0</v>
      </c>
    </row>
    <row r="1840" spans="1:178" x14ac:dyDescent="0.2">
      <c r="A1840" t="s">
        <v>216</v>
      </c>
      <c r="B1840" t="s">
        <v>231</v>
      </c>
      <c r="C1840" t="s">
        <v>247</v>
      </c>
      <c r="D1840" t="s">
        <v>37</v>
      </c>
      <c r="E1840">
        <v>2017</v>
      </c>
      <c r="F1840" t="s">
        <v>228</v>
      </c>
      <c r="G1840">
        <v>0</v>
      </c>
      <c r="H1840" s="59"/>
      <c r="FV1840">
        <v>0</v>
      </c>
    </row>
    <row r="1841" spans="1:178" x14ac:dyDescent="0.2">
      <c r="A1841" t="s">
        <v>216</v>
      </c>
      <c r="B1841" t="s">
        <v>231</v>
      </c>
      <c r="C1841" t="s">
        <v>247</v>
      </c>
      <c r="D1841" t="s">
        <v>37</v>
      </c>
      <c r="E1841" t="s">
        <v>239</v>
      </c>
      <c r="F1841" t="s">
        <v>228</v>
      </c>
      <c r="G1841">
        <v>0</v>
      </c>
      <c r="H1841" s="59"/>
      <c r="FV1841">
        <v>0</v>
      </c>
    </row>
    <row r="1842" spans="1:178" x14ac:dyDescent="0.2">
      <c r="A1842" t="s">
        <v>216</v>
      </c>
      <c r="B1842" t="s">
        <v>231</v>
      </c>
      <c r="C1842" t="s">
        <v>247</v>
      </c>
      <c r="D1842" t="s">
        <v>38</v>
      </c>
      <c r="E1842">
        <v>2015</v>
      </c>
      <c r="F1842" t="s">
        <v>228</v>
      </c>
      <c r="G1842">
        <v>0</v>
      </c>
      <c r="H1842" s="59"/>
      <c r="FV1842">
        <v>0</v>
      </c>
    </row>
    <row r="1843" spans="1:178" x14ac:dyDescent="0.2">
      <c r="A1843" t="s">
        <v>216</v>
      </c>
      <c r="B1843" t="s">
        <v>231</v>
      </c>
      <c r="C1843" t="s">
        <v>247</v>
      </c>
      <c r="D1843" t="s">
        <v>38</v>
      </c>
      <c r="E1843">
        <v>2016</v>
      </c>
      <c r="F1843" t="s">
        <v>228</v>
      </c>
      <c r="G1843">
        <v>0</v>
      </c>
      <c r="H1843" s="59"/>
      <c r="FV1843">
        <v>0</v>
      </c>
    </row>
    <row r="1844" spans="1:178" x14ac:dyDescent="0.2">
      <c r="A1844" t="s">
        <v>216</v>
      </c>
      <c r="B1844" t="s">
        <v>231</v>
      </c>
      <c r="C1844" t="s">
        <v>247</v>
      </c>
      <c r="D1844" t="s">
        <v>38</v>
      </c>
      <c r="E1844">
        <v>2017</v>
      </c>
      <c r="F1844" t="s">
        <v>228</v>
      </c>
      <c r="G1844">
        <v>0</v>
      </c>
      <c r="H1844" s="59"/>
      <c r="FV1844">
        <v>0</v>
      </c>
    </row>
    <row r="1845" spans="1:178" x14ac:dyDescent="0.2">
      <c r="A1845" t="s">
        <v>216</v>
      </c>
      <c r="B1845" t="s">
        <v>231</v>
      </c>
      <c r="C1845" t="s">
        <v>247</v>
      </c>
      <c r="D1845" t="s">
        <v>38</v>
      </c>
      <c r="E1845" t="s">
        <v>239</v>
      </c>
      <c r="F1845" t="s">
        <v>228</v>
      </c>
      <c r="G1845">
        <v>0</v>
      </c>
      <c r="H1845" s="59"/>
      <c r="FV1845">
        <v>0</v>
      </c>
    </row>
    <row r="1846" spans="1:178" x14ac:dyDescent="0.2">
      <c r="A1846" t="s">
        <v>216</v>
      </c>
      <c r="B1846" t="s">
        <v>231</v>
      </c>
      <c r="C1846" t="s">
        <v>247</v>
      </c>
      <c r="D1846" t="s">
        <v>39</v>
      </c>
      <c r="E1846">
        <v>2015</v>
      </c>
      <c r="F1846" t="s">
        <v>228</v>
      </c>
      <c r="G1846">
        <v>0</v>
      </c>
      <c r="H1846" s="59"/>
      <c r="FV1846">
        <v>0</v>
      </c>
    </row>
    <row r="1847" spans="1:178" x14ac:dyDescent="0.2">
      <c r="A1847" t="s">
        <v>216</v>
      </c>
      <c r="B1847" t="s">
        <v>231</v>
      </c>
      <c r="C1847" t="s">
        <v>247</v>
      </c>
      <c r="D1847" t="s">
        <v>39</v>
      </c>
      <c r="E1847">
        <v>2016</v>
      </c>
      <c r="F1847" t="s">
        <v>228</v>
      </c>
      <c r="G1847">
        <v>0</v>
      </c>
      <c r="H1847" s="59"/>
      <c r="FV1847">
        <v>0</v>
      </c>
    </row>
    <row r="1848" spans="1:178" x14ac:dyDescent="0.2">
      <c r="A1848" t="s">
        <v>216</v>
      </c>
      <c r="B1848" t="s">
        <v>231</v>
      </c>
      <c r="C1848" t="s">
        <v>247</v>
      </c>
      <c r="D1848" t="s">
        <v>39</v>
      </c>
      <c r="E1848">
        <v>2017</v>
      </c>
      <c r="F1848" t="s">
        <v>228</v>
      </c>
      <c r="G1848">
        <v>0</v>
      </c>
      <c r="H1848" s="59"/>
      <c r="FV1848">
        <v>0</v>
      </c>
    </row>
    <row r="1849" spans="1:178" x14ac:dyDescent="0.2">
      <c r="A1849" t="s">
        <v>216</v>
      </c>
      <c r="B1849" t="s">
        <v>231</v>
      </c>
      <c r="C1849" t="s">
        <v>247</v>
      </c>
      <c r="D1849" t="s">
        <v>39</v>
      </c>
      <c r="E1849" t="s">
        <v>239</v>
      </c>
      <c r="F1849" t="s">
        <v>228</v>
      </c>
      <c r="G1849">
        <v>0</v>
      </c>
      <c r="H1849" s="59"/>
      <c r="FV1849">
        <v>0</v>
      </c>
    </row>
    <row r="1850" spans="1:178" x14ac:dyDescent="0.2">
      <c r="A1850" t="s">
        <v>216</v>
      </c>
      <c r="B1850" t="s">
        <v>231</v>
      </c>
      <c r="C1850" t="s">
        <v>247</v>
      </c>
      <c r="D1850" t="s">
        <v>40</v>
      </c>
      <c r="E1850">
        <v>2015</v>
      </c>
      <c r="F1850" t="s">
        <v>228</v>
      </c>
      <c r="G1850">
        <v>0</v>
      </c>
      <c r="H1850" s="59"/>
      <c r="FV1850">
        <v>0</v>
      </c>
    </row>
    <row r="1851" spans="1:178" x14ac:dyDescent="0.2">
      <c r="A1851" t="s">
        <v>216</v>
      </c>
      <c r="B1851" t="s">
        <v>231</v>
      </c>
      <c r="C1851" t="s">
        <v>247</v>
      </c>
      <c r="D1851" t="s">
        <v>40</v>
      </c>
      <c r="E1851">
        <v>2016</v>
      </c>
      <c r="F1851" t="s">
        <v>228</v>
      </c>
      <c r="G1851">
        <v>0</v>
      </c>
      <c r="H1851" s="59"/>
      <c r="FV1851">
        <v>0</v>
      </c>
    </row>
    <row r="1852" spans="1:178" x14ac:dyDescent="0.2">
      <c r="A1852" t="s">
        <v>216</v>
      </c>
      <c r="B1852" t="s">
        <v>231</v>
      </c>
      <c r="C1852" t="s">
        <v>247</v>
      </c>
      <c r="D1852" t="s">
        <v>40</v>
      </c>
      <c r="E1852">
        <v>2017</v>
      </c>
      <c r="F1852" t="s">
        <v>228</v>
      </c>
      <c r="G1852">
        <v>0</v>
      </c>
      <c r="H1852" s="59"/>
      <c r="FV1852">
        <v>0</v>
      </c>
    </row>
    <row r="1853" spans="1:178" x14ac:dyDescent="0.2">
      <c r="A1853" t="s">
        <v>216</v>
      </c>
      <c r="B1853" t="s">
        <v>231</v>
      </c>
      <c r="C1853" t="s">
        <v>247</v>
      </c>
      <c r="D1853" t="s">
        <v>40</v>
      </c>
      <c r="E1853" t="s">
        <v>239</v>
      </c>
      <c r="F1853" t="s">
        <v>228</v>
      </c>
      <c r="G1853">
        <v>0</v>
      </c>
      <c r="H1853" s="59"/>
      <c r="FV1853">
        <v>0</v>
      </c>
    </row>
    <row r="1854" spans="1:178" x14ac:dyDescent="0.2">
      <c r="A1854" t="s">
        <v>216</v>
      </c>
      <c r="B1854" t="s">
        <v>231</v>
      </c>
      <c r="C1854" t="s">
        <v>247</v>
      </c>
      <c r="D1854" t="s">
        <v>41</v>
      </c>
      <c r="E1854">
        <v>2015</v>
      </c>
      <c r="F1854" t="s">
        <v>228</v>
      </c>
      <c r="G1854">
        <v>0</v>
      </c>
      <c r="H1854" s="59"/>
      <c r="FV1854">
        <v>0</v>
      </c>
    </row>
    <row r="1855" spans="1:178" x14ac:dyDescent="0.2">
      <c r="A1855" t="s">
        <v>216</v>
      </c>
      <c r="B1855" t="s">
        <v>231</v>
      </c>
      <c r="C1855" t="s">
        <v>247</v>
      </c>
      <c r="D1855" t="s">
        <v>41</v>
      </c>
      <c r="E1855">
        <v>2016</v>
      </c>
      <c r="F1855" t="s">
        <v>228</v>
      </c>
      <c r="G1855">
        <v>0</v>
      </c>
      <c r="H1855" s="59"/>
      <c r="FV1855">
        <v>0</v>
      </c>
    </row>
    <row r="1856" spans="1:178" x14ac:dyDescent="0.2">
      <c r="A1856" t="s">
        <v>216</v>
      </c>
      <c r="B1856" t="s">
        <v>231</v>
      </c>
      <c r="C1856" t="s">
        <v>247</v>
      </c>
      <c r="D1856" t="s">
        <v>41</v>
      </c>
      <c r="E1856">
        <v>2017</v>
      </c>
      <c r="F1856" t="s">
        <v>228</v>
      </c>
      <c r="G1856">
        <v>0</v>
      </c>
      <c r="H1856" s="59"/>
      <c r="FV1856">
        <v>0</v>
      </c>
    </row>
    <row r="1857" spans="1:178" x14ac:dyDescent="0.2">
      <c r="A1857" t="s">
        <v>216</v>
      </c>
      <c r="B1857" t="s">
        <v>231</v>
      </c>
      <c r="C1857" t="s">
        <v>247</v>
      </c>
      <c r="D1857" t="s">
        <v>41</v>
      </c>
      <c r="E1857" t="s">
        <v>239</v>
      </c>
      <c r="F1857" t="s">
        <v>228</v>
      </c>
      <c r="G1857">
        <v>0</v>
      </c>
      <c r="H1857" s="59"/>
      <c r="FV1857">
        <v>0</v>
      </c>
    </row>
    <row r="1858" spans="1:178" x14ac:dyDescent="0.2">
      <c r="A1858" t="s">
        <v>216</v>
      </c>
      <c r="B1858" t="s">
        <v>231</v>
      </c>
      <c r="C1858" t="s">
        <v>247</v>
      </c>
      <c r="D1858" t="s">
        <v>42</v>
      </c>
      <c r="E1858">
        <v>2015</v>
      </c>
      <c r="F1858" t="s">
        <v>228</v>
      </c>
      <c r="G1858">
        <v>0</v>
      </c>
      <c r="H1858" s="59"/>
      <c r="FV1858">
        <v>0</v>
      </c>
    </row>
    <row r="1859" spans="1:178" x14ac:dyDescent="0.2">
      <c r="A1859" t="s">
        <v>216</v>
      </c>
      <c r="B1859" t="s">
        <v>231</v>
      </c>
      <c r="C1859" t="s">
        <v>247</v>
      </c>
      <c r="D1859" t="s">
        <v>42</v>
      </c>
      <c r="E1859">
        <v>2016</v>
      </c>
      <c r="F1859" t="s">
        <v>228</v>
      </c>
      <c r="G1859">
        <v>0</v>
      </c>
      <c r="H1859" s="59"/>
      <c r="FV1859">
        <v>0</v>
      </c>
    </row>
    <row r="1860" spans="1:178" x14ac:dyDescent="0.2">
      <c r="A1860" t="s">
        <v>216</v>
      </c>
      <c r="B1860" t="s">
        <v>231</v>
      </c>
      <c r="C1860" t="s">
        <v>247</v>
      </c>
      <c r="D1860" t="s">
        <v>42</v>
      </c>
      <c r="E1860">
        <v>2017</v>
      </c>
      <c r="F1860" t="s">
        <v>228</v>
      </c>
      <c r="G1860">
        <v>0</v>
      </c>
      <c r="H1860" s="59"/>
      <c r="FV1860">
        <v>0</v>
      </c>
    </row>
    <row r="1861" spans="1:178" x14ac:dyDescent="0.2">
      <c r="A1861" t="s">
        <v>216</v>
      </c>
      <c r="B1861" t="s">
        <v>231</v>
      </c>
      <c r="C1861" t="s">
        <v>247</v>
      </c>
      <c r="D1861" t="s">
        <v>42</v>
      </c>
      <c r="E1861" t="s">
        <v>239</v>
      </c>
      <c r="F1861" t="s">
        <v>228</v>
      </c>
      <c r="G1861">
        <v>0</v>
      </c>
      <c r="H1861" s="59"/>
      <c r="FV1861">
        <v>0</v>
      </c>
    </row>
    <row r="1862" spans="1:178" x14ac:dyDescent="0.2">
      <c r="A1862" t="s">
        <v>216</v>
      </c>
      <c r="B1862" t="s">
        <v>231</v>
      </c>
      <c r="C1862" t="s">
        <v>247</v>
      </c>
      <c r="D1862" t="s">
        <v>43</v>
      </c>
      <c r="E1862">
        <v>2015</v>
      </c>
      <c r="F1862" t="s">
        <v>228</v>
      </c>
      <c r="G1862">
        <v>0</v>
      </c>
      <c r="H1862" s="59"/>
      <c r="FV1862">
        <v>0</v>
      </c>
    </row>
    <row r="1863" spans="1:178" x14ac:dyDescent="0.2">
      <c r="A1863" t="s">
        <v>216</v>
      </c>
      <c r="B1863" t="s">
        <v>231</v>
      </c>
      <c r="C1863" t="s">
        <v>247</v>
      </c>
      <c r="D1863" t="s">
        <v>43</v>
      </c>
      <c r="E1863">
        <v>2016</v>
      </c>
      <c r="F1863" t="s">
        <v>228</v>
      </c>
      <c r="G1863">
        <v>0</v>
      </c>
      <c r="H1863" s="59"/>
      <c r="FV1863">
        <v>0</v>
      </c>
    </row>
    <row r="1864" spans="1:178" x14ac:dyDescent="0.2">
      <c r="A1864" t="s">
        <v>216</v>
      </c>
      <c r="B1864" t="s">
        <v>231</v>
      </c>
      <c r="C1864" t="s">
        <v>247</v>
      </c>
      <c r="D1864" t="s">
        <v>43</v>
      </c>
      <c r="E1864">
        <v>2017</v>
      </c>
      <c r="F1864" t="s">
        <v>228</v>
      </c>
      <c r="G1864">
        <v>0</v>
      </c>
      <c r="H1864" s="59"/>
      <c r="FV1864">
        <v>0</v>
      </c>
    </row>
    <row r="1865" spans="1:178" x14ac:dyDescent="0.2">
      <c r="A1865" t="s">
        <v>216</v>
      </c>
      <c r="B1865" t="s">
        <v>231</v>
      </c>
      <c r="C1865" t="s">
        <v>247</v>
      </c>
      <c r="D1865" t="s">
        <v>43</v>
      </c>
      <c r="E1865" t="s">
        <v>239</v>
      </c>
      <c r="F1865" t="s">
        <v>228</v>
      </c>
      <c r="G1865">
        <v>0</v>
      </c>
      <c r="H1865" s="59"/>
      <c r="FV1865">
        <v>0</v>
      </c>
    </row>
    <row r="1866" spans="1:178" x14ac:dyDescent="0.2">
      <c r="A1866" t="s">
        <v>216</v>
      </c>
      <c r="B1866" t="s">
        <v>231</v>
      </c>
      <c r="C1866" t="s">
        <v>247</v>
      </c>
      <c r="D1866" t="s">
        <v>44</v>
      </c>
      <c r="E1866">
        <v>2015</v>
      </c>
      <c r="F1866" t="s">
        <v>228</v>
      </c>
      <c r="G1866">
        <v>0</v>
      </c>
      <c r="H1866" s="59"/>
      <c r="FV1866">
        <v>0</v>
      </c>
    </row>
    <row r="1867" spans="1:178" x14ac:dyDescent="0.2">
      <c r="A1867" t="s">
        <v>216</v>
      </c>
      <c r="B1867" t="s">
        <v>231</v>
      </c>
      <c r="C1867" t="s">
        <v>247</v>
      </c>
      <c r="D1867" t="s">
        <v>44</v>
      </c>
      <c r="E1867">
        <v>2016</v>
      </c>
      <c r="F1867" t="s">
        <v>228</v>
      </c>
      <c r="G1867">
        <v>0</v>
      </c>
      <c r="H1867" s="59"/>
      <c r="FV1867">
        <v>0</v>
      </c>
    </row>
    <row r="1868" spans="1:178" x14ac:dyDescent="0.2">
      <c r="A1868" t="s">
        <v>216</v>
      </c>
      <c r="B1868" t="s">
        <v>231</v>
      </c>
      <c r="C1868" t="s">
        <v>247</v>
      </c>
      <c r="D1868" t="s">
        <v>44</v>
      </c>
      <c r="E1868">
        <v>2017</v>
      </c>
      <c r="F1868" t="s">
        <v>228</v>
      </c>
      <c r="G1868">
        <v>0</v>
      </c>
      <c r="H1868" s="59"/>
      <c r="FV1868">
        <v>0</v>
      </c>
    </row>
    <row r="1869" spans="1:178" x14ac:dyDescent="0.2">
      <c r="A1869" t="s">
        <v>216</v>
      </c>
      <c r="B1869" t="s">
        <v>231</v>
      </c>
      <c r="C1869" t="s">
        <v>247</v>
      </c>
      <c r="D1869" t="s">
        <v>44</v>
      </c>
      <c r="E1869" t="s">
        <v>239</v>
      </c>
      <c r="F1869" t="s">
        <v>228</v>
      </c>
      <c r="G1869">
        <v>0</v>
      </c>
      <c r="H1869" s="59"/>
      <c r="FV1869">
        <v>0</v>
      </c>
    </row>
    <row r="1870" spans="1:178" x14ac:dyDescent="0.2">
      <c r="A1870" t="s">
        <v>216</v>
      </c>
      <c r="B1870" t="s">
        <v>231</v>
      </c>
      <c r="C1870" t="s">
        <v>247</v>
      </c>
      <c r="D1870" t="s">
        <v>10</v>
      </c>
      <c r="E1870">
        <v>2015</v>
      </c>
      <c r="F1870" t="s">
        <v>228</v>
      </c>
      <c r="G1870">
        <v>0</v>
      </c>
      <c r="H1870" s="59"/>
      <c r="FV1870">
        <v>0</v>
      </c>
    </row>
    <row r="1871" spans="1:178" x14ac:dyDescent="0.2">
      <c r="A1871" t="s">
        <v>216</v>
      </c>
      <c r="B1871" t="s">
        <v>231</v>
      </c>
      <c r="C1871" t="s">
        <v>247</v>
      </c>
      <c r="D1871" t="s">
        <v>10</v>
      </c>
      <c r="E1871">
        <v>2016</v>
      </c>
      <c r="F1871" t="s">
        <v>228</v>
      </c>
      <c r="G1871">
        <v>0</v>
      </c>
      <c r="H1871" s="59"/>
      <c r="FV1871">
        <v>0</v>
      </c>
    </row>
    <row r="1872" spans="1:178" x14ac:dyDescent="0.2">
      <c r="A1872" t="s">
        <v>216</v>
      </c>
      <c r="B1872" t="s">
        <v>231</v>
      </c>
      <c r="C1872" t="s">
        <v>247</v>
      </c>
      <c r="D1872" t="s">
        <v>10</v>
      </c>
      <c r="E1872">
        <v>2017</v>
      </c>
      <c r="F1872" t="s">
        <v>228</v>
      </c>
      <c r="G1872">
        <v>0</v>
      </c>
      <c r="H1872" s="59"/>
      <c r="FV1872">
        <v>0</v>
      </c>
    </row>
    <row r="1873" spans="1:178" x14ac:dyDescent="0.2">
      <c r="A1873" t="s">
        <v>216</v>
      </c>
      <c r="B1873" t="s">
        <v>231</v>
      </c>
      <c r="C1873" t="s">
        <v>247</v>
      </c>
      <c r="D1873" t="s">
        <v>10</v>
      </c>
      <c r="E1873" t="s">
        <v>239</v>
      </c>
      <c r="F1873" t="s">
        <v>228</v>
      </c>
      <c r="G1873">
        <v>0</v>
      </c>
      <c r="H1873" s="59"/>
      <c r="FV1873">
        <v>0</v>
      </c>
    </row>
    <row r="1874" spans="1:178" x14ac:dyDescent="0.2">
      <c r="H1874" s="59"/>
    </row>
    <row r="1875" spans="1:178" x14ac:dyDescent="0.2">
      <c r="H1875" s="59"/>
    </row>
    <row r="1876" spans="1:178" x14ac:dyDescent="0.2">
      <c r="H1876" s="59"/>
    </row>
    <row r="1877" spans="1:178" x14ac:dyDescent="0.2">
      <c r="H1877" s="59"/>
    </row>
    <row r="1878" spans="1:178" x14ac:dyDescent="0.2">
      <c r="H1878" s="59"/>
    </row>
    <row r="1879" spans="1:178" x14ac:dyDescent="0.2">
      <c r="H1879" s="59"/>
    </row>
    <row r="1880" spans="1:178" x14ac:dyDescent="0.2">
      <c r="H1880" s="59"/>
    </row>
    <row r="1881" spans="1:178" x14ac:dyDescent="0.2">
      <c r="H1881" s="59"/>
    </row>
    <row r="1882" spans="1:178" x14ac:dyDescent="0.2">
      <c r="H1882" s="59"/>
    </row>
    <row r="1883" spans="1:178" x14ac:dyDescent="0.2">
      <c r="H1883" s="59"/>
    </row>
    <row r="1884" spans="1:178" x14ac:dyDescent="0.2">
      <c r="H1884" s="59"/>
    </row>
    <row r="1885" spans="1:178" x14ac:dyDescent="0.2">
      <c r="H1885" s="59"/>
    </row>
    <row r="1886" spans="1:178" x14ac:dyDescent="0.2">
      <c r="H1886" s="59"/>
    </row>
    <row r="1887" spans="1:178" x14ac:dyDescent="0.2">
      <c r="H1887" s="59"/>
    </row>
    <row r="1888" spans="1:178" x14ac:dyDescent="0.2">
      <c r="H1888" s="59"/>
    </row>
    <row r="1889" spans="8:8" x14ac:dyDescent="0.2">
      <c r="H1889" s="59"/>
    </row>
    <row r="1890" spans="8:8" x14ac:dyDescent="0.2">
      <c r="H1890" s="59"/>
    </row>
    <row r="1891" spans="8:8" x14ac:dyDescent="0.2">
      <c r="H1891" s="59"/>
    </row>
    <row r="1892" spans="8:8" x14ac:dyDescent="0.2">
      <c r="H1892" s="59"/>
    </row>
    <row r="1893" spans="8:8" x14ac:dyDescent="0.2">
      <c r="H1893" s="59"/>
    </row>
    <row r="1894" spans="8:8" x14ac:dyDescent="0.2">
      <c r="H1894" s="59"/>
    </row>
    <row r="1895" spans="8:8" x14ac:dyDescent="0.2">
      <c r="H1895" s="59"/>
    </row>
    <row r="1896" spans="8:8" x14ac:dyDescent="0.2">
      <c r="H1896" s="59"/>
    </row>
    <row r="1897" spans="8:8" x14ac:dyDescent="0.2">
      <c r="H1897" s="59"/>
    </row>
    <row r="1898" spans="8:8" x14ac:dyDescent="0.2">
      <c r="H1898" s="59"/>
    </row>
    <row r="1899" spans="8:8" x14ac:dyDescent="0.2">
      <c r="H1899" s="59"/>
    </row>
    <row r="1900" spans="8:8" x14ac:dyDescent="0.2">
      <c r="H1900" s="59"/>
    </row>
    <row r="1901" spans="8:8" x14ac:dyDescent="0.2">
      <c r="H1901" s="59"/>
    </row>
    <row r="1902" spans="8:8" x14ac:dyDescent="0.2">
      <c r="H1902" s="59"/>
    </row>
    <row r="1903" spans="8:8" x14ac:dyDescent="0.2">
      <c r="H1903" s="59"/>
    </row>
    <row r="1904" spans="8:8" x14ac:dyDescent="0.2">
      <c r="H1904" s="59"/>
    </row>
    <row r="1905" spans="8:8" x14ac:dyDescent="0.2">
      <c r="H1905" s="59"/>
    </row>
    <row r="1906" spans="8:8" x14ac:dyDescent="0.2">
      <c r="H1906" s="59"/>
    </row>
    <row r="1907" spans="8:8" x14ac:dyDescent="0.2">
      <c r="H1907" s="59"/>
    </row>
    <row r="1908" spans="8:8" x14ac:dyDescent="0.2">
      <c r="H1908" s="59"/>
    </row>
    <row r="1909" spans="8:8" x14ac:dyDescent="0.2">
      <c r="H1909" s="59"/>
    </row>
    <row r="1910" spans="8:8" x14ac:dyDescent="0.2">
      <c r="H1910" s="59"/>
    </row>
    <row r="1911" spans="8:8" x14ac:dyDescent="0.2">
      <c r="H1911" s="59"/>
    </row>
    <row r="1912" spans="8:8" x14ac:dyDescent="0.2">
      <c r="H1912" s="59"/>
    </row>
    <row r="1913" spans="8:8" x14ac:dyDescent="0.2">
      <c r="H1913" s="59"/>
    </row>
    <row r="1914" spans="8:8" x14ac:dyDescent="0.2">
      <c r="H1914" s="59"/>
    </row>
    <row r="1915" spans="8:8" x14ac:dyDescent="0.2">
      <c r="H1915" s="59"/>
    </row>
    <row r="1916" spans="8:8" x14ac:dyDescent="0.2">
      <c r="H1916" s="59"/>
    </row>
    <row r="1917" spans="8:8" x14ac:dyDescent="0.2">
      <c r="H1917" s="59"/>
    </row>
    <row r="1918" spans="8:8" x14ac:dyDescent="0.2">
      <c r="H1918" s="59"/>
    </row>
    <row r="1919" spans="8:8" x14ac:dyDescent="0.2">
      <c r="H1919" s="59"/>
    </row>
    <row r="1920" spans="8:8" x14ac:dyDescent="0.2">
      <c r="H1920" s="59"/>
    </row>
    <row r="1921" spans="8:8" x14ac:dyDescent="0.2">
      <c r="H1921" s="59"/>
    </row>
    <row r="1922" spans="8:8" x14ac:dyDescent="0.2">
      <c r="H1922" s="59"/>
    </row>
    <row r="1923" spans="8:8" x14ac:dyDescent="0.2">
      <c r="H1923" s="59"/>
    </row>
    <row r="1924" spans="8:8" x14ac:dyDescent="0.2">
      <c r="H1924" s="59"/>
    </row>
    <row r="1925" spans="8:8" x14ac:dyDescent="0.2">
      <c r="H1925" s="59"/>
    </row>
    <row r="1926" spans="8:8" x14ac:dyDescent="0.2">
      <c r="H1926" s="59"/>
    </row>
    <row r="1927" spans="8:8" x14ac:dyDescent="0.2">
      <c r="H1927" s="59"/>
    </row>
    <row r="1928" spans="8:8" x14ac:dyDescent="0.2">
      <c r="H1928" s="59"/>
    </row>
    <row r="1929" spans="8:8" x14ac:dyDescent="0.2">
      <c r="H1929" s="59"/>
    </row>
    <row r="1930" spans="8:8" x14ac:dyDescent="0.2">
      <c r="H1930" s="59"/>
    </row>
    <row r="1931" spans="8:8" x14ac:dyDescent="0.2">
      <c r="H1931" s="59"/>
    </row>
    <row r="1932" spans="8:8" x14ac:dyDescent="0.2">
      <c r="H1932" s="59"/>
    </row>
    <row r="1933" spans="8:8" x14ac:dyDescent="0.2">
      <c r="H1933" s="59"/>
    </row>
    <row r="1934" spans="8:8" x14ac:dyDescent="0.2">
      <c r="H1934" s="59"/>
    </row>
    <row r="1935" spans="8:8" x14ac:dyDescent="0.2">
      <c r="H1935" s="59"/>
    </row>
    <row r="1936" spans="8:8" x14ac:dyDescent="0.2">
      <c r="H1936" s="59"/>
    </row>
    <row r="1937" spans="8:8" x14ac:dyDescent="0.2">
      <c r="H1937" s="59"/>
    </row>
    <row r="1938" spans="8:8" x14ac:dyDescent="0.2">
      <c r="H1938" s="59"/>
    </row>
    <row r="1939" spans="8:8" x14ac:dyDescent="0.2">
      <c r="H1939" s="59"/>
    </row>
    <row r="1940" spans="8:8" x14ac:dyDescent="0.2">
      <c r="H1940" s="59"/>
    </row>
    <row r="1941" spans="8:8" x14ac:dyDescent="0.2">
      <c r="H1941" s="59"/>
    </row>
    <row r="1942" spans="8:8" x14ac:dyDescent="0.2">
      <c r="H1942" s="59"/>
    </row>
    <row r="1943" spans="8:8" x14ac:dyDescent="0.2">
      <c r="H1943" s="59"/>
    </row>
    <row r="1944" spans="8:8" x14ac:dyDescent="0.2">
      <c r="H1944" s="59"/>
    </row>
    <row r="1945" spans="8:8" x14ac:dyDescent="0.2">
      <c r="H1945" s="59"/>
    </row>
    <row r="1946" spans="8:8" x14ac:dyDescent="0.2">
      <c r="H1946" s="59"/>
    </row>
    <row r="1947" spans="8:8" x14ac:dyDescent="0.2">
      <c r="H1947" s="59"/>
    </row>
    <row r="1948" spans="8:8" x14ac:dyDescent="0.2">
      <c r="H1948" s="59"/>
    </row>
    <row r="1949" spans="8:8" x14ac:dyDescent="0.2">
      <c r="H1949" s="59"/>
    </row>
    <row r="1950" spans="8:8" x14ac:dyDescent="0.2">
      <c r="H1950" s="59"/>
    </row>
    <row r="1951" spans="8:8" x14ac:dyDescent="0.2">
      <c r="H1951" s="59"/>
    </row>
    <row r="1952" spans="8:8" x14ac:dyDescent="0.2">
      <c r="H1952" s="59"/>
    </row>
    <row r="1953" spans="8:8" x14ac:dyDescent="0.2">
      <c r="H1953" s="59"/>
    </row>
    <row r="1954" spans="8:8" x14ac:dyDescent="0.2">
      <c r="H1954" s="59"/>
    </row>
    <row r="1955" spans="8:8" x14ac:dyDescent="0.2">
      <c r="H1955" s="59"/>
    </row>
    <row r="1956" spans="8:8" x14ac:dyDescent="0.2">
      <c r="H1956" s="59"/>
    </row>
    <row r="1957" spans="8:8" x14ac:dyDescent="0.2">
      <c r="H1957" s="59"/>
    </row>
    <row r="1958" spans="8:8" x14ac:dyDescent="0.2">
      <c r="H1958" s="59"/>
    </row>
    <row r="1959" spans="8:8" x14ac:dyDescent="0.2">
      <c r="H1959" s="59"/>
    </row>
    <row r="1960" spans="8:8" x14ac:dyDescent="0.2">
      <c r="H1960" s="59"/>
    </row>
    <row r="1961" spans="8:8" x14ac:dyDescent="0.2">
      <c r="H1961" s="59"/>
    </row>
    <row r="1962" spans="8:8" x14ac:dyDescent="0.2">
      <c r="H1962" s="59"/>
    </row>
    <row r="1963" spans="8:8" x14ac:dyDescent="0.2">
      <c r="H1963" s="59"/>
    </row>
    <row r="1964" spans="8:8" x14ac:dyDescent="0.2">
      <c r="H1964" s="59"/>
    </row>
    <row r="1965" spans="8:8" x14ac:dyDescent="0.2">
      <c r="H1965" s="59"/>
    </row>
    <row r="1966" spans="8:8" x14ac:dyDescent="0.2">
      <c r="H1966" s="59"/>
    </row>
    <row r="1967" spans="8:8" x14ac:dyDescent="0.2">
      <c r="H1967" s="59"/>
    </row>
    <row r="1968" spans="8:8" x14ac:dyDescent="0.2">
      <c r="H1968" s="59"/>
    </row>
    <row r="1969" spans="8:8" x14ac:dyDescent="0.2">
      <c r="H1969" s="59"/>
    </row>
    <row r="1970" spans="8:8" x14ac:dyDescent="0.2">
      <c r="H1970" s="59"/>
    </row>
    <row r="1971" spans="8:8" x14ac:dyDescent="0.2">
      <c r="H1971" s="59"/>
    </row>
    <row r="1972" spans="8:8" x14ac:dyDescent="0.2">
      <c r="H1972" s="59"/>
    </row>
    <row r="1973" spans="8:8" x14ac:dyDescent="0.2">
      <c r="H1973" s="59"/>
    </row>
    <row r="1974" spans="8:8" x14ac:dyDescent="0.2">
      <c r="H1974" s="59"/>
    </row>
    <row r="1975" spans="8:8" x14ac:dyDescent="0.2">
      <c r="H1975" s="59"/>
    </row>
    <row r="1976" spans="8:8" x14ac:dyDescent="0.2">
      <c r="H1976" s="59"/>
    </row>
    <row r="1977" spans="8:8" x14ac:dyDescent="0.2">
      <c r="H1977" s="59"/>
    </row>
    <row r="1978" spans="8:8" x14ac:dyDescent="0.2">
      <c r="H1978" s="59"/>
    </row>
    <row r="1979" spans="8:8" x14ac:dyDescent="0.2">
      <c r="H1979" s="59"/>
    </row>
    <row r="1980" spans="8:8" x14ac:dyDescent="0.2">
      <c r="H1980" s="59"/>
    </row>
    <row r="1981" spans="8:8" x14ac:dyDescent="0.2">
      <c r="H1981" s="59"/>
    </row>
    <row r="1982" spans="8:8" x14ac:dyDescent="0.2">
      <c r="H1982" s="59"/>
    </row>
    <row r="1983" spans="8:8" x14ac:dyDescent="0.2">
      <c r="H1983" s="59"/>
    </row>
    <row r="1984" spans="8:8" x14ac:dyDescent="0.2">
      <c r="H1984" s="59"/>
    </row>
    <row r="1985" spans="8:8" x14ac:dyDescent="0.2">
      <c r="H1985" s="59"/>
    </row>
    <row r="1986" spans="8:8" x14ac:dyDescent="0.2">
      <c r="H1986" s="59"/>
    </row>
    <row r="1987" spans="8:8" x14ac:dyDescent="0.2">
      <c r="H1987" s="59"/>
    </row>
    <row r="1988" spans="8:8" x14ac:dyDescent="0.2">
      <c r="H1988" s="59"/>
    </row>
    <row r="1989" spans="8:8" x14ac:dyDescent="0.2">
      <c r="H1989" s="59"/>
    </row>
    <row r="1990" spans="8:8" x14ac:dyDescent="0.2">
      <c r="H1990" s="59"/>
    </row>
    <row r="1991" spans="8:8" x14ac:dyDescent="0.2">
      <c r="H1991" s="59"/>
    </row>
    <row r="1992" spans="8:8" x14ac:dyDescent="0.2">
      <c r="H1992" s="59"/>
    </row>
    <row r="1993" spans="8:8" x14ac:dyDescent="0.2">
      <c r="H1993" s="59"/>
    </row>
    <row r="1994" spans="8:8" x14ac:dyDescent="0.2">
      <c r="H1994" s="59"/>
    </row>
    <row r="1995" spans="8:8" x14ac:dyDescent="0.2">
      <c r="H1995" s="59"/>
    </row>
    <row r="1996" spans="8:8" x14ac:dyDescent="0.2">
      <c r="H1996" s="59"/>
    </row>
    <row r="1997" spans="8:8" x14ac:dyDescent="0.2">
      <c r="H1997" s="59"/>
    </row>
    <row r="1998" spans="8:8" x14ac:dyDescent="0.2">
      <c r="H1998" s="59"/>
    </row>
    <row r="1999" spans="8:8" x14ac:dyDescent="0.2">
      <c r="H1999" s="59"/>
    </row>
    <row r="2000" spans="8:8" x14ac:dyDescent="0.2">
      <c r="H2000" s="59"/>
    </row>
    <row r="2001" spans="8:8" x14ac:dyDescent="0.2">
      <c r="H2001" s="59"/>
    </row>
    <row r="2002" spans="8:8" x14ac:dyDescent="0.2">
      <c r="H2002" s="59"/>
    </row>
    <row r="2003" spans="8:8" x14ac:dyDescent="0.2">
      <c r="H2003" s="59"/>
    </row>
    <row r="2004" spans="8:8" x14ac:dyDescent="0.2">
      <c r="H2004" s="59"/>
    </row>
    <row r="2005" spans="8:8" x14ac:dyDescent="0.2">
      <c r="H2005" s="59"/>
    </row>
    <row r="2006" spans="8:8" x14ac:dyDescent="0.2">
      <c r="H2006" s="59"/>
    </row>
    <row r="2007" spans="8:8" x14ac:dyDescent="0.2">
      <c r="H2007" s="59"/>
    </row>
    <row r="2008" spans="8:8" x14ac:dyDescent="0.2">
      <c r="H2008" s="59"/>
    </row>
    <row r="2009" spans="8:8" x14ac:dyDescent="0.2">
      <c r="H2009" s="59"/>
    </row>
    <row r="2010" spans="8:8" x14ac:dyDescent="0.2">
      <c r="H2010" s="59"/>
    </row>
    <row r="2011" spans="8:8" x14ac:dyDescent="0.2">
      <c r="H2011" s="59"/>
    </row>
    <row r="2012" spans="8:8" x14ac:dyDescent="0.2">
      <c r="H2012" s="59"/>
    </row>
    <row r="2013" spans="8:8" x14ac:dyDescent="0.2">
      <c r="H2013" s="59"/>
    </row>
    <row r="2014" spans="8:8" x14ac:dyDescent="0.2">
      <c r="H2014" s="59"/>
    </row>
    <row r="2015" spans="8:8" x14ac:dyDescent="0.2">
      <c r="H2015" s="59"/>
    </row>
    <row r="2016" spans="8:8" x14ac:dyDescent="0.2">
      <c r="H2016" s="59"/>
    </row>
    <row r="2017" spans="8:8" x14ac:dyDescent="0.2">
      <c r="H2017" s="59"/>
    </row>
    <row r="2018" spans="8:8" x14ac:dyDescent="0.2">
      <c r="H2018" s="59"/>
    </row>
    <row r="2019" spans="8:8" x14ac:dyDescent="0.2">
      <c r="H2019" s="59"/>
    </row>
    <row r="2020" spans="8:8" x14ac:dyDescent="0.2">
      <c r="H2020" s="59"/>
    </row>
    <row r="2021" spans="8:8" x14ac:dyDescent="0.2">
      <c r="H2021" s="59"/>
    </row>
    <row r="2022" spans="8:8" x14ac:dyDescent="0.2">
      <c r="H2022" s="59"/>
    </row>
    <row r="2023" spans="8:8" x14ac:dyDescent="0.2">
      <c r="H2023" s="59"/>
    </row>
    <row r="2024" spans="8:8" x14ac:dyDescent="0.2">
      <c r="H2024" s="59"/>
    </row>
    <row r="2025" spans="8:8" x14ac:dyDescent="0.2">
      <c r="H2025" s="59"/>
    </row>
    <row r="2026" spans="8:8" x14ac:dyDescent="0.2">
      <c r="H2026" s="59"/>
    </row>
    <row r="2027" spans="8:8" x14ac:dyDescent="0.2">
      <c r="H2027" s="59"/>
    </row>
    <row r="2028" spans="8:8" x14ac:dyDescent="0.2">
      <c r="H2028" s="59"/>
    </row>
    <row r="2029" spans="8:8" x14ac:dyDescent="0.2">
      <c r="H2029" s="59"/>
    </row>
    <row r="2030" spans="8:8" x14ac:dyDescent="0.2">
      <c r="H2030" s="59"/>
    </row>
    <row r="2031" spans="8:8" x14ac:dyDescent="0.2">
      <c r="H2031" s="59"/>
    </row>
    <row r="2032" spans="8:8" x14ac:dyDescent="0.2">
      <c r="H2032" s="59"/>
    </row>
    <row r="2033" spans="8:8" x14ac:dyDescent="0.2">
      <c r="H2033" s="59"/>
    </row>
    <row r="2034" spans="8:8" x14ac:dyDescent="0.2">
      <c r="H2034" s="59"/>
    </row>
    <row r="2035" spans="8:8" x14ac:dyDescent="0.2">
      <c r="H2035" s="59"/>
    </row>
    <row r="2036" spans="8:8" x14ac:dyDescent="0.2">
      <c r="H2036" s="59"/>
    </row>
    <row r="2037" spans="8:8" x14ac:dyDescent="0.2">
      <c r="H2037" s="59"/>
    </row>
    <row r="2038" spans="8:8" x14ac:dyDescent="0.2">
      <c r="H2038" s="59"/>
    </row>
    <row r="2039" spans="8:8" x14ac:dyDescent="0.2">
      <c r="H2039" s="59"/>
    </row>
    <row r="2040" spans="8:8" x14ac:dyDescent="0.2">
      <c r="H2040" s="59"/>
    </row>
    <row r="2041" spans="8:8" x14ac:dyDescent="0.2">
      <c r="H2041" s="59"/>
    </row>
    <row r="2042" spans="8:8" x14ac:dyDescent="0.2">
      <c r="H2042" s="59"/>
    </row>
    <row r="2043" spans="8:8" x14ac:dyDescent="0.2">
      <c r="H2043" s="59"/>
    </row>
    <row r="2044" spans="8:8" x14ac:dyDescent="0.2">
      <c r="H2044" s="59"/>
    </row>
    <row r="2045" spans="8:8" x14ac:dyDescent="0.2">
      <c r="H2045" s="59"/>
    </row>
    <row r="2046" spans="8:8" x14ac:dyDescent="0.2">
      <c r="H2046" s="59"/>
    </row>
    <row r="2047" spans="8:8" x14ac:dyDescent="0.2">
      <c r="H2047" s="59"/>
    </row>
    <row r="2048" spans="8:8" x14ac:dyDescent="0.2">
      <c r="H2048" s="59"/>
    </row>
    <row r="2049" spans="8:8" x14ac:dyDescent="0.2">
      <c r="H2049" s="59"/>
    </row>
    <row r="2050" spans="8:8" x14ac:dyDescent="0.2">
      <c r="H2050" s="59"/>
    </row>
    <row r="2051" spans="8:8" x14ac:dyDescent="0.2">
      <c r="H2051" s="59"/>
    </row>
    <row r="2052" spans="8:8" x14ac:dyDescent="0.2">
      <c r="H2052" s="59"/>
    </row>
    <row r="2053" spans="8:8" x14ac:dyDescent="0.2">
      <c r="H2053" s="59"/>
    </row>
    <row r="2054" spans="8:8" x14ac:dyDescent="0.2">
      <c r="H2054" s="59"/>
    </row>
    <row r="2055" spans="8:8" x14ac:dyDescent="0.2">
      <c r="H2055" s="59"/>
    </row>
    <row r="2056" spans="8:8" x14ac:dyDescent="0.2">
      <c r="H2056" s="59"/>
    </row>
    <row r="2057" spans="8:8" x14ac:dyDescent="0.2">
      <c r="H2057" s="59"/>
    </row>
    <row r="2058" spans="8:8" x14ac:dyDescent="0.2">
      <c r="H2058" s="59"/>
    </row>
    <row r="2059" spans="8:8" x14ac:dyDescent="0.2">
      <c r="H2059" s="59"/>
    </row>
    <row r="2060" spans="8:8" x14ac:dyDescent="0.2">
      <c r="H2060" s="59"/>
    </row>
    <row r="2061" spans="8:8" x14ac:dyDescent="0.2">
      <c r="H2061" s="59"/>
    </row>
    <row r="2062" spans="8:8" x14ac:dyDescent="0.2">
      <c r="H2062" s="59"/>
    </row>
    <row r="2063" spans="8:8" x14ac:dyDescent="0.2">
      <c r="H2063" s="59"/>
    </row>
    <row r="2064" spans="8:8" x14ac:dyDescent="0.2">
      <c r="H2064" s="59"/>
    </row>
    <row r="2065" spans="8:8" x14ac:dyDescent="0.2">
      <c r="H2065" s="59"/>
    </row>
    <row r="2066" spans="8:8" x14ac:dyDescent="0.2">
      <c r="H2066" s="59"/>
    </row>
    <row r="2067" spans="8:8" x14ac:dyDescent="0.2">
      <c r="H2067" s="59"/>
    </row>
    <row r="2068" spans="8:8" x14ac:dyDescent="0.2">
      <c r="H2068" s="59"/>
    </row>
    <row r="2069" spans="8:8" x14ac:dyDescent="0.2">
      <c r="H2069" s="59"/>
    </row>
    <row r="2070" spans="8:8" x14ac:dyDescent="0.2">
      <c r="H2070" s="59"/>
    </row>
    <row r="2071" spans="8:8" x14ac:dyDescent="0.2">
      <c r="H2071" s="59"/>
    </row>
    <row r="2072" spans="8:8" x14ac:dyDescent="0.2">
      <c r="H2072" s="59"/>
    </row>
    <row r="2073" spans="8:8" x14ac:dyDescent="0.2">
      <c r="H2073" s="59"/>
    </row>
    <row r="2074" spans="8:8" x14ac:dyDescent="0.2">
      <c r="H2074" s="59"/>
    </row>
    <row r="2075" spans="8:8" x14ac:dyDescent="0.2">
      <c r="H2075" s="59"/>
    </row>
    <row r="2076" spans="8:8" x14ac:dyDescent="0.2">
      <c r="H2076" s="59"/>
    </row>
    <row r="2077" spans="8:8" x14ac:dyDescent="0.2">
      <c r="H2077" s="59"/>
    </row>
    <row r="2078" spans="8:8" x14ac:dyDescent="0.2">
      <c r="H2078" s="59"/>
    </row>
    <row r="2079" spans="8:8" x14ac:dyDescent="0.2">
      <c r="H2079" s="59"/>
    </row>
    <row r="2080" spans="8:8" x14ac:dyDescent="0.2">
      <c r="H2080" s="59"/>
    </row>
    <row r="2081" spans="8:8" x14ac:dyDescent="0.2">
      <c r="H2081" s="59"/>
    </row>
    <row r="2082" spans="8:8" x14ac:dyDescent="0.2">
      <c r="H2082" s="59"/>
    </row>
    <row r="2083" spans="8:8" x14ac:dyDescent="0.2">
      <c r="H2083" s="59"/>
    </row>
    <row r="2084" spans="8:8" x14ac:dyDescent="0.2">
      <c r="H2084" s="59"/>
    </row>
    <row r="2085" spans="8:8" x14ac:dyDescent="0.2">
      <c r="H2085" s="59"/>
    </row>
    <row r="2086" spans="8:8" x14ac:dyDescent="0.2">
      <c r="H2086" s="59"/>
    </row>
    <row r="2087" spans="8:8" x14ac:dyDescent="0.2">
      <c r="H2087" s="59"/>
    </row>
    <row r="2088" spans="8:8" x14ac:dyDescent="0.2">
      <c r="H2088" s="59"/>
    </row>
    <row r="2089" spans="8:8" x14ac:dyDescent="0.2">
      <c r="H2089" s="59"/>
    </row>
    <row r="2090" spans="8:8" x14ac:dyDescent="0.2">
      <c r="H2090" s="59"/>
    </row>
    <row r="2091" spans="8:8" x14ac:dyDescent="0.2">
      <c r="H2091" s="59"/>
    </row>
    <row r="2092" spans="8:8" x14ac:dyDescent="0.2">
      <c r="H2092" s="59"/>
    </row>
    <row r="2093" spans="8:8" x14ac:dyDescent="0.2">
      <c r="H2093" s="59"/>
    </row>
    <row r="2094" spans="8:8" x14ac:dyDescent="0.2">
      <c r="H2094" s="59"/>
    </row>
    <row r="2095" spans="8:8" x14ac:dyDescent="0.2">
      <c r="H2095" s="59"/>
    </row>
    <row r="2096" spans="8:8" x14ac:dyDescent="0.2">
      <c r="H2096" s="59"/>
    </row>
    <row r="2097" spans="8:8" x14ac:dyDescent="0.2">
      <c r="H2097" s="59"/>
    </row>
    <row r="2098" spans="8:8" x14ac:dyDescent="0.2">
      <c r="H2098" s="59"/>
    </row>
    <row r="2099" spans="8:8" x14ac:dyDescent="0.2">
      <c r="H2099" s="59"/>
    </row>
    <row r="2100" spans="8:8" x14ac:dyDescent="0.2">
      <c r="H2100" s="59"/>
    </row>
    <row r="2101" spans="8:8" x14ac:dyDescent="0.2">
      <c r="H2101" s="59"/>
    </row>
    <row r="2102" spans="8:8" x14ac:dyDescent="0.2">
      <c r="H2102" s="59"/>
    </row>
    <row r="2103" spans="8:8" x14ac:dyDescent="0.2">
      <c r="H2103" s="59"/>
    </row>
    <row r="2104" spans="8:8" x14ac:dyDescent="0.2">
      <c r="H2104" s="59"/>
    </row>
    <row r="2105" spans="8:8" x14ac:dyDescent="0.2">
      <c r="H2105" s="59"/>
    </row>
    <row r="2106" spans="8:8" x14ac:dyDescent="0.2">
      <c r="H2106" s="59"/>
    </row>
    <row r="2107" spans="8:8" x14ac:dyDescent="0.2">
      <c r="H2107" s="59"/>
    </row>
    <row r="2108" spans="8:8" x14ac:dyDescent="0.2">
      <c r="H2108" s="59"/>
    </row>
    <row r="2109" spans="8:8" x14ac:dyDescent="0.2">
      <c r="H2109" s="59"/>
    </row>
    <row r="2110" spans="8:8" x14ac:dyDescent="0.2">
      <c r="H2110" s="59"/>
    </row>
    <row r="2111" spans="8:8" x14ac:dyDescent="0.2">
      <c r="H2111" s="59"/>
    </row>
    <row r="2112" spans="8:8" x14ac:dyDescent="0.2">
      <c r="H2112" s="59"/>
    </row>
    <row r="2113" spans="8:8" x14ac:dyDescent="0.2">
      <c r="H2113" s="59"/>
    </row>
    <row r="2114" spans="8:8" x14ac:dyDescent="0.2">
      <c r="H2114" s="59"/>
    </row>
    <row r="2115" spans="8:8" x14ac:dyDescent="0.2">
      <c r="H2115" s="59"/>
    </row>
    <row r="2116" spans="8:8" x14ac:dyDescent="0.2">
      <c r="H2116" s="59"/>
    </row>
    <row r="2117" spans="8:8" x14ac:dyDescent="0.2">
      <c r="H2117" s="59"/>
    </row>
    <row r="2118" spans="8:8" x14ac:dyDescent="0.2">
      <c r="H2118" s="59"/>
    </row>
    <row r="2119" spans="8:8" x14ac:dyDescent="0.2">
      <c r="H2119" s="59"/>
    </row>
    <row r="2120" spans="8:8" x14ac:dyDescent="0.2">
      <c r="H2120" s="59"/>
    </row>
    <row r="2121" spans="8:8" x14ac:dyDescent="0.2">
      <c r="H2121" s="59"/>
    </row>
    <row r="2122" spans="8:8" x14ac:dyDescent="0.2">
      <c r="H2122" s="59"/>
    </row>
    <row r="2123" spans="8:8" x14ac:dyDescent="0.2">
      <c r="H2123" s="59"/>
    </row>
    <row r="2124" spans="8:8" x14ac:dyDescent="0.2">
      <c r="H2124" s="59"/>
    </row>
    <row r="2125" spans="8:8" x14ac:dyDescent="0.2">
      <c r="H2125" s="59"/>
    </row>
    <row r="2126" spans="8:8" x14ac:dyDescent="0.2">
      <c r="H2126" s="59"/>
    </row>
    <row r="2127" spans="8:8" x14ac:dyDescent="0.2">
      <c r="H2127" s="59"/>
    </row>
    <row r="2128" spans="8:8" x14ac:dyDescent="0.2">
      <c r="H2128" s="59"/>
    </row>
    <row r="2129" spans="8:8" x14ac:dyDescent="0.2">
      <c r="H2129" s="59"/>
    </row>
    <row r="2130" spans="8:8" x14ac:dyDescent="0.2">
      <c r="H2130" s="59"/>
    </row>
    <row r="2131" spans="8:8" x14ac:dyDescent="0.2">
      <c r="H2131" s="59"/>
    </row>
    <row r="2132" spans="8:8" x14ac:dyDescent="0.2">
      <c r="H2132" s="59"/>
    </row>
    <row r="2133" spans="8:8" x14ac:dyDescent="0.2">
      <c r="H2133" s="59"/>
    </row>
    <row r="2134" spans="8:8" x14ac:dyDescent="0.2">
      <c r="H2134" s="59"/>
    </row>
    <row r="2135" spans="8:8" x14ac:dyDescent="0.2">
      <c r="H2135" s="59"/>
    </row>
    <row r="2136" spans="8:8" x14ac:dyDescent="0.2">
      <c r="H2136" s="59"/>
    </row>
    <row r="2137" spans="8:8" x14ac:dyDescent="0.2">
      <c r="H2137" s="59"/>
    </row>
    <row r="2138" spans="8:8" x14ac:dyDescent="0.2">
      <c r="H2138" s="59"/>
    </row>
    <row r="2139" spans="8:8" x14ac:dyDescent="0.2">
      <c r="H2139" s="59"/>
    </row>
    <row r="2140" spans="8:8" x14ac:dyDescent="0.2">
      <c r="H2140" s="59"/>
    </row>
    <row r="2141" spans="8:8" x14ac:dyDescent="0.2">
      <c r="H2141" s="59"/>
    </row>
    <row r="2142" spans="8:8" x14ac:dyDescent="0.2">
      <c r="H2142" s="59"/>
    </row>
    <row r="2143" spans="8:8" x14ac:dyDescent="0.2">
      <c r="H2143" s="59"/>
    </row>
    <row r="2144" spans="8:8" x14ac:dyDescent="0.2">
      <c r="H2144" s="59"/>
    </row>
    <row r="2145" spans="8:8" x14ac:dyDescent="0.2">
      <c r="H2145" s="59"/>
    </row>
    <row r="2146" spans="8:8" x14ac:dyDescent="0.2">
      <c r="H2146" s="59"/>
    </row>
    <row r="2147" spans="8:8" x14ac:dyDescent="0.2">
      <c r="H2147" s="59"/>
    </row>
    <row r="2148" spans="8:8" x14ac:dyDescent="0.2">
      <c r="H2148" s="59"/>
    </row>
    <row r="2149" spans="8:8" x14ac:dyDescent="0.2">
      <c r="H2149" s="59"/>
    </row>
    <row r="2150" spans="8:8" x14ac:dyDescent="0.2">
      <c r="H2150" s="59"/>
    </row>
    <row r="2151" spans="8:8" x14ac:dyDescent="0.2">
      <c r="H2151" s="59"/>
    </row>
    <row r="2152" spans="8:8" x14ac:dyDescent="0.2">
      <c r="H2152" s="59"/>
    </row>
    <row r="2153" spans="8:8" x14ac:dyDescent="0.2">
      <c r="H2153" s="59"/>
    </row>
    <row r="2154" spans="8:8" x14ac:dyDescent="0.2">
      <c r="H2154" s="59"/>
    </row>
    <row r="2155" spans="8:8" x14ac:dyDescent="0.2">
      <c r="H2155" s="59"/>
    </row>
    <row r="2156" spans="8:8" x14ac:dyDescent="0.2">
      <c r="H2156" s="59"/>
    </row>
    <row r="2157" spans="8:8" x14ac:dyDescent="0.2">
      <c r="H2157" s="59"/>
    </row>
    <row r="2158" spans="8:8" x14ac:dyDescent="0.2">
      <c r="H2158" s="59"/>
    </row>
    <row r="2159" spans="8:8" x14ac:dyDescent="0.2">
      <c r="H2159" s="59"/>
    </row>
    <row r="2160" spans="8:8" x14ac:dyDescent="0.2">
      <c r="H2160" s="59"/>
    </row>
    <row r="2161" spans="8:8" x14ac:dyDescent="0.2">
      <c r="H2161" s="59"/>
    </row>
    <row r="2162" spans="8:8" x14ac:dyDescent="0.2">
      <c r="H2162" s="59"/>
    </row>
    <row r="2163" spans="8:8" x14ac:dyDescent="0.2">
      <c r="H2163" s="59"/>
    </row>
    <row r="2164" spans="8:8" x14ac:dyDescent="0.2">
      <c r="H2164" s="59"/>
    </row>
    <row r="2165" spans="8:8" x14ac:dyDescent="0.2">
      <c r="H2165" s="59"/>
    </row>
    <row r="2166" spans="8:8" x14ac:dyDescent="0.2">
      <c r="H2166" s="59"/>
    </row>
    <row r="2167" spans="8:8" x14ac:dyDescent="0.2">
      <c r="H2167" s="59"/>
    </row>
    <row r="2168" spans="8:8" x14ac:dyDescent="0.2">
      <c r="H2168" s="59"/>
    </row>
    <row r="2169" spans="8:8" x14ac:dyDescent="0.2">
      <c r="H2169" s="59"/>
    </row>
    <row r="2170" spans="8:8" x14ac:dyDescent="0.2">
      <c r="H2170" s="59"/>
    </row>
    <row r="2171" spans="8:8" x14ac:dyDescent="0.2">
      <c r="H2171" s="59"/>
    </row>
    <row r="2172" spans="8:8" x14ac:dyDescent="0.2">
      <c r="H2172" s="59"/>
    </row>
    <row r="2173" spans="8:8" x14ac:dyDescent="0.2">
      <c r="H2173" s="59"/>
    </row>
    <row r="2174" spans="8:8" x14ac:dyDescent="0.2">
      <c r="H2174" s="59"/>
    </row>
    <row r="2175" spans="8:8" x14ac:dyDescent="0.2">
      <c r="H2175" s="59"/>
    </row>
    <row r="2176" spans="8:8" x14ac:dyDescent="0.2">
      <c r="H2176" s="59"/>
    </row>
    <row r="2177" spans="8:8" x14ac:dyDescent="0.2">
      <c r="H2177" s="59"/>
    </row>
    <row r="2178" spans="8:8" x14ac:dyDescent="0.2">
      <c r="H2178" s="59"/>
    </row>
    <row r="2179" spans="8:8" x14ac:dyDescent="0.2">
      <c r="H2179" s="59"/>
    </row>
    <row r="2180" spans="8:8" x14ac:dyDescent="0.2">
      <c r="H2180" s="59"/>
    </row>
    <row r="2181" spans="8:8" x14ac:dyDescent="0.2">
      <c r="H2181" s="59"/>
    </row>
    <row r="2182" spans="8:8" x14ac:dyDescent="0.2">
      <c r="H2182" s="59"/>
    </row>
    <row r="2183" spans="8:8" x14ac:dyDescent="0.2">
      <c r="H2183" s="59"/>
    </row>
    <row r="2184" spans="8:8" x14ac:dyDescent="0.2">
      <c r="H2184" s="59"/>
    </row>
    <row r="2185" spans="8:8" x14ac:dyDescent="0.2">
      <c r="H2185" s="59"/>
    </row>
    <row r="2186" spans="8:8" x14ac:dyDescent="0.2">
      <c r="H2186" s="59"/>
    </row>
    <row r="2187" spans="8:8" x14ac:dyDescent="0.2">
      <c r="H2187" s="59"/>
    </row>
    <row r="2188" spans="8:8" x14ac:dyDescent="0.2">
      <c r="H2188" s="59"/>
    </row>
    <row r="2189" spans="8:8" x14ac:dyDescent="0.2">
      <c r="H2189" s="59"/>
    </row>
    <row r="2190" spans="8:8" x14ac:dyDescent="0.2">
      <c r="H2190" s="59"/>
    </row>
    <row r="2191" spans="8:8" x14ac:dyDescent="0.2">
      <c r="H2191" s="59"/>
    </row>
    <row r="2192" spans="8:8" x14ac:dyDescent="0.2">
      <c r="H2192" s="59"/>
    </row>
    <row r="2193" spans="8:8" x14ac:dyDescent="0.2">
      <c r="H2193" s="59"/>
    </row>
    <row r="2194" spans="8:8" x14ac:dyDescent="0.2">
      <c r="H2194" s="59"/>
    </row>
    <row r="2195" spans="8:8" x14ac:dyDescent="0.2">
      <c r="H2195" s="59"/>
    </row>
    <row r="2196" spans="8:8" x14ac:dyDescent="0.2">
      <c r="H2196" s="59"/>
    </row>
    <row r="2197" spans="8:8" x14ac:dyDescent="0.2">
      <c r="H2197" s="59"/>
    </row>
    <row r="2198" spans="8:8" x14ac:dyDescent="0.2">
      <c r="H2198" s="59"/>
    </row>
    <row r="2199" spans="8:8" x14ac:dyDescent="0.2">
      <c r="H2199" s="59"/>
    </row>
    <row r="2200" spans="8:8" x14ac:dyDescent="0.2">
      <c r="H2200" s="59"/>
    </row>
    <row r="2201" spans="8:8" x14ac:dyDescent="0.2">
      <c r="H2201" s="59"/>
    </row>
    <row r="2202" spans="8:8" x14ac:dyDescent="0.2">
      <c r="H2202" s="59"/>
    </row>
    <row r="2203" spans="8:8" x14ac:dyDescent="0.2">
      <c r="H2203" s="59"/>
    </row>
    <row r="2204" spans="8:8" x14ac:dyDescent="0.2">
      <c r="H2204" s="59"/>
    </row>
    <row r="2205" spans="8:8" x14ac:dyDescent="0.2">
      <c r="H2205" s="59"/>
    </row>
    <row r="2206" spans="8:8" x14ac:dyDescent="0.2">
      <c r="H2206" s="59"/>
    </row>
    <row r="2207" spans="8:8" x14ac:dyDescent="0.2">
      <c r="H2207" s="59"/>
    </row>
    <row r="2208" spans="8:8" x14ac:dyDescent="0.2">
      <c r="H2208" s="59"/>
    </row>
    <row r="2209" spans="8:8" x14ac:dyDescent="0.2">
      <c r="H2209" s="59"/>
    </row>
    <row r="2210" spans="8:8" x14ac:dyDescent="0.2">
      <c r="H2210" s="59"/>
    </row>
    <row r="2211" spans="8:8" x14ac:dyDescent="0.2">
      <c r="H2211" s="59"/>
    </row>
    <row r="2212" spans="8:8" x14ac:dyDescent="0.2">
      <c r="H2212" s="59"/>
    </row>
    <row r="2213" spans="8:8" x14ac:dyDescent="0.2">
      <c r="H2213" s="59"/>
    </row>
    <row r="2214" spans="8:8" x14ac:dyDescent="0.2">
      <c r="H2214" s="59"/>
    </row>
    <row r="2215" spans="8:8" x14ac:dyDescent="0.2">
      <c r="H2215" s="59"/>
    </row>
    <row r="2216" spans="8:8" x14ac:dyDescent="0.2">
      <c r="H2216" s="59"/>
    </row>
    <row r="2217" spans="8:8" x14ac:dyDescent="0.2">
      <c r="H2217" s="59"/>
    </row>
    <row r="2218" spans="8:8" x14ac:dyDescent="0.2">
      <c r="H2218" s="59"/>
    </row>
    <row r="2219" spans="8:8" x14ac:dyDescent="0.2">
      <c r="H2219" s="59"/>
    </row>
    <row r="2220" spans="8:8" x14ac:dyDescent="0.2">
      <c r="H2220" s="59"/>
    </row>
    <row r="2221" spans="8:8" x14ac:dyDescent="0.2">
      <c r="H2221" s="59"/>
    </row>
    <row r="2222" spans="8:8" x14ac:dyDescent="0.2">
      <c r="H2222" s="59"/>
    </row>
    <row r="2223" spans="8:8" x14ac:dyDescent="0.2">
      <c r="H2223" s="59"/>
    </row>
    <row r="2224" spans="8:8" x14ac:dyDescent="0.2">
      <c r="H2224" s="59"/>
    </row>
    <row r="2225" spans="8:8" x14ac:dyDescent="0.2">
      <c r="H2225" s="59"/>
    </row>
    <row r="2226" spans="8:8" x14ac:dyDescent="0.2">
      <c r="H2226" s="59"/>
    </row>
    <row r="2227" spans="8:8" x14ac:dyDescent="0.2">
      <c r="H2227" s="59"/>
    </row>
    <row r="2228" spans="8:8" x14ac:dyDescent="0.2">
      <c r="H2228" s="59"/>
    </row>
    <row r="2229" spans="8:8" x14ac:dyDescent="0.2">
      <c r="H2229" s="59"/>
    </row>
    <row r="2230" spans="8:8" x14ac:dyDescent="0.2">
      <c r="H2230" s="59"/>
    </row>
    <row r="2231" spans="8:8" x14ac:dyDescent="0.2">
      <c r="H2231" s="59"/>
    </row>
    <row r="2232" spans="8:8" x14ac:dyDescent="0.2">
      <c r="H2232" s="59"/>
    </row>
    <row r="2233" spans="8:8" x14ac:dyDescent="0.2">
      <c r="H2233" s="59"/>
    </row>
    <row r="2234" spans="8:8" x14ac:dyDescent="0.2">
      <c r="H2234" s="59"/>
    </row>
    <row r="2235" spans="8:8" x14ac:dyDescent="0.2">
      <c r="H2235" s="59"/>
    </row>
    <row r="2236" spans="8:8" x14ac:dyDescent="0.2">
      <c r="H2236" s="59"/>
    </row>
    <row r="2237" spans="8:8" x14ac:dyDescent="0.2">
      <c r="H2237" s="59"/>
    </row>
    <row r="2238" spans="8:8" x14ac:dyDescent="0.2">
      <c r="H2238" s="59"/>
    </row>
    <row r="2239" spans="8:8" x14ac:dyDescent="0.2">
      <c r="H2239" s="59"/>
    </row>
    <row r="2240" spans="8:8" x14ac:dyDescent="0.2">
      <c r="H2240" s="59"/>
    </row>
    <row r="2241" spans="8:113" x14ac:dyDescent="0.2">
      <c r="H2241" s="59"/>
    </row>
    <row r="2242" spans="8:113" x14ac:dyDescent="0.2">
      <c r="H2242" s="59"/>
    </row>
    <row r="2243" spans="8:113" x14ac:dyDescent="0.2">
      <c r="H2243" s="59"/>
    </row>
    <row r="2244" spans="8:113" x14ac:dyDescent="0.2">
      <c r="H2244" s="59"/>
    </row>
    <row r="2245" spans="8:113" x14ac:dyDescent="0.2">
      <c r="H2245" s="59"/>
    </row>
    <row r="2246" spans="8:113" x14ac:dyDescent="0.2">
      <c r="H2246" s="59"/>
    </row>
    <row r="2247" spans="8:113" x14ac:dyDescent="0.2">
      <c r="H2247" s="59"/>
    </row>
    <row r="2248" spans="8:113" x14ac:dyDescent="0.2">
      <c r="H2248" s="59"/>
    </row>
    <row r="2249" spans="8:113" x14ac:dyDescent="0.2">
      <c r="H2249" s="59"/>
    </row>
    <row r="2250" spans="8:113" x14ac:dyDescent="0.2">
      <c r="H2250" s="59"/>
      <c r="DI2250" s="40"/>
    </row>
    <row r="2251" spans="8:113" x14ac:dyDescent="0.2">
      <c r="H2251" s="59"/>
    </row>
    <row r="2252" spans="8:113" x14ac:dyDescent="0.2">
      <c r="H2252" s="59"/>
    </row>
    <row r="2253" spans="8:113" x14ac:dyDescent="0.2">
      <c r="H2253" s="59"/>
    </row>
    <row r="2254" spans="8:113" x14ac:dyDescent="0.2">
      <c r="H2254" s="59"/>
    </row>
    <row r="2255" spans="8:113" x14ac:dyDescent="0.2">
      <c r="H2255" s="59"/>
    </row>
    <row r="2256" spans="8:113" x14ac:dyDescent="0.2">
      <c r="H2256" s="59"/>
    </row>
    <row r="2257" spans="8:118" x14ac:dyDescent="0.2">
      <c r="H2257" s="59"/>
    </row>
    <row r="2258" spans="8:118" x14ac:dyDescent="0.2">
      <c r="H2258" s="59"/>
    </row>
    <row r="2259" spans="8:118" x14ac:dyDescent="0.2">
      <c r="H2259" s="59"/>
    </row>
    <row r="2260" spans="8:118" x14ac:dyDescent="0.2">
      <c r="H2260" s="59"/>
    </row>
    <row r="2261" spans="8:118" x14ac:dyDescent="0.2">
      <c r="H2261" s="59"/>
    </row>
    <row r="2262" spans="8:118" x14ac:dyDescent="0.2">
      <c r="H2262" s="59"/>
    </row>
    <row r="2263" spans="8:118" x14ac:dyDescent="0.2">
      <c r="H2263" s="59"/>
    </row>
    <row r="2264" spans="8:118" x14ac:dyDescent="0.2">
      <c r="H2264" s="59"/>
    </row>
    <row r="2265" spans="8:118" x14ac:dyDescent="0.2">
      <c r="H2265" s="59"/>
    </row>
    <row r="2266" spans="8:118" x14ac:dyDescent="0.2">
      <c r="H2266" s="59"/>
    </row>
    <row r="2267" spans="8:118" x14ac:dyDescent="0.2">
      <c r="H2267" s="59"/>
    </row>
    <row r="2268" spans="8:118" x14ac:dyDescent="0.2">
      <c r="H2268" s="59"/>
    </row>
    <row r="2269" spans="8:118" x14ac:dyDescent="0.2">
      <c r="H2269" s="59"/>
    </row>
    <row r="2270" spans="8:118" x14ac:dyDescent="0.2">
      <c r="H2270" s="59"/>
    </row>
    <row r="2271" spans="8:118" x14ac:dyDescent="0.2">
      <c r="H2271" s="59"/>
    </row>
    <row r="2272" spans="8:118" x14ac:dyDescent="0.2">
      <c r="H2272" s="59"/>
      <c r="DN2272" s="40"/>
    </row>
    <row r="2273" spans="8:8" x14ac:dyDescent="0.2">
      <c r="H2273" s="59"/>
    </row>
    <row r="2274" spans="8:8" x14ac:dyDescent="0.2">
      <c r="H2274" s="59"/>
    </row>
    <row r="2275" spans="8:8" x14ac:dyDescent="0.2">
      <c r="H2275" s="59"/>
    </row>
    <row r="2276" spans="8:8" x14ac:dyDescent="0.2">
      <c r="H2276" s="59"/>
    </row>
    <row r="2277" spans="8:8" x14ac:dyDescent="0.2">
      <c r="H2277" s="59"/>
    </row>
    <row r="2278" spans="8:8" x14ac:dyDescent="0.2">
      <c r="H2278" s="59"/>
    </row>
    <row r="2279" spans="8:8" x14ac:dyDescent="0.2">
      <c r="H2279" s="59"/>
    </row>
    <row r="2280" spans="8:8" x14ac:dyDescent="0.2">
      <c r="H2280" s="59"/>
    </row>
    <row r="2281" spans="8:8" x14ac:dyDescent="0.2">
      <c r="H2281" s="59"/>
    </row>
    <row r="2282" spans="8:8" x14ac:dyDescent="0.2">
      <c r="H2282" s="59"/>
    </row>
    <row r="2283" spans="8:8" x14ac:dyDescent="0.2">
      <c r="H2283" s="59"/>
    </row>
    <row r="2284" spans="8:8" x14ac:dyDescent="0.2">
      <c r="H2284" s="59"/>
    </row>
    <row r="2285" spans="8:8" x14ac:dyDescent="0.2">
      <c r="H2285" s="59"/>
    </row>
    <row r="2286" spans="8:8" x14ac:dyDescent="0.2">
      <c r="H2286" s="59"/>
    </row>
    <row r="2287" spans="8:8" x14ac:dyDescent="0.2">
      <c r="H2287" s="59"/>
    </row>
    <row r="2288" spans="8:8" x14ac:dyDescent="0.2">
      <c r="H2288" s="59"/>
    </row>
    <row r="2289" spans="8:8" x14ac:dyDescent="0.2">
      <c r="H2289" s="59"/>
    </row>
    <row r="2290" spans="8:8" x14ac:dyDescent="0.2">
      <c r="H2290" s="59"/>
    </row>
    <row r="2291" spans="8:8" x14ac:dyDescent="0.2">
      <c r="H2291" s="59"/>
    </row>
    <row r="2292" spans="8:8" x14ac:dyDescent="0.2">
      <c r="H2292" s="59"/>
    </row>
    <row r="2293" spans="8:8" x14ac:dyDescent="0.2">
      <c r="H2293" s="59"/>
    </row>
    <row r="2294" spans="8:8" x14ac:dyDescent="0.2">
      <c r="H2294" s="59"/>
    </row>
    <row r="2295" spans="8:8" x14ac:dyDescent="0.2">
      <c r="H2295" s="59"/>
    </row>
    <row r="2296" spans="8:8" x14ac:dyDescent="0.2">
      <c r="H2296" s="59"/>
    </row>
    <row r="2297" spans="8:8" x14ac:dyDescent="0.2">
      <c r="H2297" s="59"/>
    </row>
    <row r="2298" spans="8:8" x14ac:dyDescent="0.2">
      <c r="H2298" s="59"/>
    </row>
    <row r="2299" spans="8:8" x14ac:dyDescent="0.2">
      <c r="H2299" s="59"/>
    </row>
    <row r="2300" spans="8:8" x14ac:dyDescent="0.2">
      <c r="H2300" s="59"/>
    </row>
    <row r="2301" spans="8:8" x14ac:dyDescent="0.2">
      <c r="H2301" s="59"/>
    </row>
    <row r="2302" spans="8:8" x14ac:dyDescent="0.2">
      <c r="H2302" s="59"/>
    </row>
    <row r="2303" spans="8:8" x14ac:dyDescent="0.2">
      <c r="H2303" s="59"/>
    </row>
    <row r="2304" spans="8:8" x14ac:dyDescent="0.2">
      <c r="H2304" s="59"/>
    </row>
    <row r="2305" spans="8:8" x14ac:dyDescent="0.2">
      <c r="H2305" s="59"/>
    </row>
    <row r="2306" spans="8:8" x14ac:dyDescent="0.2">
      <c r="H2306" s="59"/>
    </row>
    <row r="2307" spans="8:8" x14ac:dyDescent="0.2">
      <c r="H2307" s="59"/>
    </row>
    <row r="2308" spans="8:8" x14ac:dyDescent="0.2">
      <c r="H2308" s="59"/>
    </row>
    <row r="2309" spans="8:8" x14ac:dyDescent="0.2">
      <c r="H2309" s="59"/>
    </row>
    <row r="2310" spans="8:8" x14ac:dyDescent="0.2">
      <c r="H2310" s="59"/>
    </row>
    <row r="2311" spans="8:8" x14ac:dyDescent="0.2">
      <c r="H2311" s="59"/>
    </row>
    <row r="2312" spans="8:8" x14ac:dyDescent="0.2">
      <c r="H2312" s="59"/>
    </row>
    <row r="2313" spans="8:8" x14ac:dyDescent="0.2">
      <c r="H2313" s="59"/>
    </row>
    <row r="2314" spans="8:8" x14ac:dyDescent="0.2">
      <c r="H2314" s="59"/>
    </row>
    <row r="2315" spans="8:8" x14ac:dyDescent="0.2">
      <c r="H2315" s="59"/>
    </row>
    <row r="2316" spans="8:8" x14ac:dyDescent="0.2">
      <c r="H2316" s="59"/>
    </row>
    <row r="2317" spans="8:8" x14ac:dyDescent="0.2">
      <c r="H2317" s="59"/>
    </row>
    <row r="2318" spans="8:8" x14ac:dyDescent="0.2">
      <c r="H2318" s="59"/>
    </row>
    <row r="2319" spans="8:8" x14ac:dyDescent="0.2">
      <c r="H2319" s="59"/>
    </row>
    <row r="2320" spans="8:8" x14ac:dyDescent="0.2">
      <c r="H2320" s="59"/>
    </row>
    <row r="2321" spans="8:8" x14ac:dyDescent="0.2">
      <c r="H2321" s="59"/>
    </row>
    <row r="2322" spans="8:8" x14ac:dyDescent="0.2">
      <c r="H2322" s="59"/>
    </row>
    <row r="2323" spans="8:8" x14ac:dyDescent="0.2">
      <c r="H2323" s="59"/>
    </row>
    <row r="2324" spans="8:8" x14ac:dyDescent="0.2">
      <c r="H2324" s="59"/>
    </row>
    <row r="2325" spans="8:8" x14ac:dyDescent="0.2">
      <c r="H2325" s="59"/>
    </row>
    <row r="2326" spans="8:8" x14ac:dyDescent="0.2">
      <c r="H2326" s="59"/>
    </row>
    <row r="2327" spans="8:8" x14ac:dyDescent="0.2">
      <c r="H2327" s="59"/>
    </row>
    <row r="2328" spans="8:8" x14ac:dyDescent="0.2">
      <c r="H2328" s="59"/>
    </row>
    <row r="2329" spans="8:8" x14ac:dyDescent="0.2">
      <c r="H2329" s="59"/>
    </row>
    <row r="2330" spans="8:8" x14ac:dyDescent="0.2">
      <c r="H2330" s="59"/>
    </row>
    <row r="2331" spans="8:8" x14ac:dyDescent="0.2">
      <c r="H2331" s="59"/>
    </row>
    <row r="2332" spans="8:8" x14ac:dyDescent="0.2">
      <c r="H2332" s="59"/>
    </row>
    <row r="2333" spans="8:8" x14ac:dyDescent="0.2">
      <c r="H2333" s="59"/>
    </row>
    <row r="2334" spans="8:8" x14ac:dyDescent="0.2">
      <c r="H2334" s="59"/>
    </row>
    <row r="2335" spans="8:8" x14ac:dyDescent="0.2">
      <c r="H2335" s="59"/>
    </row>
    <row r="2336" spans="8:8" x14ac:dyDescent="0.2">
      <c r="H2336" s="59"/>
    </row>
    <row r="2337" spans="8:8" x14ac:dyDescent="0.2">
      <c r="H2337" s="59"/>
    </row>
    <row r="2338" spans="8:8" x14ac:dyDescent="0.2">
      <c r="H2338" s="59"/>
    </row>
    <row r="2339" spans="8:8" x14ac:dyDescent="0.2">
      <c r="H2339" s="59"/>
    </row>
    <row r="2340" spans="8:8" x14ac:dyDescent="0.2">
      <c r="H2340" s="59"/>
    </row>
    <row r="2341" spans="8:8" x14ac:dyDescent="0.2">
      <c r="H2341" s="59"/>
    </row>
    <row r="2342" spans="8:8" x14ac:dyDescent="0.2">
      <c r="H2342" s="59"/>
    </row>
    <row r="2343" spans="8:8" x14ac:dyDescent="0.2">
      <c r="H2343" s="59"/>
    </row>
    <row r="2344" spans="8:8" x14ac:dyDescent="0.2">
      <c r="H2344" s="59"/>
    </row>
    <row r="2345" spans="8:8" x14ac:dyDescent="0.2">
      <c r="H2345" s="59"/>
    </row>
    <row r="2346" spans="8:8" x14ac:dyDescent="0.2">
      <c r="H2346" s="59"/>
    </row>
    <row r="2347" spans="8:8" x14ac:dyDescent="0.2">
      <c r="H2347" s="59"/>
    </row>
    <row r="2348" spans="8:8" x14ac:dyDescent="0.2">
      <c r="H2348" s="59"/>
    </row>
    <row r="2349" spans="8:8" x14ac:dyDescent="0.2">
      <c r="H2349" s="59"/>
    </row>
    <row r="2350" spans="8:8" x14ac:dyDescent="0.2">
      <c r="H2350" s="59"/>
    </row>
    <row r="2351" spans="8:8" x14ac:dyDescent="0.2">
      <c r="H2351" s="59"/>
    </row>
    <row r="2352" spans="8:8" x14ac:dyDescent="0.2">
      <c r="H2352" s="59"/>
    </row>
    <row r="2353" spans="8:8" x14ac:dyDescent="0.2">
      <c r="H2353" s="59"/>
    </row>
    <row r="2354" spans="8:8" x14ac:dyDescent="0.2">
      <c r="H2354" s="59"/>
    </row>
    <row r="2355" spans="8:8" x14ac:dyDescent="0.2">
      <c r="H2355" s="59"/>
    </row>
    <row r="2356" spans="8:8" x14ac:dyDescent="0.2">
      <c r="H2356" s="59"/>
    </row>
    <row r="2357" spans="8:8" x14ac:dyDescent="0.2">
      <c r="H2357" s="59"/>
    </row>
    <row r="2358" spans="8:8" x14ac:dyDescent="0.2">
      <c r="H2358" s="59"/>
    </row>
    <row r="2359" spans="8:8" x14ac:dyDescent="0.2">
      <c r="H2359" s="59"/>
    </row>
    <row r="2360" spans="8:8" x14ac:dyDescent="0.2">
      <c r="H2360" s="59"/>
    </row>
    <row r="2361" spans="8:8" x14ac:dyDescent="0.2">
      <c r="H2361" s="59"/>
    </row>
    <row r="2362" spans="8:8" x14ac:dyDescent="0.2">
      <c r="H2362" s="59"/>
    </row>
    <row r="2363" spans="8:8" x14ac:dyDescent="0.2">
      <c r="H2363" s="59"/>
    </row>
    <row r="2364" spans="8:8" x14ac:dyDescent="0.2">
      <c r="H2364" s="59"/>
    </row>
    <row r="2365" spans="8:8" x14ac:dyDescent="0.2">
      <c r="H2365" s="59"/>
    </row>
    <row r="2366" spans="8:8" x14ac:dyDescent="0.2">
      <c r="H2366" s="59"/>
    </row>
    <row r="2367" spans="8:8" x14ac:dyDescent="0.2">
      <c r="H2367" s="59"/>
    </row>
    <row r="2368" spans="8:8" x14ac:dyDescent="0.2">
      <c r="H2368" s="59"/>
    </row>
    <row r="2369" spans="8:8" x14ac:dyDescent="0.2">
      <c r="H2369" s="59"/>
    </row>
    <row r="2370" spans="8:8" x14ac:dyDescent="0.2">
      <c r="H2370" s="59"/>
    </row>
    <row r="2371" spans="8:8" x14ac:dyDescent="0.2">
      <c r="H2371" s="59"/>
    </row>
    <row r="2372" spans="8:8" x14ac:dyDescent="0.2">
      <c r="H2372" s="59"/>
    </row>
    <row r="2373" spans="8:8" x14ac:dyDescent="0.2">
      <c r="H2373" s="59"/>
    </row>
    <row r="2374" spans="8:8" x14ac:dyDescent="0.2">
      <c r="H2374" s="59"/>
    </row>
    <row r="2375" spans="8:8" x14ac:dyDescent="0.2">
      <c r="H2375" s="59"/>
    </row>
    <row r="2376" spans="8:8" x14ac:dyDescent="0.2">
      <c r="H2376" s="59"/>
    </row>
    <row r="2377" spans="8:8" x14ac:dyDescent="0.2">
      <c r="H2377" s="59"/>
    </row>
    <row r="2378" spans="8:8" x14ac:dyDescent="0.2">
      <c r="H2378" s="59"/>
    </row>
    <row r="2379" spans="8:8" x14ac:dyDescent="0.2">
      <c r="H2379" s="59"/>
    </row>
    <row r="2380" spans="8:8" x14ac:dyDescent="0.2">
      <c r="H2380" s="59"/>
    </row>
    <row r="2381" spans="8:8" x14ac:dyDescent="0.2">
      <c r="H2381" s="59"/>
    </row>
    <row r="2382" spans="8:8" x14ac:dyDescent="0.2">
      <c r="H2382" s="59"/>
    </row>
    <row r="2383" spans="8:8" x14ac:dyDescent="0.2">
      <c r="H2383" s="59"/>
    </row>
    <row r="2384" spans="8:8" x14ac:dyDescent="0.2">
      <c r="H2384" s="59"/>
    </row>
    <row r="2385" spans="8:8" x14ac:dyDescent="0.2">
      <c r="H2385" s="59"/>
    </row>
    <row r="2386" spans="8:8" x14ac:dyDescent="0.2">
      <c r="H2386" s="59"/>
    </row>
    <row r="2387" spans="8:8" x14ac:dyDescent="0.2">
      <c r="H2387" s="59"/>
    </row>
    <row r="2388" spans="8:8" x14ac:dyDescent="0.2">
      <c r="H2388" s="59"/>
    </row>
    <row r="2389" spans="8:8" x14ac:dyDescent="0.2">
      <c r="H2389" s="59"/>
    </row>
    <row r="2390" spans="8:8" x14ac:dyDescent="0.2">
      <c r="H2390" s="59"/>
    </row>
    <row r="2391" spans="8:8" x14ac:dyDescent="0.2">
      <c r="H2391" s="59"/>
    </row>
    <row r="2392" spans="8:8" x14ac:dyDescent="0.2">
      <c r="H2392" s="59"/>
    </row>
    <row r="2393" spans="8:8" x14ac:dyDescent="0.2">
      <c r="H2393" s="59"/>
    </row>
    <row r="2394" spans="8:8" x14ac:dyDescent="0.2">
      <c r="H2394" s="59"/>
    </row>
    <row r="2395" spans="8:8" x14ac:dyDescent="0.2">
      <c r="H2395" s="59"/>
    </row>
    <row r="2396" spans="8:8" x14ac:dyDescent="0.2">
      <c r="H2396" s="59"/>
    </row>
    <row r="2397" spans="8:8" x14ac:dyDescent="0.2">
      <c r="H2397" s="59"/>
    </row>
    <row r="2398" spans="8:8" x14ac:dyDescent="0.2">
      <c r="H2398" s="59"/>
    </row>
    <row r="2399" spans="8:8" x14ac:dyDescent="0.2">
      <c r="H2399" s="59"/>
    </row>
    <row r="2400" spans="8:8" x14ac:dyDescent="0.2">
      <c r="H2400" s="59"/>
    </row>
    <row r="2401" spans="8:8" x14ac:dyDescent="0.2">
      <c r="H2401" s="59"/>
    </row>
    <row r="2402" spans="8:8" x14ac:dyDescent="0.2">
      <c r="H2402" s="59"/>
    </row>
    <row r="2403" spans="8:8" x14ac:dyDescent="0.2">
      <c r="H2403" s="59"/>
    </row>
    <row r="2404" spans="8:8" x14ac:dyDescent="0.2">
      <c r="H2404" s="59"/>
    </row>
    <row r="2405" spans="8:8" x14ac:dyDescent="0.2">
      <c r="H2405" s="59"/>
    </row>
    <row r="2406" spans="8:8" x14ac:dyDescent="0.2">
      <c r="H2406" s="59"/>
    </row>
    <row r="2407" spans="8:8" x14ac:dyDescent="0.2">
      <c r="H2407" s="59"/>
    </row>
    <row r="2408" spans="8:8" x14ac:dyDescent="0.2">
      <c r="H2408" s="59"/>
    </row>
    <row r="2409" spans="8:8" x14ac:dyDescent="0.2">
      <c r="H2409" s="59"/>
    </row>
    <row r="2410" spans="8:8" x14ac:dyDescent="0.2">
      <c r="H2410" s="59"/>
    </row>
    <row r="2411" spans="8:8" x14ac:dyDescent="0.2">
      <c r="H2411" s="59"/>
    </row>
    <row r="2412" spans="8:8" x14ac:dyDescent="0.2">
      <c r="H2412" s="59"/>
    </row>
    <row r="2413" spans="8:8" x14ac:dyDescent="0.2">
      <c r="H2413" s="59"/>
    </row>
    <row r="2414" spans="8:8" x14ac:dyDescent="0.2">
      <c r="H2414" s="59"/>
    </row>
    <row r="2415" spans="8:8" x14ac:dyDescent="0.2">
      <c r="H2415" s="59"/>
    </row>
    <row r="2416" spans="8:8" x14ac:dyDescent="0.2">
      <c r="H2416" s="59"/>
    </row>
    <row r="2417" spans="8:8" x14ac:dyDescent="0.2">
      <c r="H2417" s="59"/>
    </row>
    <row r="2418" spans="8:8" x14ac:dyDescent="0.2">
      <c r="H2418" s="59"/>
    </row>
    <row r="2419" spans="8:8" x14ac:dyDescent="0.2">
      <c r="H2419" s="59"/>
    </row>
    <row r="2420" spans="8:8" x14ac:dyDescent="0.2">
      <c r="H2420" s="59"/>
    </row>
    <row r="2421" spans="8:8" x14ac:dyDescent="0.2">
      <c r="H2421" s="59"/>
    </row>
    <row r="2422" spans="8:8" x14ac:dyDescent="0.2">
      <c r="H2422" s="59"/>
    </row>
    <row r="2423" spans="8:8" x14ac:dyDescent="0.2">
      <c r="H2423" s="59"/>
    </row>
    <row r="2424" spans="8:8" x14ac:dyDescent="0.2">
      <c r="H2424" s="59"/>
    </row>
    <row r="2425" spans="8:8" x14ac:dyDescent="0.2">
      <c r="H2425" s="59"/>
    </row>
    <row r="2426" spans="8:8" x14ac:dyDescent="0.2">
      <c r="H2426" s="59"/>
    </row>
    <row r="2427" spans="8:8" x14ac:dyDescent="0.2">
      <c r="H2427" s="59"/>
    </row>
    <row r="2428" spans="8:8" x14ac:dyDescent="0.2">
      <c r="H2428" s="59"/>
    </row>
    <row r="2429" spans="8:8" x14ac:dyDescent="0.2">
      <c r="H2429" s="59"/>
    </row>
    <row r="2430" spans="8:8" x14ac:dyDescent="0.2">
      <c r="H2430" s="59"/>
    </row>
    <row r="2431" spans="8:8" x14ac:dyDescent="0.2">
      <c r="H2431" s="59"/>
    </row>
    <row r="2432" spans="8:8" x14ac:dyDescent="0.2">
      <c r="H2432" s="59"/>
    </row>
    <row r="2433" spans="8:8" x14ac:dyDescent="0.2">
      <c r="H2433" s="59"/>
    </row>
    <row r="2434" spans="8:8" x14ac:dyDescent="0.2">
      <c r="H2434" s="59"/>
    </row>
    <row r="2435" spans="8:8" x14ac:dyDescent="0.2">
      <c r="H2435" s="59"/>
    </row>
    <row r="2436" spans="8:8" x14ac:dyDescent="0.2">
      <c r="H2436" s="59"/>
    </row>
    <row r="2437" spans="8:8" x14ac:dyDescent="0.2">
      <c r="H2437" s="59"/>
    </row>
    <row r="2438" spans="8:8" x14ac:dyDescent="0.2">
      <c r="H2438" s="59"/>
    </row>
    <row r="2439" spans="8:8" x14ac:dyDescent="0.2">
      <c r="H2439" s="59"/>
    </row>
    <row r="2440" spans="8:8" x14ac:dyDescent="0.2">
      <c r="H2440" s="59"/>
    </row>
    <row r="2441" spans="8:8" x14ac:dyDescent="0.2">
      <c r="H2441" s="59"/>
    </row>
    <row r="2442" spans="8:8" x14ac:dyDescent="0.2">
      <c r="H2442" s="59"/>
    </row>
    <row r="2443" spans="8:8" x14ac:dyDescent="0.2">
      <c r="H2443" s="59"/>
    </row>
    <row r="2444" spans="8:8" x14ac:dyDescent="0.2">
      <c r="H2444" s="59"/>
    </row>
    <row r="2445" spans="8:8" x14ac:dyDescent="0.2">
      <c r="H2445" s="59"/>
    </row>
    <row r="2446" spans="8:8" x14ac:dyDescent="0.2">
      <c r="H2446" s="59"/>
    </row>
    <row r="2447" spans="8:8" x14ac:dyDescent="0.2">
      <c r="H2447" s="59"/>
    </row>
    <row r="2448" spans="8:8" x14ac:dyDescent="0.2">
      <c r="H2448" s="59"/>
    </row>
    <row r="2449" spans="8:8" x14ac:dyDescent="0.2">
      <c r="H2449" s="59"/>
    </row>
    <row r="2450" spans="8:8" x14ac:dyDescent="0.2">
      <c r="H2450" s="59"/>
    </row>
    <row r="2451" spans="8:8" x14ac:dyDescent="0.2">
      <c r="H2451" s="59"/>
    </row>
    <row r="2452" spans="8:8" x14ac:dyDescent="0.2">
      <c r="H2452" s="59"/>
    </row>
    <row r="2453" spans="8:8" x14ac:dyDescent="0.2">
      <c r="H2453" s="59"/>
    </row>
    <row r="2454" spans="8:8" x14ac:dyDescent="0.2">
      <c r="H2454" s="59"/>
    </row>
    <row r="2455" spans="8:8" x14ac:dyDescent="0.2">
      <c r="H2455" s="59"/>
    </row>
    <row r="2456" spans="8:8" x14ac:dyDescent="0.2">
      <c r="H2456" s="59"/>
    </row>
    <row r="2457" spans="8:8" x14ac:dyDescent="0.2">
      <c r="H2457" s="59"/>
    </row>
    <row r="2458" spans="8:8" x14ac:dyDescent="0.2">
      <c r="H2458" s="59"/>
    </row>
    <row r="2459" spans="8:8" x14ac:dyDescent="0.2">
      <c r="H2459" s="59"/>
    </row>
    <row r="2460" spans="8:8" x14ac:dyDescent="0.2">
      <c r="H2460" s="59"/>
    </row>
    <row r="2461" spans="8:8" x14ac:dyDescent="0.2">
      <c r="H2461" s="59"/>
    </row>
    <row r="2462" spans="8:8" x14ac:dyDescent="0.2">
      <c r="H2462" s="59"/>
    </row>
    <row r="2463" spans="8:8" x14ac:dyDescent="0.2">
      <c r="H2463" s="59"/>
    </row>
    <row r="2464" spans="8:8" x14ac:dyDescent="0.2">
      <c r="H2464" s="59"/>
    </row>
    <row r="2465" spans="8:8" x14ac:dyDescent="0.2">
      <c r="H2465" s="59"/>
    </row>
    <row r="2466" spans="8:8" x14ac:dyDescent="0.2">
      <c r="H2466" s="59"/>
    </row>
    <row r="2467" spans="8:8" x14ac:dyDescent="0.2">
      <c r="H2467" s="59"/>
    </row>
    <row r="2468" spans="8:8" x14ac:dyDescent="0.2">
      <c r="H2468" s="59"/>
    </row>
    <row r="2469" spans="8:8" x14ac:dyDescent="0.2">
      <c r="H2469" s="59"/>
    </row>
    <row r="2470" spans="8:8" x14ac:dyDescent="0.2">
      <c r="H2470" s="59"/>
    </row>
    <row r="2471" spans="8:8" x14ac:dyDescent="0.2">
      <c r="H2471" s="59"/>
    </row>
    <row r="2472" spans="8:8" x14ac:dyDescent="0.2">
      <c r="H2472" s="59"/>
    </row>
    <row r="2473" spans="8:8" x14ac:dyDescent="0.2">
      <c r="H2473" s="59"/>
    </row>
    <row r="2474" spans="8:8" x14ac:dyDescent="0.2">
      <c r="H2474" s="59"/>
    </row>
    <row r="2475" spans="8:8" x14ac:dyDescent="0.2">
      <c r="H2475" s="59"/>
    </row>
    <row r="2476" spans="8:8" x14ac:dyDescent="0.2">
      <c r="H2476" s="59"/>
    </row>
    <row r="2477" spans="8:8" x14ac:dyDescent="0.2">
      <c r="H2477" s="59"/>
    </row>
    <row r="2478" spans="8:8" x14ac:dyDescent="0.2">
      <c r="H2478" s="59"/>
    </row>
    <row r="2479" spans="8:8" x14ac:dyDescent="0.2">
      <c r="H2479" s="59"/>
    </row>
    <row r="2480" spans="8:8" x14ac:dyDescent="0.2">
      <c r="H2480" s="59"/>
    </row>
    <row r="2481" spans="8:8" x14ac:dyDescent="0.2">
      <c r="H2481" s="59"/>
    </row>
    <row r="2482" spans="8:8" x14ac:dyDescent="0.2">
      <c r="H2482" s="59"/>
    </row>
    <row r="2483" spans="8:8" x14ac:dyDescent="0.2">
      <c r="H2483" s="59"/>
    </row>
    <row r="2484" spans="8:8" x14ac:dyDescent="0.2">
      <c r="H2484" s="59"/>
    </row>
    <row r="2485" spans="8:8" x14ac:dyDescent="0.2">
      <c r="H2485" s="59"/>
    </row>
    <row r="2486" spans="8:8" x14ac:dyDescent="0.2">
      <c r="H2486" s="59"/>
    </row>
    <row r="2487" spans="8:8" x14ac:dyDescent="0.2">
      <c r="H2487" s="59"/>
    </row>
    <row r="2488" spans="8:8" x14ac:dyDescent="0.2">
      <c r="H2488" s="59"/>
    </row>
    <row r="2489" spans="8:8" x14ac:dyDescent="0.2">
      <c r="H2489" s="59"/>
    </row>
    <row r="2490" spans="8:8" x14ac:dyDescent="0.2">
      <c r="H2490" s="59"/>
    </row>
    <row r="2491" spans="8:8" x14ac:dyDescent="0.2">
      <c r="H2491" s="59"/>
    </row>
    <row r="2492" spans="8:8" x14ac:dyDescent="0.2">
      <c r="H2492" s="59"/>
    </row>
    <row r="2493" spans="8:8" x14ac:dyDescent="0.2">
      <c r="H2493" s="59"/>
    </row>
    <row r="2494" spans="8:8" x14ac:dyDescent="0.2">
      <c r="H2494" s="59"/>
    </row>
    <row r="2495" spans="8:8" x14ac:dyDescent="0.2">
      <c r="H2495" s="59"/>
    </row>
    <row r="2496" spans="8:8" x14ac:dyDescent="0.2">
      <c r="H2496" s="59"/>
    </row>
    <row r="2497" spans="8:8" x14ac:dyDescent="0.2">
      <c r="H2497" s="59"/>
    </row>
    <row r="2498" spans="8:8" x14ac:dyDescent="0.2">
      <c r="H2498" s="59"/>
    </row>
    <row r="2499" spans="8:8" x14ac:dyDescent="0.2">
      <c r="H2499" s="59"/>
    </row>
    <row r="2500" spans="8:8" x14ac:dyDescent="0.2">
      <c r="H2500" s="59"/>
    </row>
    <row r="2501" spans="8:8" x14ac:dyDescent="0.2">
      <c r="H2501" s="59"/>
    </row>
    <row r="2502" spans="8:8" x14ac:dyDescent="0.2">
      <c r="H2502" s="59"/>
    </row>
    <row r="2503" spans="8:8" x14ac:dyDescent="0.2">
      <c r="H2503" s="59"/>
    </row>
    <row r="2504" spans="8:8" x14ac:dyDescent="0.2">
      <c r="H2504" s="59"/>
    </row>
    <row r="2505" spans="8:8" x14ac:dyDescent="0.2">
      <c r="H2505" s="59"/>
    </row>
    <row r="2506" spans="8:8" x14ac:dyDescent="0.2">
      <c r="H2506" s="59"/>
    </row>
    <row r="2507" spans="8:8" x14ac:dyDescent="0.2">
      <c r="H2507" s="59"/>
    </row>
    <row r="2508" spans="8:8" x14ac:dyDescent="0.2">
      <c r="H2508" s="59"/>
    </row>
    <row r="2509" spans="8:8" x14ac:dyDescent="0.2">
      <c r="H2509" s="59"/>
    </row>
    <row r="2510" spans="8:8" x14ac:dyDescent="0.2">
      <c r="H2510" s="59"/>
    </row>
    <row r="2511" spans="8:8" x14ac:dyDescent="0.2">
      <c r="H2511" s="59"/>
    </row>
    <row r="2512" spans="8:8" x14ac:dyDescent="0.2">
      <c r="H2512" s="59"/>
    </row>
    <row r="2513" spans="8:8" x14ac:dyDescent="0.2">
      <c r="H2513" s="59"/>
    </row>
    <row r="2514" spans="8:8" x14ac:dyDescent="0.2">
      <c r="H2514" s="59"/>
    </row>
    <row r="2515" spans="8:8" x14ac:dyDescent="0.2">
      <c r="H2515" s="59"/>
    </row>
    <row r="2516" spans="8:8" x14ac:dyDescent="0.2">
      <c r="H2516" s="59"/>
    </row>
    <row r="2517" spans="8:8" x14ac:dyDescent="0.2">
      <c r="H2517" s="59"/>
    </row>
    <row r="2518" spans="8:8" x14ac:dyDescent="0.2">
      <c r="H2518" s="59"/>
    </row>
    <row r="2519" spans="8:8" x14ac:dyDescent="0.2">
      <c r="H2519" s="59"/>
    </row>
    <row r="2520" spans="8:8" x14ac:dyDescent="0.2">
      <c r="H2520" s="59"/>
    </row>
    <row r="2521" spans="8:8" x14ac:dyDescent="0.2">
      <c r="H2521" s="59"/>
    </row>
    <row r="2522" spans="8:8" x14ac:dyDescent="0.2">
      <c r="H2522" s="59"/>
    </row>
    <row r="2523" spans="8:8" x14ac:dyDescent="0.2">
      <c r="H2523" s="59"/>
    </row>
    <row r="2524" spans="8:8" x14ac:dyDescent="0.2">
      <c r="H2524" s="59"/>
    </row>
    <row r="2525" spans="8:8" x14ac:dyDescent="0.2">
      <c r="H2525" s="59"/>
    </row>
    <row r="2526" spans="8:8" x14ac:dyDescent="0.2">
      <c r="H2526" s="59"/>
    </row>
    <row r="2527" spans="8:8" x14ac:dyDescent="0.2">
      <c r="H2527" s="59"/>
    </row>
    <row r="2528" spans="8:8" x14ac:dyDescent="0.2">
      <c r="H2528" s="59"/>
    </row>
    <row r="2529" spans="8:8" x14ac:dyDescent="0.2">
      <c r="H2529" s="59"/>
    </row>
    <row r="2530" spans="8:8" x14ac:dyDescent="0.2">
      <c r="H2530" s="59"/>
    </row>
    <row r="2531" spans="8:8" x14ac:dyDescent="0.2">
      <c r="H2531" s="59"/>
    </row>
    <row r="2532" spans="8:8" x14ac:dyDescent="0.2">
      <c r="H2532" s="59"/>
    </row>
    <row r="2533" spans="8:8" x14ac:dyDescent="0.2">
      <c r="H2533" s="59"/>
    </row>
    <row r="2534" spans="8:8" x14ac:dyDescent="0.2">
      <c r="H2534" s="59"/>
    </row>
    <row r="2535" spans="8:8" x14ac:dyDescent="0.2">
      <c r="H2535" s="59"/>
    </row>
    <row r="2536" spans="8:8" x14ac:dyDescent="0.2">
      <c r="H2536" s="59"/>
    </row>
    <row r="2537" spans="8:8" x14ac:dyDescent="0.2">
      <c r="H2537" s="59"/>
    </row>
    <row r="2538" spans="8:8" x14ac:dyDescent="0.2">
      <c r="H2538" s="59"/>
    </row>
    <row r="2539" spans="8:8" x14ac:dyDescent="0.2">
      <c r="H2539" s="59"/>
    </row>
    <row r="2540" spans="8:8" x14ac:dyDescent="0.2">
      <c r="H2540" s="59"/>
    </row>
    <row r="2541" spans="8:8" x14ac:dyDescent="0.2">
      <c r="H2541" s="59"/>
    </row>
    <row r="2542" spans="8:8" x14ac:dyDescent="0.2">
      <c r="H2542" s="59"/>
    </row>
    <row r="2543" spans="8:8" x14ac:dyDescent="0.2">
      <c r="H2543" s="59"/>
    </row>
    <row r="2544" spans="8:8" x14ac:dyDescent="0.2">
      <c r="H2544" s="59"/>
    </row>
    <row r="2545" spans="8:8" x14ac:dyDescent="0.2">
      <c r="H2545" s="59"/>
    </row>
    <row r="2546" spans="8:8" x14ac:dyDescent="0.2">
      <c r="H2546" s="59"/>
    </row>
    <row r="2547" spans="8:8" x14ac:dyDescent="0.2">
      <c r="H2547" s="59"/>
    </row>
    <row r="2548" spans="8:8" x14ac:dyDescent="0.2">
      <c r="H2548" s="59"/>
    </row>
    <row r="2549" spans="8:8" x14ac:dyDescent="0.2">
      <c r="H2549" s="59"/>
    </row>
    <row r="2550" spans="8:8" x14ac:dyDescent="0.2">
      <c r="H2550" s="59"/>
    </row>
    <row r="2551" spans="8:8" x14ac:dyDescent="0.2">
      <c r="H2551" s="59"/>
    </row>
    <row r="2552" spans="8:8" x14ac:dyDescent="0.2">
      <c r="H2552" s="59"/>
    </row>
    <row r="2553" spans="8:8" x14ac:dyDescent="0.2">
      <c r="H2553" s="59"/>
    </row>
    <row r="2554" spans="8:8" x14ac:dyDescent="0.2">
      <c r="H2554" s="59"/>
    </row>
    <row r="2555" spans="8:8" x14ac:dyDescent="0.2">
      <c r="H2555" s="59"/>
    </row>
    <row r="2556" spans="8:8" x14ac:dyDescent="0.2">
      <c r="H2556" s="59"/>
    </row>
    <row r="2557" spans="8:8" x14ac:dyDescent="0.2">
      <c r="H2557" s="59"/>
    </row>
    <row r="2558" spans="8:8" x14ac:dyDescent="0.2">
      <c r="H2558" s="59"/>
    </row>
    <row r="2559" spans="8:8" x14ac:dyDescent="0.2">
      <c r="H2559" s="59"/>
    </row>
    <row r="2560" spans="8:8" x14ac:dyDescent="0.2">
      <c r="H2560" s="59"/>
    </row>
    <row r="2561" spans="8:8" x14ac:dyDescent="0.2">
      <c r="H2561" s="59"/>
    </row>
    <row r="2562" spans="8:8" x14ac:dyDescent="0.2">
      <c r="H2562" s="59"/>
    </row>
    <row r="2563" spans="8:8" x14ac:dyDescent="0.2">
      <c r="H2563" s="59"/>
    </row>
    <row r="2564" spans="8:8" x14ac:dyDescent="0.2">
      <c r="H2564" s="59"/>
    </row>
    <row r="2565" spans="8:8" x14ac:dyDescent="0.2">
      <c r="H2565" s="59"/>
    </row>
    <row r="2566" spans="8:8" x14ac:dyDescent="0.2">
      <c r="H2566" s="59"/>
    </row>
    <row r="2567" spans="8:8" x14ac:dyDescent="0.2">
      <c r="H2567" s="59"/>
    </row>
    <row r="2568" spans="8:8" x14ac:dyDescent="0.2">
      <c r="H2568" s="59"/>
    </row>
    <row r="2569" spans="8:8" x14ac:dyDescent="0.2">
      <c r="H2569" s="59"/>
    </row>
    <row r="2570" spans="8:8" x14ac:dyDescent="0.2">
      <c r="H2570" s="59"/>
    </row>
    <row r="2571" spans="8:8" x14ac:dyDescent="0.2">
      <c r="H2571" s="59"/>
    </row>
    <row r="2572" spans="8:8" x14ac:dyDescent="0.2">
      <c r="H2572" s="59"/>
    </row>
    <row r="2573" spans="8:8" x14ac:dyDescent="0.2">
      <c r="H2573" s="59"/>
    </row>
    <row r="2574" spans="8:8" x14ac:dyDescent="0.2">
      <c r="H2574" s="59"/>
    </row>
    <row r="2575" spans="8:8" x14ac:dyDescent="0.2">
      <c r="H2575" s="59"/>
    </row>
    <row r="2576" spans="8:8" x14ac:dyDescent="0.2">
      <c r="H2576" s="59"/>
    </row>
    <row r="2577" spans="8:8" x14ac:dyDescent="0.2">
      <c r="H2577" s="59"/>
    </row>
    <row r="2578" spans="8:8" x14ac:dyDescent="0.2">
      <c r="H2578" s="59"/>
    </row>
    <row r="2579" spans="8:8" x14ac:dyDescent="0.2">
      <c r="H2579" s="59"/>
    </row>
    <row r="2580" spans="8:8" x14ac:dyDescent="0.2">
      <c r="H2580" s="59"/>
    </row>
    <row r="2581" spans="8:8" x14ac:dyDescent="0.2">
      <c r="H2581" s="59"/>
    </row>
    <row r="2582" spans="8:8" x14ac:dyDescent="0.2">
      <c r="H2582" s="59"/>
    </row>
    <row r="2583" spans="8:8" x14ac:dyDescent="0.2">
      <c r="H2583" s="59"/>
    </row>
    <row r="2584" spans="8:8" x14ac:dyDescent="0.2">
      <c r="H2584" s="59"/>
    </row>
    <row r="2585" spans="8:8" x14ac:dyDescent="0.2">
      <c r="H2585" s="59"/>
    </row>
    <row r="2586" spans="8:8" x14ac:dyDescent="0.2">
      <c r="H2586" s="59"/>
    </row>
    <row r="2587" spans="8:8" x14ac:dyDescent="0.2">
      <c r="H2587" s="59"/>
    </row>
    <row r="2588" spans="8:8" x14ac:dyDescent="0.2">
      <c r="H2588" s="59"/>
    </row>
    <row r="2589" spans="8:8" x14ac:dyDescent="0.2">
      <c r="H2589" s="59"/>
    </row>
    <row r="2590" spans="8:8" x14ac:dyDescent="0.2">
      <c r="H2590" s="59"/>
    </row>
    <row r="2591" spans="8:8" x14ac:dyDescent="0.2">
      <c r="H2591" s="59"/>
    </row>
    <row r="2592" spans="8:8" x14ac:dyDescent="0.2">
      <c r="H2592" s="59"/>
    </row>
    <row r="2593" spans="8:8" x14ac:dyDescent="0.2">
      <c r="H2593" s="59"/>
    </row>
    <row r="2594" spans="8:8" x14ac:dyDescent="0.2">
      <c r="H2594" s="59"/>
    </row>
    <row r="2595" spans="8:8" x14ac:dyDescent="0.2">
      <c r="H2595" s="59"/>
    </row>
    <row r="2596" spans="8:8" x14ac:dyDescent="0.2">
      <c r="H2596" s="59"/>
    </row>
    <row r="2597" spans="8:8" x14ac:dyDescent="0.2">
      <c r="H2597" s="59"/>
    </row>
    <row r="2598" spans="8:8" x14ac:dyDescent="0.2">
      <c r="H2598" s="59"/>
    </row>
    <row r="2599" spans="8:8" x14ac:dyDescent="0.2">
      <c r="H2599" s="59"/>
    </row>
    <row r="2600" spans="8:8" x14ac:dyDescent="0.2">
      <c r="H2600" s="59"/>
    </row>
    <row r="2601" spans="8:8" x14ac:dyDescent="0.2">
      <c r="H2601" s="59"/>
    </row>
    <row r="2602" spans="8:8" x14ac:dyDescent="0.2">
      <c r="H2602" s="59"/>
    </row>
    <row r="2603" spans="8:8" x14ac:dyDescent="0.2">
      <c r="H2603" s="59"/>
    </row>
    <row r="2604" spans="8:8" x14ac:dyDescent="0.2">
      <c r="H2604" s="59"/>
    </row>
    <row r="2605" spans="8:8" x14ac:dyDescent="0.2">
      <c r="H2605" s="59"/>
    </row>
    <row r="2606" spans="8:8" x14ac:dyDescent="0.2">
      <c r="H2606" s="59"/>
    </row>
    <row r="2607" spans="8:8" x14ac:dyDescent="0.2">
      <c r="H2607" s="59"/>
    </row>
    <row r="2608" spans="8:8" x14ac:dyDescent="0.2">
      <c r="H2608" s="59"/>
    </row>
    <row r="2609" spans="8:8" x14ac:dyDescent="0.2">
      <c r="H2609" s="59"/>
    </row>
    <row r="2610" spans="8:8" x14ac:dyDescent="0.2">
      <c r="H2610" s="59"/>
    </row>
    <row r="2611" spans="8:8" x14ac:dyDescent="0.2">
      <c r="H2611" s="59"/>
    </row>
    <row r="2612" spans="8:8" x14ac:dyDescent="0.2">
      <c r="H2612" s="59"/>
    </row>
    <row r="2613" spans="8:8" x14ac:dyDescent="0.2">
      <c r="H2613" s="59"/>
    </row>
    <row r="2614" spans="8:8" x14ac:dyDescent="0.2">
      <c r="H2614" s="59"/>
    </row>
    <row r="2615" spans="8:8" x14ac:dyDescent="0.2">
      <c r="H2615" s="59"/>
    </row>
    <row r="2616" spans="8:8" x14ac:dyDescent="0.2">
      <c r="H2616" s="59"/>
    </row>
    <row r="2617" spans="8:8" x14ac:dyDescent="0.2">
      <c r="H2617" s="59"/>
    </row>
    <row r="2618" spans="8:8" x14ac:dyDescent="0.2">
      <c r="H2618" s="59"/>
    </row>
    <row r="2619" spans="8:8" x14ac:dyDescent="0.2">
      <c r="H2619" s="59"/>
    </row>
    <row r="2620" spans="8:8" x14ac:dyDescent="0.2">
      <c r="H2620" s="59"/>
    </row>
    <row r="2621" spans="8:8" x14ac:dyDescent="0.2">
      <c r="H2621" s="59"/>
    </row>
    <row r="2622" spans="8:8" x14ac:dyDescent="0.2">
      <c r="H2622" s="59"/>
    </row>
    <row r="2623" spans="8:8" x14ac:dyDescent="0.2">
      <c r="H2623" s="59"/>
    </row>
    <row r="2624" spans="8:8" x14ac:dyDescent="0.2">
      <c r="H2624" s="59"/>
    </row>
    <row r="2625" spans="8:8" x14ac:dyDescent="0.2">
      <c r="H2625" s="59"/>
    </row>
    <row r="2626" spans="8:8" x14ac:dyDescent="0.2">
      <c r="H2626" s="59"/>
    </row>
    <row r="2627" spans="8:8" x14ac:dyDescent="0.2">
      <c r="H2627" s="59"/>
    </row>
    <row r="2628" spans="8:8" x14ac:dyDescent="0.2">
      <c r="H2628" s="59"/>
    </row>
    <row r="2629" spans="8:8" x14ac:dyDescent="0.2">
      <c r="H2629" s="59"/>
    </row>
    <row r="2630" spans="8:8" x14ac:dyDescent="0.2">
      <c r="H2630" s="59"/>
    </row>
    <row r="2631" spans="8:8" x14ac:dyDescent="0.2">
      <c r="H2631" s="59"/>
    </row>
    <row r="2632" spans="8:8" x14ac:dyDescent="0.2">
      <c r="H2632" s="59"/>
    </row>
    <row r="2633" spans="8:8" x14ac:dyDescent="0.2">
      <c r="H2633" s="59"/>
    </row>
    <row r="2634" spans="8:8" x14ac:dyDescent="0.2">
      <c r="H2634" s="59"/>
    </row>
    <row r="2635" spans="8:8" x14ac:dyDescent="0.2">
      <c r="H2635" s="59"/>
    </row>
    <row r="2636" spans="8:8" x14ac:dyDescent="0.2">
      <c r="H2636" s="59"/>
    </row>
    <row r="2637" spans="8:8" x14ac:dyDescent="0.2">
      <c r="H2637" s="59"/>
    </row>
    <row r="2638" spans="8:8" x14ac:dyDescent="0.2">
      <c r="H2638" s="59"/>
    </row>
    <row r="2639" spans="8:8" x14ac:dyDescent="0.2">
      <c r="H2639" s="59"/>
    </row>
    <row r="2640" spans="8:8" x14ac:dyDescent="0.2">
      <c r="H2640" s="59"/>
    </row>
    <row r="2641" spans="8:8" x14ac:dyDescent="0.2">
      <c r="H2641" s="59"/>
    </row>
    <row r="2642" spans="8:8" x14ac:dyDescent="0.2">
      <c r="H2642" s="59"/>
    </row>
    <row r="2643" spans="8:8" x14ac:dyDescent="0.2">
      <c r="H2643" s="59"/>
    </row>
    <row r="2644" spans="8:8" x14ac:dyDescent="0.2">
      <c r="H2644" s="59"/>
    </row>
    <row r="2645" spans="8:8" x14ac:dyDescent="0.2">
      <c r="H2645" s="59"/>
    </row>
    <row r="2646" spans="8:8" x14ac:dyDescent="0.2">
      <c r="H2646" s="59"/>
    </row>
    <row r="2647" spans="8:8" x14ac:dyDescent="0.2">
      <c r="H2647" s="59"/>
    </row>
    <row r="2648" spans="8:8" x14ac:dyDescent="0.2">
      <c r="H2648" s="59"/>
    </row>
    <row r="2649" spans="8:8" x14ac:dyDescent="0.2">
      <c r="H2649" s="59"/>
    </row>
    <row r="2650" spans="8:8" x14ac:dyDescent="0.2">
      <c r="H2650" s="59"/>
    </row>
    <row r="2651" spans="8:8" x14ac:dyDescent="0.2">
      <c r="H2651" s="59"/>
    </row>
    <row r="2652" spans="8:8" x14ac:dyDescent="0.2">
      <c r="H2652" s="59"/>
    </row>
    <row r="2653" spans="8:8" x14ac:dyDescent="0.2">
      <c r="H2653" s="59"/>
    </row>
    <row r="2654" spans="8:8" x14ac:dyDescent="0.2">
      <c r="H2654" s="59"/>
    </row>
    <row r="2655" spans="8:8" x14ac:dyDescent="0.2">
      <c r="H2655" s="59"/>
    </row>
    <row r="2656" spans="8:8" x14ac:dyDescent="0.2">
      <c r="H2656" s="59"/>
    </row>
    <row r="2657" spans="8:8" x14ac:dyDescent="0.2">
      <c r="H2657" s="59"/>
    </row>
    <row r="2658" spans="8:8" x14ac:dyDescent="0.2">
      <c r="H2658" s="59"/>
    </row>
    <row r="2659" spans="8:8" x14ac:dyDescent="0.2">
      <c r="H2659" s="59"/>
    </row>
    <row r="2660" spans="8:8" x14ac:dyDescent="0.2">
      <c r="H2660" s="59"/>
    </row>
    <row r="2661" spans="8:8" x14ac:dyDescent="0.2">
      <c r="H2661" s="59"/>
    </row>
    <row r="2662" spans="8:8" x14ac:dyDescent="0.2">
      <c r="H2662" s="59"/>
    </row>
    <row r="2663" spans="8:8" x14ac:dyDescent="0.2">
      <c r="H2663" s="59"/>
    </row>
    <row r="2664" spans="8:8" x14ac:dyDescent="0.2">
      <c r="H2664" s="59"/>
    </row>
    <row r="2665" spans="8:8" x14ac:dyDescent="0.2">
      <c r="H2665" s="59"/>
    </row>
    <row r="2666" spans="8:8" x14ac:dyDescent="0.2">
      <c r="H2666" s="59"/>
    </row>
    <row r="2667" spans="8:8" x14ac:dyDescent="0.2">
      <c r="H2667" s="59"/>
    </row>
    <row r="2668" spans="8:8" x14ac:dyDescent="0.2">
      <c r="H2668" s="59"/>
    </row>
    <row r="2669" spans="8:8" x14ac:dyDescent="0.2">
      <c r="H2669" s="59"/>
    </row>
    <row r="2670" spans="8:8" x14ac:dyDescent="0.2">
      <c r="H2670" s="59"/>
    </row>
    <row r="2671" spans="8:8" x14ac:dyDescent="0.2">
      <c r="H2671" s="59"/>
    </row>
    <row r="2672" spans="8:8" x14ac:dyDescent="0.2">
      <c r="H2672" s="59"/>
    </row>
    <row r="2673" spans="8:8" x14ac:dyDescent="0.2">
      <c r="H2673" s="59"/>
    </row>
    <row r="2674" spans="8:8" x14ac:dyDescent="0.2">
      <c r="H2674" s="59"/>
    </row>
    <row r="2675" spans="8:8" x14ac:dyDescent="0.2">
      <c r="H2675" s="59"/>
    </row>
    <row r="2676" spans="8:8" x14ac:dyDescent="0.2">
      <c r="H2676" s="59"/>
    </row>
    <row r="2677" spans="8:8" x14ac:dyDescent="0.2">
      <c r="H2677" s="59"/>
    </row>
    <row r="2678" spans="8:8" x14ac:dyDescent="0.2">
      <c r="H2678" s="59"/>
    </row>
    <row r="2679" spans="8:8" x14ac:dyDescent="0.2">
      <c r="H2679" s="59"/>
    </row>
    <row r="2680" spans="8:8" x14ac:dyDescent="0.2">
      <c r="H2680" s="59"/>
    </row>
    <row r="2681" spans="8:8" x14ac:dyDescent="0.2">
      <c r="H2681" s="59"/>
    </row>
    <row r="2682" spans="8:8" x14ac:dyDescent="0.2">
      <c r="H2682" s="59"/>
    </row>
    <row r="2683" spans="8:8" x14ac:dyDescent="0.2">
      <c r="H2683" s="59"/>
    </row>
    <row r="2684" spans="8:8" x14ac:dyDescent="0.2">
      <c r="H2684" s="59"/>
    </row>
    <row r="2685" spans="8:8" x14ac:dyDescent="0.2">
      <c r="H2685" s="59"/>
    </row>
    <row r="2686" spans="8:8" x14ac:dyDescent="0.2">
      <c r="H2686" s="59"/>
    </row>
    <row r="2687" spans="8:8" x14ac:dyDescent="0.2">
      <c r="H2687" s="59"/>
    </row>
    <row r="2688" spans="8:8" x14ac:dyDescent="0.2">
      <c r="H2688" s="59"/>
    </row>
    <row r="2689" spans="8:8" x14ac:dyDescent="0.2">
      <c r="H2689" s="59"/>
    </row>
    <row r="2690" spans="8:8" x14ac:dyDescent="0.2">
      <c r="H2690" s="59"/>
    </row>
    <row r="2691" spans="8:8" x14ac:dyDescent="0.2">
      <c r="H2691" s="59"/>
    </row>
    <row r="2692" spans="8:8" x14ac:dyDescent="0.2">
      <c r="H2692" s="59"/>
    </row>
    <row r="2693" spans="8:8" x14ac:dyDescent="0.2">
      <c r="H2693" s="59"/>
    </row>
    <row r="2694" spans="8:8" x14ac:dyDescent="0.2">
      <c r="H2694" s="59"/>
    </row>
    <row r="2695" spans="8:8" x14ac:dyDescent="0.2">
      <c r="H2695" s="59"/>
    </row>
    <row r="2696" spans="8:8" x14ac:dyDescent="0.2">
      <c r="H2696" s="59"/>
    </row>
    <row r="2697" spans="8:8" x14ac:dyDescent="0.2">
      <c r="H2697" s="59"/>
    </row>
    <row r="2698" spans="8:8" x14ac:dyDescent="0.2">
      <c r="H2698" s="59"/>
    </row>
    <row r="2699" spans="8:8" x14ac:dyDescent="0.2">
      <c r="H2699" s="59"/>
    </row>
    <row r="2700" spans="8:8" x14ac:dyDescent="0.2">
      <c r="H2700" s="59"/>
    </row>
    <row r="2701" spans="8:8" x14ac:dyDescent="0.2">
      <c r="H2701" s="59"/>
    </row>
    <row r="2702" spans="8:8" x14ac:dyDescent="0.2">
      <c r="H2702" s="59"/>
    </row>
    <row r="2703" spans="8:8" x14ac:dyDescent="0.2">
      <c r="H2703" s="59"/>
    </row>
    <row r="2704" spans="8:8" x14ac:dyDescent="0.2">
      <c r="H2704" s="59"/>
    </row>
    <row r="2705" spans="8:8" x14ac:dyDescent="0.2">
      <c r="H2705" s="59"/>
    </row>
    <row r="2706" spans="8:8" x14ac:dyDescent="0.2">
      <c r="H2706" s="59"/>
    </row>
    <row r="2707" spans="8:8" x14ac:dyDescent="0.2">
      <c r="H2707" s="59"/>
    </row>
    <row r="2708" spans="8:8" x14ac:dyDescent="0.2">
      <c r="H2708" s="59"/>
    </row>
    <row r="2709" spans="8:8" x14ac:dyDescent="0.2">
      <c r="H2709" s="59"/>
    </row>
    <row r="2710" spans="8:8" x14ac:dyDescent="0.2">
      <c r="H2710" s="59"/>
    </row>
    <row r="2711" spans="8:8" x14ac:dyDescent="0.2">
      <c r="H2711" s="59"/>
    </row>
    <row r="2712" spans="8:8" x14ac:dyDescent="0.2">
      <c r="H2712" s="59"/>
    </row>
    <row r="2713" spans="8:8" x14ac:dyDescent="0.2">
      <c r="H2713" s="59"/>
    </row>
    <row r="2714" spans="8:8" x14ac:dyDescent="0.2">
      <c r="H2714" s="59"/>
    </row>
    <row r="2715" spans="8:8" x14ac:dyDescent="0.2">
      <c r="H2715" s="59"/>
    </row>
    <row r="2716" spans="8:8" x14ac:dyDescent="0.2">
      <c r="H2716" s="59"/>
    </row>
    <row r="2717" spans="8:8" x14ac:dyDescent="0.2">
      <c r="H2717" s="59"/>
    </row>
    <row r="2718" spans="8:8" x14ac:dyDescent="0.2">
      <c r="H2718" s="59"/>
    </row>
    <row r="2719" spans="8:8" x14ac:dyDescent="0.2">
      <c r="H2719" s="59"/>
    </row>
    <row r="2720" spans="8:8" x14ac:dyDescent="0.2">
      <c r="H2720" s="59"/>
    </row>
    <row r="2721" spans="8:8" x14ac:dyDescent="0.2">
      <c r="H2721" s="59"/>
    </row>
    <row r="2722" spans="8:8" x14ac:dyDescent="0.2">
      <c r="H2722" s="59"/>
    </row>
    <row r="2723" spans="8:8" x14ac:dyDescent="0.2">
      <c r="H2723" s="59"/>
    </row>
    <row r="2724" spans="8:8" x14ac:dyDescent="0.2">
      <c r="H2724" s="59"/>
    </row>
    <row r="2725" spans="8:8" x14ac:dyDescent="0.2">
      <c r="H2725" s="59"/>
    </row>
    <row r="2726" spans="8:8" x14ac:dyDescent="0.2">
      <c r="H2726" s="59"/>
    </row>
    <row r="2727" spans="8:8" x14ac:dyDescent="0.2">
      <c r="H2727" s="59"/>
    </row>
    <row r="2728" spans="8:8" x14ac:dyDescent="0.2">
      <c r="H2728" s="59"/>
    </row>
    <row r="2729" spans="8:8" x14ac:dyDescent="0.2">
      <c r="H2729" s="59"/>
    </row>
    <row r="2730" spans="8:8" x14ac:dyDescent="0.2">
      <c r="H2730" s="59"/>
    </row>
    <row r="2731" spans="8:8" x14ac:dyDescent="0.2">
      <c r="H2731" s="59"/>
    </row>
    <row r="2732" spans="8:8" x14ac:dyDescent="0.2">
      <c r="H2732" s="59"/>
    </row>
    <row r="2733" spans="8:8" x14ac:dyDescent="0.2">
      <c r="H2733" s="59"/>
    </row>
    <row r="2734" spans="8:8" x14ac:dyDescent="0.2">
      <c r="H2734" s="59"/>
    </row>
    <row r="2735" spans="8:8" x14ac:dyDescent="0.2">
      <c r="H2735" s="59"/>
    </row>
    <row r="2736" spans="8:8" x14ac:dyDescent="0.2">
      <c r="H2736" s="59"/>
    </row>
    <row r="2737" spans="8:8" x14ac:dyDescent="0.2">
      <c r="H2737" s="59"/>
    </row>
    <row r="2738" spans="8:8" x14ac:dyDescent="0.2">
      <c r="H2738" s="59"/>
    </row>
    <row r="2739" spans="8:8" x14ac:dyDescent="0.2">
      <c r="H2739" s="59"/>
    </row>
    <row r="2740" spans="8:8" x14ac:dyDescent="0.2">
      <c r="H2740" s="59"/>
    </row>
    <row r="2741" spans="8:8" x14ac:dyDescent="0.2">
      <c r="H2741" s="59"/>
    </row>
    <row r="2742" spans="8:8" x14ac:dyDescent="0.2">
      <c r="H2742" s="59"/>
    </row>
    <row r="2743" spans="8:8" x14ac:dyDescent="0.2">
      <c r="H2743" s="59"/>
    </row>
    <row r="2744" spans="8:8" x14ac:dyDescent="0.2">
      <c r="H2744" s="59"/>
    </row>
    <row r="2745" spans="8:8" x14ac:dyDescent="0.2">
      <c r="H2745" s="59"/>
    </row>
    <row r="2746" spans="8:8" x14ac:dyDescent="0.2">
      <c r="H2746" s="59"/>
    </row>
    <row r="2747" spans="8:8" x14ac:dyDescent="0.2">
      <c r="H2747" s="59"/>
    </row>
    <row r="2748" spans="8:8" x14ac:dyDescent="0.2">
      <c r="H2748" s="59"/>
    </row>
    <row r="2749" spans="8:8" x14ac:dyDescent="0.2">
      <c r="H2749" s="59"/>
    </row>
    <row r="2750" spans="8:8" x14ac:dyDescent="0.2">
      <c r="H2750" s="59"/>
    </row>
    <row r="2751" spans="8:8" x14ac:dyDescent="0.2">
      <c r="H2751" s="59"/>
    </row>
    <row r="2752" spans="8:8" x14ac:dyDescent="0.2">
      <c r="H2752" s="59"/>
    </row>
    <row r="2753" spans="8:8" x14ac:dyDescent="0.2">
      <c r="H2753" s="59"/>
    </row>
    <row r="2754" spans="8:8" x14ac:dyDescent="0.2">
      <c r="H2754" s="59"/>
    </row>
    <row r="2755" spans="8:8" x14ac:dyDescent="0.2">
      <c r="H2755" s="59"/>
    </row>
    <row r="2756" spans="8:8" x14ac:dyDescent="0.2">
      <c r="H2756" s="59"/>
    </row>
    <row r="2757" spans="8:8" x14ac:dyDescent="0.2">
      <c r="H2757" s="59"/>
    </row>
    <row r="2758" spans="8:8" x14ac:dyDescent="0.2">
      <c r="H2758" s="59"/>
    </row>
    <row r="2759" spans="8:8" x14ac:dyDescent="0.2">
      <c r="H2759" s="59"/>
    </row>
    <row r="2760" spans="8:8" x14ac:dyDescent="0.2">
      <c r="H2760" s="59"/>
    </row>
    <row r="2761" spans="8:8" x14ac:dyDescent="0.2">
      <c r="H2761" s="59"/>
    </row>
    <row r="2762" spans="8:8" x14ac:dyDescent="0.2">
      <c r="H2762" s="59"/>
    </row>
    <row r="2763" spans="8:8" x14ac:dyDescent="0.2">
      <c r="H2763" s="59"/>
    </row>
    <row r="2764" spans="8:8" x14ac:dyDescent="0.2">
      <c r="H2764" s="59"/>
    </row>
    <row r="2765" spans="8:8" x14ac:dyDescent="0.2">
      <c r="H2765" s="59"/>
    </row>
    <row r="2766" spans="8:8" x14ac:dyDescent="0.2">
      <c r="H2766" s="59"/>
    </row>
    <row r="2767" spans="8:8" x14ac:dyDescent="0.2">
      <c r="H2767" s="59"/>
    </row>
    <row r="2768" spans="8:8" x14ac:dyDescent="0.2">
      <c r="H2768" s="59"/>
    </row>
    <row r="2769" spans="8:8" x14ac:dyDescent="0.2">
      <c r="H2769" s="59"/>
    </row>
    <row r="2770" spans="8:8" x14ac:dyDescent="0.2">
      <c r="H2770" s="59"/>
    </row>
    <row r="2771" spans="8:8" x14ac:dyDescent="0.2">
      <c r="H2771" s="59"/>
    </row>
    <row r="2772" spans="8:8" x14ac:dyDescent="0.2">
      <c r="H2772" s="59"/>
    </row>
    <row r="2773" spans="8:8" x14ac:dyDescent="0.2">
      <c r="H2773" s="59"/>
    </row>
    <row r="2774" spans="8:8" x14ac:dyDescent="0.2">
      <c r="H2774" s="59"/>
    </row>
    <row r="2775" spans="8:8" x14ac:dyDescent="0.2">
      <c r="H2775" s="59"/>
    </row>
    <row r="2776" spans="8:8" x14ac:dyDescent="0.2">
      <c r="H2776" s="59"/>
    </row>
    <row r="2777" spans="8:8" x14ac:dyDescent="0.2">
      <c r="H2777" s="59"/>
    </row>
    <row r="2778" spans="8:8" x14ac:dyDescent="0.2">
      <c r="H2778" s="59"/>
    </row>
    <row r="2779" spans="8:8" x14ac:dyDescent="0.2">
      <c r="H2779" s="59"/>
    </row>
    <row r="2780" spans="8:8" x14ac:dyDescent="0.2">
      <c r="H2780" s="59"/>
    </row>
    <row r="2781" spans="8:8" x14ac:dyDescent="0.2">
      <c r="H2781" s="59"/>
    </row>
    <row r="2782" spans="8:8" x14ac:dyDescent="0.2">
      <c r="H2782" s="59"/>
    </row>
    <row r="2783" spans="8:8" x14ac:dyDescent="0.2">
      <c r="H2783" s="59"/>
    </row>
    <row r="2784" spans="8:8" x14ac:dyDescent="0.2">
      <c r="H2784" s="59"/>
    </row>
    <row r="2785" spans="8:8" x14ac:dyDescent="0.2">
      <c r="H2785" s="59"/>
    </row>
    <row r="2786" spans="8:8" x14ac:dyDescent="0.2">
      <c r="H2786" s="59"/>
    </row>
    <row r="2787" spans="8:8" x14ac:dyDescent="0.2">
      <c r="H2787" s="59"/>
    </row>
    <row r="2788" spans="8:8" x14ac:dyDescent="0.2">
      <c r="H2788" s="59"/>
    </row>
    <row r="2789" spans="8:8" x14ac:dyDescent="0.2">
      <c r="H2789" s="59"/>
    </row>
    <row r="2790" spans="8:8" x14ac:dyDescent="0.2">
      <c r="H2790" s="59"/>
    </row>
    <row r="2791" spans="8:8" x14ac:dyDescent="0.2">
      <c r="H2791" s="59"/>
    </row>
    <row r="2792" spans="8:8" x14ac:dyDescent="0.2">
      <c r="H2792" s="59"/>
    </row>
    <row r="2793" spans="8:8" x14ac:dyDescent="0.2">
      <c r="H2793" s="59"/>
    </row>
    <row r="2794" spans="8:8" x14ac:dyDescent="0.2">
      <c r="H2794" s="59"/>
    </row>
    <row r="2795" spans="8:8" x14ac:dyDescent="0.2">
      <c r="H2795" s="59"/>
    </row>
    <row r="2796" spans="8:8" x14ac:dyDescent="0.2">
      <c r="H2796" s="59"/>
    </row>
    <row r="2797" spans="8:8" x14ac:dyDescent="0.2">
      <c r="H2797" s="59"/>
    </row>
    <row r="2798" spans="8:8" x14ac:dyDescent="0.2">
      <c r="H2798" s="59"/>
    </row>
    <row r="2799" spans="8:8" x14ac:dyDescent="0.2">
      <c r="H2799" s="59"/>
    </row>
    <row r="2800" spans="8:8" x14ac:dyDescent="0.2">
      <c r="H2800" s="59"/>
    </row>
    <row r="2801" spans="8:8" x14ac:dyDescent="0.2">
      <c r="H2801" s="59"/>
    </row>
    <row r="2802" spans="8:8" x14ac:dyDescent="0.2">
      <c r="H2802" s="59"/>
    </row>
    <row r="2803" spans="8:8" x14ac:dyDescent="0.2">
      <c r="H2803" s="59"/>
    </row>
    <row r="2804" spans="8:8" x14ac:dyDescent="0.2">
      <c r="H2804" s="59"/>
    </row>
    <row r="2805" spans="8:8" x14ac:dyDescent="0.2">
      <c r="H2805" s="59"/>
    </row>
    <row r="2806" spans="8:8" x14ac:dyDescent="0.2">
      <c r="H2806" s="59"/>
    </row>
    <row r="2807" spans="8:8" x14ac:dyDescent="0.2">
      <c r="H2807" s="59"/>
    </row>
    <row r="2808" spans="8:8" x14ac:dyDescent="0.2">
      <c r="H2808" s="59"/>
    </row>
    <row r="2809" spans="8:8" x14ac:dyDescent="0.2">
      <c r="H2809" s="59"/>
    </row>
    <row r="2810" spans="8:8" x14ac:dyDescent="0.2">
      <c r="H2810" s="59"/>
    </row>
    <row r="2811" spans="8:8" x14ac:dyDescent="0.2">
      <c r="H2811" s="59"/>
    </row>
    <row r="2812" spans="8:8" x14ac:dyDescent="0.2">
      <c r="H2812" s="59"/>
    </row>
    <row r="2813" spans="8:8" x14ac:dyDescent="0.2">
      <c r="H2813" s="59"/>
    </row>
    <row r="2814" spans="8:8" x14ac:dyDescent="0.2">
      <c r="H2814" s="59"/>
    </row>
    <row r="2815" spans="8:8" x14ac:dyDescent="0.2">
      <c r="H2815" s="59"/>
    </row>
    <row r="2816" spans="8:8" x14ac:dyDescent="0.2">
      <c r="H2816" s="59"/>
    </row>
    <row r="2817" spans="8:8" x14ac:dyDescent="0.2">
      <c r="H2817" s="59"/>
    </row>
    <row r="2818" spans="8:8" x14ac:dyDescent="0.2">
      <c r="H2818" s="59"/>
    </row>
    <row r="2819" spans="8:8" x14ac:dyDescent="0.2">
      <c r="H2819" s="59"/>
    </row>
    <row r="2820" spans="8:8" x14ac:dyDescent="0.2">
      <c r="H2820" s="59"/>
    </row>
    <row r="2821" spans="8:8" x14ac:dyDescent="0.2">
      <c r="H2821" s="59"/>
    </row>
    <row r="2822" spans="8:8" x14ac:dyDescent="0.2">
      <c r="H2822" s="59"/>
    </row>
    <row r="2823" spans="8:8" x14ac:dyDescent="0.2">
      <c r="H2823" s="59"/>
    </row>
    <row r="2824" spans="8:8" x14ac:dyDescent="0.2">
      <c r="H2824" s="59"/>
    </row>
    <row r="2825" spans="8:8" x14ac:dyDescent="0.2">
      <c r="H2825" s="59"/>
    </row>
    <row r="2826" spans="8:8" x14ac:dyDescent="0.2">
      <c r="H2826" s="59"/>
    </row>
    <row r="2827" spans="8:8" x14ac:dyDescent="0.2">
      <c r="H2827" s="59"/>
    </row>
    <row r="2828" spans="8:8" x14ac:dyDescent="0.2">
      <c r="H2828" s="59"/>
    </row>
    <row r="2829" spans="8:8" x14ac:dyDescent="0.2">
      <c r="H2829" s="59"/>
    </row>
    <row r="2830" spans="8:8" x14ac:dyDescent="0.2">
      <c r="H2830" s="59"/>
    </row>
    <row r="2831" spans="8:8" x14ac:dyDescent="0.2">
      <c r="H2831" s="59"/>
    </row>
    <row r="2832" spans="8:8" x14ac:dyDescent="0.2">
      <c r="H2832" s="59"/>
    </row>
    <row r="2833" spans="8:8" x14ac:dyDescent="0.2">
      <c r="H2833" s="59"/>
    </row>
    <row r="2834" spans="8:8" x14ac:dyDescent="0.2">
      <c r="H2834" s="59"/>
    </row>
    <row r="2835" spans="8:8" x14ac:dyDescent="0.2">
      <c r="H2835" s="59"/>
    </row>
    <row r="2836" spans="8:8" x14ac:dyDescent="0.2">
      <c r="H2836" s="59"/>
    </row>
    <row r="2837" spans="8:8" x14ac:dyDescent="0.2">
      <c r="H2837" s="59"/>
    </row>
    <row r="2838" spans="8:8" x14ac:dyDescent="0.2">
      <c r="H2838" s="59"/>
    </row>
    <row r="2839" spans="8:8" x14ac:dyDescent="0.2">
      <c r="H2839" s="59"/>
    </row>
    <row r="2840" spans="8:8" x14ac:dyDescent="0.2">
      <c r="H2840" s="59"/>
    </row>
    <row r="2841" spans="8:8" x14ac:dyDescent="0.2">
      <c r="H2841" s="59"/>
    </row>
    <row r="2842" spans="8:8" x14ac:dyDescent="0.2">
      <c r="H2842" s="59"/>
    </row>
    <row r="2843" spans="8:8" x14ac:dyDescent="0.2">
      <c r="H2843" s="59"/>
    </row>
    <row r="2844" spans="8:8" x14ac:dyDescent="0.2">
      <c r="H2844" s="59"/>
    </row>
    <row r="2845" spans="8:8" x14ac:dyDescent="0.2">
      <c r="H2845" s="59"/>
    </row>
    <row r="2846" spans="8:8" x14ac:dyDescent="0.2">
      <c r="H2846" s="59"/>
    </row>
    <row r="2847" spans="8:8" x14ac:dyDescent="0.2">
      <c r="H2847" s="59"/>
    </row>
    <row r="2848" spans="8:8" x14ac:dyDescent="0.2">
      <c r="H2848" s="59"/>
    </row>
    <row r="2849" spans="8:8" x14ac:dyDescent="0.2">
      <c r="H2849" s="59"/>
    </row>
    <row r="2850" spans="8:8" x14ac:dyDescent="0.2">
      <c r="H2850" s="59"/>
    </row>
    <row r="2851" spans="8:8" x14ac:dyDescent="0.2">
      <c r="H2851" s="59"/>
    </row>
    <row r="2852" spans="8:8" x14ac:dyDescent="0.2">
      <c r="H2852" s="59"/>
    </row>
    <row r="2853" spans="8:8" x14ac:dyDescent="0.2">
      <c r="H2853" s="59"/>
    </row>
    <row r="2854" spans="8:8" x14ac:dyDescent="0.2">
      <c r="H2854" s="59"/>
    </row>
    <row r="2855" spans="8:8" x14ac:dyDescent="0.2">
      <c r="H2855" s="59"/>
    </row>
    <row r="2856" spans="8:8" x14ac:dyDescent="0.2">
      <c r="H2856" s="59"/>
    </row>
    <row r="2857" spans="8:8" x14ac:dyDescent="0.2">
      <c r="H2857" s="59"/>
    </row>
    <row r="2858" spans="8:8" x14ac:dyDescent="0.2">
      <c r="H2858" s="59"/>
    </row>
    <row r="2859" spans="8:8" x14ac:dyDescent="0.2">
      <c r="H2859" s="59"/>
    </row>
    <row r="2860" spans="8:8" x14ac:dyDescent="0.2">
      <c r="H2860" s="59"/>
    </row>
    <row r="2861" spans="8:8" x14ac:dyDescent="0.2">
      <c r="H2861" s="59"/>
    </row>
    <row r="2862" spans="8:8" x14ac:dyDescent="0.2">
      <c r="H2862" s="59"/>
    </row>
    <row r="2863" spans="8:8" x14ac:dyDescent="0.2">
      <c r="H2863" s="59"/>
    </row>
    <row r="2864" spans="8:8" x14ac:dyDescent="0.2">
      <c r="H2864" s="59"/>
    </row>
    <row r="2865" spans="8:8" x14ac:dyDescent="0.2">
      <c r="H2865" s="59"/>
    </row>
    <row r="2866" spans="8:8" x14ac:dyDescent="0.2">
      <c r="H2866" s="59"/>
    </row>
    <row r="2867" spans="8:8" x14ac:dyDescent="0.2">
      <c r="H2867" s="59"/>
    </row>
    <row r="2868" spans="8:8" x14ac:dyDescent="0.2">
      <c r="H2868" s="59"/>
    </row>
    <row r="2869" spans="8:8" x14ac:dyDescent="0.2">
      <c r="H2869" s="59"/>
    </row>
    <row r="2870" spans="8:8" x14ac:dyDescent="0.2">
      <c r="H2870" s="59"/>
    </row>
    <row r="2871" spans="8:8" x14ac:dyDescent="0.2">
      <c r="H2871" s="59"/>
    </row>
    <row r="2872" spans="8:8" x14ac:dyDescent="0.2">
      <c r="H2872" s="59"/>
    </row>
    <row r="2873" spans="8:8" x14ac:dyDescent="0.2">
      <c r="H2873" s="59"/>
    </row>
    <row r="2874" spans="8:8" x14ac:dyDescent="0.2">
      <c r="H2874" s="59"/>
    </row>
    <row r="2875" spans="8:8" x14ac:dyDescent="0.2">
      <c r="H2875" s="59"/>
    </row>
    <row r="2876" spans="8:8" x14ac:dyDescent="0.2">
      <c r="H2876" s="59"/>
    </row>
    <row r="2877" spans="8:8" x14ac:dyDescent="0.2">
      <c r="H2877" s="59"/>
    </row>
    <row r="2878" spans="8:8" x14ac:dyDescent="0.2">
      <c r="H2878" s="59"/>
    </row>
    <row r="2879" spans="8:8" x14ac:dyDescent="0.2">
      <c r="H2879" s="59"/>
    </row>
    <row r="2880" spans="8:8" x14ac:dyDescent="0.2">
      <c r="H2880" s="59"/>
    </row>
    <row r="2881" spans="8:8" x14ac:dyDescent="0.2">
      <c r="H2881" s="59"/>
    </row>
    <row r="2882" spans="8:8" x14ac:dyDescent="0.2">
      <c r="H2882" s="59"/>
    </row>
    <row r="2883" spans="8:8" x14ac:dyDescent="0.2">
      <c r="H2883" s="59"/>
    </row>
    <row r="2884" spans="8:8" x14ac:dyDescent="0.2">
      <c r="H2884" s="59"/>
    </row>
    <row r="2885" spans="8:8" x14ac:dyDescent="0.2">
      <c r="H2885" s="59"/>
    </row>
    <row r="2886" spans="8:8" x14ac:dyDescent="0.2">
      <c r="H2886" s="59"/>
    </row>
    <row r="2887" spans="8:8" x14ac:dyDescent="0.2">
      <c r="H2887" s="59"/>
    </row>
    <row r="2888" spans="8:8" x14ac:dyDescent="0.2">
      <c r="H2888" s="59"/>
    </row>
    <row r="2889" spans="8:8" x14ac:dyDescent="0.2">
      <c r="H2889" s="59"/>
    </row>
    <row r="2890" spans="8:8" x14ac:dyDescent="0.2">
      <c r="H2890" s="59"/>
    </row>
    <row r="2891" spans="8:8" x14ac:dyDescent="0.2">
      <c r="H2891" s="59"/>
    </row>
    <row r="2892" spans="8:8" x14ac:dyDescent="0.2">
      <c r="H2892" s="59"/>
    </row>
    <row r="2893" spans="8:8" x14ac:dyDescent="0.2">
      <c r="H2893" s="59"/>
    </row>
    <row r="2894" spans="8:8" x14ac:dyDescent="0.2">
      <c r="H2894" s="59"/>
    </row>
    <row r="2895" spans="8:8" x14ac:dyDescent="0.2">
      <c r="H2895" s="59"/>
    </row>
    <row r="2896" spans="8:8" x14ac:dyDescent="0.2">
      <c r="H2896" s="59"/>
    </row>
    <row r="2897" spans="8:8" x14ac:dyDescent="0.2">
      <c r="H2897" s="59"/>
    </row>
    <row r="2898" spans="8:8" x14ac:dyDescent="0.2">
      <c r="H2898" s="59"/>
    </row>
    <row r="2899" spans="8:8" x14ac:dyDescent="0.2">
      <c r="H2899" s="59"/>
    </row>
    <row r="2900" spans="8:8" x14ac:dyDescent="0.2">
      <c r="H2900" s="59"/>
    </row>
    <row r="2901" spans="8:8" x14ac:dyDescent="0.2">
      <c r="H2901" s="59"/>
    </row>
    <row r="2902" spans="8:8" x14ac:dyDescent="0.2">
      <c r="H2902" s="59"/>
    </row>
    <row r="2903" spans="8:8" x14ac:dyDescent="0.2">
      <c r="H2903" s="59"/>
    </row>
    <row r="2904" spans="8:8" x14ac:dyDescent="0.2">
      <c r="H2904" s="59"/>
    </row>
    <row r="2905" spans="8:8" x14ac:dyDescent="0.2">
      <c r="H2905" s="59"/>
    </row>
    <row r="2906" spans="8:8" x14ac:dyDescent="0.2">
      <c r="H2906" s="59"/>
    </row>
    <row r="2907" spans="8:8" x14ac:dyDescent="0.2">
      <c r="H2907" s="59"/>
    </row>
    <row r="2908" spans="8:8" x14ac:dyDescent="0.2">
      <c r="H2908" s="59"/>
    </row>
    <row r="2909" spans="8:8" x14ac:dyDescent="0.2">
      <c r="H2909" s="59"/>
    </row>
    <row r="2910" spans="8:8" x14ac:dyDescent="0.2">
      <c r="H2910" s="59"/>
    </row>
    <row r="2911" spans="8:8" x14ac:dyDescent="0.2">
      <c r="H2911" s="59"/>
    </row>
    <row r="2912" spans="8:8" x14ac:dyDescent="0.2">
      <c r="H2912" s="59"/>
    </row>
    <row r="2913" spans="8:8" x14ac:dyDescent="0.2">
      <c r="H2913" s="59"/>
    </row>
    <row r="2914" spans="8:8" x14ac:dyDescent="0.2">
      <c r="H2914" s="59"/>
    </row>
    <row r="2915" spans="8:8" x14ac:dyDescent="0.2">
      <c r="H2915" s="59"/>
    </row>
    <row r="2916" spans="8:8" x14ac:dyDescent="0.2">
      <c r="H2916" s="59"/>
    </row>
    <row r="2917" spans="8:8" x14ac:dyDescent="0.2">
      <c r="H2917" s="59"/>
    </row>
    <row r="2918" spans="8:8" x14ac:dyDescent="0.2">
      <c r="H2918" s="59"/>
    </row>
    <row r="2919" spans="8:8" x14ac:dyDescent="0.2">
      <c r="H2919" s="59"/>
    </row>
    <row r="2920" spans="8:8" x14ac:dyDescent="0.2">
      <c r="H2920" s="59"/>
    </row>
    <row r="2921" spans="8:8" x14ac:dyDescent="0.2">
      <c r="H2921" s="59"/>
    </row>
    <row r="2922" spans="8:8" x14ac:dyDescent="0.2">
      <c r="H2922" s="59"/>
    </row>
    <row r="2923" spans="8:8" x14ac:dyDescent="0.2">
      <c r="H2923" s="59"/>
    </row>
    <row r="2924" spans="8:8" x14ac:dyDescent="0.2">
      <c r="H2924" s="59"/>
    </row>
    <row r="2925" spans="8:8" x14ac:dyDescent="0.2">
      <c r="H2925" s="59"/>
    </row>
    <row r="2926" spans="8:8" x14ac:dyDescent="0.2">
      <c r="H2926" s="59"/>
    </row>
    <row r="2927" spans="8:8" x14ac:dyDescent="0.2">
      <c r="H2927" s="59"/>
    </row>
    <row r="2928" spans="8:8" x14ac:dyDescent="0.2">
      <c r="H2928" s="59"/>
    </row>
    <row r="2929" spans="8:8" x14ac:dyDescent="0.2">
      <c r="H2929" s="59"/>
    </row>
    <row r="2930" spans="8:8" x14ac:dyDescent="0.2">
      <c r="H2930" s="59"/>
    </row>
    <row r="2931" spans="8:8" x14ac:dyDescent="0.2">
      <c r="H2931" s="59"/>
    </row>
    <row r="2932" spans="8:8" x14ac:dyDescent="0.2">
      <c r="H2932" s="59"/>
    </row>
    <row r="2933" spans="8:8" x14ac:dyDescent="0.2">
      <c r="H2933" s="59"/>
    </row>
    <row r="2934" spans="8:8" x14ac:dyDescent="0.2">
      <c r="H2934" s="59"/>
    </row>
    <row r="2935" spans="8:8" x14ac:dyDescent="0.2">
      <c r="H2935" s="59"/>
    </row>
    <row r="2936" spans="8:8" x14ac:dyDescent="0.2">
      <c r="H2936" s="59"/>
    </row>
    <row r="2937" spans="8:8" x14ac:dyDescent="0.2">
      <c r="H2937" s="59"/>
    </row>
    <row r="2938" spans="8:8" x14ac:dyDescent="0.2">
      <c r="H2938" s="59"/>
    </row>
    <row r="2939" spans="8:8" x14ac:dyDescent="0.2">
      <c r="H2939" s="59"/>
    </row>
    <row r="2940" spans="8:8" x14ac:dyDescent="0.2">
      <c r="H2940" s="59"/>
    </row>
    <row r="2941" spans="8:8" x14ac:dyDescent="0.2">
      <c r="H2941" s="59"/>
    </row>
    <row r="2942" spans="8:8" x14ac:dyDescent="0.2">
      <c r="H2942" s="59"/>
    </row>
    <row r="2943" spans="8:8" x14ac:dyDescent="0.2">
      <c r="H2943" s="59"/>
    </row>
    <row r="2944" spans="8:8" x14ac:dyDescent="0.2">
      <c r="H2944" s="59"/>
    </row>
    <row r="2945" spans="8:8" x14ac:dyDescent="0.2">
      <c r="H2945" s="59"/>
    </row>
    <row r="2946" spans="8:8" x14ac:dyDescent="0.2">
      <c r="H2946" s="59"/>
    </row>
    <row r="2947" spans="8:8" x14ac:dyDescent="0.2">
      <c r="H2947" s="59"/>
    </row>
    <row r="2948" spans="8:8" x14ac:dyDescent="0.2">
      <c r="H2948" s="59"/>
    </row>
    <row r="2949" spans="8:8" x14ac:dyDescent="0.2">
      <c r="H2949" s="59"/>
    </row>
    <row r="2950" spans="8:8" x14ac:dyDescent="0.2">
      <c r="H2950" s="59"/>
    </row>
    <row r="2951" spans="8:8" x14ac:dyDescent="0.2">
      <c r="H2951" s="59"/>
    </row>
    <row r="2952" spans="8:8" x14ac:dyDescent="0.2">
      <c r="H2952" s="59"/>
    </row>
    <row r="2953" spans="8:8" x14ac:dyDescent="0.2">
      <c r="H2953" s="59"/>
    </row>
    <row r="2954" spans="8:8" x14ac:dyDescent="0.2">
      <c r="H2954" s="59"/>
    </row>
    <row r="2955" spans="8:8" x14ac:dyDescent="0.2">
      <c r="H2955" s="59"/>
    </row>
    <row r="2956" spans="8:8" x14ac:dyDescent="0.2">
      <c r="H2956" s="59"/>
    </row>
    <row r="2957" spans="8:8" x14ac:dyDescent="0.2">
      <c r="H2957" s="59"/>
    </row>
    <row r="2958" spans="8:8" x14ac:dyDescent="0.2">
      <c r="H2958" s="59"/>
    </row>
    <row r="2959" spans="8:8" x14ac:dyDescent="0.2">
      <c r="H2959" s="59"/>
    </row>
    <row r="2960" spans="8:8" x14ac:dyDescent="0.2">
      <c r="H2960" s="59"/>
    </row>
    <row r="2961" spans="8:8" x14ac:dyDescent="0.2">
      <c r="H2961" s="59"/>
    </row>
    <row r="2962" spans="8:8" x14ac:dyDescent="0.2">
      <c r="H2962" s="59"/>
    </row>
    <row r="2963" spans="8:8" x14ac:dyDescent="0.2">
      <c r="H2963" s="59"/>
    </row>
    <row r="2964" spans="8:8" x14ac:dyDescent="0.2">
      <c r="H2964" s="59"/>
    </row>
    <row r="2965" spans="8:8" x14ac:dyDescent="0.2">
      <c r="H2965" s="59"/>
    </row>
    <row r="2966" spans="8:8" x14ac:dyDescent="0.2">
      <c r="H2966" s="59"/>
    </row>
    <row r="2967" spans="8:8" x14ac:dyDescent="0.2">
      <c r="H2967" s="59"/>
    </row>
    <row r="2968" spans="8:8" x14ac:dyDescent="0.2">
      <c r="H2968" s="59"/>
    </row>
    <row r="2969" spans="8:8" x14ac:dyDescent="0.2">
      <c r="H2969" s="59"/>
    </row>
    <row r="2970" spans="8:8" x14ac:dyDescent="0.2">
      <c r="H2970" s="59"/>
    </row>
    <row r="2971" spans="8:8" x14ac:dyDescent="0.2">
      <c r="H2971" s="59"/>
    </row>
    <row r="2972" spans="8:8" x14ac:dyDescent="0.2">
      <c r="H2972" s="59"/>
    </row>
    <row r="2973" spans="8:8" x14ac:dyDescent="0.2">
      <c r="H2973" s="59"/>
    </row>
    <row r="2974" spans="8:8" x14ac:dyDescent="0.2">
      <c r="H2974" s="59"/>
    </row>
    <row r="2975" spans="8:8" x14ac:dyDescent="0.2">
      <c r="H2975" s="59"/>
    </row>
    <row r="2976" spans="8:8" x14ac:dyDescent="0.2">
      <c r="H2976" s="59"/>
    </row>
    <row r="2977" spans="8:8" x14ac:dyDescent="0.2">
      <c r="H2977" s="59"/>
    </row>
    <row r="2978" spans="8:8" x14ac:dyDescent="0.2">
      <c r="H2978" s="59"/>
    </row>
    <row r="2979" spans="8:8" x14ac:dyDescent="0.2">
      <c r="H2979" s="59"/>
    </row>
    <row r="2980" spans="8:8" x14ac:dyDescent="0.2">
      <c r="H2980" s="59"/>
    </row>
    <row r="2981" spans="8:8" x14ac:dyDescent="0.2">
      <c r="H2981" s="59"/>
    </row>
    <row r="2982" spans="8:8" x14ac:dyDescent="0.2">
      <c r="H2982" s="59"/>
    </row>
    <row r="2983" spans="8:8" x14ac:dyDescent="0.2">
      <c r="H2983" s="59"/>
    </row>
    <row r="2984" spans="8:8" x14ac:dyDescent="0.2">
      <c r="H2984" s="59"/>
    </row>
    <row r="2985" spans="8:8" x14ac:dyDescent="0.2">
      <c r="H2985" s="59"/>
    </row>
    <row r="2986" spans="8:8" x14ac:dyDescent="0.2">
      <c r="H2986" s="59"/>
    </row>
    <row r="2987" spans="8:8" x14ac:dyDescent="0.2">
      <c r="H2987" s="59"/>
    </row>
    <row r="2988" spans="8:8" x14ac:dyDescent="0.2">
      <c r="H2988" s="59"/>
    </row>
    <row r="2989" spans="8:8" x14ac:dyDescent="0.2">
      <c r="H2989" s="59"/>
    </row>
    <row r="2990" spans="8:8" x14ac:dyDescent="0.2">
      <c r="H2990" s="59"/>
    </row>
    <row r="2991" spans="8:8" x14ac:dyDescent="0.2">
      <c r="H2991" s="59"/>
    </row>
    <row r="2992" spans="8:8" x14ac:dyDescent="0.2">
      <c r="H2992" s="59"/>
    </row>
    <row r="2993" spans="8:8" x14ac:dyDescent="0.2">
      <c r="H2993" s="59"/>
    </row>
    <row r="2994" spans="8:8" x14ac:dyDescent="0.2">
      <c r="H2994" s="59"/>
    </row>
    <row r="2995" spans="8:8" x14ac:dyDescent="0.2">
      <c r="H2995" s="59"/>
    </row>
    <row r="2996" spans="8:8" x14ac:dyDescent="0.2">
      <c r="H2996" s="59"/>
    </row>
    <row r="2997" spans="8:8" x14ac:dyDescent="0.2">
      <c r="H2997" s="59"/>
    </row>
    <row r="2998" spans="8:8" x14ac:dyDescent="0.2">
      <c r="H2998" s="59"/>
    </row>
    <row r="2999" spans="8:8" x14ac:dyDescent="0.2">
      <c r="H2999" s="59"/>
    </row>
    <row r="3000" spans="8:8" x14ac:dyDescent="0.2">
      <c r="H3000" s="59"/>
    </row>
    <row r="3001" spans="8:8" x14ac:dyDescent="0.2">
      <c r="H3001" s="59"/>
    </row>
    <row r="3002" spans="8:8" x14ac:dyDescent="0.2">
      <c r="H3002" s="59"/>
    </row>
    <row r="3003" spans="8:8" x14ac:dyDescent="0.2">
      <c r="H3003" s="59"/>
    </row>
    <row r="3004" spans="8:8" x14ac:dyDescent="0.2">
      <c r="H3004" s="59"/>
    </row>
    <row r="3005" spans="8:8" x14ac:dyDescent="0.2">
      <c r="H3005" s="59"/>
    </row>
    <row r="3006" spans="8:8" x14ac:dyDescent="0.2">
      <c r="H3006" s="59"/>
    </row>
    <row r="3007" spans="8:8" x14ac:dyDescent="0.2">
      <c r="H3007" s="59"/>
    </row>
    <row r="3008" spans="8:8" x14ac:dyDescent="0.2">
      <c r="H3008" s="59"/>
    </row>
    <row r="3009" spans="8:8" x14ac:dyDescent="0.2">
      <c r="H3009" s="59"/>
    </row>
    <row r="3010" spans="8:8" x14ac:dyDescent="0.2">
      <c r="H3010" s="59"/>
    </row>
    <row r="3011" spans="8:8" x14ac:dyDescent="0.2">
      <c r="H3011" s="59"/>
    </row>
    <row r="3012" spans="8:8" x14ac:dyDescent="0.2">
      <c r="H3012" s="59"/>
    </row>
    <row r="3013" spans="8:8" x14ac:dyDescent="0.2">
      <c r="H3013" s="59"/>
    </row>
    <row r="3014" spans="8:8" x14ac:dyDescent="0.2">
      <c r="H3014" s="59"/>
    </row>
    <row r="3015" spans="8:8" x14ac:dyDescent="0.2">
      <c r="H3015" s="59"/>
    </row>
    <row r="3016" spans="8:8" x14ac:dyDescent="0.2">
      <c r="H3016" s="59"/>
    </row>
    <row r="3017" spans="8:8" x14ac:dyDescent="0.2">
      <c r="H3017" s="59"/>
    </row>
    <row r="3018" spans="8:8" x14ac:dyDescent="0.2">
      <c r="H3018" s="59"/>
    </row>
    <row r="3019" spans="8:8" x14ac:dyDescent="0.2">
      <c r="H3019" s="59"/>
    </row>
    <row r="3020" spans="8:8" x14ac:dyDescent="0.2">
      <c r="H3020" s="59"/>
    </row>
    <row r="3021" spans="8:8" x14ac:dyDescent="0.2">
      <c r="H3021" s="59"/>
    </row>
    <row r="3022" spans="8:8" x14ac:dyDescent="0.2">
      <c r="H3022" s="59"/>
    </row>
    <row r="3023" spans="8:8" x14ac:dyDescent="0.2">
      <c r="H3023" s="59"/>
    </row>
    <row r="3024" spans="8:8" x14ac:dyDescent="0.2">
      <c r="H3024" s="59"/>
    </row>
    <row r="3025" spans="8:8" x14ac:dyDescent="0.2">
      <c r="H3025" s="59"/>
    </row>
    <row r="3026" spans="8:8" x14ac:dyDescent="0.2">
      <c r="H3026" s="59"/>
    </row>
    <row r="3027" spans="8:8" x14ac:dyDescent="0.2">
      <c r="H3027" s="59"/>
    </row>
    <row r="3028" spans="8:8" x14ac:dyDescent="0.2">
      <c r="H3028" s="59"/>
    </row>
    <row r="3029" spans="8:8" x14ac:dyDescent="0.2">
      <c r="H3029" s="59"/>
    </row>
    <row r="3030" spans="8:8" x14ac:dyDescent="0.2">
      <c r="H3030" s="59"/>
    </row>
    <row r="3031" spans="8:8" x14ac:dyDescent="0.2">
      <c r="H3031" s="59"/>
    </row>
    <row r="3032" spans="8:8" x14ac:dyDescent="0.2">
      <c r="H3032" s="59"/>
    </row>
    <row r="3033" spans="8:8" x14ac:dyDescent="0.2">
      <c r="H3033" s="59"/>
    </row>
    <row r="3034" spans="8:8" x14ac:dyDescent="0.2">
      <c r="H3034" s="59"/>
    </row>
    <row r="3035" spans="8:8" x14ac:dyDescent="0.2">
      <c r="H3035" s="59"/>
    </row>
    <row r="3036" spans="8:8" x14ac:dyDescent="0.2">
      <c r="H3036" s="59"/>
    </row>
    <row r="3037" spans="8:8" x14ac:dyDescent="0.2">
      <c r="H3037" s="59"/>
    </row>
    <row r="3038" spans="8:8" x14ac:dyDescent="0.2">
      <c r="H3038" s="59"/>
    </row>
    <row r="3039" spans="8:8" x14ac:dyDescent="0.2">
      <c r="H3039" s="59"/>
    </row>
    <row r="3040" spans="8:8" x14ac:dyDescent="0.2">
      <c r="H3040" s="59"/>
    </row>
    <row r="3041" spans="8:8" x14ac:dyDescent="0.2">
      <c r="H3041" s="59"/>
    </row>
    <row r="3042" spans="8:8" x14ac:dyDescent="0.2">
      <c r="H3042" s="59"/>
    </row>
    <row r="3043" spans="8:8" x14ac:dyDescent="0.2">
      <c r="H3043" s="59"/>
    </row>
    <row r="3044" spans="8:8" x14ac:dyDescent="0.2">
      <c r="H3044" s="59"/>
    </row>
    <row r="3045" spans="8:8" x14ac:dyDescent="0.2">
      <c r="H3045" s="59"/>
    </row>
    <row r="3046" spans="8:8" x14ac:dyDescent="0.2">
      <c r="H3046" s="59"/>
    </row>
    <row r="3047" spans="8:8" x14ac:dyDescent="0.2">
      <c r="H3047" s="59"/>
    </row>
    <row r="3048" spans="8:8" x14ac:dyDescent="0.2">
      <c r="H3048" s="59"/>
    </row>
    <row r="3049" spans="8:8" x14ac:dyDescent="0.2">
      <c r="H3049" s="59"/>
    </row>
    <row r="3050" spans="8:8" x14ac:dyDescent="0.2">
      <c r="H3050" s="59"/>
    </row>
    <row r="3051" spans="8:8" x14ac:dyDescent="0.2">
      <c r="H3051" s="59"/>
    </row>
    <row r="3052" spans="8:8" x14ac:dyDescent="0.2">
      <c r="H3052" s="59"/>
    </row>
    <row r="3053" spans="8:8" x14ac:dyDescent="0.2">
      <c r="H3053" s="59"/>
    </row>
    <row r="3054" spans="8:8" x14ac:dyDescent="0.2">
      <c r="H3054" s="59"/>
    </row>
    <row r="3055" spans="8:8" x14ac:dyDescent="0.2">
      <c r="H3055" s="59"/>
    </row>
    <row r="3056" spans="8:8" x14ac:dyDescent="0.2">
      <c r="H3056" s="59"/>
    </row>
    <row r="3057" spans="8:8" x14ac:dyDescent="0.2">
      <c r="H3057" s="59"/>
    </row>
    <row r="3058" spans="8:8" x14ac:dyDescent="0.2">
      <c r="H3058" s="59"/>
    </row>
    <row r="3059" spans="8:8" x14ac:dyDescent="0.2">
      <c r="H3059" s="59"/>
    </row>
    <row r="3060" spans="8:8" x14ac:dyDescent="0.2">
      <c r="H3060" s="59"/>
    </row>
    <row r="3061" spans="8:8" x14ac:dyDescent="0.2">
      <c r="H3061" s="59"/>
    </row>
    <row r="3062" spans="8:8" x14ac:dyDescent="0.2">
      <c r="H3062" s="59"/>
    </row>
    <row r="3063" spans="8:8" x14ac:dyDescent="0.2">
      <c r="H3063" s="59"/>
    </row>
    <row r="3064" spans="8:8" x14ac:dyDescent="0.2">
      <c r="H3064" s="59"/>
    </row>
    <row r="3065" spans="8:8" x14ac:dyDescent="0.2">
      <c r="H3065" s="59"/>
    </row>
    <row r="3066" spans="8:8" x14ac:dyDescent="0.2">
      <c r="H3066" s="59"/>
    </row>
    <row r="3067" spans="8:8" x14ac:dyDescent="0.2">
      <c r="H3067" s="59"/>
    </row>
    <row r="3068" spans="8:8" x14ac:dyDescent="0.2">
      <c r="H3068" s="59"/>
    </row>
    <row r="3069" spans="8:8" x14ac:dyDescent="0.2">
      <c r="H3069" s="59"/>
    </row>
    <row r="3070" spans="8:8" x14ac:dyDescent="0.2">
      <c r="H3070" s="59"/>
    </row>
    <row r="3071" spans="8:8" x14ac:dyDescent="0.2">
      <c r="H3071" s="59"/>
    </row>
    <row r="3072" spans="8:8" x14ac:dyDescent="0.2">
      <c r="H3072" s="59"/>
    </row>
    <row r="3073" spans="8:8" x14ac:dyDescent="0.2">
      <c r="H3073" s="59"/>
    </row>
    <row r="3074" spans="8:8" x14ac:dyDescent="0.2">
      <c r="H3074" s="59"/>
    </row>
    <row r="3075" spans="8:8" x14ac:dyDescent="0.2">
      <c r="H3075" s="59"/>
    </row>
    <row r="3076" spans="8:8" x14ac:dyDescent="0.2">
      <c r="H3076" s="59"/>
    </row>
    <row r="3077" spans="8:8" x14ac:dyDescent="0.2">
      <c r="H3077" s="59"/>
    </row>
    <row r="3078" spans="8:8" x14ac:dyDescent="0.2">
      <c r="H3078" s="59"/>
    </row>
    <row r="3079" spans="8:8" x14ac:dyDescent="0.2">
      <c r="H3079" s="59"/>
    </row>
    <row r="3080" spans="8:8" x14ac:dyDescent="0.2">
      <c r="H3080" s="59"/>
    </row>
    <row r="3081" spans="8:8" x14ac:dyDescent="0.2">
      <c r="H3081" s="59"/>
    </row>
    <row r="3082" spans="8:8" x14ac:dyDescent="0.2">
      <c r="H3082" s="59"/>
    </row>
    <row r="3083" spans="8:8" x14ac:dyDescent="0.2">
      <c r="H3083" s="59"/>
    </row>
    <row r="3084" spans="8:8" x14ac:dyDescent="0.2">
      <c r="H3084" s="59"/>
    </row>
    <row r="3085" spans="8:8" x14ac:dyDescent="0.2">
      <c r="H3085" s="59"/>
    </row>
    <row r="3086" spans="8:8" x14ac:dyDescent="0.2">
      <c r="H3086" s="59"/>
    </row>
    <row r="3087" spans="8:8" x14ac:dyDescent="0.2">
      <c r="H3087" s="59"/>
    </row>
    <row r="3088" spans="8:8" x14ac:dyDescent="0.2">
      <c r="H3088" s="59"/>
    </row>
    <row r="3089" spans="8:8" x14ac:dyDescent="0.2">
      <c r="H3089" s="59"/>
    </row>
    <row r="3090" spans="8:8" x14ac:dyDescent="0.2">
      <c r="H3090" s="59"/>
    </row>
    <row r="3091" spans="8:8" x14ac:dyDescent="0.2">
      <c r="H3091" s="59"/>
    </row>
    <row r="3092" spans="8:8" x14ac:dyDescent="0.2">
      <c r="H3092" s="59"/>
    </row>
    <row r="3093" spans="8:8" x14ac:dyDescent="0.2">
      <c r="H3093" s="59"/>
    </row>
    <row r="3094" spans="8:8" x14ac:dyDescent="0.2">
      <c r="H3094" s="59"/>
    </row>
    <row r="3095" spans="8:8" x14ac:dyDescent="0.2">
      <c r="H3095" s="59"/>
    </row>
    <row r="3096" spans="8:8" x14ac:dyDescent="0.2">
      <c r="H3096" s="59"/>
    </row>
    <row r="3097" spans="8:8" x14ac:dyDescent="0.2">
      <c r="H3097" s="59"/>
    </row>
    <row r="3098" spans="8:8" x14ac:dyDescent="0.2">
      <c r="H3098" s="59"/>
    </row>
    <row r="3099" spans="8:8" x14ac:dyDescent="0.2">
      <c r="H3099" s="59"/>
    </row>
    <row r="3100" spans="8:8" x14ac:dyDescent="0.2">
      <c r="H3100" s="59"/>
    </row>
    <row r="3101" spans="8:8" x14ac:dyDescent="0.2">
      <c r="H3101" s="59"/>
    </row>
    <row r="3102" spans="8:8" x14ac:dyDescent="0.2">
      <c r="H3102" s="59"/>
    </row>
    <row r="3103" spans="8:8" x14ac:dyDescent="0.2">
      <c r="H3103" s="59"/>
    </row>
    <row r="3104" spans="8:8" x14ac:dyDescent="0.2">
      <c r="H3104" s="59"/>
    </row>
    <row r="3105" spans="8:8" x14ac:dyDescent="0.2">
      <c r="H3105" s="59"/>
    </row>
    <row r="3106" spans="8:8" x14ac:dyDescent="0.2">
      <c r="H3106" s="59"/>
    </row>
    <row r="3107" spans="8:8" x14ac:dyDescent="0.2">
      <c r="H3107" s="59"/>
    </row>
    <row r="3108" spans="8:8" x14ac:dyDescent="0.2">
      <c r="H3108" s="59"/>
    </row>
    <row r="3109" spans="8:8" x14ac:dyDescent="0.2">
      <c r="H3109" s="59"/>
    </row>
    <row r="3110" spans="8:8" x14ac:dyDescent="0.2">
      <c r="H3110" s="59"/>
    </row>
    <row r="3111" spans="8:8" x14ac:dyDescent="0.2">
      <c r="H3111" s="59"/>
    </row>
    <row r="3112" spans="8:8" x14ac:dyDescent="0.2">
      <c r="H3112" s="59"/>
    </row>
    <row r="3113" spans="8:8" x14ac:dyDescent="0.2">
      <c r="H3113" s="59"/>
    </row>
    <row r="3114" spans="8:8" x14ac:dyDescent="0.2">
      <c r="H3114" s="59"/>
    </row>
    <row r="3115" spans="8:8" x14ac:dyDescent="0.2">
      <c r="H3115" s="59"/>
    </row>
    <row r="3116" spans="8:8" x14ac:dyDescent="0.2">
      <c r="H3116" s="59"/>
    </row>
    <row r="3117" spans="8:8" x14ac:dyDescent="0.2">
      <c r="H3117" s="59"/>
    </row>
    <row r="3118" spans="8:8" x14ac:dyDescent="0.2">
      <c r="H3118" s="59"/>
    </row>
    <row r="3119" spans="8:8" x14ac:dyDescent="0.2">
      <c r="H3119" s="59"/>
    </row>
    <row r="3120" spans="8:8" x14ac:dyDescent="0.2">
      <c r="H3120" s="59"/>
    </row>
    <row r="3121" spans="8:8" x14ac:dyDescent="0.2">
      <c r="H3121" s="59"/>
    </row>
    <row r="3122" spans="8:8" x14ac:dyDescent="0.2">
      <c r="H3122" s="59"/>
    </row>
    <row r="3123" spans="8:8" x14ac:dyDescent="0.2">
      <c r="H3123" s="59"/>
    </row>
    <row r="3124" spans="8:8" x14ac:dyDescent="0.2">
      <c r="H3124" s="59"/>
    </row>
    <row r="3125" spans="8:8" x14ac:dyDescent="0.2">
      <c r="H3125" s="59"/>
    </row>
    <row r="3126" spans="8:8" x14ac:dyDescent="0.2">
      <c r="H3126" s="59"/>
    </row>
    <row r="3127" spans="8:8" x14ac:dyDescent="0.2">
      <c r="H3127" s="59"/>
    </row>
    <row r="3128" spans="8:8" x14ac:dyDescent="0.2">
      <c r="H3128" s="59"/>
    </row>
    <row r="3129" spans="8:8" x14ac:dyDescent="0.2">
      <c r="H3129" s="59"/>
    </row>
    <row r="3130" spans="8:8" x14ac:dyDescent="0.2">
      <c r="H3130" s="59"/>
    </row>
    <row r="3131" spans="8:8" x14ac:dyDescent="0.2">
      <c r="H3131" s="59"/>
    </row>
    <row r="3132" spans="8:8" x14ac:dyDescent="0.2">
      <c r="H3132" s="59"/>
    </row>
    <row r="3133" spans="8:8" x14ac:dyDescent="0.2">
      <c r="H3133" s="59"/>
    </row>
    <row r="3134" spans="8:8" x14ac:dyDescent="0.2">
      <c r="H3134" s="59"/>
    </row>
    <row r="3135" spans="8:8" x14ac:dyDescent="0.2">
      <c r="H3135" s="59"/>
    </row>
    <row r="3136" spans="8:8" x14ac:dyDescent="0.2">
      <c r="H3136" s="59"/>
    </row>
    <row r="3137" spans="8:8" x14ac:dyDescent="0.2">
      <c r="H3137" s="59"/>
    </row>
    <row r="3138" spans="8:8" x14ac:dyDescent="0.2">
      <c r="H3138" s="59"/>
    </row>
    <row r="3139" spans="8:8" x14ac:dyDescent="0.2">
      <c r="H3139" s="59"/>
    </row>
    <row r="3140" spans="8:8" x14ac:dyDescent="0.2">
      <c r="H3140" s="59"/>
    </row>
    <row r="3141" spans="8:8" x14ac:dyDescent="0.2">
      <c r="H3141" s="59"/>
    </row>
    <row r="3142" spans="8:8" x14ac:dyDescent="0.2">
      <c r="H3142" s="59"/>
    </row>
    <row r="3143" spans="8:8" x14ac:dyDescent="0.2">
      <c r="H3143" s="59"/>
    </row>
    <row r="3144" spans="8:8" x14ac:dyDescent="0.2">
      <c r="H3144" s="59"/>
    </row>
    <row r="3145" spans="8:8" x14ac:dyDescent="0.2">
      <c r="H3145" s="59"/>
    </row>
    <row r="3146" spans="8:8" x14ac:dyDescent="0.2">
      <c r="H3146" s="59"/>
    </row>
    <row r="3147" spans="8:8" x14ac:dyDescent="0.2">
      <c r="H3147" s="59"/>
    </row>
    <row r="3148" spans="8:8" x14ac:dyDescent="0.2">
      <c r="H3148" s="59"/>
    </row>
    <row r="3149" spans="8:8" x14ac:dyDescent="0.2">
      <c r="H3149" s="59"/>
    </row>
    <row r="3150" spans="8:8" x14ac:dyDescent="0.2">
      <c r="H3150" s="59"/>
    </row>
    <row r="3151" spans="8:8" x14ac:dyDescent="0.2">
      <c r="H3151" s="59"/>
    </row>
    <row r="3152" spans="8:8" x14ac:dyDescent="0.2">
      <c r="H3152" s="59"/>
    </row>
    <row r="3153" spans="8:8" x14ac:dyDescent="0.2">
      <c r="H3153" s="59"/>
    </row>
    <row r="3154" spans="8:8" x14ac:dyDescent="0.2">
      <c r="H3154" s="59"/>
    </row>
    <row r="3155" spans="8:8" x14ac:dyDescent="0.2">
      <c r="H3155" s="59"/>
    </row>
    <row r="3156" spans="8:8" x14ac:dyDescent="0.2">
      <c r="H3156" s="59"/>
    </row>
    <row r="3157" spans="8:8" x14ac:dyDescent="0.2">
      <c r="H3157" s="59"/>
    </row>
    <row r="3158" spans="8:8" x14ac:dyDescent="0.2">
      <c r="H3158" s="59"/>
    </row>
    <row r="3159" spans="8:8" x14ac:dyDescent="0.2">
      <c r="H3159" s="59"/>
    </row>
    <row r="3160" spans="8:8" x14ac:dyDescent="0.2">
      <c r="H3160" s="59"/>
    </row>
    <row r="3161" spans="8:8" x14ac:dyDescent="0.2">
      <c r="H3161" s="59"/>
    </row>
    <row r="3162" spans="8:8" x14ac:dyDescent="0.2">
      <c r="H3162" s="59"/>
    </row>
    <row r="3163" spans="8:8" x14ac:dyDescent="0.2">
      <c r="H3163" s="59"/>
    </row>
    <row r="3164" spans="8:8" x14ac:dyDescent="0.2">
      <c r="H3164" s="59"/>
    </row>
    <row r="3165" spans="8:8" x14ac:dyDescent="0.2">
      <c r="H3165" s="59"/>
    </row>
    <row r="3166" spans="8:8" x14ac:dyDescent="0.2">
      <c r="H3166" s="59"/>
    </row>
    <row r="3167" spans="8:8" x14ac:dyDescent="0.2">
      <c r="H3167" s="59"/>
    </row>
    <row r="3168" spans="8:8" x14ac:dyDescent="0.2">
      <c r="H3168" s="59"/>
    </row>
    <row r="3169" spans="8:8" x14ac:dyDescent="0.2">
      <c r="H3169" s="59"/>
    </row>
    <row r="3170" spans="8:8" x14ac:dyDescent="0.2">
      <c r="H3170" s="59"/>
    </row>
    <row r="3171" spans="8:8" x14ac:dyDescent="0.2">
      <c r="H3171" s="59"/>
    </row>
    <row r="3172" spans="8:8" x14ac:dyDescent="0.2">
      <c r="H3172" s="59"/>
    </row>
    <row r="3173" spans="8:8" x14ac:dyDescent="0.2">
      <c r="H3173" s="59"/>
    </row>
    <row r="3174" spans="8:8" x14ac:dyDescent="0.2">
      <c r="H3174" s="59"/>
    </row>
    <row r="3175" spans="8:8" x14ac:dyDescent="0.2">
      <c r="H3175" s="59"/>
    </row>
    <row r="3176" spans="8:8" x14ac:dyDescent="0.2">
      <c r="H3176" s="59"/>
    </row>
    <row r="3177" spans="8:8" x14ac:dyDescent="0.2">
      <c r="H3177" s="59"/>
    </row>
    <row r="3178" spans="8:8" x14ac:dyDescent="0.2">
      <c r="H3178" s="59"/>
    </row>
    <row r="3179" spans="8:8" x14ac:dyDescent="0.2">
      <c r="H3179" s="59"/>
    </row>
    <row r="3180" spans="8:8" x14ac:dyDescent="0.2">
      <c r="H3180" s="59"/>
    </row>
    <row r="3181" spans="8:8" x14ac:dyDescent="0.2">
      <c r="H3181" s="59"/>
    </row>
    <row r="3182" spans="8:8" x14ac:dyDescent="0.2">
      <c r="H3182" s="59"/>
    </row>
    <row r="3183" spans="8:8" x14ac:dyDescent="0.2">
      <c r="H3183" s="59"/>
    </row>
    <row r="3184" spans="8:8" x14ac:dyDescent="0.2">
      <c r="H3184" s="59"/>
    </row>
    <row r="3185" spans="8:8" x14ac:dyDescent="0.2">
      <c r="H3185" s="59"/>
    </row>
    <row r="3186" spans="8:8" x14ac:dyDescent="0.2">
      <c r="H3186" s="59"/>
    </row>
    <row r="3187" spans="8:8" x14ac:dyDescent="0.2">
      <c r="H3187" s="59"/>
    </row>
    <row r="3188" spans="8:8" x14ac:dyDescent="0.2">
      <c r="H3188" s="59"/>
    </row>
    <row r="3189" spans="8:8" x14ac:dyDescent="0.2">
      <c r="H3189" s="59"/>
    </row>
    <row r="3190" spans="8:8" x14ac:dyDescent="0.2">
      <c r="H3190" s="59"/>
    </row>
    <row r="3191" spans="8:8" x14ac:dyDescent="0.2">
      <c r="H3191" s="59"/>
    </row>
    <row r="3192" spans="8:8" x14ac:dyDescent="0.2">
      <c r="H3192" s="59"/>
    </row>
    <row r="3193" spans="8:8" x14ac:dyDescent="0.2">
      <c r="H3193" s="59"/>
    </row>
    <row r="3194" spans="8:8" x14ac:dyDescent="0.2">
      <c r="H3194" s="59"/>
    </row>
    <row r="3195" spans="8:8" x14ac:dyDescent="0.2">
      <c r="H3195" s="59"/>
    </row>
    <row r="3196" spans="8:8" x14ac:dyDescent="0.2">
      <c r="H3196" s="59"/>
    </row>
    <row r="3197" spans="8:8" x14ac:dyDescent="0.2">
      <c r="H3197" s="59"/>
    </row>
    <row r="3198" spans="8:8" x14ac:dyDescent="0.2">
      <c r="H3198" s="59"/>
    </row>
    <row r="3199" spans="8:8" x14ac:dyDescent="0.2">
      <c r="H3199" s="59"/>
    </row>
    <row r="3200" spans="8:8" x14ac:dyDescent="0.2">
      <c r="H3200" s="59"/>
    </row>
    <row r="3201" spans="8:8" x14ac:dyDescent="0.2">
      <c r="H3201" s="59"/>
    </row>
    <row r="3202" spans="8:8" x14ac:dyDescent="0.2">
      <c r="H3202" s="59"/>
    </row>
    <row r="3203" spans="8:8" x14ac:dyDescent="0.2">
      <c r="H3203" s="59"/>
    </row>
    <row r="3204" spans="8:8" x14ac:dyDescent="0.2">
      <c r="H3204" s="59"/>
    </row>
    <row r="3205" spans="8:8" x14ac:dyDescent="0.2">
      <c r="H3205" s="59"/>
    </row>
    <row r="3206" spans="8:8" x14ac:dyDescent="0.2">
      <c r="H3206" s="59"/>
    </row>
    <row r="3207" spans="8:8" x14ac:dyDescent="0.2">
      <c r="H3207" s="59"/>
    </row>
    <row r="3208" spans="8:8" x14ac:dyDescent="0.2">
      <c r="H3208" s="59"/>
    </row>
    <row r="3209" spans="8:8" x14ac:dyDescent="0.2">
      <c r="H3209" s="59"/>
    </row>
    <row r="3210" spans="8:8" x14ac:dyDescent="0.2">
      <c r="H3210" s="59"/>
    </row>
    <row r="3211" spans="8:8" x14ac:dyDescent="0.2">
      <c r="H3211" s="59"/>
    </row>
    <row r="3212" spans="8:8" x14ac:dyDescent="0.2">
      <c r="H3212" s="59"/>
    </row>
    <row r="3213" spans="8:8" x14ac:dyDescent="0.2">
      <c r="H3213" s="59"/>
    </row>
    <row r="3214" spans="8:8" x14ac:dyDescent="0.2">
      <c r="H3214" s="59"/>
    </row>
    <row r="3215" spans="8:8" x14ac:dyDescent="0.2">
      <c r="H3215" s="59"/>
    </row>
    <row r="3216" spans="8:8" x14ac:dyDescent="0.2">
      <c r="H3216" s="59"/>
    </row>
    <row r="3217" spans="8:8" x14ac:dyDescent="0.2">
      <c r="H3217" s="59"/>
    </row>
    <row r="3218" spans="8:8" x14ac:dyDescent="0.2">
      <c r="H3218" s="59"/>
    </row>
    <row r="3219" spans="8:8" x14ac:dyDescent="0.2">
      <c r="H3219" s="59"/>
    </row>
    <row r="3220" spans="8:8" x14ac:dyDescent="0.2">
      <c r="H3220" s="59"/>
    </row>
    <row r="3221" spans="8:8" x14ac:dyDescent="0.2">
      <c r="H3221" s="59"/>
    </row>
    <row r="3222" spans="8:8" x14ac:dyDescent="0.2">
      <c r="H3222" s="59"/>
    </row>
    <row r="3223" spans="8:8" x14ac:dyDescent="0.2">
      <c r="H3223" s="59"/>
    </row>
    <row r="3224" spans="8:8" x14ac:dyDescent="0.2">
      <c r="H3224" s="59"/>
    </row>
    <row r="3225" spans="8:8" x14ac:dyDescent="0.2">
      <c r="H3225" s="59"/>
    </row>
    <row r="3226" spans="8:8" x14ac:dyDescent="0.2">
      <c r="H3226" s="59"/>
    </row>
    <row r="3227" spans="8:8" x14ac:dyDescent="0.2">
      <c r="H3227" s="59"/>
    </row>
    <row r="3228" spans="8:8" x14ac:dyDescent="0.2">
      <c r="H3228" s="59"/>
    </row>
    <row r="3229" spans="8:8" x14ac:dyDescent="0.2">
      <c r="H3229" s="59"/>
    </row>
    <row r="3230" spans="8:8" x14ac:dyDescent="0.2">
      <c r="H3230" s="59"/>
    </row>
    <row r="3231" spans="8:8" x14ac:dyDescent="0.2">
      <c r="H3231" s="59"/>
    </row>
    <row r="3232" spans="8:8" x14ac:dyDescent="0.2">
      <c r="H3232" s="59"/>
    </row>
    <row r="3233" spans="8:8" x14ac:dyDescent="0.2">
      <c r="H3233" s="59"/>
    </row>
    <row r="3234" spans="8:8" x14ac:dyDescent="0.2">
      <c r="H3234" s="59"/>
    </row>
    <row r="3235" spans="8:8" x14ac:dyDescent="0.2">
      <c r="H3235" s="59"/>
    </row>
    <row r="3236" spans="8:8" x14ac:dyDescent="0.2">
      <c r="H3236" s="59"/>
    </row>
    <row r="3237" spans="8:8" x14ac:dyDescent="0.2">
      <c r="H3237" s="59"/>
    </row>
    <row r="3238" spans="8:8" x14ac:dyDescent="0.2">
      <c r="H3238" s="59"/>
    </row>
    <row r="3239" spans="8:8" x14ac:dyDescent="0.2">
      <c r="H3239" s="59"/>
    </row>
    <row r="3240" spans="8:8" x14ac:dyDescent="0.2">
      <c r="H3240" s="59"/>
    </row>
    <row r="3241" spans="8:8" x14ac:dyDescent="0.2">
      <c r="H3241" s="59"/>
    </row>
    <row r="3242" spans="8:8" x14ac:dyDescent="0.2">
      <c r="H3242" s="59"/>
    </row>
    <row r="3243" spans="8:8" x14ac:dyDescent="0.2">
      <c r="H3243" s="59"/>
    </row>
    <row r="3244" spans="8:8" x14ac:dyDescent="0.2">
      <c r="H3244" s="59"/>
    </row>
    <row r="3245" spans="8:8" x14ac:dyDescent="0.2">
      <c r="H3245" s="59"/>
    </row>
    <row r="3246" spans="8:8" x14ac:dyDescent="0.2">
      <c r="H3246" s="59"/>
    </row>
    <row r="3247" spans="8:8" x14ac:dyDescent="0.2">
      <c r="H3247" s="59"/>
    </row>
    <row r="3248" spans="8:8" x14ac:dyDescent="0.2">
      <c r="H3248" s="59"/>
    </row>
    <row r="3249" spans="8:8" x14ac:dyDescent="0.2">
      <c r="H3249" s="59"/>
    </row>
    <row r="3250" spans="8:8" x14ac:dyDescent="0.2">
      <c r="H3250" s="59"/>
    </row>
    <row r="3251" spans="8:8" x14ac:dyDescent="0.2">
      <c r="H3251" s="59"/>
    </row>
    <row r="3252" spans="8:8" x14ac:dyDescent="0.2">
      <c r="H3252" s="59"/>
    </row>
    <row r="3253" spans="8:8" x14ac:dyDescent="0.2">
      <c r="H3253" s="59"/>
    </row>
    <row r="3254" spans="8:8" x14ac:dyDescent="0.2">
      <c r="H3254" s="59"/>
    </row>
    <row r="3255" spans="8:8" x14ac:dyDescent="0.2">
      <c r="H3255" s="59"/>
    </row>
    <row r="3256" spans="8:8" x14ac:dyDescent="0.2">
      <c r="H3256" s="59"/>
    </row>
    <row r="3257" spans="8:8" x14ac:dyDescent="0.2">
      <c r="H3257" s="59"/>
    </row>
    <row r="3258" spans="8:8" x14ac:dyDescent="0.2">
      <c r="H3258" s="59"/>
    </row>
    <row r="3259" spans="8:8" x14ac:dyDescent="0.2">
      <c r="H3259" s="59"/>
    </row>
    <row r="3260" spans="8:8" x14ac:dyDescent="0.2">
      <c r="H3260" s="59"/>
    </row>
    <row r="3261" spans="8:8" x14ac:dyDescent="0.2">
      <c r="H3261" s="59"/>
    </row>
    <row r="3262" spans="8:8" x14ac:dyDescent="0.2">
      <c r="H3262" s="59"/>
    </row>
    <row r="3263" spans="8:8" x14ac:dyDescent="0.2">
      <c r="H3263" s="59"/>
    </row>
    <row r="3264" spans="8:8" x14ac:dyDescent="0.2">
      <c r="H3264" s="59"/>
    </row>
    <row r="3265" spans="8:62" x14ac:dyDescent="0.2">
      <c r="H3265" s="59"/>
    </row>
    <row r="3266" spans="8:62" x14ac:dyDescent="0.2">
      <c r="H3266" s="59"/>
    </row>
    <row r="3267" spans="8:62" x14ac:dyDescent="0.2">
      <c r="H3267" s="59"/>
      <c r="BJ3267" s="40"/>
    </row>
    <row r="3268" spans="8:62" x14ac:dyDescent="0.2">
      <c r="H3268" s="59"/>
    </row>
    <row r="3269" spans="8:62" x14ac:dyDescent="0.2">
      <c r="H3269" s="59"/>
    </row>
    <row r="3270" spans="8:62" x14ac:dyDescent="0.2">
      <c r="H3270" s="59"/>
    </row>
    <row r="3271" spans="8:62" x14ac:dyDescent="0.2">
      <c r="H3271" s="59"/>
    </row>
    <row r="3272" spans="8:62" x14ac:dyDescent="0.2">
      <c r="H3272" s="59"/>
    </row>
    <row r="3273" spans="8:62" x14ac:dyDescent="0.2">
      <c r="H3273" s="59"/>
    </row>
    <row r="3274" spans="8:62" x14ac:dyDescent="0.2">
      <c r="H3274" s="59"/>
    </row>
    <row r="3275" spans="8:62" x14ac:dyDescent="0.2">
      <c r="H3275" s="59"/>
    </row>
    <row r="3276" spans="8:62" x14ac:dyDescent="0.2">
      <c r="H3276" s="59"/>
    </row>
    <row r="3277" spans="8:62" x14ac:dyDescent="0.2">
      <c r="H3277" s="59"/>
    </row>
    <row r="3278" spans="8:62" x14ac:dyDescent="0.2">
      <c r="H3278" s="59"/>
    </row>
    <row r="3279" spans="8:62" x14ac:dyDescent="0.2">
      <c r="H3279" s="59"/>
    </row>
    <row r="3280" spans="8:62" x14ac:dyDescent="0.2">
      <c r="H3280" s="59"/>
    </row>
    <row r="3281" spans="8:8" x14ac:dyDescent="0.2">
      <c r="H3281" s="59"/>
    </row>
    <row r="3282" spans="8:8" x14ac:dyDescent="0.2">
      <c r="H3282" s="59"/>
    </row>
    <row r="3283" spans="8:8" x14ac:dyDescent="0.2">
      <c r="H3283" s="59"/>
    </row>
    <row r="3284" spans="8:8" x14ac:dyDescent="0.2">
      <c r="H3284" s="59"/>
    </row>
    <row r="3285" spans="8:8" x14ac:dyDescent="0.2">
      <c r="H3285" s="59"/>
    </row>
    <row r="3286" spans="8:8" x14ac:dyDescent="0.2">
      <c r="H3286" s="59"/>
    </row>
    <row r="3287" spans="8:8" x14ac:dyDescent="0.2">
      <c r="H3287" s="59"/>
    </row>
    <row r="3288" spans="8:8" x14ac:dyDescent="0.2">
      <c r="H3288" s="59"/>
    </row>
    <row r="3289" spans="8:8" x14ac:dyDescent="0.2">
      <c r="H3289" s="59"/>
    </row>
    <row r="3290" spans="8:8" x14ac:dyDescent="0.2">
      <c r="H3290" s="59"/>
    </row>
    <row r="3291" spans="8:8" x14ac:dyDescent="0.2">
      <c r="H3291" s="59"/>
    </row>
    <row r="3292" spans="8:8" x14ac:dyDescent="0.2">
      <c r="H3292" s="59"/>
    </row>
    <row r="3293" spans="8:8" x14ac:dyDescent="0.2">
      <c r="H3293" s="59"/>
    </row>
    <row r="3294" spans="8:8" x14ac:dyDescent="0.2">
      <c r="H3294" s="59"/>
    </row>
    <row r="3295" spans="8:8" x14ac:dyDescent="0.2">
      <c r="H3295" s="59"/>
    </row>
    <row r="3296" spans="8:8" x14ac:dyDescent="0.2">
      <c r="H3296" s="59"/>
    </row>
    <row r="3297" spans="8:8" x14ac:dyDescent="0.2">
      <c r="H3297" s="59"/>
    </row>
    <row r="3298" spans="8:8" x14ac:dyDescent="0.2">
      <c r="H3298" s="59"/>
    </row>
    <row r="3299" spans="8:8" x14ac:dyDescent="0.2">
      <c r="H3299" s="59"/>
    </row>
    <row r="3300" spans="8:8" x14ac:dyDescent="0.2">
      <c r="H3300" s="59"/>
    </row>
    <row r="3301" spans="8:8" x14ac:dyDescent="0.2">
      <c r="H3301" s="59"/>
    </row>
    <row r="3302" spans="8:8" x14ac:dyDescent="0.2">
      <c r="H3302" s="59"/>
    </row>
    <row r="3303" spans="8:8" x14ac:dyDescent="0.2">
      <c r="H3303" s="59"/>
    </row>
    <row r="3304" spans="8:8" x14ac:dyDescent="0.2">
      <c r="H3304" s="59"/>
    </row>
    <row r="3305" spans="8:8" x14ac:dyDescent="0.2">
      <c r="H3305" s="59"/>
    </row>
    <row r="3306" spans="8:8" x14ac:dyDescent="0.2">
      <c r="H3306" s="59"/>
    </row>
    <row r="3307" spans="8:8" x14ac:dyDescent="0.2">
      <c r="H3307" s="59"/>
    </row>
    <row r="3308" spans="8:8" x14ac:dyDescent="0.2">
      <c r="H3308" s="59"/>
    </row>
    <row r="3309" spans="8:8" x14ac:dyDescent="0.2">
      <c r="H3309" s="59"/>
    </row>
    <row r="3310" spans="8:8" x14ac:dyDescent="0.2">
      <c r="H3310" s="59"/>
    </row>
    <row r="3311" spans="8:8" x14ac:dyDescent="0.2">
      <c r="H3311" s="59"/>
    </row>
    <row r="3312" spans="8:8" x14ac:dyDescent="0.2">
      <c r="H3312" s="59"/>
    </row>
    <row r="3313" spans="8:63" x14ac:dyDescent="0.2">
      <c r="H3313" s="59"/>
    </row>
    <row r="3314" spans="8:63" x14ac:dyDescent="0.2">
      <c r="H3314" s="59"/>
    </row>
    <row r="3315" spans="8:63" x14ac:dyDescent="0.2">
      <c r="H3315" s="59"/>
    </row>
    <row r="3316" spans="8:63" x14ac:dyDescent="0.2">
      <c r="H3316" s="59"/>
      <c r="BK3316" s="40"/>
    </row>
    <row r="3317" spans="8:63" x14ac:dyDescent="0.2">
      <c r="H3317" s="59"/>
    </row>
    <row r="3318" spans="8:63" x14ac:dyDescent="0.2">
      <c r="H3318" s="59"/>
    </row>
    <row r="3319" spans="8:63" x14ac:dyDescent="0.2">
      <c r="H3319" s="59"/>
    </row>
    <row r="3320" spans="8:63" x14ac:dyDescent="0.2">
      <c r="H3320" s="59"/>
    </row>
    <row r="3321" spans="8:63" x14ac:dyDescent="0.2">
      <c r="H3321" s="59"/>
    </row>
    <row r="3322" spans="8:63" x14ac:dyDescent="0.2">
      <c r="H3322" s="59"/>
    </row>
    <row r="3323" spans="8:63" x14ac:dyDescent="0.2">
      <c r="H3323" s="59"/>
    </row>
    <row r="3324" spans="8:63" x14ac:dyDescent="0.2">
      <c r="H3324" s="59"/>
    </row>
    <row r="3325" spans="8:63" x14ac:dyDescent="0.2">
      <c r="H3325" s="59"/>
    </row>
    <row r="3326" spans="8:63" x14ac:dyDescent="0.2">
      <c r="H3326" s="59"/>
    </row>
    <row r="3327" spans="8:63" x14ac:dyDescent="0.2">
      <c r="H3327" s="59"/>
    </row>
    <row r="3328" spans="8:63" x14ac:dyDescent="0.2">
      <c r="H3328" s="59"/>
    </row>
    <row r="3329" spans="8:8" x14ac:dyDescent="0.2">
      <c r="H3329" s="59"/>
    </row>
    <row r="3330" spans="8:8" x14ac:dyDescent="0.2">
      <c r="H3330" s="59"/>
    </row>
    <row r="3331" spans="8:8" x14ac:dyDescent="0.2">
      <c r="H3331" s="59"/>
    </row>
    <row r="3332" spans="8:8" x14ac:dyDescent="0.2">
      <c r="H3332" s="59"/>
    </row>
    <row r="3333" spans="8:8" x14ac:dyDescent="0.2">
      <c r="H3333" s="59"/>
    </row>
    <row r="3334" spans="8:8" x14ac:dyDescent="0.2">
      <c r="H3334" s="59"/>
    </row>
    <row r="3335" spans="8:8" x14ac:dyDescent="0.2">
      <c r="H3335" s="59"/>
    </row>
    <row r="3336" spans="8:8" x14ac:dyDescent="0.2">
      <c r="H3336" s="59"/>
    </row>
    <row r="3337" spans="8:8" x14ac:dyDescent="0.2">
      <c r="H3337" s="59"/>
    </row>
    <row r="3338" spans="8:8" x14ac:dyDescent="0.2">
      <c r="H3338" s="59"/>
    </row>
    <row r="3339" spans="8:8" x14ac:dyDescent="0.2">
      <c r="H3339" s="59"/>
    </row>
    <row r="3340" spans="8:8" x14ac:dyDescent="0.2">
      <c r="H3340" s="59"/>
    </row>
    <row r="3341" spans="8:8" x14ac:dyDescent="0.2">
      <c r="H3341" s="59"/>
    </row>
    <row r="3342" spans="8:8" x14ac:dyDescent="0.2">
      <c r="H3342" s="59"/>
    </row>
    <row r="3343" spans="8:8" x14ac:dyDescent="0.2">
      <c r="H3343" s="59"/>
    </row>
    <row r="3344" spans="8:8" x14ac:dyDescent="0.2">
      <c r="H3344" s="59"/>
    </row>
    <row r="3345" spans="8:8" x14ac:dyDescent="0.2">
      <c r="H3345" s="59"/>
    </row>
    <row r="3346" spans="8:8" x14ac:dyDescent="0.2">
      <c r="H3346" s="59"/>
    </row>
    <row r="3347" spans="8:8" x14ac:dyDescent="0.2">
      <c r="H3347" s="59"/>
    </row>
    <row r="3348" spans="8:8" x14ac:dyDescent="0.2">
      <c r="H3348" s="59"/>
    </row>
    <row r="3349" spans="8:8" x14ac:dyDescent="0.2">
      <c r="H3349" s="59"/>
    </row>
    <row r="3350" spans="8:8" x14ac:dyDescent="0.2">
      <c r="H3350" s="59"/>
    </row>
    <row r="3351" spans="8:8" x14ac:dyDescent="0.2">
      <c r="H3351" s="59"/>
    </row>
    <row r="3352" spans="8:8" x14ac:dyDescent="0.2">
      <c r="H3352" s="59"/>
    </row>
    <row r="3353" spans="8:8" x14ac:dyDescent="0.2">
      <c r="H3353" s="59"/>
    </row>
    <row r="3354" spans="8:8" x14ac:dyDescent="0.2">
      <c r="H3354" s="59"/>
    </row>
    <row r="3355" spans="8:8" x14ac:dyDescent="0.2">
      <c r="H3355" s="59"/>
    </row>
    <row r="3356" spans="8:8" x14ac:dyDescent="0.2">
      <c r="H3356" s="59"/>
    </row>
    <row r="3357" spans="8:8" x14ac:dyDescent="0.2">
      <c r="H3357" s="59"/>
    </row>
    <row r="3358" spans="8:8" x14ac:dyDescent="0.2">
      <c r="H3358" s="59"/>
    </row>
    <row r="3359" spans="8:8" x14ac:dyDescent="0.2">
      <c r="H3359" s="59"/>
    </row>
    <row r="3360" spans="8:8" x14ac:dyDescent="0.2">
      <c r="H3360" s="59"/>
    </row>
    <row r="3361" spans="8:8" x14ac:dyDescent="0.2">
      <c r="H3361" s="59"/>
    </row>
    <row r="3362" spans="8:8" x14ac:dyDescent="0.2">
      <c r="H3362" s="59"/>
    </row>
    <row r="3363" spans="8:8" x14ac:dyDescent="0.2">
      <c r="H3363" s="59"/>
    </row>
    <row r="3364" spans="8:8" x14ac:dyDescent="0.2">
      <c r="H3364" s="59"/>
    </row>
    <row r="3365" spans="8:8" x14ac:dyDescent="0.2">
      <c r="H3365" s="59"/>
    </row>
    <row r="3366" spans="8:8" x14ac:dyDescent="0.2">
      <c r="H3366" s="59"/>
    </row>
    <row r="3367" spans="8:8" x14ac:dyDescent="0.2">
      <c r="H3367" s="59"/>
    </row>
    <row r="3368" spans="8:8" x14ac:dyDescent="0.2">
      <c r="H3368" s="59"/>
    </row>
    <row r="3369" spans="8:8" x14ac:dyDescent="0.2">
      <c r="H3369" s="59"/>
    </row>
    <row r="3370" spans="8:8" x14ac:dyDescent="0.2">
      <c r="H3370" s="59"/>
    </row>
    <row r="3371" spans="8:8" x14ac:dyDescent="0.2">
      <c r="H3371" s="59"/>
    </row>
    <row r="3372" spans="8:8" x14ac:dyDescent="0.2">
      <c r="H3372" s="59"/>
    </row>
    <row r="3373" spans="8:8" x14ac:dyDescent="0.2">
      <c r="H3373" s="59"/>
    </row>
    <row r="3374" spans="8:8" x14ac:dyDescent="0.2">
      <c r="H3374" s="59"/>
    </row>
    <row r="3375" spans="8:8" x14ac:dyDescent="0.2">
      <c r="H3375" s="59"/>
    </row>
    <row r="3376" spans="8:8" x14ac:dyDescent="0.2">
      <c r="H3376" s="59"/>
    </row>
    <row r="3377" spans="8:8" x14ac:dyDescent="0.2">
      <c r="H3377" s="59"/>
    </row>
    <row r="3378" spans="8:8" x14ac:dyDescent="0.2">
      <c r="H3378" s="59"/>
    </row>
    <row r="3379" spans="8:8" x14ac:dyDescent="0.2">
      <c r="H3379" s="59"/>
    </row>
    <row r="3380" spans="8:8" x14ac:dyDescent="0.2">
      <c r="H3380" s="59"/>
    </row>
    <row r="3381" spans="8:8" x14ac:dyDescent="0.2">
      <c r="H3381" s="59"/>
    </row>
    <row r="3382" spans="8:8" x14ac:dyDescent="0.2">
      <c r="H3382" s="59"/>
    </row>
    <row r="3383" spans="8:8" x14ac:dyDescent="0.2">
      <c r="H3383" s="59"/>
    </row>
    <row r="3384" spans="8:8" x14ac:dyDescent="0.2">
      <c r="H3384" s="59"/>
    </row>
    <row r="3385" spans="8:8" x14ac:dyDescent="0.2">
      <c r="H3385" s="59"/>
    </row>
    <row r="3386" spans="8:8" x14ac:dyDescent="0.2">
      <c r="H3386" s="59"/>
    </row>
    <row r="3387" spans="8:8" x14ac:dyDescent="0.2">
      <c r="H3387" s="59"/>
    </row>
    <row r="3388" spans="8:8" x14ac:dyDescent="0.2">
      <c r="H3388" s="59"/>
    </row>
    <row r="3389" spans="8:8" x14ac:dyDescent="0.2">
      <c r="H3389" s="59"/>
    </row>
    <row r="3390" spans="8:8" x14ac:dyDescent="0.2">
      <c r="H3390" s="59"/>
    </row>
    <row r="3391" spans="8:8" x14ac:dyDescent="0.2">
      <c r="H3391" s="59"/>
    </row>
    <row r="3392" spans="8:8" x14ac:dyDescent="0.2">
      <c r="H3392" s="59"/>
    </row>
    <row r="3393" spans="8:8" x14ac:dyDescent="0.2">
      <c r="H3393" s="59"/>
    </row>
    <row r="3394" spans="8:8" x14ac:dyDescent="0.2">
      <c r="H3394" s="59"/>
    </row>
    <row r="3395" spans="8:8" x14ac:dyDescent="0.2">
      <c r="H3395" s="59"/>
    </row>
    <row r="3396" spans="8:8" x14ac:dyDescent="0.2">
      <c r="H3396" s="59"/>
    </row>
    <row r="3397" spans="8:8" x14ac:dyDescent="0.2">
      <c r="H3397" s="59"/>
    </row>
    <row r="3398" spans="8:8" x14ac:dyDescent="0.2">
      <c r="H3398" s="59"/>
    </row>
    <row r="3399" spans="8:8" x14ac:dyDescent="0.2">
      <c r="H3399" s="59"/>
    </row>
    <row r="3400" spans="8:8" x14ac:dyDescent="0.2">
      <c r="H3400" s="59"/>
    </row>
    <row r="3401" spans="8:8" x14ac:dyDescent="0.2">
      <c r="H3401" s="59"/>
    </row>
    <row r="3402" spans="8:8" x14ac:dyDescent="0.2">
      <c r="H3402" s="59"/>
    </row>
    <row r="3403" spans="8:8" x14ac:dyDescent="0.2">
      <c r="H3403" s="59"/>
    </row>
    <row r="3404" spans="8:8" x14ac:dyDescent="0.2">
      <c r="H3404" s="59"/>
    </row>
    <row r="3405" spans="8:8" x14ac:dyDescent="0.2">
      <c r="H3405" s="59"/>
    </row>
    <row r="3406" spans="8:8" x14ac:dyDescent="0.2">
      <c r="H3406" s="59"/>
    </row>
    <row r="3407" spans="8:8" x14ac:dyDescent="0.2">
      <c r="H3407" s="59"/>
    </row>
    <row r="3408" spans="8:8" x14ac:dyDescent="0.2">
      <c r="H3408" s="59"/>
    </row>
    <row r="3409" spans="8:8" x14ac:dyDescent="0.2">
      <c r="H3409" s="59"/>
    </row>
    <row r="3410" spans="8:8" x14ac:dyDescent="0.2">
      <c r="H3410" s="59"/>
    </row>
    <row r="3411" spans="8:8" x14ac:dyDescent="0.2">
      <c r="H3411" s="59"/>
    </row>
    <row r="3412" spans="8:8" x14ac:dyDescent="0.2">
      <c r="H3412" s="59"/>
    </row>
    <row r="3413" spans="8:8" x14ac:dyDescent="0.2">
      <c r="H3413" s="59"/>
    </row>
    <row r="3414" spans="8:8" x14ac:dyDescent="0.2">
      <c r="H3414" s="59"/>
    </row>
    <row r="3415" spans="8:8" x14ac:dyDescent="0.2">
      <c r="H3415" s="59"/>
    </row>
    <row r="3416" spans="8:8" x14ac:dyDescent="0.2">
      <c r="H3416" s="59"/>
    </row>
    <row r="3417" spans="8:8" x14ac:dyDescent="0.2">
      <c r="H3417" s="59"/>
    </row>
    <row r="3418" spans="8:8" x14ac:dyDescent="0.2">
      <c r="H3418" s="59"/>
    </row>
    <row r="3419" spans="8:8" x14ac:dyDescent="0.2">
      <c r="H3419" s="59"/>
    </row>
    <row r="3420" spans="8:8" x14ac:dyDescent="0.2">
      <c r="H3420" s="59"/>
    </row>
    <row r="3421" spans="8:8" x14ac:dyDescent="0.2">
      <c r="H3421" s="59"/>
    </row>
    <row r="3422" spans="8:8" x14ac:dyDescent="0.2">
      <c r="H3422" s="59"/>
    </row>
    <row r="3423" spans="8:8" x14ac:dyDescent="0.2">
      <c r="H3423" s="59"/>
    </row>
    <row r="3424" spans="8:8" x14ac:dyDescent="0.2">
      <c r="H3424" s="59"/>
    </row>
    <row r="3425" spans="8:8" x14ac:dyDescent="0.2">
      <c r="H3425" s="59"/>
    </row>
    <row r="3426" spans="8:8" x14ac:dyDescent="0.2">
      <c r="H3426" s="59"/>
    </row>
    <row r="3427" spans="8:8" x14ac:dyDescent="0.2">
      <c r="H3427" s="59"/>
    </row>
    <row r="3428" spans="8:8" x14ac:dyDescent="0.2">
      <c r="H3428" s="59"/>
    </row>
    <row r="3429" spans="8:8" x14ac:dyDescent="0.2">
      <c r="H3429" s="59"/>
    </row>
    <row r="3430" spans="8:8" x14ac:dyDescent="0.2">
      <c r="H3430" s="59"/>
    </row>
    <row r="3431" spans="8:8" x14ac:dyDescent="0.2">
      <c r="H3431" s="59"/>
    </row>
    <row r="3432" spans="8:8" x14ac:dyDescent="0.2">
      <c r="H3432" s="59"/>
    </row>
    <row r="3433" spans="8:8" x14ac:dyDescent="0.2">
      <c r="H3433" s="59"/>
    </row>
    <row r="3434" spans="8:8" x14ac:dyDescent="0.2">
      <c r="H3434" s="59"/>
    </row>
    <row r="3435" spans="8:8" x14ac:dyDescent="0.2">
      <c r="H3435" s="59"/>
    </row>
    <row r="3436" spans="8:8" x14ac:dyDescent="0.2">
      <c r="H3436" s="59"/>
    </row>
    <row r="3437" spans="8:8" x14ac:dyDescent="0.2">
      <c r="H3437" s="59"/>
    </row>
    <row r="3438" spans="8:8" x14ac:dyDescent="0.2">
      <c r="H3438" s="59"/>
    </row>
    <row r="3439" spans="8:8" x14ac:dyDescent="0.2">
      <c r="H3439" s="59"/>
    </row>
    <row r="3440" spans="8:8" x14ac:dyDescent="0.2">
      <c r="H3440" s="59"/>
    </row>
    <row r="3441" spans="8:8" x14ac:dyDescent="0.2">
      <c r="H3441" s="59"/>
    </row>
    <row r="3442" spans="8:8" x14ac:dyDescent="0.2">
      <c r="H3442" s="59"/>
    </row>
    <row r="3443" spans="8:8" x14ac:dyDescent="0.2">
      <c r="H3443" s="59"/>
    </row>
    <row r="3444" spans="8:8" x14ac:dyDescent="0.2">
      <c r="H3444" s="59"/>
    </row>
    <row r="3445" spans="8:8" x14ac:dyDescent="0.2">
      <c r="H3445" s="59"/>
    </row>
    <row r="3446" spans="8:8" x14ac:dyDescent="0.2">
      <c r="H3446" s="59"/>
    </row>
    <row r="3447" spans="8:8" x14ac:dyDescent="0.2">
      <c r="H3447" s="59"/>
    </row>
    <row r="3448" spans="8:8" x14ac:dyDescent="0.2">
      <c r="H3448" s="59"/>
    </row>
    <row r="3449" spans="8:8" x14ac:dyDescent="0.2">
      <c r="H3449" s="59"/>
    </row>
    <row r="3450" spans="8:8" x14ac:dyDescent="0.2">
      <c r="H3450" s="59"/>
    </row>
    <row r="3451" spans="8:8" x14ac:dyDescent="0.2">
      <c r="H3451" s="59"/>
    </row>
    <row r="3452" spans="8:8" x14ac:dyDescent="0.2">
      <c r="H3452" s="59"/>
    </row>
    <row r="3453" spans="8:8" x14ac:dyDescent="0.2">
      <c r="H3453" s="59"/>
    </row>
    <row r="3454" spans="8:8" x14ac:dyDescent="0.2">
      <c r="H3454" s="59"/>
    </row>
    <row r="3455" spans="8:8" x14ac:dyDescent="0.2">
      <c r="H3455" s="59"/>
    </row>
    <row r="3456" spans="8:8" x14ac:dyDescent="0.2">
      <c r="H3456" s="59"/>
    </row>
    <row r="3457" spans="8:8" x14ac:dyDescent="0.2">
      <c r="H3457" s="59"/>
    </row>
    <row r="3458" spans="8:8" x14ac:dyDescent="0.2">
      <c r="H3458" s="59"/>
    </row>
    <row r="3459" spans="8:8" x14ac:dyDescent="0.2">
      <c r="H3459" s="59"/>
    </row>
    <row r="3460" spans="8:8" x14ac:dyDescent="0.2">
      <c r="H3460" s="59"/>
    </row>
    <row r="3461" spans="8:8" x14ac:dyDescent="0.2">
      <c r="H3461" s="59"/>
    </row>
    <row r="3462" spans="8:8" x14ac:dyDescent="0.2">
      <c r="H3462" s="59"/>
    </row>
    <row r="3463" spans="8:8" x14ac:dyDescent="0.2">
      <c r="H3463" s="59"/>
    </row>
    <row r="3464" spans="8:8" x14ac:dyDescent="0.2">
      <c r="H3464" s="59"/>
    </row>
    <row r="3465" spans="8:8" x14ac:dyDescent="0.2">
      <c r="H3465" s="59"/>
    </row>
    <row r="3466" spans="8:8" x14ac:dyDescent="0.2">
      <c r="H3466" s="59"/>
    </row>
    <row r="3467" spans="8:8" x14ac:dyDescent="0.2">
      <c r="H3467" s="59"/>
    </row>
    <row r="3468" spans="8:8" x14ac:dyDescent="0.2">
      <c r="H3468" s="59"/>
    </row>
    <row r="3469" spans="8:8" x14ac:dyDescent="0.2">
      <c r="H3469" s="59"/>
    </row>
    <row r="3470" spans="8:8" x14ac:dyDescent="0.2">
      <c r="H3470" s="59"/>
    </row>
    <row r="3471" spans="8:8" x14ac:dyDescent="0.2">
      <c r="H3471" s="59"/>
    </row>
    <row r="3472" spans="8:8" x14ac:dyDescent="0.2">
      <c r="H3472" s="59"/>
    </row>
    <row r="3473" spans="8:8" x14ac:dyDescent="0.2">
      <c r="H3473" s="59"/>
    </row>
    <row r="3474" spans="8:8" x14ac:dyDescent="0.2">
      <c r="H3474" s="59"/>
    </row>
    <row r="3475" spans="8:8" x14ac:dyDescent="0.2">
      <c r="H3475" s="59"/>
    </row>
    <row r="3476" spans="8:8" x14ac:dyDescent="0.2">
      <c r="H3476" s="59"/>
    </row>
    <row r="3477" spans="8:8" x14ac:dyDescent="0.2">
      <c r="H3477" s="59"/>
    </row>
    <row r="3478" spans="8:8" x14ac:dyDescent="0.2">
      <c r="H3478" s="59"/>
    </row>
    <row r="3479" spans="8:8" x14ac:dyDescent="0.2">
      <c r="H3479" s="59"/>
    </row>
    <row r="3480" spans="8:8" x14ac:dyDescent="0.2">
      <c r="H3480" s="59"/>
    </row>
    <row r="3481" spans="8:8" x14ac:dyDescent="0.2">
      <c r="H3481" s="59"/>
    </row>
    <row r="3482" spans="8:8" x14ac:dyDescent="0.2">
      <c r="H3482" s="59"/>
    </row>
    <row r="3483" spans="8:8" x14ac:dyDescent="0.2">
      <c r="H3483" s="59"/>
    </row>
    <row r="3484" spans="8:8" x14ac:dyDescent="0.2">
      <c r="H3484" s="59"/>
    </row>
    <row r="3485" spans="8:8" x14ac:dyDescent="0.2">
      <c r="H3485" s="59"/>
    </row>
    <row r="3486" spans="8:8" x14ac:dyDescent="0.2">
      <c r="H3486" s="59"/>
    </row>
    <row r="3487" spans="8:8" x14ac:dyDescent="0.2">
      <c r="H3487" s="59"/>
    </row>
    <row r="3488" spans="8:8" x14ac:dyDescent="0.2">
      <c r="H3488" s="59"/>
    </row>
    <row r="3489" spans="8:8" x14ac:dyDescent="0.2">
      <c r="H3489" s="59"/>
    </row>
    <row r="3490" spans="8:8" x14ac:dyDescent="0.2">
      <c r="H3490" s="59"/>
    </row>
    <row r="3491" spans="8:8" x14ac:dyDescent="0.2">
      <c r="H3491" s="59"/>
    </row>
    <row r="3492" spans="8:8" x14ac:dyDescent="0.2">
      <c r="H3492" s="59"/>
    </row>
    <row r="3493" spans="8:8" x14ac:dyDescent="0.2">
      <c r="H3493" s="59"/>
    </row>
    <row r="3494" spans="8:8" x14ac:dyDescent="0.2">
      <c r="H3494" s="59"/>
    </row>
    <row r="3495" spans="8:8" x14ac:dyDescent="0.2">
      <c r="H3495" s="59"/>
    </row>
    <row r="3496" spans="8:8" x14ac:dyDescent="0.2">
      <c r="H3496" s="59"/>
    </row>
    <row r="3497" spans="8:8" x14ac:dyDescent="0.2">
      <c r="H3497" s="59"/>
    </row>
    <row r="3498" spans="8:8" x14ac:dyDescent="0.2">
      <c r="H3498" s="59"/>
    </row>
    <row r="3499" spans="8:8" x14ac:dyDescent="0.2">
      <c r="H3499" s="59"/>
    </row>
    <row r="3500" spans="8:8" x14ac:dyDescent="0.2">
      <c r="H3500" s="59"/>
    </row>
    <row r="3501" spans="8:8" x14ac:dyDescent="0.2">
      <c r="H3501" s="59"/>
    </row>
    <row r="3502" spans="8:8" x14ac:dyDescent="0.2">
      <c r="H3502" s="59"/>
    </row>
    <row r="3503" spans="8:8" x14ac:dyDescent="0.2">
      <c r="H3503" s="59"/>
    </row>
    <row r="3504" spans="8:8" x14ac:dyDescent="0.2">
      <c r="H3504" s="59"/>
    </row>
    <row r="3505" spans="8:82" x14ac:dyDescent="0.2">
      <c r="H3505" s="59"/>
    </row>
    <row r="3506" spans="8:82" x14ac:dyDescent="0.2">
      <c r="H3506" s="59"/>
    </row>
    <row r="3507" spans="8:82" x14ac:dyDescent="0.2">
      <c r="H3507" s="59"/>
    </row>
    <row r="3508" spans="8:82" x14ac:dyDescent="0.2">
      <c r="H3508" s="59"/>
    </row>
    <row r="3509" spans="8:82" x14ac:dyDescent="0.2">
      <c r="H3509" s="59"/>
    </row>
    <row r="3510" spans="8:82" x14ac:dyDescent="0.2">
      <c r="H3510" s="59"/>
    </row>
    <row r="3511" spans="8:82" x14ac:dyDescent="0.2">
      <c r="H3511" s="59"/>
    </row>
    <row r="3512" spans="8:82" x14ac:dyDescent="0.2">
      <c r="H3512" s="59"/>
    </row>
    <row r="3513" spans="8:82" x14ac:dyDescent="0.2">
      <c r="H3513" s="59"/>
    </row>
    <row r="3514" spans="8:82" x14ac:dyDescent="0.2">
      <c r="H3514" s="59"/>
    </row>
    <row r="3515" spans="8:82" x14ac:dyDescent="0.2">
      <c r="H3515" s="59"/>
    </row>
    <row r="3516" spans="8:82" x14ac:dyDescent="0.2">
      <c r="H3516" s="59"/>
      <c r="CD3516" s="40"/>
    </row>
    <row r="3517" spans="8:82" x14ac:dyDescent="0.2">
      <c r="H3517" s="59"/>
      <c r="CD3517" s="40"/>
    </row>
    <row r="3518" spans="8:82" x14ac:dyDescent="0.2">
      <c r="H3518" s="59"/>
    </row>
    <row r="3519" spans="8:82" x14ac:dyDescent="0.2">
      <c r="H3519" s="59"/>
    </row>
    <row r="3520" spans="8:82" x14ac:dyDescent="0.2">
      <c r="H3520" s="59"/>
    </row>
    <row r="3521" spans="8:8" x14ac:dyDescent="0.2">
      <c r="H3521" s="59"/>
    </row>
    <row r="3522" spans="8:8" x14ac:dyDescent="0.2">
      <c r="H3522" s="59"/>
    </row>
    <row r="3523" spans="8:8" x14ac:dyDescent="0.2">
      <c r="H3523" s="59"/>
    </row>
    <row r="3524" spans="8:8" x14ac:dyDescent="0.2">
      <c r="H3524" s="59"/>
    </row>
    <row r="3525" spans="8:8" x14ac:dyDescent="0.2">
      <c r="H3525" s="59"/>
    </row>
    <row r="3526" spans="8:8" x14ac:dyDescent="0.2">
      <c r="H3526" s="59"/>
    </row>
    <row r="3527" spans="8:8" x14ac:dyDescent="0.2">
      <c r="H3527" s="59"/>
    </row>
    <row r="3528" spans="8:8" x14ac:dyDescent="0.2">
      <c r="H3528" s="59"/>
    </row>
    <row r="3529" spans="8:8" x14ac:dyDescent="0.2">
      <c r="H3529" s="59"/>
    </row>
    <row r="3530" spans="8:8" x14ac:dyDescent="0.2">
      <c r="H3530" s="59"/>
    </row>
    <row r="3531" spans="8:8" x14ac:dyDescent="0.2">
      <c r="H3531" s="59"/>
    </row>
    <row r="3532" spans="8:8" x14ac:dyDescent="0.2">
      <c r="H3532" s="59"/>
    </row>
    <row r="3533" spans="8:8" x14ac:dyDescent="0.2">
      <c r="H3533" s="59"/>
    </row>
    <row r="3534" spans="8:8" x14ac:dyDescent="0.2">
      <c r="H3534" s="59"/>
    </row>
    <row r="3535" spans="8:8" x14ac:dyDescent="0.2">
      <c r="H3535" s="59"/>
    </row>
    <row r="3536" spans="8:8" x14ac:dyDescent="0.2">
      <c r="H3536" s="59"/>
    </row>
    <row r="3537" spans="8:8" x14ac:dyDescent="0.2">
      <c r="H3537" s="59"/>
    </row>
    <row r="3538" spans="8:8" x14ac:dyDescent="0.2">
      <c r="H3538" s="59"/>
    </row>
    <row r="3539" spans="8:8" x14ac:dyDescent="0.2">
      <c r="H3539" s="59"/>
    </row>
    <row r="3540" spans="8:8" x14ac:dyDescent="0.2">
      <c r="H3540" s="59"/>
    </row>
    <row r="3541" spans="8:8" x14ac:dyDescent="0.2">
      <c r="H3541" s="59"/>
    </row>
    <row r="3542" spans="8:8" x14ac:dyDescent="0.2">
      <c r="H3542" s="59"/>
    </row>
    <row r="3543" spans="8:8" x14ac:dyDescent="0.2">
      <c r="H3543" s="59"/>
    </row>
    <row r="3544" spans="8:8" x14ac:dyDescent="0.2">
      <c r="H3544" s="59"/>
    </row>
    <row r="3545" spans="8:8" x14ac:dyDescent="0.2">
      <c r="H3545" s="59"/>
    </row>
    <row r="3546" spans="8:8" x14ac:dyDescent="0.2">
      <c r="H3546" s="59"/>
    </row>
    <row r="3547" spans="8:8" x14ac:dyDescent="0.2">
      <c r="H3547" s="59"/>
    </row>
    <row r="3548" spans="8:8" x14ac:dyDescent="0.2">
      <c r="H3548" s="59"/>
    </row>
    <row r="3549" spans="8:8" x14ac:dyDescent="0.2">
      <c r="H3549" s="59"/>
    </row>
    <row r="3550" spans="8:8" x14ac:dyDescent="0.2">
      <c r="H3550" s="59"/>
    </row>
    <row r="3551" spans="8:8" x14ac:dyDescent="0.2">
      <c r="H3551" s="59"/>
    </row>
    <row r="3552" spans="8:8" x14ac:dyDescent="0.2">
      <c r="H3552" s="59"/>
    </row>
    <row r="3553" spans="8:8" x14ac:dyDescent="0.2">
      <c r="H3553" s="59"/>
    </row>
    <row r="3554" spans="8:8" x14ac:dyDescent="0.2">
      <c r="H3554" s="59"/>
    </row>
    <row r="3555" spans="8:8" x14ac:dyDescent="0.2">
      <c r="H3555" s="59"/>
    </row>
    <row r="3556" spans="8:8" x14ac:dyDescent="0.2">
      <c r="H3556" s="59"/>
    </row>
    <row r="3557" spans="8:8" x14ac:dyDescent="0.2">
      <c r="H3557" s="59"/>
    </row>
    <row r="3558" spans="8:8" x14ac:dyDescent="0.2">
      <c r="H3558" s="59"/>
    </row>
    <row r="3559" spans="8:8" x14ac:dyDescent="0.2">
      <c r="H3559" s="59"/>
    </row>
    <row r="3560" spans="8:8" x14ac:dyDescent="0.2">
      <c r="H3560" s="59"/>
    </row>
    <row r="3561" spans="8:8" x14ac:dyDescent="0.2">
      <c r="H3561" s="59"/>
    </row>
    <row r="3562" spans="8:8" x14ac:dyDescent="0.2">
      <c r="H3562" s="59"/>
    </row>
    <row r="3563" spans="8:8" x14ac:dyDescent="0.2">
      <c r="H3563" s="59"/>
    </row>
    <row r="3564" spans="8:8" x14ac:dyDescent="0.2">
      <c r="H3564" s="59"/>
    </row>
    <row r="3565" spans="8:8" x14ac:dyDescent="0.2">
      <c r="H3565" s="59"/>
    </row>
    <row r="3566" spans="8:8" x14ac:dyDescent="0.2">
      <c r="H3566" s="59"/>
    </row>
    <row r="3567" spans="8:8" x14ac:dyDescent="0.2">
      <c r="H3567" s="59"/>
    </row>
    <row r="3568" spans="8:8" x14ac:dyDescent="0.2">
      <c r="H3568" s="59"/>
    </row>
    <row r="3569" spans="8:82" x14ac:dyDescent="0.2">
      <c r="H3569" s="59"/>
    </row>
    <row r="3570" spans="8:82" x14ac:dyDescent="0.2">
      <c r="H3570" s="59"/>
    </row>
    <row r="3571" spans="8:82" x14ac:dyDescent="0.2">
      <c r="H3571" s="59"/>
      <c r="CD3571" s="40"/>
    </row>
    <row r="3572" spans="8:82" x14ac:dyDescent="0.2">
      <c r="H3572" s="59"/>
      <c r="CD3572" s="40"/>
    </row>
    <row r="3573" spans="8:82" x14ac:dyDescent="0.2">
      <c r="H3573" s="59"/>
    </row>
    <row r="3574" spans="8:82" x14ac:dyDescent="0.2">
      <c r="H3574" s="59"/>
    </row>
    <row r="3575" spans="8:82" x14ac:dyDescent="0.2">
      <c r="H3575" s="59"/>
    </row>
    <row r="3576" spans="8:82" x14ac:dyDescent="0.2">
      <c r="H3576" s="59"/>
    </row>
    <row r="3577" spans="8:82" x14ac:dyDescent="0.2">
      <c r="H3577" s="59"/>
    </row>
    <row r="3578" spans="8:82" x14ac:dyDescent="0.2">
      <c r="H3578" s="59"/>
    </row>
    <row r="3579" spans="8:82" x14ac:dyDescent="0.2">
      <c r="H3579" s="59"/>
    </row>
    <row r="3580" spans="8:82" x14ac:dyDescent="0.2">
      <c r="H3580" s="59"/>
    </row>
    <row r="3581" spans="8:82" x14ac:dyDescent="0.2">
      <c r="H3581" s="59"/>
    </row>
    <row r="3582" spans="8:82" x14ac:dyDescent="0.2">
      <c r="H3582" s="59"/>
    </row>
    <row r="3583" spans="8:82" x14ac:dyDescent="0.2">
      <c r="H3583" s="59"/>
    </row>
    <row r="3584" spans="8:82" x14ac:dyDescent="0.2">
      <c r="H3584" s="59"/>
    </row>
    <row r="3585" spans="8:8" x14ac:dyDescent="0.2">
      <c r="H3585" s="59"/>
    </row>
    <row r="3586" spans="8:8" x14ac:dyDescent="0.2">
      <c r="H3586" s="59"/>
    </row>
    <row r="3587" spans="8:8" x14ac:dyDescent="0.2">
      <c r="H3587" s="59"/>
    </row>
    <row r="3588" spans="8:8" x14ac:dyDescent="0.2">
      <c r="H3588" s="59"/>
    </row>
    <row r="3589" spans="8:8" x14ac:dyDescent="0.2">
      <c r="H3589" s="59"/>
    </row>
    <row r="3590" spans="8:8" x14ac:dyDescent="0.2">
      <c r="H3590" s="59"/>
    </row>
    <row r="3591" spans="8:8" x14ac:dyDescent="0.2">
      <c r="H3591" s="59"/>
    </row>
    <row r="3592" spans="8:8" x14ac:dyDescent="0.2">
      <c r="H3592" s="59"/>
    </row>
    <row r="3593" spans="8:8" x14ac:dyDescent="0.2">
      <c r="H3593" s="59"/>
    </row>
    <row r="3594" spans="8:8" x14ac:dyDescent="0.2">
      <c r="H3594" s="59"/>
    </row>
    <row r="3595" spans="8:8" x14ac:dyDescent="0.2">
      <c r="H3595" s="59"/>
    </row>
    <row r="3596" spans="8:8" x14ac:dyDescent="0.2">
      <c r="H3596" s="59"/>
    </row>
    <row r="3597" spans="8:8" x14ac:dyDescent="0.2">
      <c r="H3597" s="59"/>
    </row>
    <row r="3598" spans="8:8" x14ac:dyDescent="0.2">
      <c r="H3598" s="59"/>
    </row>
    <row r="3599" spans="8:8" x14ac:dyDescent="0.2">
      <c r="H3599" s="59"/>
    </row>
    <row r="3600" spans="8:8" x14ac:dyDescent="0.2">
      <c r="H3600" s="59"/>
    </row>
    <row r="3601" spans="8:8" x14ac:dyDescent="0.2">
      <c r="H3601" s="59"/>
    </row>
    <row r="3602" spans="8:8" x14ac:dyDescent="0.2">
      <c r="H3602" s="59"/>
    </row>
    <row r="3603" spans="8:8" x14ac:dyDescent="0.2">
      <c r="H3603" s="59"/>
    </row>
    <row r="3604" spans="8:8" x14ac:dyDescent="0.2">
      <c r="H3604" s="59"/>
    </row>
    <row r="3605" spans="8:8" x14ac:dyDescent="0.2">
      <c r="H3605" s="59"/>
    </row>
    <row r="3606" spans="8:8" x14ac:dyDescent="0.2">
      <c r="H3606" s="59"/>
    </row>
    <row r="3607" spans="8:8" x14ac:dyDescent="0.2">
      <c r="H3607" s="59"/>
    </row>
    <row r="3608" spans="8:8" x14ac:dyDescent="0.2">
      <c r="H3608" s="59"/>
    </row>
    <row r="3609" spans="8:8" x14ac:dyDescent="0.2">
      <c r="H3609" s="59"/>
    </row>
    <row r="3610" spans="8:8" x14ac:dyDescent="0.2">
      <c r="H3610" s="59"/>
    </row>
    <row r="3611" spans="8:8" x14ac:dyDescent="0.2">
      <c r="H3611" s="59"/>
    </row>
    <row r="3612" spans="8:8" x14ac:dyDescent="0.2">
      <c r="H3612" s="59"/>
    </row>
    <row r="3613" spans="8:8" x14ac:dyDescent="0.2">
      <c r="H3613" s="59"/>
    </row>
    <row r="3614" spans="8:8" x14ac:dyDescent="0.2">
      <c r="H3614" s="59"/>
    </row>
    <row r="3615" spans="8:8" x14ac:dyDescent="0.2">
      <c r="H3615" s="59"/>
    </row>
    <row r="3616" spans="8:8" x14ac:dyDescent="0.2">
      <c r="H3616" s="59"/>
    </row>
    <row r="3617" spans="8:8" x14ac:dyDescent="0.2">
      <c r="H3617" s="59"/>
    </row>
    <row r="3618" spans="8:8" x14ac:dyDescent="0.2">
      <c r="H3618" s="59"/>
    </row>
    <row r="3619" spans="8:8" x14ac:dyDescent="0.2">
      <c r="H3619" s="59"/>
    </row>
    <row r="3620" spans="8:8" x14ac:dyDescent="0.2">
      <c r="H3620" s="59"/>
    </row>
    <row r="3621" spans="8:8" x14ac:dyDescent="0.2">
      <c r="H3621" s="59"/>
    </row>
    <row r="3622" spans="8:8" x14ac:dyDescent="0.2">
      <c r="H3622" s="59"/>
    </row>
    <row r="3623" spans="8:8" x14ac:dyDescent="0.2">
      <c r="H3623" s="59"/>
    </row>
    <row r="3624" spans="8:8" x14ac:dyDescent="0.2">
      <c r="H3624" s="59"/>
    </row>
    <row r="3625" spans="8:8" x14ac:dyDescent="0.2">
      <c r="H3625" s="59"/>
    </row>
    <row r="3626" spans="8:8" x14ac:dyDescent="0.2">
      <c r="H3626" s="59"/>
    </row>
    <row r="3627" spans="8:8" x14ac:dyDescent="0.2">
      <c r="H3627" s="59"/>
    </row>
    <row r="3628" spans="8:8" x14ac:dyDescent="0.2">
      <c r="H3628" s="59"/>
    </row>
    <row r="3629" spans="8:8" x14ac:dyDescent="0.2">
      <c r="H3629" s="59"/>
    </row>
    <row r="3630" spans="8:8" x14ac:dyDescent="0.2">
      <c r="H3630" s="59"/>
    </row>
    <row r="3631" spans="8:8" x14ac:dyDescent="0.2">
      <c r="H3631" s="59"/>
    </row>
    <row r="3632" spans="8:8" x14ac:dyDescent="0.2">
      <c r="H3632" s="59"/>
    </row>
    <row r="3633" spans="8:8" x14ac:dyDescent="0.2">
      <c r="H3633" s="59"/>
    </row>
    <row r="3634" spans="8:8" x14ac:dyDescent="0.2">
      <c r="H3634" s="59"/>
    </row>
    <row r="3635" spans="8:8" x14ac:dyDescent="0.2">
      <c r="H3635" s="59"/>
    </row>
    <row r="3636" spans="8:8" x14ac:dyDescent="0.2">
      <c r="H3636" s="59"/>
    </row>
    <row r="3637" spans="8:8" x14ac:dyDescent="0.2">
      <c r="H3637" s="59"/>
    </row>
    <row r="3638" spans="8:8" x14ac:dyDescent="0.2">
      <c r="H3638" s="59"/>
    </row>
    <row r="3639" spans="8:8" x14ac:dyDescent="0.2">
      <c r="H3639" s="59"/>
    </row>
    <row r="3640" spans="8:8" x14ac:dyDescent="0.2">
      <c r="H3640" s="59"/>
    </row>
    <row r="3641" spans="8:8" x14ac:dyDescent="0.2">
      <c r="H3641" s="59"/>
    </row>
    <row r="3642" spans="8:8" x14ac:dyDescent="0.2">
      <c r="H3642" s="59"/>
    </row>
    <row r="3643" spans="8:8" x14ac:dyDescent="0.2">
      <c r="H3643" s="59"/>
    </row>
    <row r="3644" spans="8:8" x14ac:dyDescent="0.2">
      <c r="H3644" s="59"/>
    </row>
    <row r="3645" spans="8:8" x14ac:dyDescent="0.2">
      <c r="H3645" s="59"/>
    </row>
    <row r="3646" spans="8:8" x14ac:dyDescent="0.2">
      <c r="H3646" s="59"/>
    </row>
    <row r="3647" spans="8:8" x14ac:dyDescent="0.2">
      <c r="H3647" s="59"/>
    </row>
    <row r="3648" spans="8:8" x14ac:dyDescent="0.2">
      <c r="H3648" s="59"/>
    </row>
    <row r="3649" spans="8:82" x14ac:dyDescent="0.2">
      <c r="H3649" s="59"/>
    </row>
    <row r="3650" spans="8:82" x14ac:dyDescent="0.2">
      <c r="H3650" s="59"/>
    </row>
    <row r="3651" spans="8:82" x14ac:dyDescent="0.2">
      <c r="H3651" s="59"/>
    </row>
    <row r="3652" spans="8:82" x14ac:dyDescent="0.2">
      <c r="H3652" s="59"/>
    </row>
    <row r="3653" spans="8:82" x14ac:dyDescent="0.2">
      <c r="H3653" s="59"/>
    </row>
    <row r="3654" spans="8:82" x14ac:dyDescent="0.2">
      <c r="H3654" s="59"/>
    </row>
    <row r="3655" spans="8:82" x14ac:dyDescent="0.2">
      <c r="H3655" s="59"/>
    </row>
    <row r="3656" spans="8:82" x14ac:dyDescent="0.2">
      <c r="H3656" s="59"/>
    </row>
    <row r="3657" spans="8:82" x14ac:dyDescent="0.2">
      <c r="H3657" s="59"/>
    </row>
    <row r="3658" spans="8:82" x14ac:dyDescent="0.2">
      <c r="H3658" s="59"/>
    </row>
    <row r="3659" spans="8:82" x14ac:dyDescent="0.2">
      <c r="H3659" s="59"/>
      <c r="CD3659" s="40"/>
    </row>
    <row r="3660" spans="8:82" x14ac:dyDescent="0.2">
      <c r="H3660" s="59"/>
      <c r="CD3660" s="40"/>
    </row>
    <row r="3661" spans="8:82" x14ac:dyDescent="0.2">
      <c r="H3661" s="59"/>
    </row>
    <row r="3662" spans="8:82" x14ac:dyDescent="0.2">
      <c r="H3662" s="59"/>
    </row>
    <row r="3663" spans="8:82" x14ac:dyDescent="0.2">
      <c r="H3663" s="59"/>
    </row>
    <row r="3664" spans="8:82" x14ac:dyDescent="0.2">
      <c r="H3664" s="59"/>
    </row>
    <row r="3665" spans="8:8" x14ac:dyDescent="0.2">
      <c r="H3665" s="59"/>
    </row>
    <row r="3666" spans="8:8" x14ac:dyDescent="0.2">
      <c r="H3666" s="59"/>
    </row>
    <row r="3667" spans="8:8" x14ac:dyDescent="0.2">
      <c r="H3667" s="59"/>
    </row>
    <row r="3668" spans="8:8" x14ac:dyDescent="0.2">
      <c r="H3668" s="59"/>
    </row>
    <row r="3669" spans="8:8" x14ac:dyDescent="0.2">
      <c r="H3669" s="59"/>
    </row>
    <row r="3670" spans="8:8" x14ac:dyDescent="0.2">
      <c r="H3670" s="59"/>
    </row>
    <row r="3671" spans="8:8" x14ac:dyDescent="0.2">
      <c r="H3671" s="59"/>
    </row>
    <row r="3672" spans="8:8" x14ac:dyDescent="0.2">
      <c r="H3672" s="59"/>
    </row>
    <row r="3673" spans="8:8" x14ac:dyDescent="0.2">
      <c r="H3673" s="59"/>
    </row>
    <row r="3674" spans="8:8" x14ac:dyDescent="0.2">
      <c r="H3674" s="59"/>
    </row>
    <row r="3675" spans="8:8" x14ac:dyDescent="0.2">
      <c r="H3675" s="59"/>
    </row>
    <row r="3676" spans="8:8" x14ac:dyDescent="0.2">
      <c r="H3676" s="59"/>
    </row>
    <row r="3677" spans="8:8" x14ac:dyDescent="0.2">
      <c r="H3677" s="59"/>
    </row>
    <row r="3678" spans="8:8" x14ac:dyDescent="0.2">
      <c r="H3678" s="59"/>
    </row>
    <row r="3679" spans="8:8" x14ac:dyDescent="0.2">
      <c r="H3679" s="59"/>
    </row>
    <row r="3680" spans="8:8" x14ac:dyDescent="0.2">
      <c r="H3680" s="59"/>
    </row>
    <row r="3681" spans="8:8" x14ac:dyDescent="0.2">
      <c r="H3681" s="59"/>
    </row>
    <row r="3682" spans="8:8" x14ac:dyDescent="0.2">
      <c r="H3682" s="59"/>
    </row>
    <row r="3683" spans="8:8" x14ac:dyDescent="0.2">
      <c r="H3683" s="59"/>
    </row>
    <row r="3684" spans="8:8" x14ac:dyDescent="0.2">
      <c r="H3684" s="59"/>
    </row>
    <row r="3685" spans="8:8" x14ac:dyDescent="0.2">
      <c r="H3685" s="59"/>
    </row>
    <row r="3686" spans="8:8" x14ac:dyDescent="0.2">
      <c r="H3686" s="59"/>
    </row>
    <row r="3687" spans="8:8" x14ac:dyDescent="0.2">
      <c r="H3687" s="59"/>
    </row>
    <row r="3688" spans="8:8" x14ac:dyDescent="0.2">
      <c r="H3688" s="59"/>
    </row>
    <row r="3689" spans="8:8" x14ac:dyDescent="0.2">
      <c r="H3689" s="59"/>
    </row>
    <row r="3690" spans="8:8" x14ac:dyDescent="0.2">
      <c r="H3690" s="59"/>
    </row>
    <row r="3691" spans="8:8" x14ac:dyDescent="0.2">
      <c r="H3691" s="59"/>
    </row>
    <row r="3692" spans="8:8" x14ac:dyDescent="0.2">
      <c r="H3692" s="59"/>
    </row>
    <row r="3693" spans="8:8" x14ac:dyDescent="0.2">
      <c r="H3693" s="59"/>
    </row>
    <row r="3694" spans="8:8" x14ac:dyDescent="0.2">
      <c r="H3694" s="59"/>
    </row>
    <row r="3695" spans="8:8" x14ac:dyDescent="0.2">
      <c r="H3695" s="59"/>
    </row>
    <row r="3696" spans="8:8" x14ac:dyDescent="0.2">
      <c r="H3696" s="59"/>
    </row>
    <row r="3697" spans="8:8" x14ac:dyDescent="0.2">
      <c r="H3697" s="59"/>
    </row>
    <row r="3698" spans="8:8" x14ac:dyDescent="0.2">
      <c r="H3698" s="59"/>
    </row>
    <row r="3699" spans="8:8" x14ac:dyDescent="0.2">
      <c r="H3699" s="59"/>
    </row>
    <row r="3700" spans="8:8" x14ac:dyDescent="0.2">
      <c r="H3700" s="59"/>
    </row>
    <row r="3701" spans="8:8" x14ac:dyDescent="0.2">
      <c r="H3701" s="59"/>
    </row>
    <row r="3702" spans="8:8" x14ac:dyDescent="0.2">
      <c r="H3702" s="59"/>
    </row>
    <row r="3703" spans="8:8" x14ac:dyDescent="0.2">
      <c r="H3703" s="59"/>
    </row>
    <row r="3704" spans="8:8" x14ac:dyDescent="0.2">
      <c r="H3704" s="59"/>
    </row>
    <row r="3705" spans="8:8" x14ac:dyDescent="0.2">
      <c r="H3705" s="59"/>
    </row>
    <row r="3706" spans="8:8" x14ac:dyDescent="0.2">
      <c r="H3706" s="59"/>
    </row>
    <row r="3707" spans="8:8" x14ac:dyDescent="0.2">
      <c r="H3707" s="59"/>
    </row>
    <row r="3708" spans="8:8" x14ac:dyDescent="0.2">
      <c r="H3708" s="59"/>
    </row>
    <row r="3709" spans="8:8" x14ac:dyDescent="0.2">
      <c r="H3709" s="59"/>
    </row>
    <row r="3710" spans="8:8" x14ac:dyDescent="0.2">
      <c r="H3710" s="59"/>
    </row>
    <row r="3711" spans="8:8" x14ac:dyDescent="0.2">
      <c r="H3711" s="59"/>
    </row>
    <row r="3712" spans="8:8" x14ac:dyDescent="0.2">
      <c r="H3712" s="59"/>
    </row>
    <row r="3713" spans="8:82" x14ac:dyDescent="0.2">
      <c r="H3713" s="59"/>
    </row>
    <row r="3714" spans="8:82" x14ac:dyDescent="0.2">
      <c r="H3714" s="59"/>
      <c r="CD3714" s="40"/>
    </row>
    <row r="3715" spans="8:82" x14ac:dyDescent="0.2">
      <c r="H3715" s="59"/>
      <c r="CD3715" s="40"/>
    </row>
    <row r="3716" spans="8:82" x14ac:dyDescent="0.2">
      <c r="H3716" s="59"/>
    </row>
    <row r="3717" spans="8:82" x14ac:dyDescent="0.2">
      <c r="H3717" s="59"/>
    </row>
    <row r="3718" spans="8:82" x14ac:dyDescent="0.2">
      <c r="H3718" s="59"/>
    </row>
    <row r="3719" spans="8:82" x14ac:dyDescent="0.2">
      <c r="H3719" s="59"/>
    </row>
    <row r="3720" spans="8:82" x14ac:dyDescent="0.2">
      <c r="H3720" s="59"/>
    </row>
    <row r="3721" spans="8:82" x14ac:dyDescent="0.2">
      <c r="H3721" s="59"/>
    </row>
    <row r="3722" spans="8:82" x14ac:dyDescent="0.2">
      <c r="H3722" s="59"/>
    </row>
    <row r="3723" spans="8:82" x14ac:dyDescent="0.2">
      <c r="H3723" s="59"/>
    </row>
    <row r="3724" spans="8:82" x14ac:dyDescent="0.2">
      <c r="H3724" s="59"/>
    </row>
    <row r="3725" spans="8:82" x14ac:dyDescent="0.2">
      <c r="H3725" s="59"/>
    </row>
    <row r="3726" spans="8:82" x14ac:dyDescent="0.2">
      <c r="H3726" s="59"/>
    </row>
    <row r="3727" spans="8:82" x14ac:dyDescent="0.2">
      <c r="H3727" s="59"/>
    </row>
    <row r="3728" spans="8:82" x14ac:dyDescent="0.2">
      <c r="H3728" s="59"/>
    </row>
    <row r="3729" spans="8:8" x14ac:dyDescent="0.2">
      <c r="H3729" s="59"/>
    </row>
    <row r="3730" spans="8:8" x14ac:dyDescent="0.2">
      <c r="H3730" s="59"/>
    </row>
    <row r="3731" spans="8:8" x14ac:dyDescent="0.2">
      <c r="H3731" s="59"/>
    </row>
    <row r="3732" spans="8:8" x14ac:dyDescent="0.2">
      <c r="H3732" s="59"/>
    </row>
    <row r="3733" spans="8:8" x14ac:dyDescent="0.2">
      <c r="H3733" s="59"/>
    </row>
    <row r="3734" spans="8:8" x14ac:dyDescent="0.2">
      <c r="H3734" s="59"/>
    </row>
    <row r="3735" spans="8:8" x14ac:dyDescent="0.2">
      <c r="H3735" s="59"/>
    </row>
    <row r="3736" spans="8:8" x14ac:dyDescent="0.2">
      <c r="H3736" s="59"/>
    </row>
    <row r="3737" spans="8:8" x14ac:dyDescent="0.2">
      <c r="H3737" s="59"/>
    </row>
    <row r="3738" spans="8:8" x14ac:dyDescent="0.2">
      <c r="H3738" s="59"/>
    </row>
    <row r="3739" spans="8:8" x14ac:dyDescent="0.2">
      <c r="H3739" s="59"/>
    </row>
    <row r="3740" spans="8:8" x14ac:dyDescent="0.2">
      <c r="H3740" s="59"/>
    </row>
    <row r="3741" spans="8:8" x14ac:dyDescent="0.2">
      <c r="H3741" s="59"/>
    </row>
    <row r="3742" spans="8:8" x14ac:dyDescent="0.2">
      <c r="H3742" s="59"/>
    </row>
    <row r="3743" spans="8:8" x14ac:dyDescent="0.2">
      <c r="H3743" s="59"/>
    </row>
    <row r="3744" spans="8:8" x14ac:dyDescent="0.2">
      <c r="H3744" s="59"/>
    </row>
    <row r="3745" spans="8:8" x14ac:dyDescent="0.2">
      <c r="H3745" s="59"/>
    </row>
    <row r="3746" spans="8:8" x14ac:dyDescent="0.2">
      <c r="H3746" s="59"/>
    </row>
    <row r="3747" spans="8:8" x14ac:dyDescent="0.2">
      <c r="H3747" s="59"/>
    </row>
    <row r="3748" spans="8:8" x14ac:dyDescent="0.2">
      <c r="H3748" s="59"/>
    </row>
    <row r="3749" spans="8:8" x14ac:dyDescent="0.2">
      <c r="H3749" s="59"/>
    </row>
    <row r="3750" spans="8:8" x14ac:dyDescent="0.2">
      <c r="H3750" s="59"/>
    </row>
    <row r="3751" spans="8:8" x14ac:dyDescent="0.2">
      <c r="H3751" s="59"/>
    </row>
    <row r="3752" spans="8:8" x14ac:dyDescent="0.2">
      <c r="H3752" s="59"/>
    </row>
    <row r="3753" spans="8:8" x14ac:dyDescent="0.2">
      <c r="H3753" s="59"/>
    </row>
    <row r="3754" spans="8:8" x14ac:dyDescent="0.2">
      <c r="H3754" s="59"/>
    </row>
    <row r="3755" spans="8:8" x14ac:dyDescent="0.2">
      <c r="H3755" s="59"/>
    </row>
    <row r="3756" spans="8:8" x14ac:dyDescent="0.2">
      <c r="H3756" s="59"/>
    </row>
    <row r="3757" spans="8:8" x14ac:dyDescent="0.2">
      <c r="H3757" s="59"/>
    </row>
    <row r="3758" spans="8:8" x14ac:dyDescent="0.2">
      <c r="H3758" s="59"/>
    </row>
    <row r="3759" spans="8:8" x14ac:dyDescent="0.2">
      <c r="H3759" s="59"/>
    </row>
    <row r="3760" spans="8:8" x14ac:dyDescent="0.2">
      <c r="H3760" s="59"/>
    </row>
    <row r="3761" spans="8:8" x14ac:dyDescent="0.2">
      <c r="H3761" s="59"/>
    </row>
    <row r="3762" spans="8:8" x14ac:dyDescent="0.2">
      <c r="H3762" s="59"/>
    </row>
    <row r="3763" spans="8:8" x14ac:dyDescent="0.2">
      <c r="H3763" s="59"/>
    </row>
    <row r="3764" spans="8:8" x14ac:dyDescent="0.2">
      <c r="H3764" s="59"/>
    </row>
    <row r="3765" spans="8:8" x14ac:dyDescent="0.2">
      <c r="H3765" s="59"/>
    </row>
    <row r="3766" spans="8:8" x14ac:dyDescent="0.2">
      <c r="H3766" s="59"/>
    </row>
    <row r="3767" spans="8:8" x14ac:dyDescent="0.2">
      <c r="H3767" s="59"/>
    </row>
    <row r="3768" spans="8:8" x14ac:dyDescent="0.2">
      <c r="H3768" s="59"/>
    </row>
    <row r="3769" spans="8:8" x14ac:dyDescent="0.2">
      <c r="H3769" s="59"/>
    </row>
    <row r="3770" spans="8:8" x14ac:dyDescent="0.2">
      <c r="H3770" s="59"/>
    </row>
    <row r="3771" spans="8:8" x14ac:dyDescent="0.2">
      <c r="H3771" s="59"/>
    </row>
    <row r="3772" spans="8:8" x14ac:dyDescent="0.2">
      <c r="H3772" s="59"/>
    </row>
    <row r="3773" spans="8:8" x14ac:dyDescent="0.2">
      <c r="H3773" s="59"/>
    </row>
    <row r="3774" spans="8:8" x14ac:dyDescent="0.2">
      <c r="H3774" s="59"/>
    </row>
    <row r="3775" spans="8:8" x14ac:dyDescent="0.2">
      <c r="H3775" s="59"/>
    </row>
    <row r="3776" spans="8:8" x14ac:dyDescent="0.2">
      <c r="H3776" s="59"/>
    </row>
    <row r="3777" spans="8:8" x14ac:dyDescent="0.2">
      <c r="H3777" s="59"/>
    </row>
    <row r="3778" spans="8:8" x14ac:dyDescent="0.2">
      <c r="H3778" s="59"/>
    </row>
    <row r="3779" spans="8:8" x14ac:dyDescent="0.2">
      <c r="H3779" s="59"/>
    </row>
    <row r="3780" spans="8:8" x14ac:dyDescent="0.2">
      <c r="H3780" s="59"/>
    </row>
    <row r="3781" spans="8:8" x14ac:dyDescent="0.2">
      <c r="H3781" s="59"/>
    </row>
    <row r="3782" spans="8:8" x14ac:dyDescent="0.2">
      <c r="H3782" s="59"/>
    </row>
    <row r="3783" spans="8:8" x14ac:dyDescent="0.2">
      <c r="H3783" s="59"/>
    </row>
    <row r="3784" spans="8:8" x14ac:dyDescent="0.2">
      <c r="H3784" s="59"/>
    </row>
    <row r="3785" spans="8:8" x14ac:dyDescent="0.2">
      <c r="H3785" s="59"/>
    </row>
    <row r="3786" spans="8:8" x14ac:dyDescent="0.2">
      <c r="H3786" s="59"/>
    </row>
    <row r="3787" spans="8:8" x14ac:dyDescent="0.2">
      <c r="H3787" s="59"/>
    </row>
    <row r="3788" spans="8:8" x14ac:dyDescent="0.2">
      <c r="H3788" s="59"/>
    </row>
    <row r="3789" spans="8:8" x14ac:dyDescent="0.2">
      <c r="H3789" s="59"/>
    </row>
    <row r="3790" spans="8:8" x14ac:dyDescent="0.2">
      <c r="H3790" s="59"/>
    </row>
    <row r="3791" spans="8:8" x14ac:dyDescent="0.2">
      <c r="H3791" s="59"/>
    </row>
    <row r="3792" spans="8:8" x14ac:dyDescent="0.2">
      <c r="H3792" s="59"/>
    </row>
    <row r="3793" spans="8:8" x14ac:dyDescent="0.2">
      <c r="H3793" s="59"/>
    </row>
    <row r="3794" spans="8:8" x14ac:dyDescent="0.2">
      <c r="H3794" s="59"/>
    </row>
    <row r="3795" spans="8:8" x14ac:dyDescent="0.2">
      <c r="H3795" s="59"/>
    </row>
    <row r="3796" spans="8:8" x14ac:dyDescent="0.2">
      <c r="H3796" s="59"/>
    </row>
    <row r="3797" spans="8:8" x14ac:dyDescent="0.2">
      <c r="H3797" s="59"/>
    </row>
    <row r="3798" spans="8:8" x14ac:dyDescent="0.2">
      <c r="H3798" s="59"/>
    </row>
    <row r="3799" spans="8:8" x14ac:dyDescent="0.2">
      <c r="H3799" s="59"/>
    </row>
    <row r="3800" spans="8:8" x14ac:dyDescent="0.2">
      <c r="H3800" s="59"/>
    </row>
    <row r="3801" spans="8:8" x14ac:dyDescent="0.2">
      <c r="H3801" s="59"/>
    </row>
    <row r="3802" spans="8:8" x14ac:dyDescent="0.2">
      <c r="H3802" s="59"/>
    </row>
    <row r="3803" spans="8:8" x14ac:dyDescent="0.2">
      <c r="H3803" s="59"/>
    </row>
    <row r="3804" spans="8:8" x14ac:dyDescent="0.2">
      <c r="H3804" s="59"/>
    </row>
    <row r="3805" spans="8:8" x14ac:dyDescent="0.2">
      <c r="H3805" s="59"/>
    </row>
    <row r="3806" spans="8:8" x14ac:dyDescent="0.2">
      <c r="H3806" s="59"/>
    </row>
    <row r="3807" spans="8:8" x14ac:dyDescent="0.2">
      <c r="H3807" s="59"/>
    </row>
    <row r="3808" spans="8:8" x14ac:dyDescent="0.2">
      <c r="H3808" s="59"/>
    </row>
    <row r="3809" spans="8:8" x14ac:dyDescent="0.2">
      <c r="H3809" s="59"/>
    </row>
    <row r="3810" spans="8:8" x14ac:dyDescent="0.2">
      <c r="H3810" s="59"/>
    </row>
    <row r="3811" spans="8:8" x14ac:dyDescent="0.2">
      <c r="H3811" s="59"/>
    </row>
    <row r="3812" spans="8:8" x14ac:dyDescent="0.2">
      <c r="H3812" s="59"/>
    </row>
    <row r="3813" spans="8:8" x14ac:dyDescent="0.2">
      <c r="H3813" s="59"/>
    </row>
    <row r="3814" spans="8:8" x14ac:dyDescent="0.2">
      <c r="H3814" s="59"/>
    </row>
    <row r="3815" spans="8:8" x14ac:dyDescent="0.2">
      <c r="H3815" s="59"/>
    </row>
    <row r="3816" spans="8:8" x14ac:dyDescent="0.2">
      <c r="H3816" s="59"/>
    </row>
    <row r="3817" spans="8:8" x14ac:dyDescent="0.2">
      <c r="H3817" s="59"/>
    </row>
    <row r="3818" spans="8:8" x14ac:dyDescent="0.2">
      <c r="H3818" s="59"/>
    </row>
    <row r="3819" spans="8:8" x14ac:dyDescent="0.2">
      <c r="H3819" s="59"/>
    </row>
    <row r="3820" spans="8:8" x14ac:dyDescent="0.2">
      <c r="H3820" s="59"/>
    </row>
    <row r="3821" spans="8:8" x14ac:dyDescent="0.2">
      <c r="H3821" s="59"/>
    </row>
    <row r="3822" spans="8:8" x14ac:dyDescent="0.2">
      <c r="H3822" s="59"/>
    </row>
    <row r="3823" spans="8:8" x14ac:dyDescent="0.2">
      <c r="H3823" s="59"/>
    </row>
    <row r="3824" spans="8:8" x14ac:dyDescent="0.2">
      <c r="H3824" s="59"/>
    </row>
    <row r="3825" spans="8:8" x14ac:dyDescent="0.2">
      <c r="H3825" s="59"/>
    </row>
    <row r="3826" spans="8:8" x14ac:dyDescent="0.2">
      <c r="H3826" s="59"/>
    </row>
    <row r="3827" spans="8:8" x14ac:dyDescent="0.2">
      <c r="H3827" s="59"/>
    </row>
    <row r="3828" spans="8:8" x14ac:dyDescent="0.2">
      <c r="H3828" s="59"/>
    </row>
    <row r="3829" spans="8:8" x14ac:dyDescent="0.2">
      <c r="H3829" s="59"/>
    </row>
    <row r="3830" spans="8:8" x14ac:dyDescent="0.2">
      <c r="H3830" s="59"/>
    </row>
    <row r="3831" spans="8:8" x14ac:dyDescent="0.2">
      <c r="H3831" s="59"/>
    </row>
    <row r="3832" spans="8:8" x14ac:dyDescent="0.2">
      <c r="H3832" s="59"/>
    </row>
    <row r="3833" spans="8:8" x14ac:dyDescent="0.2">
      <c r="H3833" s="59"/>
    </row>
    <row r="3834" spans="8:8" x14ac:dyDescent="0.2">
      <c r="H3834" s="59"/>
    </row>
    <row r="3835" spans="8:8" x14ac:dyDescent="0.2">
      <c r="H3835" s="59"/>
    </row>
    <row r="3836" spans="8:8" x14ac:dyDescent="0.2">
      <c r="H3836" s="59"/>
    </row>
    <row r="3837" spans="8:8" x14ac:dyDescent="0.2">
      <c r="H3837" s="59"/>
    </row>
    <row r="3838" spans="8:8" x14ac:dyDescent="0.2">
      <c r="H3838" s="59"/>
    </row>
    <row r="3839" spans="8:8" x14ac:dyDescent="0.2">
      <c r="H3839" s="59"/>
    </row>
    <row r="3840" spans="8:8" x14ac:dyDescent="0.2">
      <c r="H3840" s="59"/>
    </row>
    <row r="3841" spans="8:8" x14ac:dyDescent="0.2">
      <c r="H3841" s="59"/>
    </row>
    <row r="3842" spans="8:8" x14ac:dyDescent="0.2">
      <c r="H3842" s="59"/>
    </row>
    <row r="3843" spans="8:8" x14ac:dyDescent="0.2">
      <c r="H3843" s="59"/>
    </row>
    <row r="3844" spans="8:8" x14ac:dyDescent="0.2">
      <c r="H3844" s="59"/>
    </row>
    <row r="3845" spans="8:8" x14ac:dyDescent="0.2">
      <c r="H3845" s="59"/>
    </row>
    <row r="3846" spans="8:8" x14ac:dyDescent="0.2">
      <c r="H3846" s="59"/>
    </row>
    <row r="3847" spans="8:8" x14ac:dyDescent="0.2">
      <c r="H3847" s="59"/>
    </row>
    <row r="3848" spans="8:8" x14ac:dyDescent="0.2">
      <c r="H3848" s="59"/>
    </row>
    <row r="3849" spans="8:8" x14ac:dyDescent="0.2">
      <c r="H3849" s="59"/>
    </row>
    <row r="3850" spans="8:8" x14ac:dyDescent="0.2">
      <c r="H3850" s="59"/>
    </row>
    <row r="3851" spans="8:8" x14ac:dyDescent="0.2">
      <c r="H3851" s="59"/>
    </row>
    <row r="3852" spans="8:8" x14ac:dyDescent="0.2">
      <c r="H3852" s="59"/>
    </row>
    <row r="3853" spans="8:8" x14ac:dyDescent="0.2">
      <c r="H3853" s="59"/>
    </row>
    <row r="3854" spans="8:8" x14ac:dyDescent="0.2">
      <c r="H3854" s="59"/>
    </row>
    <row r="3855" spans="8:8" x14ac:dyDescent="0.2">
      <c r="H3855" s="59"/>
    </row>
    <row r="3856" spans="8:8" x14ac:dyDescent="0.2">
      <c r="H3856" s="59"/>
    </row>
    <row r="3857" spans="8:8" x14ac:dyDescent="0.2">
      <c r="H3857" s="59"/>
    </row>
    <row r="3858" spans="8:8" x14ac:dyDescent="0.2">
      <c r="H3858" s="59"/>
    </row>
    <row r="3859" spans="8:8" x14ac:dyDescent="0.2">
      <c r="H3859" s="59"/>
    </row>
    <row r="3860" spans="8:8" x14ac:dyDescent="0.2">
      <c r="H3860" s="59"/>
    </row>
    <row r="3861" spans="8:8" x14ac:dyDescent="0.2">
      <c r="H3861" s="59"/>
    </row>
    <row r="3862" spans="8:8" x14ac:dyDescent="0.2">
      <c r="H3862" s="59"/>
    </row>
    <row r="3863" spans="8:8" x14ac:dyDescent="0.2">
      <c r="H3863" s="59"/>
    </row>
    <row r="3864" spans="8:8" x14ac:dyDescent="0.2">
      <c r="H3864" s="59"/>
    </row>
    <row r="3865" spans="8:8" x14ac:dyDescent="0.2">
      <c r="H3865" s="59"/>
    </row>
    <row r="3866" spans="8:8" x14ac:dyDescent="0.2">
      <c r="H3866" s="59"/>
    </row>
    <row r="3867" spans="8:8" x14ac:dyDescent="0.2">
      <c r="H3867" s="59"/>
    </row>
    <row r="3868" spans="8:8" x14ac:dyDescent="0.2">
      <c r="H3868" s="59"/>
    </row>
    <row r="3869" spans="8:8" x14ac:dyDescent="0.2">
      <c r="H3869" s="59"/>
    </row>
    <row r="3870" spans="8:8" x14ac:dyDescent="0.2">
      <c r="H3870" s="59"/>
    </row>
    <row r="3871" spans="8:8" x14ac:dyDescent="0.2">
      <c r="H3871" s="59"/>
    </row>
    <row r="3872" spans="8:8" x14ac:dyDescent="0.2">
      <c r="H3872" s="59"/>
    </row>
    <row r="3873" spans="8:8" x14ac:dyDescent="0.2">
      <c r="H3873" s="59"/>
    </row>
    <row r="3874" spans="8:8" x14ac:dyDescent="0.2">
      <c r="H3874" s="59"/>
    </row>
    <row r="3875" spans="8:8" x14ac:dyDescent="0.2">
      <c r="H3875" s="59"/>
    </row>
    <row r="3876" spans="8:8" x14ac:dyDescent="0.2">
      <c r="H3876" s="59"/>
    </row>
    <row r="3877" spans="8:8" x14ac:dyDescent="0.2">
      <c r="H3877" s="59"/>
    </row>
    <row r="3878" spans="8:8" x14ac:dyDescent="0.2">
      <c r="H3878" s="59"/>
    </row>
    <row r="3879" spans="8:8" x14ac:dyDescent="0.2">
      <c r="H3879" s="59"/>
    </row>
    <row r="3880" spans="8:8" x14ac:dyDescent="0.2">
      <c r="H3880" s="59"/>
    </row>
    <row r="3881" spans="8:8" x14ac:dyDescent="0.2">
      <c r="H3881" s="59"/>
    </row>
    <row r="3882" spans="8:8" x14ac:dyDescent="0.2">
      <c r="H3882" s="59"/>
    </row>
    <row r="3883" spans="8:8" x14ac:dyDescent="0.2">
      <c r="H3883" s="59"/>
    </row>
    <row r="3884" spans="8:8" x14ac:dyDescent="0.2">
      <c r="H3884" s="59"/>
    </row>
    <row r="3885" spans="8:8" x14ac:dyDescent="0.2">
      <c r="H3885" s="59"/>
    </row>
    <row r="3886" spans="8:8" x14ac:dyDescent="0.2">
      <c r="H3886" s="59"/>
    </row>
    <row r="3887" spans="8:8" x14ac:dyDescent="0.2">
      <c r="H3887" s="59"/>
    </row>
    <row r="3888" spans="8:8" x14ac:dyDescent="0.2">
      <c r="H3888" s="59"/>
    </row>
    <row r="3889" spans="8:8" x14ac:dyDescent="0.2">
      <c r="H3889" s="59"/>
    </row>
    <row r="3890" spans="8:8" x14ac:dyDescent="0.2">
      <c r="H3890" s="59"/>
    </row>
    <row r="3891" spans="8:8" x14ac:dyDescent="0.2">
      <c r="H3891" s="59"/>
    </row>
    <row r="3892" spans="8:8" x14ac:dyDescent="0.2">
      <c r="H3892" s="59"/>
    </row>
    <row r="3893" spans="8:8" x14ac:dyDescent="0.2">
      <c r="H3893" s="59"/>
    </row>
    <row r="3894" spans="8:8" x14ac:dyDescent="0.2">
      <c r="H3894" s="59"/>
    </row>
    <row r="3895" spans="8:8" x14ac:dyDescent="0.2">
      <c r="H3895" s="59"/>
    </row>
    <row r="3896" spans="8:8" x14ac:dyDescent="0.2">
      <c r="H3896" s="59"/>
    </row>
    <row r="3897" spans="8:8" x14ac:dyDescent="0.2">
      <c r="H3897" s="59"/>
    </row>
    <row r="3898" spans="8:8" x14ac:dyDescent="0.2">
      <c r="H3898" s="59"/>
    </row>
    <row r="3899" spans="8:8" x14ac:dyDescent="0.2">
      <c r="H3899" s="59"/>
    </row>
    <row r="3900" spans="8:8" x14ac:dyDescent="0.2">
      <c r="H3900" s="59"/>
    </row>
    <row r="3901" spans="8:8" x14ac:dyDescent="0.2">
      <c r="H3901" s="59"/>
    </row>
    <row r="3902" spans="8:8" x14ac:dyDescent="0.2">
      <c r="H3902" s="59"/>
    </row>
    <row r="3903" spans="8:8" x14ac:dyDescent="0.2">
      <c r="H3903" s="59"/>
    </row>
    <row r="3904" spans="8:8" x14ac:dyDescent="0.2">
      <c r="H3904" s="59"/>
    </row>
    <row r="3905" spans="8:8" x14ac:dyDescent="0.2">
      <c r="H3905" s="59"/>
    </row>
    <row r="3906" spans="8:8" x14ac:dyDescent="0.2">
      <c r="H3906" s="59"/>
    </row>
    <row r="3907" spans="8:8" x14ac:dyDescent="0.2">
      <c r="H3907" s="59"/>
    </row>
    <row r="3908" spans="8:8" x14ac:dyDescent="0.2">
      <c r="H3908" s="59"/>
    </row>
    <row r="3909" spans="8:8" x14ac:dyDescent="0.2">
      <c r="H3909" s="59"/>
    </row>
    <row r="3910" spans="8:8" x14ac:dyDescent="0.2">
      <c r="H3910" s="59"/>
    </row>
    <row r="3911" spans="8:8" x14ac:dyDescent="0.2">
      <c r="H3911" s="59"/>
    </row>
    <row r="3912" spans="8:8" x14ac:dyDescent="0.2">
      <c r="H3912" s="59"/>
    </row>
    <row r="3913" spans="8:8" x14ac:dyDescent="0.2">
      <c r="H3913" s="59"/>
    </row>
    <row r="3914" spans="8:8" x14ac:dyDescent="0.2">
      <c r="H3914" s="59"/>
    </row>
    <row r="3915" spans="8:8" x14ac:dyDescent="0.2">
      <c r="H3915" s="59"/>
    </row>
    <row r="3916" spans="8:8" x14ac:dyDescent="0.2">
      <c r="H3916" s="59"/>
    </row>
    <row r="3917" spans="8:8" x14ac:dyDescent="0.2">
      <c r="H3917" s="59"/>
    </row>
    <row r="3918" spans="8:8" x14ac:dyDescent="0.2">
      <c r="H3918" s="59"/>
    </row>
    <row r="3919" spans="8:8" x14ac:dyDescent="0.2">
      <c r="H3919" s="59"/>
    </row>
    <row r="3920" spans="8:8" x14ac:dyDescent="0.2">
      <c r="H3920" s="59"/>
    </row>
    <row r="3921" spans="8:8" x14ac:dyDescent="0.2">
      <c r="H3921" s="59"/>
    </row>
    <row r="3922" spans="8:8" x14ac:dyDescent="0.2">
      <c r="H3922" s="59"/>
    </row>
    <row r="3923" spans="8:8" x14ac:dyDescent="0.2">
      <c r="H3923" s="59"/>
    </row>
    <row r="3924" spans="8:8" x14ac:dyDescent="0.2">
      <c r="H3924" s="59"/>
    </row>
    <row r="3925" spans="8:8" x14ac:dyDescent="0.2">
      <c r="H3925" s="59"/>
    </row>
    <row r="3926" spans="8:8" x14ac:dyDescent="0.2">
      <c r="H3926" s="59"/>
    </row>
    <row r="3927" spans="8:8" x14ac:dyDescent="0.2">
      <c r="H3927" s="59"/>
    </row>
    <row r="3928" spans="8:8" x14ac:dyDescent="0.2">
      <c r="H3928" s="59"/>
    </row>
    <row r="3929" spans="8:8" x14ac:dyDescent="0.2">
      <c r="H3929" s="59"/>
    </row>
    <row r="3930" spans="8:8" x14ac:dyDescent="0.2">
      <c r="H3930" s="59"/>
    </row>
    <row r="3931" spans="8:8" x14ac:dyDescent="0.2">
      <c r="H3931" s="59"/>
    </row>
    <row r="3932" spans="8:8" x14ac:dyDescent="0.2">
      <c r="H3932" s="59"/>
    </row>
    <row r="3933" spans="8:8" x14ac:dyDescent="0.2">
      <c r="H3933" s="59"/>
    </row>
    <row r="3934" spans="8:8" x14ac:dyDescent="0.2">
      <c r="H3934" s="59"/>
    </row>
    <row r="3935" spans="8:8" x14ac:dyDescent="0.2">
      <c r="H3935" s="59"/>
    </row>
    <row r="3936" spans="8:8" x14ac:dyDescent="0.2">
      <c r="H3936" s="59"/>
    </row>
    <row r="3937" spans="8:8" x14ac:dyDescent="0.2">
      <c r="H3937" s="59"/>
    </row>
    <row r="3938" spans="8:8" x14ac:dyDescent="0.2">
      <c r="H3938" s="59"/>
    </row>
    <row r="3939" spans="8:8" x14ac:dyDescent="0.2">
      <c r="H3939" s="59"/>
    </row>
    <row r="3940" spans="8:8" x14ac:dyDescent="0.2">
      <c r="H3940" s="59"/>
    </row>
    <row r="3941" spans="8:8" x14ac:dyDescent="0.2">
      <c r="H3941" s="59"/>
    </row>
    <row r="3942" spans="8:8" x14ac:dyDescent="0.2">
      <c r="H3942" s="59"/>
    </row>
    <row r="3943" spans="8:8" x14ac:dyDescent="0.2">
      <c r="H3943" s="59"/>
    </row>
    <row r="3944" spans="8:8" x14ac:dyDescent="0.2">
      <c r="H3944" s="59"/>
    </row>
    <row r="3945" spans="8:8" x14ac:dyDescent="0.2">
      <c r="H3945" s="59"/>
    </row>
    <row r="3946" spans="8:8" x14ac:dyDescent="0.2">
      <c r="H3946" s="59"/>
    </row>
    <row r="3947" spans="8:8" x14ac:dyDescent="0.2">
      <c r="H3947" s="59"/>
    </row>
    <row r="3948" spans="8:8" x14ac:dyDescent="0.2">
      <c r="H3948" s="59"/>
    </row>
    <row r="3949" spans="8:8" x14ac:dyDescent="0.2">
      <c r="H3949" s="59"/>
    </row>
    <row r="3950" spans="8:8" x14ac:dyDescent="0.2">
      <c r="H3950" s="59"/>
    </row>
    <row r="3951" spans="8:8" x14ac:dyDescent="0.2">
      <c r="H3951" s="59"/>
    </row>
    <row r="3952" spans="8:8" x14ac:dyDescent="0.2">
      <c r="H3952" s="59"/>
    </row>
    <row r="3953" spans="8:8" x14ac:dyDescent="0.2">
      <c r="H3953" s="59"/>
    </row>
    <row r="3954" spans="8:8" x14ac:dyDescent="0.2">
      <c r="H3954" s="59"/>
    </row>
    <row r="3955" spans="8:8" x14ac:dyDescent="0.2">
      <c r="H3955" s="59"/>
    </row>
    <row r="3956" spans="8:8" x14ac:dyDescent="0.2">
      <c r="H3956" s="59"/>
    </row>
    <row r="3957" spans="8:8" x14ac:dyDescent="0.2">
      <c r="H3957" s="59"/>
    </row>
    <row r="3958" spans="8:8" x14ac:dyDescent="0.2">
      <c r="H3958" s="59"/>
    </row>
    <row r="3959" spans="8:8" x14ac:dyDescent="0.2">
      <c r="H3959" s="59"/>
    </row>
    <row r="3960" spans="8:8" x14ac:dyDescent="0.2">
      <c r="H3960" s="59"/>
    </row>
    <row r="3961" spans="8:8" x14ac:dyDescent="0.2">
      <c r="H3961" s="59"/>
    </row>
    <row r="3962" spans="8:8" x14ac:dyDescent="0.2">
      <c r="H3962" s="59"/>
    </row>
    <row r="3963" spans="8:8" x14ac:dyDescent="0.2">
      <c r="H3963" s="59"/>
    </row>
    <row r="3964" spans="8:8" x14ac:dyDescent="0.2">
      <c r="H3964" s="59"/>
    </row>
    <row r="3965" spans="8:8" x14ac:dyDescent="0.2">
      <c r="H3965" s="59"/>
    </row>
    <row r="3966" spans="8:8" x14ac:dyDescent="0.2">
      <c r="H3966" s="59"/>
    </row>
    <row r="3967" spans="8:8" x14ac:dyDescent="0.2">
      <c r="H3967" s="59"/>
    </row>
    <row r="3968" spans="8:8" x14ac:dyDescent="0.2">
      <c r="H3968" s="59"/>
    </row>
    <row r="3969" spans="8:8" x14ac:dyDescent="0.2">
      <c r="H3969" s="59"/>
    </row>
    <row r="3970" spans="8:8" x14ac:dyDescent="0.2">
      <c r="H3970" s="59"/>
    </row>
    <row r="3971" spans="8:8" x14ac:dyDescent="0.2">
      <c r="H3971" s="59"/>
    </row>
    <row r="3972" spans="8:8" x14ac:dyDescent="0.2">
      <c r="H3972" s="59"/>
    </row>
    <row r="3973" spans="8:8" x14ac:dyDescent="0.2">
      <c r="H3973" s="59"/>
    </row>
    <row r="3974" spans="8:8" x14ac:dyDescent="0.2">
      <c r="H3974" s="59"/>
    </row>
    <row r="3975" spans="8:8" x14ac:dyDescent="0.2">
      <c r="H3975" s="59"/>
    </row>
    <row r="3976" spans="8:8" x14ac:dyDescent="0.2">
      <c r="H3976" s="59"/>
    </row>
    <row r="3977" spans="8:8" x14ac:dyDescent="0.2">
      <c r="H3977" s="59"/>
    </row>
    <row r="3978" spans="8:8" x14ac:dyDescent="0.2">
      <c r="H3978" s="59"/>
    </row>
    <row r="3979" spans="8:8" x14ac:dyDescent="0.2">
      <c r="H3979" s="59"/>
    </row>
    <row r="3980" spans="8:8" x14ac:dyDescent="0.2">
      <c r="H3980" s="59"/>
    </row>
    <row r="3981" spans="8:8" x14ac:dyDescent="0.2">
      <c r="H3981" s="59"/>
    </row>
    <row r="3982" spans="8:8" x14ac:dyDescent="0.2">
      <c r="H3982" s="59"/>
    </row>
    <row r="3983" spans="8:8" x14ac:dyDescent="0.2">
      <c r="H3983" s="59"/>
    </row>
    <row r="3984" spans="8:8" x14ac:dyDescent="0.2">
      <c r="H3984" s="59"/>
    </row>
    <row r="3985" spans="8:8" x14ac:dyDescent="0.2">
      <c r="H3985" s="59"/>
    </row>
    <row r="3986" spans="8:8" x14ac:dyDescent="0.2">
      <c r="H3986" s="59"/>
    </row>
    <row r="3987" spans="8:8" x14ac:dyDescent="0.2">
      <c r="H3987" s="59"/>
    </row>
    <row r="3988" spans="8:8" x14ac:dyDescent="0.2">
      <c r="H3988" s="59"/>
    </row>
    <row r="3989" spans="8:8" x14ac:dyDescent="0.2">
      <c r="H3989" s="59"/>
    </row>
    <row r="3990" spans="8:8" x14ac:dyDescent="0.2">
      <c r="H3990" s="59"/>
    </row>
    <row r="3991" spans="8:8" x14ac:dyDescent="0.2">
      <c r="H3991" s="59"/>
    </row>
    <row r="3992" spans="8:8" x14ac:dyDescent="0.2">
      <c r="H3992" s="59"/>
    </row>
    <row r="3993" spans="8:8" x14ac:dyDescent="0.2">
      <c r="H3993" s="59"/>
    </row>
    <row r="3994" spans="8:8" x14ac:dyDescent="0.2">
      <c r="H3994" s="59"/>
    </row>
    <row r="3995" spans="8:8" x14ac:dyDescent="0.2">
      <c r="H3995" s="59"/>
    </row>
    <row r="3996" spans="8:8" x14ac:dyDescent="0.2">
      <c r="H3996" s="59"/>
    </row>
    <row r="3997" spans="8:8" x14ac:dyDescent="0.2">
      <c r="H3997" s="59"/>
    </row>
    <row r="3998" spans="8:8" x14ac:dyDescent="0.2">
      <c r="H3998" s="59"/>
    </row>
    <row r="3999" spans="8:8" x14ac:dyDescent="0.2">
      <c r="H3999" s="59"/>
    </row>
    <row r="4000" spans="8:8" x14ac:dyDescent="0.2">
      <c r="H4000" s="59"/>
    </row>
    <row r="4001" spans="8:8" x14ac:dyDescent="0.2">
      <c r="H4001" s="59"/>
    </row>
    <row r="4002" spans="8:8" x14ac:dyDescent="0.2">
      <c r="H4002" s="59"/>
    </row>
    <row r="4003" spans="8:8" x14ac:dyDescent="0.2">
      <c r="H4003" s="59"/>
    </row>
    <row r="4004" spans="8:8" x14ac:dyDescent="0.2">
      <c r="H4004" s="59"/>
    </row>
    <row r="4005" spans="8:8" x14ac:dyDescent="0.2">
      <c r="H4005" s="59"/>
    </row>
    <row r="4006" spans="8:8" x14ac:dyDescent="0.2">
      <c r="H4006" s="59"/>
    </row>
    <row r="4007" spans="8:8" x14ac:dyDescent="0.2">
      <c r="H4007" s="59"/>
    </row>
    <row r="4008" spans="8:8" x14ac:dyDescent="0.2">
      <c r="H4008" s="59"/>
    </row>
    <row r="4009" spans="8:8" x14ac:dyDescent="0.2">
      <c r="H4009" s="59"/>
    </row>
    <row r="4010" spans="8:8" x14ac:dyDescent="0.2">
      <c r="H4010" s="59"/>
    </row>
    <row r="4011" spans="8:8" x14ac:dyDescent="0.2">
      <c r="H4011" s="59"/>
    </row>
    <row r="4012" spans="8:8" x14ac:dyDescent="0.2">
      <c r="H4012" s="59"/>
    </row>
    <row r="4013" spans="8:8" x14ac:dyDescent="0.2">
      <c r="H4013" s="59"/>
    </row>
    <row r="4014" spans="8:8" x14ac:dyDescent="0.2">
      <c r="H4014" s="59"/>
    </row>
    <row r="4015" spans="8:8" x14ac:dyDescent="0.2">
      <c r="H4015" s="59"/>
    </row>
    <row r="4016" spans="8:8" x14ac:dyDescent="0.2">
      <c r="H4016" s="59"/>
    </row>
    <row r="4017" spans="8:8" x14ac:dyDescent="0.2">
      <c r="H4017" s="59"/>
    </row>
    <row r="4018" spans="8:8" x14ac:dyDescent="0.2">
      <c r="H4018" s="59"/>
    </row>
    <row r="4019" spans="8:8" x14ac:dyDescent="0.2">
      <c r="H4019" s="59"/>
    </row>
    <row r="4020" spans="8:8" x14ac:dyDescent="0.2">
      <c r="H4020" s="59"/>
    </row>
    <row r="4021" spans="8:8" x14ac:dyDescent="0.2">
      <c r="H4021" s="59"/>
    </row>
    <row r="4022" spans="8:8" x14ac:dyDescent="0.2">
      <c r="H4022" s="59"/>
    </row>
    <row r="4023" spans="8:8" x14ac:dyDescent="0.2">
      <c r="H4023" s="59"/>
    </row>
    <row r="4024" spans="8:8" x14ac:dyDescent="0.2">
      <c r="H4024" s="59"/>
    </row>
    <row r="4025" spans="8:8" x14ac:dyDescent="0.2">
      <c r="H4025" s="59"/>
    </row>
    <row r="4026" spans="8:8" x14ac:dyDescent="0.2">
      <c r="H4026" s="59"/>
    </row>
    <row r="4027" spans="8:8" x14ac:dyDescent="0.2">
      <c r="H4027" s="59"/>
    </row>
    <row r="4028" spans="8:8" x14ac:dyDescent="0.2">
      <c r="H4028" s="59"/>
    </row>
    <row r="4029" spans="8:8" x14ac:dyDescent="0.2">
      <c r="H4029" s="59"/>
    </row>
    <row r="4030" spans="8:8" x14ac:dyDescent="0.2">
      <c r="H4030" s="59"/>
    </row>
    <row r="4031" spans="8:8" x14ac:dyDescent="0.2">
      <c r="H4031" s="59"/>
    </row>
    <row r="4032" spans="8:8" x14ac:dyDescent="0.2">
      <c r="H4032" s="59"/>
    </row>
    <row r="4033" spans="8:8" x14ac:dyDescent="0.2">
      <c r="H4033" s="59"/>
    </row>
    <row r="4034" spans="8:8" x14ac:dyDescent="0.2">
      <c r="H4034" s="59"/>
    </row>
    <row r="4035" spans="8:8" x14ac:dyDescent="0.2">
      <c r="H4035" s="59"/>
    </row>
    <row r="4036" spans="8:8" x14ac:dyDescent="0.2">
      <c r="H4036" s="59"/>
    </row>
    <row r="4037" spans="8:8" x14ac:dyDescent="0.2">
      <c r="H4037" s="59"/>
    </row>
    <row r="4038" spans="8:8" x14ac:dyDescent="0.2">
      <c r="H4038" s="59"/>
    </row>
    <row r="4039" spans="8:8" x14ac:dyDescent="0.2">
      <c r="H4039" s="59"/>
    </row>
    <row r="4040" spans="8:8" x14ac:dyDescent="0.2">
      <c r="H4040" s="59"/>
    </row>
    <row r="4041" spans="8:8" x14ac:dyDescent="0.2">
      <c r="H4041" s="59"/>
    </row>
    <row r="4042" spans="8:8" x14ac:dyDescent="0.2">
      <c r="H4042" s="59"/>
    </row>
    <row r="4043" spans="8:8" x14ac:dyDescent="0.2">
      <c r="H4043" s="59"/>
    </row>
    <row r="4044" spans="8:8" x14ac:dyDescent="0.2">
      <c r="H4044" s="59"/>
    </row>
    <row r="4045" spans="8:8" x14ac:dyDescent="0.2">
      <c r="H4045" s="59"/>
    </row>
    <row r="4046" spans="8:8" x14ac:dyDescent="0.2">
      <c r="H4046" s="59"/>
    </row>
    <row r="4047" spans="8:8" x14ac:dyDescent="0.2">
      <c r="H4047" s="59"/>
    </row>
    <row r="4048" spans="8:8" x14ac:dyDescent="0.2">
      <c r="H4048" s="59"/>
    </row>
    <row r="4049" spans="8:8" x14ac:dyDescent="0.2">
      <c r="H4049" s="59"/>
    </row>
    <row r="4050" spans="8:8" x14ac:dyDescent="0.2">
      <c r="H4050" s="59"/>
    </row>
    <row r="4051" spans="8:8" x14ac:dyDescent="0.2">
      <c r="H4051" s="59"/>
    </row>
    <row r="4052" spans="8:8" x14ac:dyDescent="0.2">
      <c r="H4052" s="59"/>
    </row>
    <row r="4053" spans="8:8" x14ac:dyDescent="0.2">
      <c r="H4053" s="59"/>
    </row>
    <row r="4054" spans="8:8" x14ac:dyDescent="0.2">
      <c r="H4054" s="59"/>
    </row>
    <row r="4055" spans="8:8" x14ac:dyDescent="0.2">
      <c r="H4055" s="59"/>
    </row>
    <row r="4056" spans="8:8" x14ac:dyDescent="0.2">
      <c r="H4056" s="59"/>
    </row>
    <row r="4057" spans="8:8" x14ac:dyDescent="0.2">
      <c r="H4057" s="59"/>
    </row>
    <row r="4058" spans="8:8" x14ac:dyDescent="0.2">
      <c r="H4058" s="59"/>
    </row>
    <row r="4059" spans="8:8" x14ac:dyDescent="0.2">
      <c r="H4059" s="59"/>
    </row>
    <row r="4060" spans="8:8" x14ac:dyDescent="0.2">
      <c r="H4060" s="59"/>
    </row>
    <row r="4061" spans="8:8" x14ac:dyDescent="0.2">
      <c r="H4061" s="59"/>
    </row>
    <row r="4062" spans="8:8" x14ac:dyDescent="0.2">
      <c r="H4062" s="59"/>
    </row>
    <row r="4063" spans="8:8" x14ac:dyDescent="0.2">
      <c r="H4063" s="59"/>
    </row>
    <row r="4064" spans="8:8" x14ac:dyDescent="0.2">
      <c r="H4064" s="59"/>
    </row>
    <row r="4065" spans="8:109" x14ac:dyDescent="0.2">
      <c r="H4065" s="59"/>
    </row>
    <row r="4066" spans="8:109" x14ac:dyDescent="0.2">
      <c r="H4066" s="59"/>
    </row>
    <row r="4067" spans="8:109" x14ac:dyDescent="0.2">
      <c r="H4067" s="59"/>
    </row>
    <row r="4068" spans="8:109" x14ac:dyDescent="0.2">
      <c r="H4068" s="59"/>
    </row>
    <row r="4069" spans="8:109" x14ac:dyDescent="0.2">
      <c r="H4069" s="59"/>
    </row>
    <row r="4070" spans="8:109" x14ac:dyDescent="0.2">
      <c r="H4070" s="59"/>
    </row>
    <row r="4071" spans="8:109" x14ac:dyDescent="0.2">
      <c r="H4071" s="59"/>
    </row>
    <row r="4072" spans="8:109" x14ac:dyDescent="0.2">
      <c r="H4072" s="59"/>
    </row>
    <row r="4073" spans="8:109" x14ac:dyDescent="0.2">
      <c r="H4073" s="59"/>
    </row>
    <row r="4074" spans="8:109" x14ac:dyDescent="0.2">
      <c r="H4074" s="59"/>
    </row>
    <row r="4075" spans="8:109" x14ac:dyDescent="0.2">
      <c r="H4075" s="59"/>
    </row>
    <row r="4076" spans="8:109" x14ac:dyDescent="0.2">
      <c r="H4076" s="59"/>
      <c r="DE4076" s="40"/>
    </row>
    <row r="4077" spans="8:109" x14ac:dyDescent="0.2">
      <c r="H4077" s="59"/>
    </row>
    <row r="4078" spans="8:109" x14ac:dyDescent="0.2">
      <c r="H4078" s="59"/>
    </row>
    <row r="4079" spans="8:109" x14ac:dyDescent="0.2">
      <c r="H4079" s="59"/>
    </row>
    <row r="4080" spans="8:109" x14ac:dyDescent="0.2">
      <c r="H4080" s="59"/>
    </row>
    <row r="4081" spans="8:8" x14ac:dyDescent="0.2">
      <c r="H4081" s="59"/>
    </row>
    <row r="4082" spans="8:8" x14ac:dyDescent="0.2">
      <c r="H4082" s="59"/>
    </row>
    <row r="4083" spans="8:8" x14ac:dyDescent="0.2">
      <c r="H4083" s="59"/>
    </row>
    <row r="4084" spans="8:8" x14ac:dyDescent="0.2">
      <c r="H4084" s="59"/>
    </row>
    <row r="4085" spans="8:8" x14ac:dyDescent="0.2">
      <c r="H4085" s="59"/>
    </row>
    <row r="4086" spans="8:8" x14ac:dyDescent="0.2">
      <c r="H4086" s="59"/>
    </row>
    <row r="4087" spans="8:8" x14ac:dyDescent="0.2">
      <c r="H4087" s="59"/>
    </row>
    <row r="4088" spans="8:8" x14ac:dyDescent="0.2">
      <c r="H4088" s="59"/>
    </row>
    <row r="4089" spans="8:8" x14ac:dyDescent="0.2">
      <c r="H4089" s="59"/>
    </row>
    <row r="4090" spans="8:8" x14ac:dyDescent="0.2">
      <c r="H4090" s="59"/>
    </row>
    <row r="4091" spans="8:8" x14ac:dyDescent="0.2">
      <c r="H4091" s="59"/>
    </row>
    <row r="4092" spans="8:8" x14ac:dyDescent="0.2">
      <c r="H4092" s="59"/>
    </row>
    <row r="4093" spans="8:8" x14ac:dyDescent="0.2">
      <c r="H4093" s="59"/>
    </row>
    <row r="4094" spans="8:8" x14ac:dyDescent="0.2">
      <c r="H4094" s="59"/>
    </row>
    <row r="4095" spans="8:8" x14ac:dyDescent="0.2">
      <c r="H4095" s="59"/>
    </row>
    <row r="4096" spans="8:8" x14ac:dyDescent="0.2">
      <c r="H4096" s="59"/>
    </row>
    <row r="4097" spans="8:8" x14ac:dyDescent="0.2">
      <c r="H4097" s="59"/>
    </row>
    <row r="4098" spans="8:8" x14ac:dyDescent="0.2">
      <c r="H4098" s="59"/>
    </row>
    <row r="4099" spans="8:8" x14ac:dyDescent="0.2">
      <c r="H4099" s="59"/>
    </row>
    <row r="4100" spans="8:8" x14ac:dyDescent="0.2">
      <c r="H4100" s="59"/>
    </row>
    <row r="4101" spans="8:8" x14ac:dyDescent="0.2">
      <c r="H4101" s="59"/>
    </row>
    <row r="4102" spans="8:8" x14ac:dyDescent="0.2">
      <c r="H4102" s="59"/>
    </row>
    <row r="4103" spans="8:8" x14ac:dyDescent="0.2">
      <c r="H4103" s="59"/>
    </row>
    <row r="4104" spans="8:8" x14ac:dyDescent="0.2">
      <c r="H4104" s="59"/>
    </row>
    <row r="4105" spans="8:8" x14ac:dyDescent="0.2">
      <c r="H4105" s="59"/>
    </row>
    <row r="4106" spans="8:8" x14ac:dyDescent="0.2">
      <c r="H4106" s="59"/>
    </row>
    <row r="4107" spans="8:8" x14ac:dyDescent="0.2">
      <c r="H4107" s="59"/>
    </row>
    <row r="4108" spans="8:8" x14ac:dyDescent="0.2">
      <c r="H4108" s="59"/>
    </row>
    <row r="4109" spans="8:8" x14ac:dyDescent="0.2">
      <c r="H4109" s="59"/>
    </row>
    <row r="4110" spans="8:8" x14ac:dyDescent="0.2">
      <c r="H4110" s="59"/>
    </row>
    <row r="4111" spans="8:8" x14ac:dyDescent="0.2">
      <c r="H4111" s="59"/>
    </row>
    <row r="4112" spans="8:8" x14ac:dyDescent="0.2">
      <c r="H4112" s="59"/>
    </row>
    <row r="4113" spans="8:8" x14ac:dyDescent="0.2">
      <c r="H4113" s="59"/>
    </row>
    <row r="4114" spans="8:8" x14ac:dyDescent="0.2">
      <c r="H4114" s="59"/>
    </row>
    <row r="4115" spans="8:8" x14ac:dyDescent="0.2">
      <c r="H4115" s="59"/>
    </row>
    <row r="4116" spans="8:8" x14ac:dyDescent="0.2">
      <c r="H4116" s="59"/>
    </row>
    <row r="4117" spans="8:8" x14ac:dyDescent="0.2">
      <c r="H4117" s="59"/>
    </row>
    <row r="4118" spans="8:8" x14ac:dyDescent="0.2">
      <c r="H4118" s="59"/>
    </row>
    <row r="4119" spans="8:8" x14ac:dyDescent="0.2">
      <c r="H4119" s="59"/>
    </row>
    <row r="4120" spans="8:8" x14ac:dyDescent="0.2">
      <c r="H4120" s="59"/>
    </row>
    <row r="4121" spans="8:8" x14ac:dyDescent="0.2">
      <c r="H4121" s="59"/>
    </row>
    <row r="4122" spans="8:8" x14ac:dyDescent="0.2">
      <c r="H4122" s="59"/>
    </row>
    <row r="4123" spans="8:8" x14ac:dyDescent="0.2">
      <c r="H4123" s="59"/>
    </row>
    <row r="4124" spans="8:8" x14ac:dyDescent="0.2">
      <c r="H4124" s="59"/>
    </row>
    <row r="4125" spans="8:8" x14ac:dyDescent="0.2">
      <c r="H4125" s="59"/>
    </row>
    <row r="4126" spans="8:8" x14ac:dyDescent="0.2">
      <c r="H4126" s="59"/>
    </row>
    <row r="4127" spans="8:8" x14ac:dyDescent="0.2">
      <c r="H4127" s="59"/>
    </row>
    <row r="4128" spans="8:8" x14ac:dyDescent="0.2">
      <c r="H4128" s="59"/>
    </row>
    <row r="4129" spans="8:8" x14ac:dyDescent="0.2">
      <c r="H4129" s="59"/>
    </row>
    <row r="4130" spans="8:8" x14ac:dyDescent="0.2">
      <c r="H4130" s="59"/>
    </row>
    <row r="4131" spans="8:8" x14ac:dyDescent="0.2">
      <c r="H4131" s="59"/>
    </row>
    <row r="4132" spans="8:8" x14ac:dyDescent="0.2">
      <c r="H4132" s="59"/>
    </row>
    <row r="4133" spans="8:8" x14ac:dyDescent="0.2">
      <c r="H4133" s="59"/>
    </row>
    <row r="4134" spans="8:8" x14ac:dyDescent="0.2">
      <c r="H4134" s="59"/>
    </row>
    <row r="4135" spans="8:8" x14ac:dyDescent="0.2">
      <c r="H4135" s="59"/>
    </row>
    <row r="4136" spans="8:8" x14ac:dyDescent="0.2">
      <c r="H4136" s="59"/>
    </row>
    <row r="4137" spans="8:8" x14ac:dyDescent="0.2">
      <c r="H4137" s="59"/>
    </row>
    <row r="4138" spans="8:8" x14ac:dyDescent="0.2">
      <c r="H4138" s="59"/>
    </row>
    <row r="4139" spans="8:8" x14ac:dyDescent="0.2">
      <c r="H4139" s="59"/>
    </row>
    <row r="4140" spans="8:8" x14ac:dyDescent="0.2">
      <c r="H4140" s="59"/>
    </row>
    <row r="4141" spans="8:8" x14ac:dyDescent="0.2">
      <c r="H4141" s="59"/>
    </row>
    <row r="4142" spans="8:8" x14ac:dyDescent="0.2">
      <c r="H4142" s="59"/>
    </row>
    <row r="4143" spans="8:8" x14ac:dyDescent="0.2">
      <c r="H4143" s="59"/>
    </row>
    <row r="4144" spans="8:8" x14ac:dyDescent="0.2">
      <c r="H4144" s="59"/>
    </row>
    <row r="4145" spans="8:8" x14ac:dyDescent="0.2">
      <c r="H4145" s="59"/>
    </row>
    <row r="4146" spans="8:8" x14ac:dyDescent="0.2">
      <c r="H4146" s="59"/>
    </row>
    <row r="4147" spans="8:8" x14ac:dyDescent="0.2">
      <c r="H4147" s="59"/>
    </row>
    <row r="4148" spans="8:8" x14ac:dyDescent="0.2">
      <c r="H4148" s="59"/>
    </row>
    <row r="4149" spans="8:8" x14ac:dyDescent="0.2">
      <c r="H4149" s="59"/>
    </row>
    <row r="4150" spans="8:8" x14ac:dyDescent="0.2">
      <c r="H4150" s="59"/>
    </row>
    <row r="4151" spans="8:8" x14ac:dyDescent="0.2">
      <c r="H4151" s="59"/>
    </row>
    <row r="4152" spans="8:8" x14ac:dyDescent="0.2">
      <c r="H4152" s="59"/>
    </row>
    <row r="4153" spans="8:8" x14ac:dyDescent="0.2">
      <c r="H4153" s="59"/>
    </row>
    <row r="4154" spans="8:8" x14ac:dyDescent="0.2">
      <c r="H4154" s="59"/>
    </row>
    <row r="4155" spans="8:8" x14ac:dyDescent="0.2">
      <c r="H4155" s="59"/>
    </row>
    <row r="4156" spans="8:8" x14ac:dyDescent="0.2">
      <c r="H4156" s="59"/>
    </row>
    <row r="4157" spans="8:8" x14ac:dyDescent="0.2">
      <c r="H4157" s="59"/>
    </row>
    <row r="4158" spans="8:8" x14ac:dyDescent="0.2">
      <c r="H4158" s="59"/>
    </row>
    <row r="4159" spans="8:8" x14ac:dyDescent="0.2">
      <c r="H4159" s="59"/>
    </row>
    <row r="4160" spans="8:8" x14ac:dyDescent="0.2">
      <c r="H4160" s="59"/>
    </row>
    <row r="4161" spans="8:8" x14ac:dyDescent="0.2">
      <c r="H4161" s="59"/>
    </row>
    <row r="4162" spans="8:8" x14ac:dyDescent="0.2">
      <c r="H4162" s="59"/>
    </row>
    <row r="4163" spans="8:8" x14ac:dyDescent="0.2">
      <c r="H4163" s="59"/>
    </row>
    <row r="4164" spans="8:8" x14ac:dyDescent="0.2">
      <c r="H4164" s="59"/>
    </row>
    <row r="4165" spans="8:8" x14ac:dyDescent="0.2">
      <c r="H4165" s="59"/>
    </row>
    <row r="4166" spans="8:8" x14ac:dyDescent="0.2">
      <c r="H4166" s="59"/>
    </row>
    <row r="4167" spans="8:8" x14ac:dyDescent="0.2">
      <c r="H4167" s="59"/>
    </row>
    <row r="4168" spans="8:8" x14ac:dyDescent="0.2">
      <c r="H4168" s="59"/>
    </row>
    <row r="4169" spans="8:8" x14ac:dyDescent="0.2">
      <c r="H4169" s="59"/>
    </row>
    <row r="4170" spans="8:8" x14ac:dyDescent="0.2">
      <c r="H4170" s="59"/>
    </row>
    <row r="4171" spans="8:8" x14ac:dyDescent="0.2">
      <c r="H4171" s="59"/>
    </row>
    <row r="4172" spans="8:8" x14ac:dyDescent="0.2">
      <c r="H4172" s="59"/>
    </row>
    <row r="4173" spans="8:8" x14ac:dyDescent="0.2">
      <c r="H4173" s="59"/>
    </row>
    <row r="4174" spans="8:8" x14ac:dyDescent="0.2">
      <c r="H4174" s="59"/>
    </row>
    <row r="4175" spans="8:8" x14ac:dyDescent="0.2">
      <c r="H4175" s="59"/>
    </row>
    <row r="4176" spans="8:8" x14ac:dyDescent="0.2">
      <c r="H4176" s="59"/>
    </row>
    <row r="4177" spans="8:8" x14ac:dyDescent="0.2">
      <c r="H4177" s="59"/>
    </row>
    <row r="4178" spans="8:8" x14ac:dyDescent="0.2">
      <c r="H4178" s="59"/>
    </row>
    <row r="4179" spans="8:8" x14ac:dyDescent="0.2">
      <c r="H4179" s="59"/>
    </row>
    <row r="4180" spans="8:8" x14ac:dyDescent="0.2">
      <c r="H4180" s="59"/>
    </row>
    <row r="4181" spans="8:8" x14ac:dyDescent="0.2">
      <c r="H4181" s="59"/>
    </row>
    <row r="4182" spans="8:8" x14ac:dyDescent="0.2">
      <c r="H4182" s="59"/>
    </row>
    <row r="4183" spans="8:8" x14ac:dyDescent="0.2">
      <c r="H4183" s="59"/>
    </row>
    <row r="4184" spans="8:8" x14ac:dyDescent="0.2">
      <c r="H4184" s="59"/>
    </row>
    <row r="4185" spans="8:8" x14ac:dyDescent="0.2">
      <c r="H4185" s="59"/>
    </row>
    <row r="4186" spans="8:8" x14ac:dyDescent="0.2">
      <c r="H4186" s="59"/>
    </row>
    <row r="4187" spans="8:8" x14ac:dyDescent="0.2">
      <c r="H4187" s="59"/>
    </row>
    <row r="4188" spans="8:8" x14ac:dyDescent="0.2">
      <c r="H4188" s="59"/>
    </row>
    <row r="4189" spans="8:8" x14ac:dyDescent="0.2">
      <c r="H4189" s="59"/>
    </row>
    <row r="4190" spans="8:8" x14ac:dyDescent="0.2">
      <c r="H4190" s="59"/>
    </row>
    <row r="4191" spans="8:8" x14ac:dyDescent="0.2">
      <c r="H4191" s="59"/>
    </row>
    <row r="4192" spans="8:8" x14ac:dyDescent="0.2">
      <c r="H4192" s="59"/>
    </row>
    <row r="4193" spans="8:8" x14ac:dyDescent="0.2">
      <c r="H4193" s="59"/>
    </row>
    <row r="4194" spans="8:8" x14ac:dyDescent="0.2">
      <c r="H4194" s="59"/>
    </row>
    <row r="4195" spans="8:8" x14ac:dyDescent="0.2">
      <c r="H4195" s="59"/>
    </row>
    <row r="4196" spans="8:8" x14ac:dyDescent="0.2">
      <c r="H4196" s="59"/>
    </row>
    <row r="4197" spans="8:8" x14ac:dyDescent="0.2">
      <c r="H4197" s="59"/>
    </row>
    <row r="4198" spans="8:8" x14ac:dyDescent="0.2">
      <c r="H4198" s="59"/>
    </row>
    <row r="4199" spans="8:8" x14ac:dyDescent="0.2">
      <c r="H4199" s="59"/>
    </row>
    <row r="4200" spans="8:8" x14ac:dyDescent="0.2">
      <c r="H4200" s="59"/>
    </row>
    <row r="4201" spans="8:8" x14ac:dyDescent="0.2">
      <c r="H4201" s="59"/>
    </row>
    <row r="4202" spans="8:8" x14ac:dyDescent="0.2">
      <c r="H4202" s="59"/>
    </row>
    <row r="4203" spans="8:8" x14ac:dyDescent="0.2">
      <c r="H4203" s="59"/>
    </row>
    <row r="4204" spans="8:8" x14ac:dyDescent="0.2">
      <c r="H4204" s="59"/>
    </row>
    <row r="4205" spans="8:8" x14ac:dyDescent="0.2">
      <c r="H4205" s="59"/>
    </row>
    <row r="4206" spans="8:8" x14ac:dyDescent="0.2">
      <c r="H4206" s="59"/>
    </row>
    <row r="4207" spans="8:8" x14ac:dyDescent="0.2">
      <c r="H4207" s="59"/>
    </row>
    <row r="4208" spans="8:8" x14ac:dyDescent="0.2">
      <c r="H4208" s="59"/>
    </row>
    <row r="4209" spans="8:8" x14ac:dyDescent="0.2">
      <c r="H4209" s="59"/>
    </row>
    <row r="4210" spans="8:8" x14ac:dyDescent="0.2">
      <c r="H4210" s="59"/>
    </row>
    <row r="4211" spans="8:8" x14ac:dyDescent="0.2">
      <c r="H4211" s="59"/>
    </row>
    <row r="4212" spans="8:8" x14ac:dyDescent="0.2">
      <c r="H4212" s="59"/>
    </row>
    <row r="4213" spans="8:8" x14ac:dyDescent="0.2">
      <c r="H4213" s="59"/>
    </row>
    <row r="4214" spans="8:8" x14ac:dyDescent="0.2">
      <c r="H4214" s="59"/>
    </row>
    <row r="4215" spans="8:8" x14ac:dyDescent="0.2">
      <c r="H4215" s="59"/>
    </row>
    <row r="4216" spans="8:8" x14ac:dyDescent="0.2">
      <c r="H4216" s="59"/>
    </row>
    <row r="4217" spans="8:8" x14ac:dyDescent="0.2">
      <c r="H4217" s="59"/>
    </row>
    <row r="4218" spans="8:8" x14ac:dyDescent="0.2">
      <c r="H4218" s="59"/>
    </row>
    <row r="4219" spans="8:8" x14ac:dyDescent="0.2">
      <c r="H4219" s="59"/>
    </row>
    <row r="4220" spans="8:8" x14ac:dyDescent="0.2">
      <c r="H4220" s="59"/>
    </row>
    <row r="4221" spans="8:8" x14ac:dyDescent="0.2">
      <c r="H4221" s="59"/>
    </row>
    <row r="4222" spans="8:8" x14ac:dyDescent="0.2">
      <c r="H4222" s="59"/>
    </row>
    <row r="4223" spans="8:8" x14ac:dyDescent="0.2">
      <c r="H4223" s="59"/>
    </row>
    <row r="4224" spans="8:8" x14ac:dyDescent="0.2">
      <c r="H4224" s="59"/>
    </row>
    <row r="4225" spans="8:115" x14ac:dyDescent="0.2">
      <c r="H4225" s="59"/>
    </row>
    <row r="4226" spans="8:115" x14ac:dyDescent="0.2">
      <c r="H4226" s="59"/>
    </row>
    <row r="4227" spans="8:115" x14ac:dyDescent="0.2">
      <c r="H4227" s="59"/>
    </row>
    <row r="4228" spans="8:115" x14ac:dyDescent="0.2">
      <c r="H4228" s="59"/>
    </row>
    <row r="4229" spans="8:115" x14ac:dyDescent="0.2">
      <c r="H4229" s="59"/>
    </row>
    <row r="4230" spans="8:115" x14ac:dyDescent="0.2">
      <c r="H4230" s="59"/>
    </row>
    <row r="4231" spans="8:115" x14ac:dyDescent="0.2">
      <c r="H4231" s="59"/>
    </row>
    <row r="4232" spans="8:115" x14ac:dyDescent="0.2">
      <c r="H4232" s="59"/>
    </row>
    <row r="4233" spans="8:115" x14ac:dyDescent="0.2">
      <c r="H4233" s="59"/>
    </row>
    <row r="4234" spans="8:115" x14ac:dyDescent="0.2">
      <c r="H4234" s="59"/>
    </row>
    <row r="4235" spans="8:115" x14ac:dyDescent="0.2">
      <c r="H4235" s="59"/>
      <c r="DK4235" s="40"/>
    </row>
    <row r="4236" spans="8:115" x14ac:dyDescent="0.2">
      <c r="H4236" s="59"/>
    </row>
    <row r="4237" spans="8:115" x14ac:dyDescent="0.2">
      <c r="H4237" s="59"/>
    </row>
    <row r="4238" spans="8:115" x14ac:dyDescent="0.2">
      <c r="H4238" s="59"/>
    </row>
    <row r="4239" spans="8:115" x14ac:dyDescent="0.2">
      <c r="H4239" s="59"/>
    </row>
    <row r="4240" spans="8:115" x14ac:dyDescent="0.2">
      <c r="H4240" s="59"/>
    </row>
    <row r="4241" spans="8:8" x14ac:dyDescent="0.2">
      <c r="H4241" s="59"/>
    </row>
    <row r="4242" spans="8:8" x14ac:dyDescent="0.2">
      <c r="H4242" s="59"/>
    </row>
    <row r="4243" spans="8:8" x14ac:dyDescent="0.2">
      <c r="H4243" s="59"/>
    </row>
    <row r="4244" spans="8:8" x14ac:dyDescent="0.2">
      <c r="H4244" s="59"/>
    </row>
    <row r="4245" spans="8:8" x14ac:dyDescent="0.2">
      <c r="H4245" s="59"/>
    </row>
    <row r="4246" spans="8:8" x14ac:dyDescent="0.2">
      <c r="H4246" s="59"/>
    </row>
    <row r="4247" spans="8:8" x14ac:dyDescent="0.2">
      <c r="H4247" s="59"/>
    </row>
    <row r="4248" spans="8:8" x14ac:dyDescent="0.2">
      <c r="H4248" s="59"/>
    </row>
    <row r="4249" spans="8:8" x14ac:dyDescent="0.2">
      <c r="H4249" s="59"/>
    </row>
    <row r="4250" spans="8:8" x14ac:dyDescent="0.2">
      <c r="H4250" s="59"/>
    </row>
    <row r="4251" spans="8:8" x14ac:dyDescent="0.2">
      <c r="H4251" s="59"/>
    </row>
    <row r="4252" spans="8:8" x14ac:dyDescent="0.2">
      <c r="H4252" s="59"/>
    </row>
    <row r="4253" spans="8:8" x14ac:dyDescent="0.2">
      <c r="H4253" s="59"/>
    </row>
    <row r="4254" spans="8:8" x14ac:dyDescent="0.2">
      <c r="H4254" s="59"/>
    </row>
    <row r="4255" spans="8:8" x14ac:dyDescent="0.2">
      <c r="H4255" s="59"/>
    </row>
    <row r="4256" spans="8:8" x14ac:dyDescent="0.2">
      <c r="H4256" s="59"/>
    </row>
    <row r="4257" spans="8:8" x14ac:dyDescent="0.2">
      <c r="H4257" s="59"/>
    </row>
    <row r="4258" spans="8:8" x14ac:dyDescent="0.2">
      <c r="H4258" s="59"/>
    </row>
    <row r="4259" spans="8:8" x14ac:dyDescent="0.2">
      <c r="H4259" s="59"/>
    </row>
    <row r="4260" spans="8:8" x14ac:dyDescent="0.2">
      <c r="H4260" s="59"/>
    </row>
    <row r="4261" spans="8:8" x14ac:dyDescent="0.2">
      <c r="H4261" s="59"/>
    </row>
    <row r="4262" spans="8:8" x14ac:dyDescent="0.2">
      <c r="H4262" s="59"/>
    </row>
    <row r="4263" spans="8:8" x14ac:dyDescent="0.2">
      <c r="H4263" s="59"/>
    </row>
    <row r="4264" spans="8:8" x14ac:dyDescent="0.2">
      <c r="H4264" s="59"/>
    </row>
    <row r="4265" spans="8:8" x14ac:dyDescent="0.2">
      <c r="H4265" s="59"/>
    </row>
    <row r="4266" spans="8:8" x14ac:dyDescent="0.2">
      <c r="H4266" s="59"/>
    </row>
    <row r="4267" spans="8:8" x14ac:dyDescent="0.2">
      <c r="H4267" s="59"/>
    </row>
    <row r="4268" spans="8:8" x14ac:dyDescent="0.2">
      <c r="H4268" s="59"/>
    </row>
    <row r="4269" spans="8:8" x14ac:dyDescent="0.2">
      <c r="H4269" s="59"/>
    </row>
    <row r="4270" spans="8:8" x14ac:dyDescent="0.2">
      <c r="H4270" s="59"/>
    </row>
    <row r="4271" spans="8:8" x14ac:dyDescent="0.2">
      <c r="H4271" s="59"/>
    </row>
    <row r="4272" spans="8:8" x14ac:dyDescent="0.2">
      <c r="H4272" s="59"/>
    </row>
    <row r="4273" spans="8:8" x14ac:dyDescent="0.2">
      <c r="H4273" s="59"/>
    </row>
    <row r="4274" spans="8:8" x14ac:dyDescent="0.2">
      <c r="H4274" s="59"/>
    </row>
    <row r="4275" spans="8:8" x14ac:dyDescent="0.2">
      <c r="H4275" s="59"/>
    </row>
    <row r="4276" spans="8:8" x14ac:dyDescent="0.2">
      <c r="H4276" s="59"/>
    </row>
    <row r="4277" spans="8:8" x14ac:dyDescent="0.2">
      <c r="H4277" s="59"/>
    </row>
    <row r="4278" spans="8:8" x14ac:dyDescent="0.2">
      <c r="H4278" s="59"/>
    </row>
    <row r="4279" spans="8:8" x14ac:dyDescent="0.2">
      <c r="H4279" s="59"/>
    </row>
    <row r="4280" spans="8:8" x14ac:dyDescent="0.2">
      <c r="H4280" s="59"/>
    </row>
    <row r="4281" spans="8:8" x14ac:dyDescent="0.2">
      <c r="H4281" s="59"/>
    </row>
    <row r="4282" spans="8:8" x14ac:dyDescent="0.2">
      <c r="H4282" s="59"/>
    </row>
    <row r="4283" spans="8:8" x14ac:dyDescent="0.2">
      <c r="H4283" s="59"/>
    </row>
    <row r="4284" spans="8:8" x14ac:dyDescent="0.2">
      <c r="H4284" s="59"/>
    </row>
    <row r="4285" spans="8:8" x14ac:dyDescent="0.2">
      <c r="H4285" s="59"/>
    </row>
    <row r="4286" spans="8:8" x14ac:dyDescent="0.2">
      <c r="H4286" s="59"/>
    </row>
    <row r="4287" spans="8:8" x14ac:dyDescent="0.2">
      <c r="H4287" s="59"/>
    </row>
    <row r="4288" spans="8:8" x14ac:dyDescent="0.2">
      <c r="H4288" s="59"/>
    </row>
    <row r="4289" spans="8:8" x14ac:dyDescent="0.2">
      <c r="H4289" s="59"/>
    </row>
    <row r="4290" spans="8:8" x14ac:dyDescent="0.2">
      <c r="H4290" s="59"/>
    </row>
    <row r="4291" spans="8:8" x14ac:dyDescent="0.2">
      <c r="H4291" s="59"/>
    </row>
    <row r="4292" spans="8:8" x14ac:dyDescent="0.2">
      <c r="H4292" s="59"/>
    </row>
    <row r="4293" spans="8:8" x14ac:dyDescent="0.2">
      <c r="H4293" s="59"/>
    </row>
    <row r="4294" spans="8:8" x14ac:dyDescent="0.2">
      <c r="H4294" s="59"/>
    </row>
    <row r="4295" spans="8:8" x14ac:dyDescent="0.2">
      <c r="H4295" s="59"/>
    </row>
    <row r="4296" spans="8:8" x14ac:dyDescent="0.2">
      <c r="H4296" s="59"/>
    </row>
    <row r="4297" spans="8:8" x14ac:dyDescent="0.2">
      <c r="H4297" s="59"/>
    </row>
    <row r="4298" spans="8:8" x14ac:dyDescent="0.2">
      <c r="H4298" s="59"/>
    </row>
    <row r="4299" spans="8:8" x14ac:dyDescent="0.2">
      <c r="H4299" s="59"/>
    </row>
    <row r="4300" spans="8:8" x14ac:dyDescent="0.2">
      <c r="H4300" s="59"/>
    </row>
    <row r="4301" spans="8:8" x14ac:dyDescent="0.2">
      <c r="H4301" s="59"/>
    </row>
    <row r="4302" spans="8:8" x14ac:dyDescent="0.2">
      <c r="H4302" s="59"/>
    </row>
    <row r="4303" spans="8:8" x14ac:dyDescent="0.2">
      <c r="H4303" s="59"/>
    </row>
    <row r="4304" spans="8:8" x14ac:dyDescent="0.2">
      <c r="H4304" s="59"/>
    </row>
    <row r="4305" spans="8:8" x14ac:dyDescent="0.2">
      <c r="H4305" s="59"/>
    </row>
    <row r="4306" spans="8:8" x14ac:dyDescent="0.2">
      <c r="H4306" s="59"/>
    </row>
    <row r="4307" spans="8:8" x14ac:dyDescent="0.2">
      <c r="H4307" s="59"/>
    </row>
    <row r="4308" spans="8:8" x14ac:dyDescent="0.2">
      <c r="H4308" s="59"/>
    </row>
    <row r="4309" spans="8:8" x14ac:dyDescent="0.2">
      <c r="H4309" s="59"/>
    </row>
    <row r="4310" spans="8:8" x14ac:dyDescent="0.2">
      <c r="H4310" s="59"/>
    </row>
    <row r="4311" spans="8:8" x14ac:dyDescent="0.2">
      <c r="H4311" s="59"/>
    </row>
    <row r="4312" spans="8:8" x14ac:dyDescent="0.2">
      <c r="H4312" s="59"/>
    </row>
    <row r="4313" spans="8:8" x14ac:dyDescent="0.2">
      <c r="H4313" s="59"/>
    </row>
    <row r="4314" spans="8:8" x14ac:dyDescent="0.2">
      <c r="H4314" s="59"/>
    </row>
    <row r="4315" spans="8:8" x14ac:dyDescent="0.2">
      <c r="H4315" s="59"/>
    </row>
    <row r="4316" spans="8:8" x14ac:dyDescent="0.2">
      <c r="H4316" s="59"/>
    </row>
    <row r="4317" spans="8:8" x14ac:dyDescent="0.2">
      <c r="H4317" s="59"/>
    </row>
    <row r="4318" spans="8:8" x14ac:dyDescent="0.2">
      <c r="H4318" s="59"/>
    </row>
    <row r="4319" spans="8:8" x14ac:dyDescent="0.2">
      <c r="H4319" s="59"/>
    </row>
    <row r="4320" spans="8:8" x14ac:dyDescent="0.2">
      <c r="H4320" s="59"/>
    </row>
    <row r="4321" spans="8:8" x14ac:dyDescent="0.2">
      <c r="H4321" s="59"/>
    </row>
    <row r="4322" spans="8:8" x14ac:dyDescent="0.2">
      <c r="H4322" s="59"/>
    </row>
    <row r="4323" spans="8:8" x14ac:dyDescent="0.2">
      <c r="H4323" s="59"/>
    </row>
    <row r="4324" spans="8:8" x14ac:dyDescent="0.2">
      <c r="H4324" s="59"/>
    </row>
    <row r="4325" spans="8:8" x14ac:dyDescent="0.2">
      <c r="H4325" s="59"/>
    </row>
    <row r="4326" spans="8:8" x14ac:dyDescent="0.2">
      <c r="H4326" s="59"/>
    </row>
    <row r="4327" spans="8:8" x14ac:dyDescent="0.2">
      <c r="H4327" s="59"/>
    </row>
    <row r="4328" spans="8:8" x14ac:dyDescent="0.2">
      <c r="H4328" s="59"/>
    </row>
    <row r="4329" spans="8:8" x14ac:dyDescent="0.2">
      <c r="H4329" s="59"/>
    </row>
    <row r="4330" spans="8:8" x14ac:dyDescent="0.2">
      <c r="H4330" s="59"/>
    </row>
    <row r="4331" spans="8:8" x14ac:dyDescent="0.2">
      <c r="H4331" s="59"/>
    </row>
    <row r="4332" spans="8:8" x14ac:dyDescent="0.2">
      <c r="H4332" s="59"/>
    </row>
    <row r="4333" spans="8:8" x14ac:dyDescent="0.2">
      <c r="H4333" s="59"/>
    </row>
    <row r="4334" spans="8:8" x14ac:dyDescent="0.2">
      <c r="H4334" s="59"/>
    </row>
    <row r="4335" spans="8:8" x14ac:dyDescent="0.2">
      <c r="H4335" s="59"/>
    </row>
    <row r="4336" spans="8:8" x14ac:dyDescent="0.2">
      <c r="H4336" s="59"/>
    </row>
    <row r="4337" spans="8:8" x14ac:dyDescent="0.2">
      <c r="H4337" s="59"/>
    </row>
    <row r="4338" spans="8:8" x14ac:dyDescent="0.2">
      <c r="H4338" s="59"/>
    </row>
    <row r="4339" spans="8:8" x14ac:dyDescent="0.2">
      <c r="H4339" s="59"/>
    </row>
    <row r="4340" spans="8:8" x14ac:dyDescent="0.2">
      <c r="H4340" s="59"/>
    </row>
    <row r="4341" spans="8:8" x14ac:dyDescent="0.2">
      <c r="H4341" s="59"/>
    </row>
    <row r="4342" spans="8:8" x14ac:dyDescent="0.2">
      <c r="H4342" s="59"/>
    </row>
    <row r="4343" spans="8:8" x14ac:dyDescent="0.2">
      <c r="H4343" s="59"/>
    </row>
    <row r="4344" spans="8:8" x14ac:dyDescent="0.2">
      <c r="H4344" s="59"/>
    </row>
    <row r="4345" spans="8:8" x14ac:dyDescent="0.2">
      <c r="H4345" s="59"/>
    </row>
    <row r="4346" spans="8:8" x14ac:dyDescent="0.2">
      <c r="H4346" s="59"/>
    </row>
    <row r="4347" spans="8:8" x14ac:dyDescent="0.2">
      <c r="H4347" s="59"/>
    </row>
    <row r="4348" spans="8:8" x14ac:dyDescent="0.2">
      <c r="H4348" s="59"/>
    </row>
    <row r="4349" spans="8:8" x14ac:dyDescent="0.2">
      <c r="H4349" s="59"/>
    </row>
    <row r="4350" spans="8:8" x14ac:dyDescent="0.2">
      <c r="H4350" s="59"/>
    </row>
    <row r="4351" spans="8:8" x14ac:dyDescent="0.2">
      <c r="H4351" s="59"/>
    </row>
    <row r="4352" spans="8:8" x14ac:dyDescent="0.2">
      <c r="H4352" s="59"/>
    </row>
    <row r="4353" spans="8:8" x14ac:dyDescent="0.2">
      <c r="H4353" s="59"/>
    </row>
    <row r="4354" spans="8:8" x14ac:dyDescent="0.2">
      <c r="H4354" s="59"/>
    </row>
    <row r="4355" spans="8:8" x14ac:dyDescent="0.2">
      <c r="H4355" s="59"/>
    </row>
    <row r="4356" spans="8:8" x14ac:dyDescent="0.2">
      <c r="H4356" s="59"/>
    </row>
    <row r="4357" spans="8:8" x14ac:dyDescent="0.2">
      <c r="H4357" s="59"/>
    </row>
    <row r="4358" spans="8:8" x14ac:dyDescent="0.2">
      <c r="H4358" s="59"/>
    </row>
    <row r="4359" spans="8:8" x14ac:dyDescent="0.2">
      <c r="H4359" s="59"/>
    </row>
    <row r="4360" spans="8:8" x14ac:dyDescent="0.2">
      <c r="H4360" s="59"/>
    </row>
    <row r="4361" spans="8:8" x14ac:dyDescent="0.2">
      <c r="H4361" s="59"/>
    </row>
    <row r="4362" spans="8:8" x14ac:dyDescent="0.2">
      <c r="H4362" s="59"/>
    </row>
    <row r="4363" spans="8:8" x14ac:dyDescent="0.2">
      <c r="H4363" s="59"/>
    </row>
    <row r="4364" spans="8:8" x14ac:dyDescent="0.2">
      <c r="H4364" s="59"/>
    </row>
    <row r="4365" spans="8:8" x14ac:dyDescent="0.2">
      <c r="H4365" s="59"/>
    </row>
    <row r="4366" spans="8:8" x14ac:dyDescent="0.2">
      <c r="H4366" s="59"/>
    </row>
    <row r="4367" spans="8:8" x14ac:dyDescent="0.2">
      <c r="H4367" s="59"/>
    </row>
    <row r="4368" spans="8:8" x14ac:dyDescent="0.2">
      <c r="H4368" s="59"/>
    </row>
    <row r="4369" spans="8:8" x14ac:dyDescent="0.2">
      <c r="H4369" s="59"/>
    </row>
    <row r="4370" spans="8:8" x14ac:dyDescent="0.2">
      <c r="H4370" s="59"/>
    </row>
    <row r="4371" spans="8:8" x14ac:dyDescent="0.2">
      <c r="H4371" s="59"/>
    </row>
    <row r="4372" spans="8:8" x14ac:dyDescent="0.2">
      <c r="H4372" s="59"/>
    </row>
    <row r="4373" spans="8:8" x14ac:dyDescent="0.2">
      <c r="H4373" s="59"/>
    </row>
    <row r="4374" spans="8:8" x14ac:dyDescent="0.2">
      <c r="H4374" s="59"/>
    </row>
    <row r="4375" spans="8:8" x14ac:dyDescent="0.2">
      <c r="H4375" s="59"/>
    </row>
    <row r="4376" spans="8:8" x14ac:dyDescent="0.2">
      <c r="H4376" s="59"/>
    </row>
    <row r="4377" spans="8:8" x14ac:dyDescent="0.2">
      <c r="H4377" s="59"/>
    </row>
    <row r="4378" spans="8:8" x14ac:dyDescent="0.2">
      <c r="H4378" s="59"/>
    </row>
    <row r="4379" spans="8:8" x14ac:dyDescent="0.2">
      <c r="H4379" s="59"/>
    </row>
    <row r="4380" spans="8:8" x14ac:dyDescent="0.2">
      <c r="H4380" s="59"/>
    </row>
    <row r="4381" spans="8:8" x14ac:dyDescent="0.2">
      <c r="H4381" s="59"/>
    </row>
    <row r="4382" spans="8:8" x14ac:dyDescent="0.2">
      <c r="H4382" s="59"/>
    </row>
    <row r="4383" spans="8:8" x14ac:dyDescent="0.2">
      <c r="H4383" s="59"/>
    </row>
    <row r="4384" spans="8:8" x14ac:dyDescent="0.2">
      <c r="H4384" s="59"/>
    </row>
    <row r="4385" spans="8:8" x14ac:dyDescent="0.2">
      <c r="H4385" s="59"/>
    </row>
    <row r="4386" spans="8:8" x14ac:dyDescent="0.2">
      <c r="H4386" s="59"/>
    </row>
    <row r="4387" spans="8:8" x14ac:dyDescent="0.2">
      <c r="H4387" s="59"/>
    </row>
    <row r="4388" spans="8:8" x14ac:dyDescent="0.2">
      <c r="H4388" s="59"/>
    </row>
    <row r="4389" spans="8:8" x14ac:dyDescent="0.2">
      <c r="H4389" s="59"/>
    </row>
    <row r="4390" spans="8:8" x14ac:dyDescent="0.2">
      <c r="H4390" s="59"/>
    </row>
    <row r="4391" spans="8:8" x14ac:dyDescent="0.2">
      <c r="H4391" s="59"/>
    </row>
    <row r="4392" spans="8:8" x14ac:dyDescent="0.2">
      <c r="H4392" s="59"/>
    </row>
    <row r="4393" spans="8:8" x14ac:dyDescent="0.2">
      <c r="H4393" s="59"/>
    </row>
    <row r="4394" spans="8:8" x14ac:dyDescent="0.2">
      <c r="H4394" s="59"/>
    </row>
    <row r="4395" spans="8:8" x14ac:dyDescent="0.2">
      <c r="H4395" s="59"/>
    </row>
    <row r="4396" spans="8:8" x14ac:dyDescent="0.2">
      <c r="H4396" s="59"/>
    </row>
    <row r="4397" spans="8:8" x14ac:dyDescent="0.2">
      <c r="H4397" s="59"/>
    </row>
    <row r="4398" spans="8:8" x14ac:dyDescent="0.2">
      <c r="H4398" s="59"/>
    </row>
    <row r="4399" spans="8:8" x14ac:dyDescent="0.2">
      <c r="H4399" s="59"/>
    </row>
    <row r="4400" spans="8:8" x14ac:dyDescent="0.2">
      <c r="H4400" s="59"/>
    </row>
    <row r="4401" spans="8:8" x14ac:dyDescent="0.2">
      <c r="H4401" s="59"/>
    </row>
    <row r="4402" spans="8:8" x14ac:dyDescent="0.2">
      <c r="H4402" s="59"/>
    </row>
    <row r="4403" spans="8:8" x14ac:dyDescent="0.2">
      <c r="H4403" s="59"/>
    </row>
    <row r="4404" spans="8:8" x14ac:dyDescent="0.2">
      <c r="H4404" s="59"/>
    </row>
    <row r="4405" spans="8:8" x14ac:dyDescent="0.2">
      <c r="H4405" s="59"/>
    </row>
    <row r="4406" spans="8:8" x14ac:dyDescent="0.2">
      <c r="H4406" s="59"/>
    </row>
    <row r="4407" spans="8:8" x14ac:dyDescent="0.2">
      <c r="H4407" s="59"/>
    </row>
    <row r="4408" spans="8:8" x14ac:dyDescent="0.2">
      <c r="H4408" s="59"/>
    </row>
    <row r="4409" spans="8:8" x14ac:dyDescent="0.2">
      <c r="H4409" s="59"/>
    </row>
    <row r="4410" spans="8:8" x14ac:dyDescent="0.2">
      <c r="H4410" s="59"/>
    </row>
    <row r="4411" spans="8:8" x14ac:dyDescent="0.2">
      <c r="H4411" s="59"/>
    </row>
    <row r="4412" spans="8:8" x14ac:dyDescent="0.2">
      <c r="H4412" s="59"/>
    </row>
    <row r="4413" spans="8:8" x14ac:dyDescent="0.2">
      <c r="H4413" s="59"/>
    </row>
    <row r="4414" spans="8:8" x14ac:dyDescent="0.2">
      <c r="H4414" s="59"/>
    </row>
    <row r="4415" spans="8:8" x14ac:dyDescent="0.2">
      <c r="H4415" s="59"/>
    </row>
    <row r="4416" spans="8:8" x14ac:dyDescent="0.2">
      <c r="H4416" s="59"/>
    </row>
    <row r="4417" spans="8:8" x14ac:dyDescent="0.2">
      <c r="H4417" s="59"/>
    </row>
    <row r="4418" spans="8:8" x14ac:dyDescent="0.2">
      <c r="H4418" s="59"/>
    </row>
    <row r="4419" spans="8:8" x14ac:dyDescent="0.2">
      <c r="H4419" s="59"/>
    </row>
    <row r="4420" spans="8:8" x14ac:dyDescent="0.2">
      <c r="H4420" s="59"/>
    </row>
    <row r="4421" spans="8:8" x14ac:dyDescent="0.2">
      <c r="H4421" s="59"/>
    </row>
    <row r="4422" spans="8:8" x14ac:dyDescent="0.2">
      <c r="H4422" s="59"/>
    </row>
    <row r="4423" spans="8:8" x14ac:dyDescent="0.2">
      <c r="H4423" s="59"/>
    </row>
    <row r="4424" spans="8:8" x14ac:dyDescent="0.2">
      <c r="H4424" s="59"/>
    </row>
    <row r="4425" spans="8:8" x14ac:dyDescent="0.2">
      <c r="H4425" s="59"/>
    </row>
    <row r="4426" spans="8:8" x14ac:dyDescent="0.2">
      <c r="H4426" s="59"/>
    </row>
    <row r="4427" spans="8:8" x14ac:dyDescent="0.2">
      <c r="H4427" s="59"/>
    </row>
    <row r="4428" spans="8:8" x14ac:dyDescent="0.2">
      <c r="H4428" s="59"/>
    </row>
    <row r="4429" spans="8:8" x14ac:dyDescent="0.2">
      <c r="H4429" s="59"/>
    </row>
    <row r="4430" spans="8:8" x14ac:dyDescent="0.2">
      <c r="H4430" s="59"/>
    </row>
    <row r="4431" spans="8:8" x14ac:dyDescent="0.2">
      <c r="H4431" s="59"/>
    </row>
    <row r="4432" spans="8:8" x14ac:dyDescent="0.2">
      <c r="H4432" s="59"/>
    </row>
    <row r="4433" spans="8:8" x14ac:dyDescent="0.2">
      <c r="H4433" s="59"/>
    </row>
    <row r="4434" spans="8:8" x14ac:dyDescent="0.2">
      <c r="H4434" s="59"/>
    </row>
    <row r="4435" spans="8:8" x14ac:dyDescent="0.2">
      <c r="H4435" s="59"/>
    </row>
    <row r="4436" spans="8:8" x14ac:dyDescent="0.2">
      <c r="H4436" s="59"/>
    </row>
    <row r="4437" spans="8:8" x14ac:dyDescent="0.2">
      <c r="H4437" s="59"/>
    </row>
    <row r="4438" spans="8:8" x14ac:dyDescent="0.2">
      <c r="H4438" s="59"/>
    </row>
    <row r="4439" spans="8:8" x14ac:dyDescent="0.2">
      <c r="H4439" s="59"/>
    </row>
    <row r="4440" spans="8:8" x14ac:dyDescent="0.2">
      <c r="H4440" s="59"/>
    </row>
    <row r="4441" spans="8:8" x14ac:dyDescent="0.2">
      <c r="H4441" s="59"/>
    </row>
    <row r="4442" spans="8:8" x14ac:dyDescent="0.2">
      <c r="H4442" s="59"/>
    </row>
    <row r="4443" spans="8:8" x14ac:dyDescent="0.2">
      <c r="H4443" s="59"/>
    </row>
    <row r="4444" spans="8:8" x14ac:dyDescent="0.2">
      <c r="H4444" s="59"/>
    </row>
    <row r="4445" spans="8:8" x14ac:dyDescent="0.2">
      <c r="H4445" s="59"/>
    </row>
    <row r="4446" spans="8:8" x14ac:dyDescent="0.2">
      <c r="H4446" s="59"/>
    </row>
    <row r="4447" spans="8:8" x14ac:dyDescent="0.2">
      <c r="H4447" s="59"/>
    </row>
    <row r="4448" spans="8:8" x14ac:dyDescent="0.2">
      <c r="H4448" s="59"/>
    </row>
    <row r="4449" spans="8:8" x14ac:dyDescent="0.2">
      <c r="H4449" s="59"/>
    </row>
    <row r="4450" spans="8:8" x14ac:dyDescent="0.2">
      <c r="H4450" s="59"/>
    </row>
    <row r="4451" spans="8:8" x14ac:dyDescent="0.2">
      <c r="H4451" s="59"/>
    </row>
    <row r="4452" spans="8:8" x14ac:dyDescent="0.2">
      <c r="H4452" s="59"/>
    </row>
    <row r="4453" spans="8:8" x14ac:dyDescent="0.2">
      <c r="H4453" s="59"/>
    </row>
    <row r="4454" spans="8:8" x14ac:dyDescent="0.2">
      <c r="H4454" s="59"/>
    </row>
    <row r="4455" spans="8:8" x14ac:dyDescent="0.2">
      <c r="H4455" s="59"/>
    </row>
    <row r="4456" spans="8:8" x14ac:dyDescent="0.2">
      <c r="H4456" s="59"/>
    </row>
    <row r="4457" spans="8:8" x14ac:dyDescent="0.2">
      <c r="H4457" s="59"/>
    </row>
    <row r="4458" spans="8:8" x14ac:dyDescent="0.2">
      <c r="H4458" s="59"/>
    </row>
    <row r="4459" spans="8:8" x14ac:dyDescent="0.2">
      <c r="H4459" s="59"/>
    </row>
    <row r="4460" spans="8:8" x14ac:dyDescent="0.2">
      <c r="H4460" s="59"/>
    </row>
    <row r="4461" spans="8:8" x14ac:dyDescent="0.2">
      <c r="H4461" s="59"/>
    </row>
    <row r="4462" spans="8:8" x14ac:dyDescent="0.2">
      <c r="H4462" s="59"/>
    </row>
    <row r="4463" spans="8:8" x14ac:dyDescent="0.2">
      <c r="H4463" s="59"/>
    </row>
    <row r="4464" spans="8:8" x14ac:dyDescent="0.2">
      <c r="H4464" s="59"/>
    </row>
    <row r="4465" spans="8:8" x14ac:dyDescent="0.2">
      <c r="H4465" s="59"/>
    </row>
    <row r="4466" spans="8:8" x14ac:dyDescent="0.2">
      <c r="H4466" s="59"/>
    </row>
    <row r="4467" spans="8:8" x14ac:dyDescent="0.2">
      <c r="H4467" s="59"/>
    </row>
    <row r="4468" spans="8:8" x14ac:dyDescent="0.2">
      <c r="H4468" s="59"/>
    </row>
    <row r="4469" spans="8:8" x14ac:dyDescent="0.2">
      <c r="H4469" s="59"/>
    </row>
    <row r="4470" spans="8:8" x14ac:dyDescent="0.2">
      <c r="H4470" s="59"/>
    </row>
    <row r="4471" spans="8:8" x14ac:dyDescent="0.2">
      <c r="H4471" s="59"/>
    </row>
    <row r="4472" spans="8:8" x14ac:dyDescent="0.2">
      <c r="H4472" s="59"/>
    </row>
    <row r="4473" spans="8:8" x14ac:dyDescent="0.2">
      <c r="H4473" s="59"/>
    </row>
    <row r="4474" spans="8:8" x14ac:dyDescent="0.2">
      <c r="H4474" s="59"/>
    </row>
    <row r="4475" spans="8:8" x14ac:dyDescent="0.2">
      <c r="H4475" s="59"/>
    </row>
    <row r="4476" spans="8:8" x14ac:dyDescent="0.2">
      <c r="H4476" s="59"/>
    </row>
    <row r="4477" spans="8:8" x14ac:dyDescent="0.2">
      <c r="H4477" s="59"/>
    </row>
    <row r="4478" spans="8:8" x14ac:dyDescent="0.2">
      <c r="H4478" s="59"/>
    </row>
    <row r="4479" spans="8:8" x14ac:dyDescent="0.2">
      <c r="H4479" s="59"/>
    </row>
    <row r="4480" spans="8:8" x14ac:dyDescent="0.2">
      <c r="H4480" s="59"/>
    </row>
    <row r="4481" spans="8:8" x14ac:dyDescent="0.2">
      <c r="H4481" s="59"/>
    </row>
    <row r="4482" spans="8:8" x14ac:dyDescent="0.2">
      <c r="H4482" s="59"/>
    </row>
    <row r="4483" spans="8:8" x14ac:dyDescent="0.2">
      <c r="H4483" s="59"/>
    </row>
    <row r="4484" spans="8:8" x14ac:dyDescent="0.2">
      <c r="H4484" s="59"/>
    </row>
    <row r="4485" spans="8:8" x14ac:dyDescent="0.2">
      <c r="H4485" s="59"/>
    </row>
    <row r="4486" spans="8:8" x14ac:dyDescent="0.2">
      <c r="H4486" s="59"/>
    </row>
    <row r="4487" spans="8:8" x14ac:dyDescent="0.2">
      <c r="H4487" s="59"/>
    </row>
    <row r="4488" spans="8:8" x14ac:dyDescent="0.2">
      <c r="H4488" s="59"/>
    </row>
    <row r="4489" spans="8:8" x14ac:dyDescent="0.2">
      <c r="H4489" s="59"/>
    </row>
    <row r="4490" spans="8:8" x14ac:dyDescent="0.2">
      <c r="H4490" s="59"/>
    </row>
    <row r="4491" spans="8:8" x14ac:dyDescent="0.2">
      <c r="H4491" s="59"/>
    </row>
    <row r="4492" spans="8:8" x14ac:dyDescent="0.2">
      <c r="H4492" s="59"/>
    </row>
    <row r="4493" spans="8:8" x14ac:dyDescent="0.2">
      <c r="H4493" s="59"/>
    </row>
    <row r="4494" spans="8:8" x14ac:dyDescent="0.2">
      <c r="H4494" s="59"/>
    </row>
    <row r="4495" spans="8:8" x14ac:dyDescent="0.2">
      <c r="H4495" s="59"/>
    </row>
    <row r="4496" spans="8:8" x14ac:dyDescent="0.2">
      <c r="H4496" s="59"/>
    </row>
    <row r="4497" spans="8:8" x14ac:dyDescent="0.2">
      <c r="H4497" s="59"/>
    </row>
    <row r="4498" spans="8:8" x14ac:dyDescent="0.2">
      <c r="H4498" s="59"/>
    </row>
    <row r="4499" spans="8:8" x14ac:dyDescent="0.2">
      <c r="H4499" s="59"/>
    </row>
    <row r="4500" spans="8:8" x14ac:dyDescent="0.2">
      <c r="H4500" s="59"/>
    </row>
    <row r="4501" spans="8:8" x14ac:dyDescent="0.2">
      <c r="H4501" s="59"/>
    </row>
    <row r="4502" spans="8:8" x14ac:dyDescent="0.2">
      <c r="H4502" s="59"/>
    </row>
    <row r="4503" spans="8:8" x14ac:dyDescent="0.2">
      <c r="H4503" s="59"/>
    </row>
    <row r="4504" spans="8:8" x14ac:dyDescent="0.2">
      <c r="H4504" s="59"/>
    </row>
    <row r="4505" spans="8:8" x14ac:dyDescent="0.2">
      <c r="H4505" s="59"/>
    </row>
    <row r="4506" spans="8:8" x14ac:dyDescent="0.2">
      <c r="H4506" s="59"/>
    </row>
    <row r="4507" spans="8:8" x14ac:dyDescent="0.2">
      <c r="H4507" s="59"/>
    </row>
    <row r="4508" spans="8:8" x14ac:dyDescent="0.2">
      <c r="H4508" s="59"/>
    </row>
    <row r="4509" spans="8:8" x14ac:dyDescent="0.2">
      <c r="H4509" s="59"/>
    </row>
    <row r="4510" spans="8:8" x14ac:dyDescent="0.2">
      <c r="H4510" s="59"/>
    </row>
    <row r="4511" spans="8:8" x14ac:dyDescent="0.2">
      <c r="H4511" s="59"/>
    </row>
    <row r="4512" spans="8:8" x14ac:dyDescent="0.2">
      <c r="H4512" s="59"/>
    </row>
    <row r="4513" spans="8:8" x14ac:dyDescent="0.2">
      <c r="H4513" s="59"/>
    </row>
    <row r="4514" spans="8:8" x14ac:dyDescent="0.2">
      <c r="H4514" s="59"/>
    </row>
    <row r="4515" spans="8:8" x14ac:dyDescent="0.2">
      <c r="H4515" s="59"/>
    </row>
    <row r="4516" spans="8:8" x14ac:dyDescent="0.2">
      <c r="H4516" s="59"/>
    </row>
    <row r="4517" spans="8:8" x14ac:dyDescent="0.2">
      <c r="H4517" s="59"/>
    </row>
    <row r="4518" spans="8:8" x14ac:dyDescent="0.2">
      <c r="H4518" s="59"/>
    </row>
    <row r="4519" spans="8:8" x14ac:dyDescent="0.2">
      <c r="H4519" s="59"/>
    </row>
    <row r="4520" spans="8:8" x14ac:dyDescent="0.2">
      <c r="H4520" s="59"/>
    </row>
    <row r="4521" spans="8:8" x14ac:dyDescent="0.2">
      <c r="H4521" s="59"/>
    </row>
    <row r="4522" spans="8:8" x14ac:dyDescent="0.2">
      <c r="H4522" s="59"/>
    </row>
    <row r="4523" spans="8:8" x14ac:dyDescent="0.2">
      <c r="H4523" s="59"/>
    </row>
    <row r="4524" spans="8:8" x14ac:dyDescent="0.2">
      <c r="H4524" s="59"/>
    </row>
    <row r="4525" spans="8:8" x14ac:dyDescent="0.2">
      <c r="H4525" s="59"/>
    </row>
    <row r="4526" spans="8:8" x14ac:dyDescent="0.2">
      <c r="H4526" s="59"/>
    </row>
    <row r="4527" spans="8:8" x14ac:dyDescent="0.2">
      <c r="H4527" s="59"/>
    </row>
    <row r="4528" spans="8:8" x14ac:dyDescent="0.2">
      <c r="H4528" s="59"/>
    </row>
    <row r="4529" spans="8:8" x14ac:dyDescent="0.2">
      <c r="H4529" s="59"/>
    </row>
    <row r="4530" spans="8:8" x14ac:dyDescent="0.2">
      <c r="H4530" s="59"/>
    </row>
    <row r="4531" spans="8:8" x14ac:dyDescent="0.2">
      <c r="H4531" s="59"/>
    </row>
    <row r="4532" spans="8:8" x14ac:dyDescent="0.2">
      <c r="H4532" s="59"/>
    </row>
    <row r="4533" spans="8:8" x14ac:dyDescent="0.2">
      <c r="H4533" s="59"/>
    </row>
    <row r="4534" spans="8:8" x14ac:dyDescent="0.2">
      <c r="H4534" s="59"/>
    </row>
    <row r="4535" spans="8:8" x14ac:dyDescent="0.2">
      <c r="H4535" s="59"/>
    </row>
    <row r="4536" spans="8:8" x14ac:dyDescent="0.2">
      <c r="H4536" s="59"/>
    </row>
    <row r="4537" spans="8:8" x14ac:dyDescent="0.2">
      <c r="H4537" s="59"/>
    </row>
    <row r="4538" spans="8:8" x14ac:dyDescent="0.2">
      <c r="H4538" s="59"/>
    </row>
    <row r="4539" spans="8:8" x14ac:dyDescent="0.2">
      <c r="H4539" s="59"/>
    </row>
    <row r="4540" spans="8:8" x14ac:dyDescent="0.2">
      <c r="H4540" s="59"/>
    </row>
    <row r="4541" spans="8:8" x14ac:dyDescent="0.2">
      <c r="H4541" s="59"/>
    </row>
    <row r="4542" spans="8:8" x14ac:dyDescent="0.2">
      <c r="H4542" s="59"/>
    </row>
    <row r="4543" spans="8:8" x14ac:dyDescent="0.2">
      <c r="H4543" s="59"/>
    </row>
    <row r="4544" spans="8:8" x14ac:dyDescent="0.2">
      <c r="H4544" s="59"/>
    </row>
    <row r="4545" spans="8:8" x14ac:dyDescent="0.2">
      <c r="H4545" s="59"/>
    </row>
    <row r="4546" spans="8:8" x14ac:dyDescent="0.2">
      <c r="H4546" s="59"/>
    </row>
    <row r="4547" spans="8:8" x14ac:dyDescent="0.2">
      <c r="H4547" s="59"/>
    </row>
    <row r="4548" spans="8:8" x14ac:dyDescent="0.2">
      <c r="H4548" s="59"/>
    </row>
    <row r="4549" spans="8:8" x14ac:dyDescent="0.2">
      <c r="H4549" s="59"/>
    </row>
    <row r="4550" spans="8:8" x14ac:dyDescent="0.2">
      <c r="H4550" s="59"/>
    </row>
    <row r="4551" spans="8:8" x14ac:dyDescent="0.2">
      <c r="H4551" s="59"/>
    </row>
    <row r="4552" spans="8:8" x14ac:dyDescent="0.2">
      <c r="H4552" s="59"/>
    </row>
    <row r="4553" spans="8:8" x14ac:dyDescent="0.2">
      <c r="H4553" s="59"/>
    </row>
    <row r="4554" spans="8:8" x14ac:dyDescent="0.2">
      <c r="H4554" s="59"/>
    </row>
    <row r="4555" spans="8:8" x14ac:dyDescent="0.2">
      <c r="H4555" s="59"/>
    </row>
    <row r="4556" spans="8:8" x14ac:dyDescent="0.2">
      <c r="H4556" s="59"/>
    </row>
    <row r="4557" spans="8:8" x14ac:dyDescent="0.2">
      <c r="H4557" s="59"/>
    </row>
    <row r="4558" spans="8:8" x14ac:dyDescent="0.2">
      <c r="H4558" s="59"/>
    </row>
    <row r="4559" spans="8:8" x14ac:dyDescent="0.2">
      <c r="H4559" s="59"/>
    </row>
    <row r="4560" spans="8:8" x14ac:dyDescent="0.2">
      <c r="H4560" s="59"/>
    </row>
    <row r="4561" spans="8:8" x14ac:dyDescent="0.2">
      <c r="H4561" s="59"/>
    </row>
    <row r="4562" spans="8:8" x14ac:dyDescent="0.2">
      <c r="H4562" s="59"/>
    </row>
    <row r="4563" spans="8:8" x14ac:dyDescent="0.2">
      <c r="H4563" s="59"/>
    </row>
    <row r="4564" spans="8:8" x14ac:dyDescent="0.2">
      <c r="H4564" s="59"/>
    </row>
    <row r="4565" spans="8:8" x14ac:dyDescent="0.2">
      <c r="H4565" s="59"/>
    </row>
    <row r="4566" spans="8:8" x14ac:dyDescent="0.2">
      <c r="H4566" s="59"/>
    </row>
    <row r="4567" spans="8:8" x14ac:dyDescent="0.2">
      <c r="H4567" s="59"/>
    </row>
    <row r="4568" spans="8:8" x14ac:dyDescent="0.2">
      <c r="H4568" s="59"/>
    </row>
    <row r="4569" spans="8:8" x14ac:dyDescent="0.2">
      <c r="H4569" s="59"/>
    </row>
    <row r="4570" spans="8:8" x14ac:dyDescent="0.2">
      <c r="H4570" s="59"/>
    </row>
    <row r="4571" spans="8:8" x14ac:dyDescent="0.2">
      <c r="H4571" s="59"/>
    </row>
    <row r="4572" spans="8:8" x14ac:dyDescent="0.2">
      <c r="H4572" s="59"/>
    </row>
    <row r="4573" spans="8:8" x14ac:dyDescent="0.2">
      <c r="H4573" s="59"/>
    </row>
    <row r="4574" spans="8:8" x14ac:dyDescent="0.2">
      <c r="H4574" s="59"/>
    </row>
    <row r="4575" spans="8:8" x14ac:dyDescent="0.2">
      <c r="H4575" s="59"/>
    </row>
    <row r="4576" spans="8:8" x14ac:dyDescent="0.2">
      <c r="H4576" s="59"/>
    </row>
    <row r="4577" spans="8:8" x14ac:dyDescent="0.2">
      <c r="H4577" s="59"/>
    </row>
    <row r="4578" spans="8:8" x14ac:dyDescent="0.2">
      <c r="H4578" s="59"/>
    </row>
    <row r="4579" spans="8:8" x14ac:dyDescent="0.2">
      <c r="H4579" s="59"/>
    </row>
    <row r="4580" spans="8:8" x14ac:dyDescent="0.2">
      <c r="H4580" s="59"/>
    </row>
    <row r="4581" spans="8:8" x14ac:dyDescent="0.2">
      <c r="H4581" s="59"/>
    </row>
    <row r="4582" spans="8:8" x14ac:dyDescent="0.2">
      <c r="H4582" s="59"/>
    </row>
    <row r="4583" spans="8:8" x14ac:dyDescent="0.2">
      <c r="H4583" s="59"/>
    </row>
    <row r="4584" spans="8:8" x14ac:dyDescent="0.2">
      <c r="H4584" s="59"/>
    </row>
    <row r="4585" spans="8:8" x14ac:dyDescent="0.2">
      <c r="H4585" s="59"/>
    </row>
    <row r="4586" spans="8:8" x14ac:dyDescent="0.2">
      <c r="H4586" s="59"/>
    </row>
    <row r="4587" spans="8:8" x14ac:dyDescent="0.2">
      <c r="H4587" s="59"/>
    </row>
    <row r="4588" spans="8:8" x14ac:dyDescent="0.2">
      <c r="H4588" s="59"/>
    </row>
    <row r="4589" spans="8:8" x14ac:dyDescent="0.2">
      <c r="H4589" s="59"/>
    </row>
    <row r="4590" spans="8:8" x14ac:dyDescent="0.2">
      <c r="H4590" s="59"/>
    </row>
    <row r="4591" spans="8:8" x14ac:dyDescent="0.2">
      <c r="H4591" s="59"/>
    </row>
    <row r="4592" spans="8:8" x14ac:dyDescent="0.2">
      <c r="H4592" s="59"/>
    </row>
    <row r="4593" spans="8:8" x14ac:dyDescent="0.2">
      <c r="H4593" s="59"/>
    </row>
    <row r="4594" spans="8:8" x14ac:dyDescent="0.2">
      <c r="H4594" s="59"/>
    </row>
    <row r="4595" spans="8:8" x14ac:dyDescent="0.2">
      <c r="H4595" s="59"/>
    </row>
    <row r="4596" spans="8:8" x14ac:dyDescent="0.2">
      <c r="H4596" s="59"/>
    </row>
    <row r="4597" spans="8:8" x14ac:dyDescent="0.2">
      <c r="H4597" s="59"/>
    </row>
    <row r="4598" spans="8:8" x14ac:dyDescent="0.2">
      <c r="H4598" s="59"/>
    </row>
    <row r="4599" spans="8:8" x14ac:dyDescent="0.2">
      <c r="H4599" s="59"/>
    </row>
    <row r="4600" spans="8:8" x14ac:dyDescent="0.2">
      <c r="H4600" s="59"/>
    </row>
    <row r="4601" spans="8:8" x14ac:dyDescent="0.2">
      <c r="H4601" s="59"/>
    </row>
    <row r="4602" spans="8:8" x14ac:dyDescent="0.2">
      <c r="H4602" s="59"/>
    </row>
    <row r="4603" spans="8:8" x14ac:dyDescent="0.2">
      <c r="H4603" s="59"/>
    </row>
    <row r="4604" spans="8:8" x14ac:dyDescent="0.2">
      <c r="H4604" s="59"/>
    </row>
    <row r="4605" spans="8:8" x14ac:dyDescent="0.2">
      <c r="H4605" s="59"/>
    </row>
    <row r="4606" spans="8:8" x14ac:dyDescent="0.2">
      <c r="H4606" s="59"/>
    </row>
    <row r="4607" spans="8:8" x14ac:dyDescent="0.2">
      <c r="H4607" s="59"/>
    </row>
    <row r="4608" spans="8:8" x14ac:dyDescent="0.2">
      <c r="H4608" s="59"/>
    </row>
    <row r="4609" spans="8:8" x14ac:dyDescent="0.2">
      <c r="H4609" s="59"/>
    </row>
    <row r="4610" spans="8:8" x14ac:dyDescent="0.2">
      <c r="H4610" s="59"/>
    </row>
    <row r="4611" spans="8:8" x14ac:dyDescent="0.2">
      <c r="H4611" s="59"/>
    </row>
    <row r="4612" spans="8:8" x14ac:dyDescent="0.2">
      <c r="H4612" s="59"/>
    </row>
    <row r="4613" spans="8:8" x14ac:dyDescent="0.2">
      <c r="H4613" s="59"/>
    </row>
    <row r="4614" spans="8:8" x14ac:dyDescent="0.2">
      <c r="H4614" s="59"/>
    </row>
    <row r="4615" spans="8:8" x14ac:dyDescent="0.2">
      <c r="H4615" s="59"/>
    </row>
    <row r="4616" spans="8:8" x14ac:dyDescent="0.2">
      <c r="H4616" s="59"/>
    </row>
    <row r="4617" spans="8:8" x14ac:dyDescent="0.2">
      <c r="H4617" s="59"/>
    </row>
    <row r="4618" spans="8:8" x14ac:dyDescent="0.2">
      <c r="H4618" s="59"/>
    </row>
    <row r="4619" spans="8:8" x14ac:dyDescent="0.2">
      <c r="H4619" s="59"/>
    </row>
    <row r="4620" spans="8:8" x14ac:dyDescent="0.2">
      <c r="H4620" s="59"/>
    </row>
    <row r="4621" spans="8:8" x14ac:dyDescent="0.2">
      <c r="H4621" s="59"/>
    </row>
    <row r="4622" spans="8:8" x14ac:dyDescent="0.2">
      <c r="H4622" s="59"/>
    </row>
    <row r="4623" spans="8:8" x14ac:dyDescent="0.2">
      <c r="H4623" s="59"/>
    </row>
    <row r="4624" spans="8:8" x14ac:dyDescent="0.2">
      <c r="H4624" s="59"/>
    </row>
    <row r="4625" spans="8:115" x14ac:dyDescent="0.2">
      <c r="H4625" s="59"/>
    </row>
    <row r="4626" spans="8:115" x14ac:dyDescent="0.2">
      <c r="H4626" s="59"/>
    </row>
    <row r="4627" spans="8:115" x14ac:dyDescent="0.2">
      <c r="H4627" s="59"/>
    </row>
    <row r="4628" spans="8:115" x14ac:dyDescent="0.2">
      <c r="H4628" s="59"/>
    </row>
    <row r="4629" spans="8:115" x14ac:dyDescent="0.2">
      <c r="H4629" s="59"/>
    </row>
    <row r="4630" spans="8:115" x14ac:dyDescent="0.2">
      <c r="H4630" s="59"/>
    </row>
    <row r="4631" spans="8:115" x14ac:dyDescent="0.2">
      <c r="H4631" s="59"/>
    </row>
    <row r="4632" spans="8:115" x14ac:dyDescent="0.2">
      <c r="H4632" s="59"/>
    </row>
    <row r="4633" spans="8:115" x14ac:dyDescent="0.2">
      <c r="H4633" s="59"/>
    </row>
    <row r="4634" spans="8:115" x14ac:dyDescent="0.2">
      <c r="H4634" s="59"/>
    </row>
    <row r="4635" spans="8:115" x14ac:dyDescent="0.2">
      <c r="H4635" s="59"/>
    </row>
    <row r="4636" spans="8:115" x14ac:dyDescent="0.2">
      <c r="H4636" s="59"/>
      <c r="DK4636" s="40"/>
    </row>
    <row r="4637" spans="8:115" x14ac:dyDescent="0.2">
      <c r="H4637" s="59"/>
    </row>
    <row r="4638" spans="8:115" x14ac:dyDescent="0.2">
      <c r="H4638" s="59"/>
    </row>
    <row r="4639" spans="8:115" x14ac:dyDescent="0.2">
      <c r="H4639" s="59"/>
    </row>
    <row r="4640" spans="8:115" x14ac:dyDescent="0.2">
      <c r="H4640" s="59"/>
    </row>
    <row r="4641" spans="8:8" x14ac:dyDescent="0.2">
      <c r="H4641" s="59"/>
    </row>
    <row r="4642" spans="8:8" x14ac:dyDescent="0.2">
      <c r="H4642" s="59"/>
    </row>
    <row r="4643" spans="8:8" x14ac:dyDescent="0.2">
      <c r="H4643" s="59"/>
    </row>
    <row r="4644" spans="8:8" x14ac:dyDescent="0.2">
      <c r="H4644" s="59"/>
    </row>
    <row r="4645" spans="8:8" x14ac:dyDescent="0.2">
      <c r="H4645" s="59"/>
    </row>
    <row r="4646" spans="8:8" x14ac:dyDescent="0.2">
      <c r="H4646" s="59"/>
    </row>
    <row r="4647" spans="8:8" x14ac:dyDescent="0.2">
      <c r="H4647" s="59"/>
    </row>
    <row r="4648" spans="8:8" x14ac:dyDescent="0.2">
      <c r="H4648" s="59"/>
    </row>
    <row r="4649" spans="8:8" x14ac:dyDescent="0.2">
      <c r="H4649" s="59"/>
    </row>
    <row r="4650" spans="8:8" x14ac:dyDescent="0.2">
      <c r="H4650" s="59"/>
    </row>
    <row r="4651" spans="8:8" x14ac:dyDescent="0.2">
      <c r="H4651" s="59"/>
    </row>
    <row r="4652" spans="8:8" x14ac:dyDescent="0.2">
      <c r="H4652" s="59"/>
    </row>
    <row r="4653" spans="8:8" x14ac:dyDescent="0.2">
      <c r="H4653" s="59"/>
    </row>
    <row r="4654" spans="8:8" x14ac:dyDescent="0.2">
      <c r="H4654" s="59"/>
    </row>
    <row r="4655" spans="8:8" x14ac:dyDescent="0.2">
      <c r="H4655" s="59"/>
    </row>
    <row r="4656" spans="8:8" x14ac:dyDescent="0.2">
      <c r="H4656" s="59"/>
    </row>
    <row r="4657" spans="8:8" x14ac:dyDescent="0.2">
      <c r="H4657" s="59"/>
    </row>
    <row r="4658" spans="8:8" x14ac:dyDescent="0.2">
      <c r="H4658" s="59"/>
    </row>
    <row r="4659" spans="8:8" x14ac:dyDescent="0.2">
      <c r="H4659" s="59"/>
    </row>
    <row r="4660" spans="8:8" x14ac:dyDescent="0.2">
      <c r="H4660" s="59"/>
    </row>
    <row r="4661" spans="8:8" x14ac:dyDescent="0.2">
      <c r="H4661" s="59"/>
    </row>
    <row r="4662" spans="8:8" x14ac:dyDescent="0.2">
      <c r="H4662" s="59"/>
    </row>
    <row r="4663" spans="8:8" x14ac:dyDescent="0.2">
      <c r="H4663" s="59"/>
    </row>
    <row r="4664" spans="8:8" x14ac:dyDescent="0.2">
      <c r="H4664" s="59"/>
    </row>
    <row r="4665" spans="8:8" x14ac:dyDescent="0.2">
      <c r="H4665" s="59"/>
    </row>
    <row r="4666" spans="8:8" x14ac:dyDescent="0.2">
      <c r="H4666" s="59"/>
    </row>
    <row r="4667" spans="8:8" x14ac:dyDescent="0.2">
      <c r="H4667" s="59"/>
    </row>
    <row r="4668" spans="8:8" x14ac:dyDescent="0.2">
      <c r="H4668" s="59"/>
    </row>
    <row r="4669" spans="8:8" x14ac:dyDescent="0.2">
      <c r="H4669" s="59"/>
    </row>
    <row r="4670" spans="8:8" x14ac:dyDescent="0.2">
      <c r="H4670" s="59"/>
    </row>
    <row r="4671" spans="8:8" x14ac:dyDescent="0.2">
      <c r="H4671" s="59"/>
    </row>
    <row r="4672" spans="8:8" x14ac:dyDescent="0.2">
      <c r="H4672" s="59"/>
    </row>
    <row r="4673" spans="8:8" x14ac:dyDescent="0.2">
      <c r="H4673" s="59"/>
    </row>
    <row r="4674" spans="8:8" x14ac:dyDescent="0.2">
      <c r="H4674" s="59"/>
    </row>
    <row r="4675" spans="8:8" x14ac:dyDescent="0.2">
      <c r="H4675" s="59"/>
    </row>
    <row r="4676" spans="8:8" x14ac:dyDescent="0.2">
      <c r="H4676" s="59"/>
    </row>
    <row r="4677" spans="8:8" x14ac:dyDescent="0.2">
      <c r="H4677" s="59"/>
    </row>
    <row r="4678" spans="8:8" x14ac:dyDescent="0.2">
      <c r="H4678" s="59"/>
    </row>
    <row r="4679" spans="8:8" x14ac:dyDescent="0.2">
      <c r="H4679" s="59"/>
    </row>
    <row r="4680" spans="8:8" x14ac:dyDescent="0.2">
      <c r="H4680" s="59"/>
    </row>
    <row r="4681" spans="8:8" x14ac:dyDescent="0.2">
      <c r="H4681" s="59"/>
    </row>
    <row r="4682" spans="8:8" x14ac:dyDescent="0.2">
      <c r="H4682" s="59"/>
    </row>
    <row r="4683" spans="8:8" x14ac:dyDescent="0.2">
      <c r="H4683" s="59"/>
    </row>
    <row r="4684" spans="8:8" x14ac:dyDescent="0.2">
      <c r="H4684" s="59"/>
    </row>
    <row r="4685" spans="8:8" x14ac:dyDescent="0.2">
      <c r="H4685" s="59"/>
    </row>
    <row r="4686" spans="8:8" x14ac:dyDescent="0.2">
      <c r="H4686" s="59"/>
    </row>
    <row r="4687" spans="8:8" x14ac:dyDescent="0.2">
      <c r="H4687" s="59"/>
    </row>
    <row r="4688" spans="8:8" x14ac:dyDescent="0.2">
      <c r="H4688" s="59"/>
    </row>
    <row r="4689" spans="8:99" x14ac:dyDescent="0.2">
      <c r="H4689" s="59"/>
    </row>
    <row r="4690" spans="8:99" x14ac:dyDescent="0.2">
      <c r="H4690" s="59"/>
    </row>
    <row r="4691" spans="8:99" x14ac:dyDescent="0.2">
      <c r="H4691" s="59"/>
    </row>
    <row r="4692" spans="8:99" x14ac:dyDescent="0.2">
      <c r="H4692" s="59"/>
    </row>
    <row r="4693" spans="8:99" x14ac:dyDescent="0.2">
      <c r="H4693" s="59"/>
    </row>
    <row r="4694" spans="8:99" x14ac:dyDescent="0.2">
      <c r="H4694" s="59"/>
    </row>
    <row r="4695" spans="8:99" x14ac:dyDescent="0.2">
      <c r="H4695" s="59"/>
    </row>
    <row r="4696" spans="8:99" x14ac:dyDescent="0.2">
      <c r="H4696" s="59"/>
    </row>
    <row r="4697" spans="8:99" x14ac:dyDescent="0.2">
      <c r="H4697" s="59"/>
      <c r="CU4697" s="40"/>
    </row>
    <row r="4698" spans="8:99" x14ac:dyDescent="0.2">
      <c r="H4698" s="59"/>
      <c r="CU4698" s="40"/>
    </row>
    <row r="4699" spans="8:99" x14ac:dyDescent="0.2">
      <c r="H4699" s="59"/>
    </row>
    <row r="4700" spans="8:99" x14ac:dyDescent="0.2">
      <c r="H4700" s="59"/>
    </row>
    <row r="4701" spans="8:99" x14ac:dyDescent="0.2">
      <c r="H4701" s="59"/>
    </row>
    <row r="4702" spans="8:99" x14ac:dyDescent="0.2">
      <c r="H4702" s="59"/>
    </row>
    <row r="4703" spans="8:99" x14ac:dyDescent="0.2">
      <c r="H4703" s="59"/>
    </row>
    <row r="4704" spans="8:99" x14ac:dyDescent="0.2">
      <c r="H4704" s="59"/>
    </row>
    <row r="4705" spans="8:8" x14ac:dyDescent="0.2">
      <c r="H4705" s="59"/>
    </row>
    <row r="4706" spans="8:8" x14ac:dyDescent="0.2">
      <c r="H4706" s="59"/>
    </row>
    <row r="4707" spans="8:8" x14ac:dyDescent="0.2">
      <c r="H4707" s="59"/>
    </row>
    <row r="4708" spans="8:8" x14ac:dyDescent="0.2">
      <c r="H4708" s="59"/>
    </row>
    <row r="4709" spans="8:8" x14ac:dyDescent="0.2">
      <c r="H4709" s="59"/>
    </row>
    <row r="4710" spans="8:8" x14ac:dyDescent="0.2">
      <c r="H4710" s="59"/>
    </row>
    <row r="4711" spans="8:8" x14ac:dyDescent="0.2">
      <c r="H4711" s="59"/>
    </row>
    <row r="4712" spans="8:8" x14ac:dyDescent="0.2">
      <c r="H4712" s="59"/>
    </row>
    <row r="4713" spans="8:8" x14ac:dyDescent="0.2">
      <c r="H4713" s="59"/>
    </row>
    <row r="4714" spans="8:8" x14ac:dyDescent="0.2">
      <c r="H4714" s="59"/>
    </row>
    <row r="4715" spans="8:8" x14ac:dyDescent="0.2">
      <c r="H4715" s="59"/>
    </row>
    <row r="4716" spans="8:8" x14ac:dyDescent="0.2">
      <c r="H4716" s="59"/>
    </row>
    <row r="4717" spans="8:8" x14ac:dyDescent="0.2">
      <c r="H4717" s="59"/>
    </row>
    <row r="4718" spans="8:8" x14ac:dyDescent="0.2">
      <c r="H4718" s="59"/>
    </row>
    <row r="4719" spans="8:8" x14ac:dyDescent="0.2">
      <c r="H4719" s="59"/>
    </row>
    <row r="4720" spans="8:8" x14ac:dyDescent="0.2">
      <c r="H4720" s="59"/>
    </row>
    <row r="4721" spans="8:8" x14ac:dyDescent="0.2">
      <c r="H4721" s="59"/>
    </row>
    <row r="4722" spans="8:8" x14ac:dyDescent="0.2">
      <c r="H4722" s="59"/>
    </row>
    <row r="4723" spans="8:8" x14ac:dyDescent="0.2">
      <c r="H4723" s="59"/>
    </row>
    <row r="4724" spans="8:8" x14ac:dyDescent="0.2">
      <c r="H4724" s="59"/>
    </row>
    <row r="4725" spans="8:8" x14ac:dyDescent="0.2">
      <c r="H4725" s="59"/>
    </row>
    <row r="4726" spans="8:8" x14ac:dyDescent="0.2">
      <c r="H4726" s="59"/>
    </row>
    <row r="4727" spans="8:8" x14ac:dyDescent="0.2">
      <c r="H4727" s="59"/>
    </row>
    <row r="4728" spans="8:8" x14ac:dyDescent="0.2">
      <c r="H4728" s="59"/>
    </row>
    <row r="4729" spans="8:8" x14ac:dyDescent="0.2">
      <c r="H4729" s="59"/>
    </row>
    <row r="4730" spans="8:8" x14ac:dyDescent="0.2">
      <c r="H4730" s="59"/>
    </row>
    <row r="4731" spans="8:8" x14ac:dyDescent="0.2">
      <c r="H4731" s="59"/>
    </row>
    <row r="4732" spans="8:8" x14ac:dyDescent="0.2">
      <c r="H4732" s="59"/>
    </row>
    <row r="4733" spans="8:8" x14ac:dyDescent="0.2">
      <c r="H4733" s="59"/>
    </row>
    <row r="4734" spans="8:8" x14ac:dyDescent="0.2">
      <c r="H4734" s="59"/>
    </row>
    <row r="4735" spans="8:8" x14ac:dyDescent="0.2">
      <c r="H4735" s="59"/>
    </row>
    <row r="4736" spans="8:8" x14ac:dyDescent="0.2">
      <c r="H4736" s="59"/>
    </row>
    <row r="4737" spans="8:8" x14ac:dyDescent="0.2">
      <c r="H4737" s="59"/>
    </row>
    <row r="4738" spans="8:8" x14ac:dyDescent="0.2">
      <c r="H4738" s="59"/>
    </row>
    <row r="4739" spans="8:8" x14ac:dyDescent="0.2">
      <c r="H4739" s="59"/>
    </row>
    <row r="4740" spans="8:8" x14ac:dyDescent="0.2">
      <c r="H4740" s="59"/>
    </row>
    <row r="4741" spans="8:8" x14ac:dyDescent="0.2">
      <c r="H4741" s="59"/>
    </row>
    <row r="4742" spans="8:8" x14ac:dyDescent="0.2">
      <c r="H4742" s="59"/>
    </row>
    <row r="4743" spans="8:8" x14ac:dyDescent="0.2">
      <c r="H4743" s="59"/>
    </row>
    <row r="4744" spans="8:8" x14ac:dyDescent="0.2">
      <c r="H4744" s="59"/>
    </row>
    <row r="4745" spans="8:8" x14ac:dyDescent="0.2">
      <c r="H4745" s="59"/>
    </row>
    <row r="4746" spans="8:8" x14ac:dyDescent="0.2">
      <c r="H4746" s="59"/>
    </row>
    <row r="4747" spans="8:8" x14ac:dyDescent="0.2">
      <c r="H4747" s="59"/>
    </row>
    <row r="4748" spans="8:8" x14ac:dyDescent="0.2">
      <c r="H4748" s="59"/>
    </row>
    <row r="4749" spans="8:8" x14ac:dyDescent="0.2">
      <c r="H4749" s="59"/>
    </row>
    <row r="4750" spans="8:8" x14ac:dyDescent="0.2">
      <c r="H4750" s="59"/>
    </row>
    <row r="4751" spans="8:8" x14ac:dyDescent="0.2">
      <c r="H4751" s="59"/>
    </row>
    <row r="4752" spans="8:8" x14ac:dyDescent="0.2">
      <c r="H4752" s="59"/>
    </row>
    <row r="4753" spans="8:8" x14ac:dyDescent="0.2">
      <c r="H4753" s="59"/>
    </row>
    <row r="4754" spans="8:8" x14ac:dyDescent="0.2">
      <c r="H4754" s="59"/>
    </row>
    <row r="4755" spans="8:8" x14ac:dyDescent="0.2">
      <c r="H4755" s="59"/>
    </row>
    <row r="4756" spans="8:8" x14ac:dyDescent="0.2">
      <c r="H4756" s="59"/>
    </row>
    <row r="4757" spans="8:8" x14ac:dyDescent="0.2">
      <c r="H4757" s="59"/>
    </row>
    <row r="4758" spans="8:8" x14ac:dyDescent="0.2">
      <c r="H4758" s="59"/>
    </row>
    <row r="4759" spans="8:8" x14ac:dyDescent="0.2">
      <c r="H4759" s="59"/>
    </row>
    <row r="4760" spans="8:8" x14ac:dyDescent="0.2">
      <c r="H4760" s="59"/>
    </row>
    <row r="4761" spans="8:8" x14ac:dyDescent="0.2">
      <c r="H4761" s="59"/>
    </row>
    <row r="4762" spans="8:8" x14ac:dyDescent="0.2">
      <c r="H4762" s="59"/>
    </row>
    <row r="4763" spans="8:8" x14ac:dyDescent="0.2">
      <c r="H4763" s="59"/>
    </row>
    <row r="4764" spans="8:8" x14ac:dyDescent="0.2">
      <c r="H4764" s="59"/>
    </row>
    <row r="4765" spans="8:8" x14ac:dyDescent="0.2">
      <c r="H4765" s="59"/>
    </row>
    <row r="4766" spans="8:8" x14ac:dyDescent="0.2">
      <c r="H4766" s="59"/>
    </row>
    <row r="4767" spans="8:8" x14ac:dyDescent="0.2">
      <c r="H4767" s="59"/>
    </row>
    <row r="4768" spans="8:8" x14ac:dyDescent="0.2">
      <c r="H4768" s="59"/>
    </row>
    <row r="4769" spans="8:8" x14ac:dyDescent="0.2">
      <c r="H4769" s="59"/>
    </row>
    <row r="4770" spans="8:8" x14ac:dyDescent="0.2">
      <c r="H4770" s="59"/>
    </row>
    <row r="4771" spans="8:8" x14ac:dyDescent="0.2">
      <c r="H4771" s="59"/>
    </row>
    <row r="4772" spans="8:8" x14ac:dyDescent="0.2">
      <c r="H4772" s="59"/>
    </row>
    <row r="4773" spans="8:8" x14ac:dyDescent="0.2">
      <c r="H4773" s="59"/>
    </row>
    <row r="4774" spans="8:8" x14ac:dyDescent="0.2">
      <c r="H4774" s="59"/>
    </row>
    <row r="4775" spans="8:8" x14ac:dyDescent="0.2">
      <c r="H4775" s="59"/>
    </row>
    <row r="4776" spans="8:8" x14ac:dyDescent="0.2">
      <c r="H4776" s="59"/>
    </row>
    <row r="4777" spans="8:8" x14ac:dyDescent="0.2">
      <c r="H4777" s="59"/>
    </row>
    <row r="4778" spans="8:8" x14ac:dyDescent="0.2">
      <c r="H4778" s="59"/>
    </row>
    <row r="4779" spans="8:8" x14ac:dyDescent="0.2">
      <c r="H4779" s="59"/>
    </row>
    <row r="4780" spans="8:8" x14ac:dyDescent="0.2">
      <c r="H4780" s="59"/>
    </row>
    <row r="4781" spans="8:8" x14ac:dyDescent="0.2">
      <c r="H4781" s="59"/>
    </row>
    <row r="4782" spans="8:8" x14ac:dyDescent="0.2">
      <c r="H4782" s="59"/>
    </row>
    <row r="4783" spans="8:8" x14ac:dyDescent="0.2">
      <c r="H4783" s="59"/>
    </row>
    <row r="4784" spans="8:8" x14ac:dyDescent="0.2">
      <c r="H4784" s="59"/>
    </row>
    <row r="4785" spans="8:8" x14ac:dyDescent="0.2">
      <c r="H4785" s="59"/>
    </row>
    <row r="4786" spans="8:8" x14ac:dyDescent="0.2">
      <c r="H4786" s="59"/>
    </row>
    <row r="4787" spans="8:8" x14ac:dyDescent="0.2">
      <c r="H4787" s="59"/>
    </row>
    <row r="4788" spans="8:8" x14ac:dyDescent="0.2">
      <c r="H4788" s="59"/>
    </row>
    <row r="4789" spans="8:8" x14ac:dyDescent="0.2">
      <c r="H4789" s="59"/>
    </row>
    <row r="4790" spans="8:8" x14ac:dyDescent="0.2">
      <c r="H4790" s="59"/>
    </row>
    <row r="4791" spans="8:8" x14ac:dyDescent="0.2">
      <c r="H4791" s="59"/>
    </row>
    <row r="4792" spans="8:8" x14ac:dyDescent="0.2">
      <c r="H4792" s="59"/>
    </row>
    <row r="4793" spans="8:8" x14ac:dyDescent="0.2">
      <c r="H4793" s="59"/>
    </row>
    <row r="4794" spans="8:8" x14ac:dyDescent="0.2">
      <c r="H4794" s="59"/>
    </row>
    <row r="4795" spans="8:8" x14ac:dyDescent="0.2">
      <c r="H4795" s="59"/>
    </row>
    <row r="4796" spans="8:8" x14ac:dyDescent="0.2">
      <c r="H4796" s="59"/>
    </row>
    <row r="4797" spans="8:8" x14ac:dyDescent="0.2">
      <c r="H4797" s="59"/>
    </row>
    <row r="4798" spans="8:8" x14ac:dyDescent="0.2">
      <c r="H4798" s="59"/>
    </row>
    <row r="4799" spans="8:8" x14ac:dyDescent="0.2">
      <c r="H4799" s="59"/>
    </row>
    <row r="4800" spans="8:8" x14ac:dyDescent="0.2">
      <c r="H4800" s="59"/>
    </row>
    <row r="4801" spans="8:8" x14ac:dyDescent="0.2">
      <c r="H4801" s="59"/>
    </row>
    <row r="4802" spans="8:8" x14ac:dyDescent="0.2">
      <c r="H4802" s="59"/>
    </row>
    <row r="4803" spans="8:8" x14ac:dyDescent="0.2">
      <c r="H4803" s="59"/>
    </row>
    <row r="4804" spans="8:8" x14ac:dyDescent="0.2">
      <c r="H4804" s="59"/>
    </row>
    <row r="4805" spans="8:8" x14ac:dyDescent="0.2">
      <c r="H4805" s="59"/>
    </row>
    <row r="4806" spans="8:8" x14ac:dyDescent="0.2">
      <c r="H4806" s="59"/>
    </row>
    <row r="4807" spans="8:8" x14ac:dyDescent="0.2">
      <c r="H4807" s="59"/>
    </row>
    <row r="4808" spans="8:8" x14ac:dyDescent="0.2">
      <c r="H4808" s="59"/>
    </row>
    <row r="4809" spans="8:8" x14ac:dyDescent="0.2">
      <c r="H4809" s="59"/>
    </row>
    <row r="4810" spans="8:8" x14ac:dyDescent="0.2">
      <c r="H4810" s="59"/>
    </row>
    <row r="4811" spans="8:8" x14ac:dyDescent="0.2">
      <c r="H4811" s="59"/>
    </row>
    <row r="4812" spans="8:8" x14ac:dyDescent="0.2">
      <c r="H4812" s="59"/>
    </row>
    <row r="4813" spans="8:8" x14ac:dyDescent="0.2">
      <c r="H4813" s="59"/>
    </row>
    <row r="4814" spans="8:8" x14ac:dyDescent="0.2">
      <c r="H4814" s="59"/>
    </row>
    <row r="4815" spans="8:8" x14ac:dyDescent="0.2">
      <c r="H4815" s="59"/>
    </row>
    <row r="4816" spans="8:8" x14ac:dyDescent="0.2">
      <c r="H4816" s="59"/>
    </row>
    <row r="4817" spans="8:8" x14ac:dyDescent="0.2">
      <c r="H4817" s="59"/>
    </row>
    <row r="4818" spans="8:8" x14ac:dyDescent="0.2">
      <c r="H4818" s="59"/>
    </row>
    <row r="4819" spans="8:8" x14ac:dyDescent="0.2">
      <c r="H4819" s="59"/>
    </row>
    <row r="4820" spans="8:8" x14ac:dyDescent="0.2">
      <c r="H4820" s="59"/>
    </row>
    <row r="4821" spans="8:8" x14ac:dyDescent="0.2">
      <c r="H4821" s="59"/>
    </row>
    <row r="4822" spans="8:8" x14ac:dyDescent="0.2">
      <c r="H4822" s="59"/>
    </row>
    <row r="4823" spans="8:8" x14ac:dyDescent="0.2">
      <c r="H4823" s="59"/>
    </row>
    <row r="4824" spans="8:8" x14ac:dyDescent="0.2">
      <c r="H4824" s="59"/>
    </row>
    <row r="4825" spans="8:8" x14ac:dyDescent="0.2">
      <c r="H4825" s="59"/>
    </row>
    <row r="4826" spans="8:8" x14ac:dyDescent="0.2">
      <c r="H4826" s="59"/>
    </row>
    <row r="4827" spans="8:8" x14ac:dyDescent="0.2">
      <c r="H4827" s="59"/>
    </row>
    <row r="4828" spans="8:8" x14ac:dyDescent="0.2">
      <c r="H4828" s="59"/>
    </row>
    <row r="4829" spans="8:8" x14ac:dyDescent="0.2">
      <c r="H4829" s="59"/>
    </row>
    <row r="4830" spans="8:8" x14ac:dyDescent="0.2">
      <c r="H4830" s="59"/>
    </row>
    <row r="4831" spans="8:8" x14ac:dyDescent="0.2">
      <c r="H4831" s="59"/>
    </row>
    <row r="4832" spans="8:8" x14ac:dyDescent="0.2">
      <c r="H4832" s="59"/>
    </row>
    <row r="4833" spans="8:8" x14ac:dyDescent="0.2">
      <c r="H4833" s="59"/>
    </row>
    <row r="4834" spans="8:8" x14ac:dyDescent="0.2">
      <c r="H4834" s="59"/>
    </row>
    <row r="4835" spans="8:8" x14ac:dyDescent="0.2">
      <c r="H4835" s="59"/>
    </row>
    <row r="4836" spans="8:8" x14ac:dyDescent="0.2">
      <c r="H4836" s="59"/>
    </row>
    <row r="4837" spans="8:8" x14ac:dyDescent="0.2">
      <c r="H4837" s="59"/>
    </row>
    <row r="4838" spans="8:8" x14ac:dyDescent="0.2">
      <c r="H4838" s="59"/>
    </row>
    <row r="4839" spans="8:8" x14ac:dyDescent="0.2">
      <c r="H4839" s="59"/>
    </row>
    <row r="4840" spans="8:8" x14ac:dyDescent="0.2">
      <c r="H4840" s="59"/>
    </row>
    <row r="4841" spans="8:8" x14ac:dyDescent="0.2">
      <c r="H4841" s="59"/>
    </row>
    <row r="4842" spans="8:8" x14ac:dyDescent="0.2">
      <c r="H4842" s="59"/>
    </row>
    <row r="4843" spans="8:8" x14ac:dyDescent="0.2">
      <c r="H4843" s="59"/>
    </row>
    <row r="4844" spans="8:8" x14ac:dyDescent="0.2">
      <c r="H4844" s="59"/>
    </row>
    <row r="4845" spans="8:8" x14ac:dyDescent="0.2">
      <c r="H4845" s="59"/>
    </row>
    <row r="4846" spans="8:8" x14ac:dyDescent="0.2">
      <c r="H4846" s="59"/>
    </row>
    <row r="4847" spans="8:8" x14ac:dyDescent="0.2">
      <c r="H4847" s="59"/>
    </row>
    <row r="4848" spans="8:8" x14ac:dyDescent="0.2">
      <c r="H4848" s="59"/>
    </row>
    <row r="4849" spans="8:8" x14ac:dyDescent="0.2">
      <c r="H4849" s="59"/>
    </row>
    <row r="4850" spans="8:8" x14ac:dyDescent="0.2">
      <c r="H4850" s="59"/>
    </row>
    <row r="4851" spans="8:8" x14ac:dyDescent="0.2">
      <c r="H4851" s="59"/>
    </row>
    <row r="4852" spans="8:8" x14ac:dyDescent="0.2">
      <c r="H4852" s="59"/>
    </row>
    <row r="4853" spans="8:8" x14ac:dyDescent="0.2">
      <c r="H4853" s="59"/>
    </row>
    <row r="4854" spans="8:8" x14ac:dyDescent="0.2">
      <c r="H4854" s="59"/>
    </row>
    <row r="4855" spans="8:8" x14ac:dyDescent="0.2">
      <c r="H4855" s="59"/>
    </row>
    <row r="4856" spans="8:8" x14ac:dyDescent="0.2">
      <c r="H4856" s="59"/>
    </row>
    <row r="4857" spans="8:8" x14ac:dyDescent="0.2">
      <c r="H4857" s="59"/>
    </row>
    <row r="4858" spans="8:8" x14ac:dyDescent="0.2">
      <c r="H4858" s="59"/>
    </row>
    <row r="4859" spans="8:8" x14ac:dyDescent="0.2">
      <c r="H4859" s="59"/>
    </row>
    <row r="4860" spans="8:8" x14ac:dyDescent="0.2">
      <c r="H4860" s="59"/>
    </row>
    <row r="4861" spans="8:8" x14ac:dyDescent="0.2">
      <c r="H4861" s="59"/>
    </row>
    <row r="4862" spans="8:8" x14ac:dyDescent="0.2">
      <c r="H4862" s="59"/>
    </row>
    <row r="4863" spans="8:8" x14ac:dyDescent="0.2">
      <c r="H4863" s="59"/>
    </row>
    <row r="4864" spans="8:8" x14ac:dyDescent="0.2">
      <c r="H4864" s="59"/>
    </row>
    <row r="4865" spans="8:8" x14ac:dyDescent="0.2">
      <c r="H4865" s="59"/>
    </row>
    <row r="4866" spans="8:8" x14ac:dyDescent="0.2">
      <c r="H4866" s="59"/>
    </row>
    <row r="4867" spans="8:8" x14ac:dyDescent="0.2">
      <c r="H4867" s="59"/>
    </row>
    <row r="4868" spans="8:8" x14ac:dyDescent="0.2">
      <c r="H4868" s="59"/>
    </row>
    <row r="4869" spans="8:8" x14ac:dyDescent="0.2">
      <c r="H4869" s="59"/>
    </row>
    <row r="4870" spans="8:8" x14ac:dyDescent="0.2">
      <c r="H4870" s="59"/>
    </row>
    <row r="4871" spans="8:8" x14ac:dyDescent="0.2">
      <c r="H4871" s="59"/>
    </row>
    <row r="4872" spans="8:8" x14ac:dyDescent="0.2">
      <c r="H4872" s="59"/>
    </row>
    <row r="4873" spans="8:8" x14ac:dyDescent="0.2">
      <c r="H4873" s="59"/>
    </row>
    <row r="4874" spans="8:8" x14ac:dyDescent="0.2">
      <c r="H4874" s="59"/>
    </row>
    <row r="4875" spans="8:8" x14ac:dyDescent="0.2">
      <c r="H4875" s="59"/>
    </row>
    <row r="4876" spans="8:8" x14ac:dyDescent="0.2">
      <c r="H4876" s="59"/>
    </row>
    <row r="4877" spans="8:8" x14ac:dyDescent="0.2">
      <c r="H4877" s="59"/>
    </row>
    <row r="4878" spans="8:8" x14ac:dyDescent="0.2">
      <c r="H4878" s="59"/>
    </row>
    <row r="4879" spans="8:8" x14ac:dyDescent="0.2">
      <c r="H4879" s="59"/>
    </row>
    <row r="4880" spans="8:8" x14ac:dyDescent="0.2">
      <c r="H4880" s="59"/>
    </row>
    <row r="4881" spans="8:8" x14ac:dyDescent="0.2">
      <c r="H4881" s="59"/>
    </row>
    <row r="4882" spans="8:8" x14ac:dyDescent="0.2">
      <c r="H4882" s="59"/>
    </row>
    <row r="4883" spans="8:8" x14ac:dyDescent="0.2">
      <c r="H4883" s="59"/>
    </row>
    <row r="4884" spans="8:8" x14ac:dyDescent="0.2">
      <c r="H4884" s="59"/>
    </row>
    <row r="4885" spans="8:8" x14ac:dyDescent="0.2">
      <c r="H4885" s="59"/>
    </row>
    <row r="4886" spans="8:8" x14ac:dyDescent="0.2">
      <c r="H4886" s="59"/>
    </row>
    <row r="4887" spans="8:8" x14ac:dyDescent="0.2">
      <c r="H4887" s="59"/>
    </row>
    <row r="4888" spans="8:8" x14ac:dyDescent="0.2">
      <c r="H4888" s="59"/>
    </row>
    <row r="4889" spans="8:8" x14ac:dyDescent="0.2">
      <c r="H4889" s="59"/>
    </row>
    <row r="4890" spans="8:8" x14ac:dyDescent="0.2">
      <c r="H4890" s="59"/>
    </row>
    <row r="4891" spans="8:8" x14ac:dyDescent="0.2">
      <c r="H4891" s="59"/>
    </row>
    <row r="4892" spans="8:8" x14ac:dyDescent="0.2">
      <c r="H4892" s="59"/>
    </row>
    <row r="4893" spans="8:8" x14ac:dyDescent="0.2">
      <c r="H4893" s="59"/>
    </row>
    <row r="4894" spans="8:8" x14ac:dyDescent="0.2">
      <c r="H4894" s="59"/>
    </row>
    <row r="4895" spans="8:8" x14ac:dyDescent="0.2">
      <c r="H4895" s="59"/>
    </row>
    <row r="4896" spans="8:8" x14ac:dyDescent="0.2">
      <c r="H4896" s="59"/>
    </row>
    <row r="4897" spans="8:8" x14ac:dyDescent="0.2">
      <c r="H4897" s="59"/>
    </row>
    <row r="4898" spans="8:8" x14ac:dyDescent="0.2">
      <c r="H4898" s="59"/>
    </row>
    <row r="4899" spans="8:8" x14ac:dyDescent="0.2">
      <c r="H4899" s="59"/>
    </row>
    <row r="4900" spans="8:8" x14ac:dyDescent="0.2">
      <c r="H4900" s="59"/>
    </row>
    <row r="4901" spans="8:8" x14ac:dyDescent="0.2">
      <c r="H4901" s="59"/>
    </row>
    <row r="4902" spans="8:8" x14ac:dyDescent="0.2">
      <c r="H4902" s="59"/>
    </row>
    <row r="4903" spans="8:8" x14ac:dyDescent="0.2">
      <c r="H4903" s="59"/>
    </row>
    <row r="4904" spans="8:8" x14ac:dyDescent="0.2">
      <c r="H4904" s="59"/>
    </row>
    <row r="4905" spans="8:8" x14ac:dyDescent="0.2">
      <c r="H4905" s="59"/>
    </row>
    <row r="4906" spans="8:8" x14ac:dyDescent="0.2">
      <c r="H4906" s="59"/>
    </row>
    <row r="4907" spans="8:8" x14ac:dyDescent="0.2">
      <c r="H4907" s="59"/>
    </row>
    <row r="4908" spans="8:8" x14ac:dyDescent="0.2">
      <c r="H4908" s="59"/>
    </row>
    <row r="4909" spans="8:8" x14ac:dyDescent="0.2">
      <c r="H4909" s="59"/>
    </row>
    <row r="4910" spans="8:8" x14ac:dyDescent="0.2">
      <c r="H4910" s="59"/>
    </row>
    <row r="4911" spans="8:8" x14ac:dyDescent="0.2">
      <c r="H4911" s="59"/>
    </row>
    <row r="4912" spans="8:8" x14ac:dyDescent="0.2">
      <c r="H4912" s="59"/>
    </row>
    <row r="4913" spans="8:8" x14ac:dyDescent="0.2">
      <c r="H4913" s="59"/>
    </row>
    <row r="4914" spans="8:8" x14ac:dyDescent="0.2">
      <c r="H4914" s="59"/>
    </row>
    <row r="4915" spans="8:8" x14ac:dyDescent="0.2">
      <c r="H4915" s="59"/>
    </row>
    <row r="4916" spans="8:8" x14ac:dyDescent="0.2">
      <c r="H4916" s="59"/>
    </row>
    <row r="4917" spans="8:8" x14ac:dyDescent="0.2">
      <c r="H4917" s="59"/>
    </row>
    <row r="4918" spans="8:8" x14ac:dyDescent="0.2">
      <c r="H4918" s="59"/>
    </row>
    <row r="4919" spans="8:8" x14ac:dyDescent="0.2">
      <c r="H4919" s="59"/>
    </row>
    <row r="4920" spans="8:8" x14ac:dyDescent="0.2">
      <c r="H4920" s="59"/>
    </row>
    <row r="4921" spans="8:8" x14ac:dyDescent="0.2">
      <c r="H4921" s="59"/>
    </row>
    <row r="4922" spans="8:8" x14ac:dyDescent="0.2">
      <c r="H4922" s="59"/>
    </row>
    <row r="4923" spans="8:8" x14ac:dyDescent="0.2">
      <c r="H4923" s="59"/>
    </row>
    <row r="4924" spans="8:8" x14ac:dyDescent="0.2">
      <c r="H4924" s="59"/>
    </row>
    <row r="4925" spans="8:8" x14ac:dyDescent="0.2">
      <c r="H4925" s="59"/>
    </row>
    <row r="4926" spans="8:8" x14ac:dyDescent="0.2">
      <c r="H4926" s="59"/>
    </row>
    <row r="4927" spans="8:8" x14ac:dyDescent="0.2">
      <c r="H4927" s="59"/>
    </row>
    <row r="4928" spans="8:8" x14ac:dyDescent="0.2">
      <c r="H4928" s="59"/>
    </row>
    <row r="4929" spans="8:8" x14ac:dyDescent="0.2">
      <c r="H4929" s="59"/>
    </row>
    <row r="4930" spans="8:8" x14ac:dyDescent="0.2">
      <c r="H4930" s="59"/>
    </row>
    <row r="4931" spans="8:8" x14ac:dyDescent="0.2">
      <c r="H4931" s="59"/>
    </row>
    <row r="4932" spans="8:8" x14ac:dyDescent="0.2">
      <c r="H4932" s="59"/>
    </row>
    <row r="4933" spans="8:8" x14ac:dyDescent="0.2">
      <c r="H4933" s="59"/>
    </row>
    <row r="4934" spans="8:8" x14ac:dyDescent="0.2">
      <c r="H4934" s="59"/>
    </row>
    <row r="4935" spans="8:8" x14ac:dyDescent="0.2">
      <c r="H4935" s="59"/>
    </row>
    <row r="4936" spans="8:8" x14ac:dyDescent="0.2">
      <c r="H4936" s="59"/>
    </row>
    <row r="4937" spans="8:8" x14ac:dyDescent="0.2">
      <c r="H4937" s="59"/>
    </row>
    <row r="4938" spans="8:8" x14ac:dyDescent="0.2">
      <c r="H4938" s="59"/>
    </row>
    <row r="4939" spans="8:8" x14ac:dyDescent="0.2">
      <c r="H4939" s="59"/>
    </row>
    <row r="4940" spans="8:8" x14ac:dyDescent="0.2">
      <c r="H4940" s="59"/>
    </row>
    <row r="4941" spans="8:8" x14ac:dyDescent="0.2">
      <c r="H4941" s="59"/>
    </row>
    <row r="4942" spans="8:8" x14ac:dyDescent="0.2">
      <c r="H4942" s="59"/>
    </row>
    <row r="4943" spans="8:8" x14ac:dyDescent="0.2">
      <c r="H4943" s="59"/>
    </row>
    <row r="4944" spans="8:8" x14ac:dyDescent="0.2">
      <c r="H4944" s="59"/>
    </row>
    <row r="4945" spans="8:8" x14ac:dyDescent="0.2">
      <c r="H4945" s="59"/>
    </row>
    <row r="4946" spans="8:8" x14ac:dyDescent="0.2">
      <c r="H4946" s="59"/>
    </row>
    <row r="4947" spans="8:8" x14ac:dyDescent="0.2">
      <c r="H4947" s="59"/>
    </row>
    <row r="4948" spans="8:8" x14ac:dyDescent="0.2">
      <c r="H4948" s="59"/>
    </row>
    <row r="4949" spans="8:8" x14ac:dyDescent="0.2">
      <c r="H4949" s="59"/>
    </row>
    <row r="4950" spans="8:8" x14ac:dyDescent="0.2">
      <c r="H4950" s="59"/>
    </row>
    <row r="4951" spans="8:8" x14ac:dyDescent="0.2">
      <c r="H4951" s="59"/>
    </row>
    <row r="4952" spans="8:8" x14ac:dyDescent="0.2">
      <c r="H4952" s="59"/>
    </row>
    <row r="4953" spans="8:8" x14ac:dyDescent="0.2">
      <c r="H4953" s="59"/>
    </row>
    <row r="4954" spans="8:8" x14ac:dyDescent="0.2">
      <c r="H4954" s="59"/>
    </row>
    <row r="4955" spans="8:8" x14ac:dyDescent="0.2">
      <c r="H4955" s="59"/>
    </row>
    <row r="4956" spans="8:8" x14ac:dyDescent="0.2">
      <c r="H4956" s="59"/>
    </row>
    <row r="4957" spans="8:8" x14ac:dyDescent="0.2">
      <c r="H4957" s="59"/>
    </row>
    <row r="4958" spans="8:8" x14ac:dyDescent="0.2">
      <c r="H4958" s="59"/>
    </row>
    <row r="4959" spans="8:8" x14ac:dyDescent="0.2">
      <c r="H4959" s="59"/>
    </row>
    <row r="4960" spans="8:8" x14ac:dyDescent="0.2">
      <c r="H4960" s="59"/>
    </row>
    <row r="4961" spans="8:8" x14ac:dyDescent="0.2">
      <c r="H4961" s="59"/>
    </row>
    <row r="4962" spans="8:8" x14ac:dyDescent="0.2">
      <c r="H4962" s="59"/>
    </row>
    <row r="4963" spans="8:8" x14ac:dyDescent="0.2">
      <c r="H4963" s="59"/>
    </row>
    <row r="4964" spans="8:8" x14ac:dyDescent="0.2">
      <c r="H4964" s="59"/>
    </row>
    <row r="4965" spans="8:8" x14ac:dyDescent="0.2">
      <c r="H4965" s="59"/>
    </row>
    <row r="4966" spans="8:8" x14ac:dyDescent="0.2">
      <c r="H4966" s="59"/>
    </row>
    <row r="4967" spans="8:8" x14ac:dyDescent="0.2">
      <c r="H4967" s="59"/>
    </row>
    <row r="4968" spans="8:8" x14ac:dyDescent="0.2">
      <c r="H4968" s="59"/>
    </row>
    <row r="4969" spans="8:8" x14ac:dyDescent="0.2">
      <c r="H4969" s="59"/>
    </row>
    <row r="4970" spans="8:8" x14ac:dyDescent="0.2">
      <c r="H4970" s="59"/>
    </row>
    <row r="4971" spans="8:8" x14ac:dyDescent="0.2">
      <c r="H4971" s="59"/>
    </row>
    <row r="4972" spans="8:8" x14ac:dyDescent="0.2">
      <c r="H4972" s="59"/>
    </row>
    <row r="4973" spans="8:8" x14ac:dyDescent="0.2">
      <c r="H4973" s="59"/>
    </row>
    <row r="4974" spans="8:8" x14ac:dyDescent="0.2">
      <c r="H4974" s="59"/>
    </row>
    <row r="4975" spans="8:8" x14ac:dyDescent="0.2">
      <c r="H4975" s="59"/>
    </row>
    <row r="4976" spans="8:8" x14ac:dyDescent="0.2">
      <c r="H4976" s="59"/>
    </row>
    <row r="4977" spans="8:8" x14ac:dyDescent="0.2">
      <c r="H4977" s="59"/>
    </row>
    <row r="4978" spans="8:8" x14ac:dyDescent="0.2">
      <c r="H4978" s="59"/>
    </row>
    <row r="4979" spans="8:8" x14ac:dyDescent="0.2">
      <c r="H4979" s="59"/>
    </row>
    <row r="4980" spans="8:8" x14ac:dyDescent="0.2">
      <c r="H4980" s="59"/>
    </row>
    <row r="4981" spans="8:8" x14ac:dyDescent="0.2">
      <c r="H4981" s="59"/>
    </row>
    <row r="4982" spans="8:8" x14ac:dyDescent="0.2">
      <c r="H4982" s="59"/>
    </row>
    <row r="4983" spans="8:8" x14ac:dyDescent="0.2">
      <c r="H4983" s="59"/>
    </row>
    <row r="4984" spans="8:8" x14ac:dyDescent="0.2">
      <c r="H4984" s="59"/>
    </row>
    <row r="4985" spans="8:8" x14ac:dyDescent="0.2">
      <c r="H4985" s="59"/>
    </row>
    <row r="4986" spans="8:8" x14ac:dyDescent="0.2">
      <c r="H4986" s="59"/>
    </row>
    <row r="4987" spans="8:8" x14ac:dyDescent="0.2">
      <c r="H4987" s="59"/>
    </row>
    <row r="4988" spans="8:8" x14ac:dyDescent="0.2">
      <c r="H4988" s="59"/>
    </row>
    <row r="4989" spans="8:8" x14ac:dyDescent="0.2">
      <c r="H4989" s="59"/>
    </row>
    <row r="4990" spans="8:8" x14ac:dyDescent="0.2">
      <c r="H4990" s="59"/>
    </row>
    <row r="4991" spans="8:8" x14ac:dyDescent="0.2">
      <c r="H4991" s="59"/>
    </row>
    <row r="4992" spans="8:8" x14ac:dyDescent="0.2">
      <c r="H4992" s="59"/>
    </row>
    <row r="4993" spans="8:86" x14ac:dyDescent="0.2">
      <c r="H4993" s="59"/>
    </row>
    <row r="4994" spans="8:86" x14ac:dyDescent="0.2">
      <c r="H4994" s="59"/>
    </row>
    <row r="4995" spans="8:86" x14ac:dyDescent="0.2">
      <c r="H4995" s="59"/>
    </row>
    <row r="4996" spans="8:86" x14ac:dyDescent="0.2">
      <c r="H4996" s="59"/>
    </row>
    <row r="4997" spans="8:86" x14ac:dyDescent="0.2">
      <c r="H4997" s="59"/>
    </row>
    <row r="4998" spans="8:86" x14ac:dyDescent="0.2">
      <c r="H4998" s="59"/>
    </row>
    <row r="4999" spans="8:86" x14ac:dyDescent="0.2">
      <c r="H4999" s="59"/>
    </row>
    <row r="5000" spans="8:86" x14ac:dyDescent="0.2">
      <c r="H5000" s="59"/>
    </row>
    <row r="5001" spans="8:86" x14ac:dyDescent="0.2">
      <c r="H5001" s="59"/>
    </row>
    <row r="5002" spans="8:86" x14ac:dyDescent="0.2">
      <c r="H5002" s="59"/>
    </row>
    <row r="5003" spans="8:86" x14ac:dyDescent="0.2">
      <c r="H5003" s="59"/>
    </row>
    <row r="5004" spans="8:86" x14ac:dyDescent="0.2">
      <c r="H5004" s="59"/>
    </row>
    <row r="5005" spans="8:86" x14ac:dyDescent="0.2">
      <c r="H5005" s="59"/>
    </row>
    <row r="5006" spans="8:86" x14ac:dyDescent="0.2">
      <c r="H5006" s="59"/>
    </row>
    <row r="5007" spans="8:86" x14ac:dyDescent="0.2">
      <c r="H5007" s="59"/>
      <c r="CH5007" s="40"/>
    </row>
    <row r="5008" spans="8:86" x14ac:dyDescent="0.2">
      <c r="H5008" s="59"/>
      <c r="CH5008" s="40"/>
    </row>
    <row r="5009" spans="8:8" x14ac:dyDescent="0.2">
      <c r="H5009" s="59"/>
    </row>
    <row r="5010" spans="8:8" x14ac:dyDescent="0.2">
      <c r="H5010" s="59"/>
    </row>
    <row r="5011" spans="8:8" x14ac:dyDescent="0.2">
      <c r="H5011" s="59"/>
    </row>
    <row r="5012" spans="8:8" x14ac:dyDescent="0.2">
      <c r="H5012" s="59"/>
    </row>
    <row r="5013" spans="8:8" x14ac:dyDescent="0.2">
      <c r="H5013" s="59"/>
    </row>
    <row r="5014" spans="8:8" x14ac:dyDescent="0.2">
      <c r="H5014" s="59"/>
    </row>
    <row r="5015" spans="8:8" x14ac:dyDescent="0.2">
      <c r="H5015" s="59"/>
    </row>
    <row r="5016" spans="8:8" x14ac:dyDescent="0.2">
      <c r="H5016" s="59"/>
    </row>
    <row r="5017" spans="8:8" x14ac:dyDescent="0.2">
      <c r="H5017" s="59"/>
    </row>
    <row r="5018" spans="8:8" x14ac:dyDescent="0.2">
      <c r="H5018" s="59"/>
    </row>
    <row r="5019" spans="8:8" x14ac:dyDescent="0.2">
      <c r="H5019" s="59"/>
    </row>
    <row r="5020" spans="8:8" x14ac:dyDescent="0.2">
      <c r="H5020" s="59"/>
    </row>
    <row r="5021" spans="8:8" x14ac:dyDescent="0.2">
      <c r="H5021" s="59"/>
    </row>
    <row r="5022" spans="8:8" x14ac:dyDescent="0.2">
      <c r="H5022" s="59"/>
    </row>
    <row r="5023" spans="8:8" x14ac:dyDescent="0.2">
      <c r="H5023" s="59"/>
    </row>
    <row r="5024" spans="8:8" x14ac:dyDescent="0.2">
      <c r="H5024" s="59"/>
    </row>
    <row r="5025" spans="8:8" x14ac:dyDescent="0.2">
      <c r="H5025" s="59"/>
    </row>
    <row r="5026" spans="8:8" x14ac:dyDescent="0.2">
      <c r="H5026" s="59"/>
    </row>
    <row r="5027" spans="8:8" x14ac:dyDescent="0.2">
      <c r="H5027" s="59"/>
    </row>
    <row r="5028" spans="8:8" x14ac:dyDescent="0.2">
      <c r="H5028" s="59"/>
    </row>
    <row r="5029" spans="8:8" x14ac:dyDescent="0.2">
      <c r="H5029" s="59"/>
    </row>
    <row r="5030" spans="8:8" x14ac:dyDescent="0.2">
      <c r="H5030" s="59"/>
    </row>
    <row r="5031" spans="8:8" x14ac:dyDescent="0.2">
      <c r="H5031" s="59"/>
    </row>
    <row r="5032" spans="8:8" x14ac:dyDescent="0.2">
      <c r="H5032" s="59"/>
    </row>
    <row r="5033" spans="8:8" x14ac:dyDescent="0.2">
      <c r="H5033" s="59"/>
    </row>
    <row r="5034" spans="8:8" x14ac:dyDescent="0.2">
      <c r="H5034" s="59"/>
    </row>
    <row r="5035" spans="8:8" x14ac:dyDescent="0.2">
      <c r="H5035" s="59"/>
    </row>
    <row r="5036" spans="8:8" x14ac:dyDescent="0.2">
      <c r="H5036" s="59"/>
    </row>
    <row r="5037" spans="8:8" x14ac:dyDescent="0.2">
      <c r="H5037" s="59"/>
    </row>
    <row r="5038" spans="8:8" x14ac:dyDescent="0.2">
      <c r="H5038" s="59"/>
    </row>
    <row r="5039" spans="8:8" x14ac:dyDescent="0.2">
      <c r="H5039" s="59"/>
    </row>
    <row r="5040" spans="8:8" x14ac:dyDescent="0.2">
      <c r="H5040" s="59"/>
    </row>
    <row r="5041" spans="8:8" x14ac:dyDescent="0.2">
      <c r="H5041" s="59"/>
    </row>
    <row r="5042" spans="8:8" x14ac:dyDescent="0.2">
      <c r="H5042" s="59"/>
    </row>
    <row r="5043" spans="8:8" x14ac:dyDescent="0.2">
      <c r="H5043" s="59"/>
    </row>
    <row r="5044" spans="8:8" x14ac:dyDescent="0.2">
      <c r="H5044" s="59"/>
    </row>
    <row r="5045" spans="8:8" x14ac:dyDescent="0.2">
      <c r="H5045" s="59"/>
    </row>
    <row r="5046" spans="8:8" x14ac:dyDescent="0.2">
      <c r="H5046" s="59"/>
    </row>
    <row r="5047" spans="8:8" x14ac:dyDescent="0.2">
      <c r="H5047" s="59"/>
    </row>
    <row r="5048" spans="8:8" x14ac:dyDescent="0.2">
      <c r="H5048" s="59"/>
    </row>
    <row r="5049" spans="8:8" x14ac:dyDescent="0.2">
      <c r="H5049" s="59"/>
    </row>
    <row r="5050" spans="8:8" x14ac:dyDescent="0.2">
      <c r="H5050" s="59"/>
    </row>
    <row r="5051" spans="8:8" x14ac:dyDescent="0.2">
      <c r="H5051" s="59"/>
    </row>
    <row r="5052" spans="8:8" x14ac:dyDescent="0.2">
      <c r="H5052" s="59"/>
    </row>
    <row r="5053" spans="8:8" x14ac:dyDescent="0.2">
      <c r="H5053" s="59"/>
    </row>
    <row r="5054" spans="8:8" x14ac:dyDescent="0.2">
      <c r="H5054" s="59"/>
    </row>
    <row r="5055" spans="8:8" x14ac:dyDescent="0.2">
      <c r="H5055" s="59"/>
    </row>
    <row r="5056" spans="8:8" x14ac:dyDescent="0.2">
      <c r="H5056" s="59"/>
    </row>
    <row r="5057" spans="8:8" x14ac:dyDescent="0.2">
      <c r="H5057" s="59"/>
    </row>
    <row r="5058" spans="8:8" x14ac:dyDescent="0.2">
      <c r="H5058" s="59"/>
    </row>
    <row r="5059" spans="8:8" x14ac:dyDescent="0.2">
      <c r="H5059" s="59"/>
    </row>
    <row r="5060" spans="8:8" x14ac:dyDescent="0.2">
      <c r="H5060" s="59"/>
    </row>
    <row r="5061" spans="8:8" x14ac:dyDescent="0.2">
      <c r="H5061" s="59"/>
    </row>
    <row r="5062" spans="8:8" x14ac:dyDescent="0.2">
      <c r="H5062" s="59"/>
    </row>
    <row r="5063" spans="8:8" x14ac:dyDescent="0.2">
      <c r="H5063" s="59"/>
    </row>
    <row r="5064" spans="8:8" x14ac:dyDescent="0.2">
      <c r="H5064" s="59"/>
    </row>
    <row r="5065" spans="8:8" x14ac:dyDescent="0.2">
      <c r="H5065" s="59"/>
    </row>
    <row r="5066" spans="8:8" x14ac:dyDescent="0.2">
      <c r="H5066" s="59"/>
    </row>
    <row r="5067" spans="8:8" x14ac:dyDescent="0.2">
      <c r="H5067" s="59"/>
    </row>
    <row r="5068" spans="8:8" x14ac:dyDescent="0.2">
      <c r="H5068" s="59"/>
    </row>
    <row r="5069" spans="8:8" x14ac:dyDescent="0.2">
      <c r="H5069" s="59"/>
    </row>
    <row r="5070" spans="8:8" x14ac:dyDescent="0.2">
      <c r="H5070" s="59"/>
    </row>
    <row r="5071" spans="8:8" x14ac:dyDescent="0.2">
      <c r="H5071" s="59"/>
    </row>
    <row r="5072" spans="8:8" x14ac:dyDescent="0.2">
      <c r="H5072" s="59"/>
    </row>
    <row r="5073" spans="8:8" x14ac:dyDescent="0.2">
      <c r="H5073" s="59"/>
    </row>
    <row r="5074" spans="8:8" x14ac:dyDescent="0.2">
      <c r="H5074" s="59"/>
    </row>
    <row r="5075" spans="8:8" x14ac:dyDescent="0.2">
      <c r="H5075" s="59"/>
    </row>
    <row r="5076" spans="8:8" x14ac:dyDescent="0.2">
      <c r="H5076" s="59"/>
    </row>
    <row r="5077" spans="8:8" x14ac:dyDescent="0.2">
      <c r="H5077" s="59"/>
    </row>
    <row r="5078" spans="8:8" x14ac:dyDescent="0.2">
      <c r="H5078" s="59"/>
    </row>
    <row r="5079" spans="8:8" x14ac:dyDescent="0.2">
      <c r="H5079" s="59"/>
    </row>
    <row r="5080" spans="8:8" x14ac:dyDescent="0.2">
      <c r="H5080" s="59"/>
    </row>
    <row r="5081" spans="8:8" x14ac:dyDescent="0.2">
      <c r="H5081" s="59"/>
    </row>
    <row r="5082" spans="8:8" x14ac:dyDescent="0.2">
      <c r="H5082" s="59"/>
    </row>
    <row r="5083" spans="8:8" x14ac:dyDescent="0.2">
      <c r="H5083" s="59"/>
    </row>
    <row r="5084" spans="8:8" x14ac:dyDescent="0.2">
      <c r="H5084" s="59"/>
    </row>
    <row r="5085" spans="8:8" x14ac:dyDescent="0.2">
      <c r="H5085" s="59"/>
    </row>
    <row r="5086" spans="8:8" x14ac:dyDescent="0.2">
      <c r="H5086" s="59"/>
    </row>
    <row r="5087" spans="8:8" x14ac:dyDescent="0.2">
      <c r="H5087" s="59"/>
    </row>
    <row r="5088" spans="8:8" x14ac:dyDescent="0.2">
      <c r="H5088" s="59"/>
    </row>
    <row r="5089" spans="8:8" x14ac:dyDescent="0.2">
      <c r="H5089" s="59"/>
    </row>
    <row r="5090" spans="8:8" x14ac:dyDescent="0.2">
      <c r="H5090" s="59"/>
    </row>
    <row r="5091" spans="8:8" x14ac:dyDescent="0.2">
      <c r="H5091" s="59"/>
    </row>
    <row r="5092" spans="8:8" x14ac:dyDescent="0.2">
      <c r="H5092" s="59"/>
    </row>
    <row r="5093" spans="8:8" x14ac:dyDescent="0.2">
      <c r="H5093" s="59"/>
    </row>
    <row r="5094" spans="8:8" x14ac:dyDescent="0.2">
      <c r="H5094" s="59"/>
    </row>
    <row r="5095" spans="8:8" x14ac:dyDescent="0.2">
      <c r="H5095" s="59"/>
    </row>
    <row r="5096" spans="8:8" x14ac:dyDescent="0.2">
      <c r="H5096" s="59"/>
    </row>
    <row r="5097" spans="8:8" x14ac:dyDescent="0.2">
      <c r="H5097" s="59"/>
    </row>
    <row r="5098" spans="8:8" x14ac:dyDescent="0.2">
      <c r="H5098" s="59"/>
    </row>
    <row r="5099" spans="8:8" x14ac:dyDescent="0.2">
      <c r="H5099" s="59"/>
    </row>
    <row r="5100" spans="8:8" x14ac:dyDescent="0.2">
      <c r="H5100" s="59"/>
    </row>
    <row r="5101" spans="8:8" x14ac:dyDescent="0.2">
      <c r="H5101" s="59"/>
    </row>
    <row r="5102" spans="8:8" x14ac:dyDescent="0.2">
      <c r="H5102" s="59"/>
    </row>
    <row r="5103" spans="8:8" x14ac:dyDescent="0.2">
      <c r="H5103" s="59"/>
    </row>
    <row r="5104" spans="8:8" x14ac:dyDescent="0.2">
      <c r="H5104" s="59"/>
    </row>
    <row r="5105" spans="8:8" x14ac:dyDescent="0.2">
      <c r="H5105" s="59"/>
    </row>
    <row r="5106" spans="8:8" x14ac:dyDescent="0.2">
      <c r="H5106" s="59"/>
    </row>
    <row r="5107" spans="8:8" x14ac:dyDescent="0.2">
      <c r="H5107" s="59"/>
    </row>
    <row r="5108" spans="8:8" x14ac:dyDescent="0.2">
      <c r="H5108" s="59"/>
    </row>
    <row r="5109" spans="8:8" x14ac:dyDescent="0.2">
      <c r="H5109" s="59"/>
    </row>
    <row r="5110" spans="8:8" x14ac:dyDescent="0.2">
      <c r="H5110" s="59"/>
    </row>
    <row r="5111" spans="8:8" x14ac:dyDescent="0.2">
      <c r="H5111" s="59"/>
    </row>
    <row r="5112" spans="8:8" x14ac:dyDescent="0.2">
      <c r="H5112" s="59"/>
    </row>
    <row r="5113" spans="8:8" x14ac:dyDescent="0.2">
      <c r="H5113" s="59"/>
    </row>
    <row r="5114" spans="8:8" x14ac:dyDescent="0.2">
      <c r="H5114" s="59"/>
    </row>
    <row r="5115" spans="8:8" x14ac:dyDescent="0.2">
      <c r="H5115" s="59"/>
    </row>
    <row r="5116" spans="8:8" x14ac:dyDescent="0.2">
      <c r="H5116" s="59"/>
    </row>
    <row r="5117" spans="8:8" x14ac:dyDescent="0.2">
      <c r="H5117" s="59"/>
    </row>
    <row r="5118" spans="8:8" x14ac:dyDescent="0.2">
      <c r="H5118" s="59"/>
    </row>
    <row r="5119" spans="8:8" x14ac:dyDescent="0.2">
      <c r="H5119" s="59"/>
    </row>
    <row r="5120" spans="8:8" x14ac:dyDescent="0.2">
      <c r="H5120" s="59"/>
    </row>
    <row r="5121" spans="8:8" x14ac:dyDescent="0.2">
      <c r="H5121" s="59"/>
    </row>
    <row r="5122" spans="8:8" x14ac:dyDescent="0.2">
      <c r="H5122" s="59"/>
    </row>
    <row r="5123" spans="8:8" x14ac:dyDescent="0.2">
      <c r="H5123" s="59"/>
    </row>
    <row r="5124" spans="8:8" x14ac:dyDescent="0.2">
      <c r="H5124" s="59"/>
    </row>
    <row r="5125" spans="8:8" x14ac:dyDescent="0.2">
      <c r="H5125" s="59"/>
    </row>
    <row r="5126" spans="8:8" x14ac:dyDescent="0.2">
      <c r="H5126" s="59"/>
    </row>
    <row r="5127" spans="8:8" x14ac:dyDescent="0.2">
      <c r="H5127" s="59"/>
    </row>
    <row r="5128" spans="8:8" x14ac:dyDescent="0.2">
      <c r="H5128" s="59"/>
    </row>
    <row r="5129" spans="8:8" x14ac:dyDescent="0.2">
      <c r="H5129" s="59"/>
    </row>
    <row r="5130" spans="8:8" x14ac:dyDescent="0.2">
      <c r="H5130" s="59"/>
    </row>
    <row r="5131" spans="8:8" x14ac:dyDescent="0.2">
      <c r="H5131" s="59"/>
    </row>
    <row r="5132" spans="8:8" x14ac:dyDescent="0.2">
      <c r="H5132" s="59"/>
    </row>
    <row r="5133" spans="8:8" x14ac:dyDescent="0.2">
      <c r="H5133" s="59"/>
    </row>
    <row r="5134" spans="8:8" x14ac:dyDescent="0.2">
      <c r="H5134" s="59"/>
    </row>
    <row r="5135" spans="8:8" x14ac:dyDescent="0.2">
      <c r="H5135" s="59"/>
    </row>
    <row r="5136" spans="8:8" x14ac:dyDescent="0.2">
      <c r="H5136" s="59"/>
    </row>
    <row r="5137" spans="8:8" x14ac:dyDescent="0.2">
      <c r="H5137" s="59"/>
    </row>
    <row r="5138" spans="8:8" x14ac:dyDescent="0.2">
      <c r="H5138" s="59"/>
    </row>
    <row r="5139" spans="8:8" x14ac:dyDescent="0.2">
      <c r="H5139" s="59"/>
    </row>
    <row r="5140" spans="8:8" x14ac:dyDescent="0.2">
      <c r="H5140" s="59"/>
    </row>
    <row r="5141" spans="8:8" x14ac:dyDescent="0.2">
      <c r="H5141" s="59"/>
    </row>
    <row r="5142" spans="8:8" x14ac:dyDescent="0.2">
      <c r="H5142" s="59"/>
    </row>
    <row r="5143" spans="8:8" x14ac:dyDescent="0.2">
      <c r="H5143" s="59"/>
    </row>
    <row r="5144" spans="8:8" x14ac:dyDescent="0.2">
      <c r="H5144" s="59"/>
    </row>
    <row r="5145" spans="8:8" x14ac:dyDescent="0.2">
      <c r="H5145" s="59"/>
    </row>
    <row r="5146" spans="8:8" x14ac:dyDescent="0.2">
      <c r="H5146" s="59"/>
    </row>
    <row r="5147" spans="8:8" x14ac:dyDescent="0.2">
      <c r="H5147" s="59"/>
    </row>
    <row r="5148" spans="8:8" x14ac:dyDescent="0.2">
      <c r="H5148" s="59"/>
    </row>
    <row r="5149" spans="8:8" x14ac:dyDescent="0.2">
      <c r="H5149" s="59"/>
    </row>
    <row r="5463" spans="86:109" x14ac:dyDescent="0.2">
      <c r="CH5463" s="40"/>
      <c r="CI5463" s="40"/>
      <c r="CJ5463" s="40"/>
      <c r="CK5463" s="40"/>
      <c r="CL5463" s="40"/>
      <c r="CM5463" s="40"/>
      <c r="CO5463" s="40"/>
      <c r="CP5463" s="40"/>
      <c r="CS5463" s="40"/>
      <c r="CT5463" s="40"/>
      <c r="CU5463" s="40"/>
      <c r="CV5463" s="40"/>
      <c r="CW5463" s="40"/>
      <c r="CX5463" s="40"/>
      <c r="CY5463" s="40"/>
      <c r="CZ5463" s="40"/>
      <c r="DA5463" s="40"/>
      <c r="DB5463" s="40"/>
      <c r="DC5463" s="40"/>
      <c r="DD5463" s="40"/>
    </row>
    <row r="5464" spans="86:109" x14ac:dyDescent="0.2">
      <c r="CH5464" s="40"/>
      <c r="CI5464" s="40"/>
      <c r="CJ5464" s="40"/>
      <c r="CK5464" s="40"/>
      <c r="CL5464" s="40"/>
      <c r="CM5464" s="40"/>
      <c r="CN5464" s="40"/>
      <c r="CP5464" s="40"/>
      <c r="CQ5464" s="40"/>
      <c r="CR5464" s="40"/>
      <c r="CT5464" s="40"/>
      <c r="CU5464" s="40"/>
      <c r="CV5464" s="40"/>
      <c r="CW5464" s="40"/>
      <c r="CX5464" s="40"/>
      <c r="CY5464" s="40"/>
      <c r="CZ5464" s="40"/>
      <c r="DA5464" s="40"/>
      <c r="DB5464" s="40"/>
      <c r="DC5464" s="40"/>
      <c r="DD5464" s="40"/>
      <c r="DE5464" s="40"/>
    </row>
    <row r="5465" spans="86:109" x14ac:dyDescent="0.2">
      <c r="CH5465" s="40"/>
      <c r="CI5465" s="40"/>
      <c r="CJ5465" s="40"/>
      <c r="CK5465" s="40"/>
      <c r="CM5465" s="40"/>
      <c r="CN5465" s="40"/>
      <c r="CO5465" s="40"/>
      <c r="CP5465" s="40"/>
      <c r="CQ5465" s="40"/>
      <c r="CR5465" s="40"/>
      <c r="CS5465" s="40"/>
      <c r="CT5465" s="40"/>
      <c r="CU5465" s="40"/>
      <c r="CV5465" s="40"/>
      <c r="CW5465" s="40"/>
      <c r="CX5465" s="40"/>
      <c r="CZ5465" s="40"/>
      <c r="DA5465" s="40"/>
      <c r="DB5465" s="40"/>
      <c r="DC5465" s="40"/>
      <c r="DD5465" s="40"/>
      <c r="DE5465" s="40"/>
    </row>
    <row r="5466" spans="86:109" x14ac:dyDescent="0.2">
      <c r="CH5466" s="40"/>
      <c r="CI5466" s="40"/>
      <c r="CJ5466" s="40"/>
      <c r="CK5466" s="40"/>
      <c r="CL5466" s="40"/>
      <c r="CM5466" s="40"/>
      <c r="CO5466" s="40"/>
      <c r="CP5466" s="40"/>
      <c r="CQ5466" s="40"/>
      <c r="CR5466" s="40"/>
      <c r="CS5466" s="40"/>
      <c r="CT5466" s="40"/>
      <c r="CU5466" s="40"/>
      <c r="CV5466" s="40"/>
      <c r="CW5466" s="40"/>
      <c r="CX5466" s="40"/>
      <c r="CZ5466" s="40"/>
      <c r="DB5466" s="40"/>
      <c r="DC5466" s="40"/>
      <c r="DE5466" s="40"/>
    </row>
    <row r="5467" spans="86:109" x14ac:dyDescent="0.2">
      <c r="CH5467" s="40"/>
      <c r="CI5467" s="40"/>
      <c r="CJ5467" s="40"/>
      <c r="CK5467" s="40"/>
      <c r="CL5467" s="40"/>
      <c r="CM5467" s="40"/>
      <c r="CN5467" s="40"/>
      <c r="CO5467" s="40"/>
      <c r="CP5467" s="40"/>
      <c r="CQ5467" s="40"/>
      <c r="CS5467" s="40"/>
      <c r="CT5467" s="40"/>
      <c r="CV5467" s="40"/>
      <c r="CW5467" s="40"/>
      <c r="CY5467" s="40"/>
      <c r="CZ5467" s="40"/>
      <c r="DA5467" s="40"/>
      <c r="DB5467" s="40"/>
      <c r="DD5467" s="40"/>
      <c r="DE5467" s="40"/>
    </row>
    <row r="5468" spans="86:109" x14ac:dyDescent="0.2">
      <c r="CH5468" s="40"/>
      <c r="CI5468" s="40"/>
      <c r="CJ5468" s="40"/>
      <c r="CK5468" s="40"/>
      <c r="CL5468" s="40"/>
      <c r="CM5468" s="40"/>
      <c r="CO5468" s="40"/>
      <c r="CP5468" s="40"/>
      <c r="CS5468" s="40"/>
      <c r="CT5468" s="40"/>
      <c r="CU5468" s="40"/>
      <c r="CV5468" s="40"/>
      <c r="CW5468" s="40"/>
      <c r="CX5468" s="40"/>
      <c r="CY5468" s="40"/>
      <c r="CZ5468" s="40"/>
      <c r="DA5468" s="40"/>
      <c r="DB5468" s="40"/>
      <c r="DC5468" s="40"/>
      <c r="DD5468" s="40"/>
    </row>
    <row r="5469" spans="86:109" x14ac:dyDescent="0.2">
      <c r="CH5469" s="40"/>
      <c r="CI5469" s="40"/>
      <c r="CJ5469" s="40"/>
      <c r="CK5469" s="40"/>
      <c r="CL5469" s="40"/>
      <c r="CM5469" s="40"/>
      <c r="CN5469" s="40"/>
      <c r="CP5469" s="40"/>
      <c r="CQ5469" s="40"/>
      <c r="CR5469" s="40"/>
      <c r="CT5469" s="40"/>
      <c r="CU5469" s="40"/>
      <c r="CV5469" s="40"/>
      <c r="CW5469" s="40"/>
      <c r="CX5469" s="40"/>
      <c r="CY5469" s="40"/>
      <c r="CZ5469" s="40"/>
      <c r="DA5469" s="40"/>
      <c r="DB5469" s="40"/>
      <c r="DC5469" s="40"/>
      <c r="DD5469" s="40"/>
      <c r="DE5469" s="40"/>
    </row>
    <row r="5470" spans="86:109" x14ac:dyDescent="0.2">
      <c r="CH5470" s="40"/>
      <c r="CI5470" s="40"/>
      <c r="CJ5470" s="40"/>
      <c r="CK5470" s="40"/>
      <c r="CM5470" s="40"/>
      <c r="CN5470" s="40"/>
      <c r="CO5470" s="40"/>
      <c r="CP5470" s="40"/>
      <c r="CQ5470" s="40"/>
      <c r="CR5470" s="40"/>
      <c r="CS5470" s="40"/>
      <c r="CT5470" s="40"/>
      <c r="CV5470" s="40"/>
      <c r="CW5470" s="40"/>
      <c r="CX5470" s="40"/>
      <c r="CY5470" s="40"/>
      <c r="CZ5470" s="40"/>
      <c r="DA5470" s="40"/>
      <c r="DB5470" s="40"/>
      <c r="DC5470" s="40"/>
      <c r="DD5470" s="40"/>
      <c r="DE5470" s="40"/>
    </row>
    <row r="5471" spans="86:109" x14ac:dyDescent="0.2">
      <c r="CH5471" s="40"/>
      <c r="CI5471" s="40"/>
      <c r="CJ5471" s="40"/>
      <c r="CK5471" s="40"/>
      <c r="CL5471" s="40"/>
      <c r="CM5471" s="40"/>
      <c r="CN5471" s="40"/>
      <c r="CO5471" s="40"/>
      <c r="CP5471" s="40"/>
      <c r="CR5471" s="40"/>
      <c r="CS5471" s="40"/>
      <c r="CT5471" s="40"/>
      <c r="CU5471" s="40"/>
      <c r="CV5471" s="40"/>
      <c r="CW5471" s="40"/>
      <c r="CX5471" s="40"/>
      <c r="CY5471" s="40"/>
      <c r="CZ5471" s="40"/>
      <c r="DA5471" s="40"/>
      <c r="DB5471" s="40"/>
      <c r="DD5471" s="40"/>
      <c r="DE5471" s="40"/>
    </row>
    <row r="5472" spans="86:109" x14ac:dyDescent="0.2">
      <c r="CH5472" s="40"/>
      <c r="CI5472" s="40"/>
      <c r="CK5472" s="40"/>
      <c r="CL5472" s="40"/>
      <c r="CM5472" s="40"/>
      <c r="CN5472" s="40"/>
      <c r="CO5472" s="40"/>
      <c r="CP5472" s="40"/>
      <c r="CS5472" s="40"/>
      <c r="CT5472" s="40"/>
      <c r="CV5472" s="40"/>
      <c r="CW5472" s="40"/>
      <c r="CY5472" s="40"/>
      <c r="CZ5472" s="40"/>
      <c r="DA5472" s="40"/>
      <c r="DB5472" s="40"/>
      <c r="DC5472" s="40"/>
      <c r="DD5472" s="40"/>
      <c r="DE5472" s="40"/>
    </row>
    <row r="5473" spans="86:109" x14ac:dyDescent="0.2">
      <c r="CH5473" s="40"/>
      <c r="CI5473" s="40"/>
      <c r="CJ5473" s="40"/>
      <c r="CK5473" s="40"/>
      <c r="CL5473" s="40"/>
      <c r="CM5473" s="40"/>
      <c r="CO5473" s="40"/>
      <c r="CP5473" s="40"/>
      <c r="CQ5473" s="40"/>
      <c r="CR5473" s="40"/>
      <c r="CS5473" s="40"/>
      <c r="CT5473" s="40"/>
      <c r="CU5473" s="40"/>
      <c r="CV5473" s="40"/>
      <c r="CW5473" s="40"/>
      <c r="CX5473" s="40"/>
      <c r="CZ5473" s="40"/>
      <c r="DB5473" s="40"/>
      <c r="DC5473" s="40"/>
      <c r="DE5473" s="40"/>
    </row>
    <row r="5474" spans="86:109" x14ac:dyDescent="0.2">
      <c r="CH5474" s="40"/>
      <c r="CI5474" s="40"/>
      <c r="CJ5474" s="40"/>
      <c r="CK5474" s="40"/>
      <c r="CL5474" s="40"/>
      <c r="CM5474" s="40"/>
      <c r="CN5474" s="40"/>
      <c r="CO5474" s="40"/>
      <c r="CP5474" s="40"/>
      <c r="CR5474" s="40"/>
      <c r="CS5474" s="40"/>
      <c r="CU5474" s="40"/>
      <c r="CV5474" s="40"/>
      <c r="CW5474" s="40"/>
      <c r="CX5474" s="40"/>
      <c r="CY5474" s="40"/>
      <c r="CZ5474" s="40"/>
      <c r="DA5474" s="40"/>
      <c r="DB5474" s="40"/>
      <c r="DC5474" s="40"/>
      <c r="DD5474" s="40"/>
    </row>
    <row r="5475" spans="86:109" x14ac:dyDescent="0.2">
      <c r="CH5475" s="40"/>
      <c r="CI5475" s="40"/>
      <c r="CJ5475" s="40"/>
      <c r="CK5475" s="40"/>
      <c r="CL5475" s="40"/>
      <c r="CM5475" s="40"/>
      <c r="CN5475" s="40"/>
      <c r="CO5475" s="40"/>
      <c r="CP5475" s="40"/>
      <c r="CQ5475" s="40"/>
      <c r="CS5475" s="40"/>
      <c r="CT5475" s="40"/>
      <c r="CV5475" s="40"/>
      <c r="CW5475" s="40"/>
      <c r="CY5475" s="40"/>
      <c r="CZ5475" s="40"/>
      <c r="DA5475" s="40"/>
      <c r="DB5475" s="40"/>
      <c r="DD5475" s="40"/>
      <c r="DE5475" s="40"/>
    </row>
    <row r="5476" spans="86:109" x14ac:dyDescent="0.2">
      <c r="CH5476" s="40"/>
      <c r="CI5476" s="40"/>
      <c r="CJ5476" s="40"/>
      <c r="CK5476" s="40"/>
      <c r="CL5476" s="40"/>
      <c r="CM5476" s="40"/>
      <c r="CO5476" s="40"/>
      <c r="CP5476" s="40"/>
      <c r="CS5476" s="40"/>
      <c r="CT5476" s="40"/>
      <c r="CU5476" s="40"/>
      <c r="CV5476" s="40"/>
      <c r="CW5476" s="40"/>
      <c r="CX5476" s="40"/>
      <c r="CY5476" s="40"/>
      <c r="CZ5476" s="40"/>
      <c r="DA5476" s="40"/>
      <c r="DB5476" s="40"/>
      <c r="DC5476" s="40"/>
      <c r="DD5476" s="40"/>
    </row>
    <row r="5477" spans="86:109" x14ac:dyDescent="0.2">
      <c r="CJ5477" s="40"/>
      <c r="CK5477" s="40"/>
      <c r="CL5477" s="40"/>
      <c r="CM5477" s="40"/>
      <c r="CN5477" s="40"/>
      <c r="CO5477" s="40"/>
      <c r="CP5477" s="40"/>
      <c r="CQ5477" s="40"/>
      <c r="CR5477" s="40"/>
      <c r="CS5477" s="40"/>
      <c r="CT5477" s="40"/>
      <c r="CU5477" s="40"/>
      <c r="CV5477" s="40"/>
      <c r="CW5477" s="40"/>
      <c r="CX5477" s="40"/>
      <c r="CY5477" s="40"/>
      <c r="CZ5477" s="40"/>
      <c r="DA5477" s="40"/>
      <c r="DB5477" s="40"/>
      <c r="DC5477" s="40"/>
      <c r="DE5477" s="40"/>
    </row>
    <row r="5478" spans="86:109" x14ac:dyDescent="0.2">
      <c r="CH5478" s="40"/>
      <c r="CI5478" s="40"/>
      <c r="CJ5478" s="40"/>
      <c r="CK5478" s="40"/>
      <c r="CL5478" s="40"/>
      <c r="CM5478" s="40"/>
      <c r="CN5478" s="40"/>
      <c r="CO5478" s="40"/>
      <c r="CP5478" s="40"/>
      <c r="CR5478" s="40"/>
      <c r="CS5478" s="40"/>
      <c r="CT5478" s="40"/>
      <c r="CU5478" s="40"/>
      <c r="CV5478" s="40"/>
      <c r="CW5478" s="40"/>
      <c r="CX5478" s="40"/>
      <c r="CY5478" s="40"/>
      <c r="CZ5478" s="40"/>
      <c r="DA5478" s="40"/>
      <c r="DB5478" s="40"/>
      <c r="DC5478" s="40"/>
      <c r="DD5478" s="40"/>
      <c r="DE5478" s="40"/>
    </row>
    <row r="5479" spans="86:109" x14ac:dyDescent="0.2">
      <c r="CH5479" s="40"/>
      <c r="CI5479" s="40"/>
      <c r="CJ5479" s="40"/>
      <c r="CK5479" s="40"/>
      <c r="CL5479" s="40"/>
      <c r="CM5479" s="40"/>
      <c r="CN5479" s="40"/>
      <c r="CO5479" s="40"/>
      <c r="CP5479" s="40"/>
      <c r="CR5479" s="40"/>
      <c r="CS5479" s="40"/>
      <c r="CT5479" s="40"/>
      <c r="CU5479" s="40"/>
      <c r="CV5479" s="40"/>
      <c r="CW5479" s="40"/>
      <c r="CX5479" s="40"/>
      <c r="CY5479" s="40"/>
      <c r="CZ5479" s="40"/>
      <c r="DA5479" s="40"/>
      <c r="DB5479" s="40"/>
      <c r="DD5479" s="40"/>
      <c r="DE5479" s="40"/>
    </row>
    <row r="5480" spans="86:109" x14ac:dyDescent="0.2">
      <c r="CH5480" s="40"/>
      <c r="CI5480" s="40"/>
      <c r="CJ5480" s="40"/>
      <c r="CK5480" s="40"/>
      <c r="CM5480" s="40"/>
      <c r="CN5480" s="40"/>
      <c r="CO5480" s="40"/>
      <c r="CP5480" s="40"/>
      <c r="CQ5480" s="40"/>
      <c r="CR5480" s="40"/>
      <c r="CS5480" s="40"/>
      <c r="CT5480" s="40"/>
      <c r="CU5480" s="40"/>
      <c r="CV5480" s="40"/>
      <c r="CW5480" s="40"/>
      <c r="CX5480" s="40"/>
      <c r="CZ5480" s="40"/>
      <c r="DA5480" s="40"/>
      <c r="DB5480" s="40"/>
      <c r="DC5480" s="40"/>
      <c r="DD5480" s="40"/>
      <c r="DE5480" s="40"/>
    </row>
    <row r="5481" spans="86:109" x14ac:dyDescent="0.2">
      <c r="CH5481" s="40"/>
      <c r="CI5481" s="40"/>
      <c r="CJ5481" s="40"/>
      <c r="CK5481" s="40"/>
      <c r="CL5481" s="40"/>
      <c r="CM5481" s="40"/>
      <c r="CO5481" s="40"/>
      <c r="CP5481" s="40"/>
      <c r="CQ5481" s="40"/>
      <c r="CR5481" s="40"/>
      <c r="CS5481" s="40"/>
      <c r="CT5481" s="40"/>
      <c r="CU5481" s="40"/>
      <c r="CV5481" s="40"/>
      <c r="CW5481" s="40"/>
      <c r="CX5481" s="40"/>
      <c r="CZ5481" s="40"/>
      <c r="DB5481" s="40"/>
      <c r="DC5481" s="40"/>
      <c r="DE5481" s="40"/>
    </row>
    <row r="5482" spans="86:109" x14ac:dyDescent="0.2">
      <c r="CH5482" s="40"/>
      <c r="CI5482" s="40"/>
      <c r="CJ5482" s="40"/>
      <c r="CK5482" s="40"/>
      <c r="CL5482" s="40"/>
      <c r="CM5482" s="40"/>
      <c r="CO5482" s="40"/>
      <c r="CP5482" s="40"/>
      <c r="CS5482" s="40"/>
      <c r="CT5482" s="40"/>
      <c r="CU5482" s="40"/>
      <c r="CV5482" s="40"/>
      <c r="CW5482" s="40"/>
      <c r="CX5482" s="40"/>
      <c r="CY5482" s="40"/>
      <c r="CZ5482" s="40"/>
      <c r="DA5482" s="40"/>
      <c r="DB5482" s="40"/>
      <c r="DC5482" s="40"/>
      <c r="DD5482" s="40"/>
    </row>
    <row r="5483" spans="86:109" x14ac:dyDescent="0.2">
      <c r="CH5483" s="40"/>
      <c r="CI5483" s="40"/>
      <c r="CJ5483" s="40"/>
      <c r="CL5483" s="40"/>
      <c r="CM5483" s="40"/>
      <c r="CN5483" s="40"/>
      <c r="CO5483" s="40"/>
      <c r="CP5483" s="40"/>
      <c r="CQ5483" s="40"/>
      <c r="CR5483" s="40"/>
      <c r="CT5483" s="40"/>
      <c r="CV5483" s="40"/>
      <c r="CW5483" s="40"/>
      <c r="CX5483" s="40"/>
      <c r="CY5483" s="40"/>
      <c r="CZ5483" s="40"/>
      <c r="DA5483" s="40"/>
      <c r="DC5483" s="40"/>
      <c r="DD5483" s="40"/>
    </row>
    <row r="5484" spans="86:109" x14ac:dyDescent="0.2">
      <c r="CH5484" s="40"/>
      <c r="CI5484" s="40"/>
      <c r="CJ5484" s="40"/>
      <c r="CK5484" s="40"/>
      <c r="CM5484" s="40"/>
      <c r="CN5484" s="40"/>
      <c r="CO5484" s="40"/>
      <c r="CP5484" s="40"/>
      <c r="CQ5484" s="40"/>
      <c r="CR5484" s="40"/>
      <c r="CS5484" s="40"/>
      <c r="CT5484" s="40"/>
      <c r="CV5484" s="40"/>
      <c r="CW5484" s="40"/>
      <c r="CX5484" s="40"/>
      <c r="CY5484" s="40"/>
      <c r="CZ5484" s="40"/>
      <c r="DA5484" s="40"/>
      <c r="DB5484" s="40"/>
      <c r="DC5484" s="40"/>
      <c r="DD5484" s="40"/>
      <c r="DE5484" s="40"/>
    </row>
    <row r="5485" spans="86:109" x14ac:dyDescent="0.2">
      <c r="CH5485" s="40"/>
      <c r="CI5485" s="40"/>
      <c r="CJ5485" s="40"/>
      <c r="CK5485" s="40"/>
      <c r="CL5485" s="40"/>
      <c r="CM5485" s="40"/>
      <c r="CN5485" s="40"/>
      <c r="CO5485" s="40"/>
      <c r="CP5485" s="40"/>
      <c r="CR5485" s="40"/>
      <c r="CS5485" s="40"/>
      <c r="CT5485" s="40"/>
      <c r="CU5485" s="40"/>
      <c r="CV5485" s="40"/>
      <c r="CW5485" s="40"/>
      <c r="CX5485" s="40"/>
      <c r="CY5485" s="40"/>
      <c r="CZ5485" s="40"/>
      <c r="DA5485" s="40"/>
      <c r="DB5485" s="40"/>
      <c r="DD5485" s="40"/>
      <c r="DE5485" s="40"/>
    </row>
    <row r="5486" spans="86:109" x14ac:dyDescent="0.2">
      <c r="CH5486" s="40"/>
      <c r="CI5486" s="40"/>
      <c r="CJ5486" s="40"/>
      <c r="CN5486" s="40"/>
      <c r="CO5486" s="40"/>
      <c r="CP5486" s="40"/>
      <c r="CQ5486" s="40"/>
      <c r="CR5486" s="40"/>
      <c r="CS5486" s="40"/>
      <c r="CT5486" s="40"/>
      <c r="CU5486" s="40"/>
      <c r="CV5486" s="40"/>
      <c r="CW5486" s="40"/>
      <c r="CX5486" s="40"/>
      <c r="CY5486" s="40"/>
      <c r="CZ5486" s="40"/>
      <c r="DA5486" s="40"/>
      <c r="DB5486" s="40"/>
      <c r="DE5486" s="40"/>
    </row>
    <row r="5487" spans="86:109" x14ac:dyDescent="0.2">
      <c r="CH5487" s="40"/>
      <c r="CI5487" s="40"/>
      <c r="CJ5487" s="40"/>
      <c r="CK5487" s="40"/>
      <c r="CL5487" s="40"/>
      <c r="CM5487" s="40"/>
      <c r="CP5487" s="40"/>
      <c r="CQ5487" s="40"/>
      <c r="CR5487" s="40"/>
      <c r="CS5487" s="40"/>
      <c r="CT5487" s="40"/>
      <c r="CU5487" s="40"/>
      <c r="CV5487" s="40"/>
      <c r="CW5487" s="40"/>
      <c r="CX5487" s="40"/>
      <c r="CY5487" s="40"/>
      <c r="CZ5487" s="40"/>
      <c r="DA5487" s="40"/>
      <c r="DB5487" s="40"/>
      <c r="DC5487" s="40"/>
      <c r="DD5487" s="40"/>
      <c r="DE5487" s="40"/>
    </row>
    <row r="5488" spans="86:109" x14ac:dyDescent="0.2">
      <c r="CH5488" s="40"/>
      <c r="CI5488" s="40"/>
      <c r="CJ5488" s="40"/>
      <c r="CK5488" s="40"/>
      <c r="CL5488" s="40"/>
      <c r="CN5488" s="40"/>
      <c r="CO5488" s="40"/>
      <c r="CQ5488" s="40"/>
      <c r="CR5488" s="40"/>
      <c r="CS5488" s="40"/>
      <c r="CT5488" s="40"/>
      <c r="CU5488" s="40"/>
      <c r="CW5488" s="40"/>
      <c r="CX5488" s="40"/>
      <c r="CY5488" s="40"/>
      <c r="CZ5488" s="40"/>
      <c r="DA5488" s="40"/>
      <c r="DB5488" s="40"/>
      <c r="DC5488" s="40"/>
      <c r="DD5488" s="40"/>
      <c r="DE5488" s="40"/>
    </row>
    <row r="5489" spans="86:109" x14ac:dyDescent="0.2">
      <c r="CH5489" s="40"/>
      <c r="CJ5489" s="40"/>
      <c r="CK5489" s="40"/>
      <c r="CL5489" s="40"/>
      <c r="CM5489" s="40"/>
      <c r="CO5489" s="40"/>
      <c r="CP5489" s="40"/>
      <c r="CQ5489" s="40"/>
      <c r="CR5489" s="40"/>
      <c r="CS5489" s="40"/>
      <c r="CT5489" s="40"/>
      <c r="CU5489" s="40"/>
      <c r="CV5489" s="40"/>
      <c r="CW5489" s="40"/>
      <c r="CY5489" s="40"/>
      <c r="CZ5489" s="40"/>
      <c r="DA5489" s="40"/>
      <c r="DB5489" s="40"/>
      <c r="DD5489" s="40"/>
      <c r="DE5489" s="40"/>
    </row>
    <row r="5490" spans="86:109" x14ac:dyDescent="0.2">
      <c r="CH5490" s="40"/>
      <c r="CI5490" s="40"/>
      <c r="CJ5490" s="40"/>
      <c r="CL5490" s="40"/>
      <c r="CM5490" s="40"/>
      <c r="CN5490" s="40"/>
      <c r="CO5490" s="40"/>
      <c r="CP5490" s="40"/>
      <c r="CQ5490" s="40"/>
      <c r="CR5490" s="40"/>
      <c r="CT5490" s="40"/>
      <c r="CV5490" s="40"/>
      <c r="CW5490" s="40"/>
      <c r="CX5490" s="40"/>
      <c r="CY5490" s="40"/>
      <c r="CZ5490" s="40"/>
      <c r="DA5490" s="40"/>
      <c r="DC5490" s="40"/>
      <c r="DD5490" s="40"/>
    </row>
    <row r="5491" spans="86:109" x14ac:dyDescent="0.2">
      <c r="CH5491" s="40"/>
      <c r="CI5491" s="40"/>
      <c r="CJ5491" s="40"/>
      <c r="CK5491" s="40"/>
      <c r="CM5491" s="40"/>
      <c r="CN5491" s="40"/>
      <c r="CO5491" s="40"/>
      <c r="CP5491" s="40"/>
      <c r="CQ5491" s="40"/>
      <c r="CR5491" s="40"/>
      <c r="CS5491" s="40"/>
      <c r="CT5491" s="40"/>
      <c r="CV5491" s="40"/>
      <c r="CW5491" s="40"/>
      <c r="CX5491" s="40"/>
      <c r="CY5491" s="40"/>
      <c r="CZ5491" s="40"/>
      <c r="DA5491" s="40"/>
      <c r="DB5491" s="40"/>
      <c r="DC5491" s="40"/>
      <c r="DD5491" s="40"/>
      <c r="DE5491" s="40"/>
    </row>
    <row r="5492" spans="86:109" x14ac:dyDescent="0.2">
      <c r="CH5492" s="40"/>
      <c r="CI5492" s="40"/>
      <c r="CJ5492" s="40"/>
      <c r="CK5492" s="40"/>
      <c r="CL5492" s="40"/>
      <c r="CM5492" s="40"/>
      <c r="CN5492" s="40"/>
      <c r="CO5492" s="40"/>
      <c r="CP5492" s="40"/>
      <c r="CR5492" s="40"/>
      <c r="CS5492" s="40"/>
      <c r="CT5492" s="40"/>
      <c r="CU5492" s="40"/>
      <c r="CV5492" s="40"/>
      <c r="CW5492" s="40"/>
      <c r="CX5492" s="40"/>
      <c r="CY5492" s="40"/>
      <c r="CZ5492" s="40"/>
      <c r="DA5492" s="40"/>
      <c r="DB5492" s="40"/>
      <c r="DD5492" s="40"/>
      <c r="DE5492" s="40"/>
    </row>
    <row r="5493" spans="86:109" x14ac:dyDescent="0.2">
      <c r="CH5493" s="40"/>
      <c r="CI5493" s="40"/>
      <c r="CK5493" s="40"/>
      <c r="CL5493" s="40"/>
      <c r="CM5493" s="40"/>
      <c r="CN5493" s="40"/>
      <c r="CO5493" s="40"/>
      <c r="CP5493" s="40"/>
      <c r="CS5493" s="40"/>
      <c r="CT5493" s="40"/>
      <c r="CV5493" s="40"/>
      <c r="CW5493" s="40"/>
      <c r="CY5493" s="40"/>
      <c r="CZ5493" s="40"/>
      <c r="DA5493" s="40"/>
      <c r="DB5493" s="40"/>
      <c r="DC5493" s="40"/>
      <c r="DD5493" s="40"/>
      <c r="DE5493" s="40"/>
    </row>
    <row r="5494" spans="86:109" x14ac:dyDescent="0.2">
      <c r="CH5494" s="40"/>
      <c r="CI5494" s="40"/>
      <c r="CJ5494" s="40"/>
      <c r="CK5494" s="40"/>
      <c r="CL5494" s="40"/>
      <c r="CM5494" s="40"/>
      <c r="CO5494" s="40"/>
      <c r="CP5494" s="40"/>
      <c r="CQ5494" s="40"/>
      <c r="CR5494" s="40"/>
      <c r="CS5494" s="40"/>
      <c r="CT5494" s="40"/>
      <c r="CU5494" s="40"/>
      <c r="CV5494" s="40"/>
      <c r="CW5494" s="40"/>
      <c r="CX5494" s="40"/>
      <c r="CZ5494" s="40"/>
      <c r="DB5494" s="40"/>
      <c r="DC5494" s="40"/>
      <c r="DE5494" s="40"/>
    </row>
    <row r="5495" spans="86:109" x14ac:dyDescent="0.2">
      <c r="CK5495" s="40"/>
      <c r="CL5495" s="40"/>
      <c r="CM5495" s="40"/>
      <c r="CN5495" s="40"/>
      <c r="CO5495" s="40"/>
      <c r="CP5495" s="40"/>
      <c r="CQ5495" s="40"/>
      <c r="CR5495" s="40"/>
      <c r="CS5495" s="40"/>
      <c r="CT5495" s="40"/>
      <c r="CU5495" s="40"/>
      <c r="CV5495" s="40"/>
      <c r="CW5495" s="40"/>
      <c r="CX5495" s="40"/>
      <c r="CY5495" s="40"/>
      <c r="DB5495" s="40"/>
      <c r="DC5495" s="40"/>
      <c r="DD5495" s="40"/>
      <c r="DE5495" s="40"/>
    </row>
    <row r="5496" spans="86:109" x14ac:dyDescent="0.2">
      <c r="CH5496" s="40"/>
      <c r="CI5496" s="40"/>
      <c r="CJ5496" s="40"/>
      <c r="CK5496" s="40"/>
      <c r="CL5496" s="40"/>
      <c r="CN5496" s="40"/>
      <c r="CO5496" s="40"/>
      <c r="CQ5496" s="40"/>
      <c r="CR5496" s="40"/>
      <c r="CS5496" s="40"/>
      <c r="CT5496" s="40"/>
      <c r="CU5496" s="40"/>
      <c r="CW5496" s="40"/>
      <c r="CX5496" s="40"/>
      <c r="CY5496" s="40"/>
      <c r="CZ5496" s="40"/>
      <c r="DA5496" s="40"/>
      <c r="DB5496" s="40"/>
      <c r="DC5496" s="40"/>
      <c r="DD5496" s="40"/>
      <c r="DE5496" s="40"/>
    </row>
    <row r="5497" spans="86:109" x14ac:dyDescent="0.2">
      <c r="CH5497" s="40"/>
      <c r="CI5497" s="40"/>
      <c r="CJ5497" s="40"/>
      <c r="CL5497" s="40"/>
      <c r="CM5497" s="40"/>
      <c r="CN5497" s="40"/>
      <c r="CO5497" s="40"/>
      <c r="CP5497" s="40"/>
      <c r="CQ5497" s="40"/>
      <c r="CR5497" s="40"/>
      <c r="CT5497" s="40"/>
      <c r="CV5497" s="40"/>
      <c r="CW5497" s="40"/>
      <c r="CX5497" s="40"/>
      <c r="CY5497" s="40"/>
      <c r="CZ5497" s="40"/>
      <c r="DA5497" s="40"/>
      <c r="DC5497" s="40"/>
      <c r="DD5497" s="40"/>
    </row>
    <row r="5498" spans="86:109" x14ac:dyDescent="0.2">
      <c r="CH5498" s="40"/>
      <c r="CI5498" s="40"/>
      <c r="CJ5498" s="40"/>
      <c r="CK5498" s="40"/>
      <c r="CL5498" s="40"/>
      <c r="CM5498" s="40"/>
      <c r="CO5498" s="40"/>
      <c r="CP5498" s="40"/>
      <c r="CQ5498" s="40"/>
      <c r="CR5498" s="40"/>
      <c r="CS5498" s="40"/>
      <c r="CT5498" s="40"/>
      <c r="CU5498" s="40"/>
      <c r="CV5498" s="40"/>
      <c r="CW5498" s="40"/>
      <c r="CX5498" s="40"/>
      <c r="CZ5498" s="40"/>
      <c r="DB5498" s="40"/>
      <c r="DC5498" s="40"/>
      <c r="DE5498" s="40"/>
    </row>
    <row r="5499" spans="86:109" x14ac:dyDescent="0.2">
      <c r="CK5499" s="40"/>
      <c r="CL5499" s="40"/>
      <c r="CM5499" s="40"/>
      <c r="CN5499" s="40"/>
      <c r="CO5499" s="40"/>
      <c r="CP5499" s="40"/>
      <c r="CQ5499" s="40"/>
      <c r="CR5499" s="40"/>
      <c r="CS5499" s="40"/>
      <c r="CT5499" s="40"/>
      <c r="CU5499" s="40"/>
      <c r="CV5499" s="40"/>
      <c r="CW5499" s="40"/>
      <c r="CX5499" s="40"/>
      <c r="CY5499" s="40"/>
      <c r="DB5499" s="40"/>
      <c r="DC5499" s="40"/>
      <c r="DD5499" s="40"/>
      <c r="DE5499" s="40"/>
    </row>
    <row r="5500" spans="86:109" x14ac:dyDescent="0.2">
      <c r="CI5500" s="40"/>
      <c r="CJ5500" s="40"/>
      <c r="CK5500" s="40"/>
      <c r="CM5500" s="40"/>
      <c r="CN5500" s="40"/>
      <c r="CP5500" s="40"/>
      <c r="CQ5500" s="40"/>
      <c r="CT5500" s="40"/>
      <c r="CU5500" s="40"/>
      <c r="CV5500" s="40"/>
      <c r="CW5500" s="40"/>
      <c r="CX5500" s="40"/>
      <c r="CY5500" s="40"/>
      <c r="DA5500" s="40"/>
      <c r="DB5500" s="40"/>
      <c r="DC5500" s="40"/>
      <c r="DE5500" s="40"/>
    </row>
    <row r="5501" spans="86:109" x14ac:dyDescent="0.2">
      <c r="CH5501" s="40"/>
      <c r="CI5501" s="40"/>
      <c r="CJ5501" s="40"/>
      <c r="CK5501" s="40"/>
      <c r="CL5501" s="40"/>
      <c r="CN5501" s="40"/>
      <c r="CO5501" s="40"/>
      <c r="CQ5501" s="40"/>
      <c r="CR5501" s="40"/>
      <c r="CS5501" s="40"/>
      <c r="CT5501" s="40"/>
      <c r="CU5501" s="40"/>
      <c r="CW5501" s="40"/>
      <c r="CX5501" s="40"/>
      <c r="CY5501" s="40"/>
      <c r="CZ5501" s="40"/>
      <c r="DA5501" s="40"/>
      <c r="DB5501" s="40"/>
      <c r="DC5501" s="40"/>
      <c r="DD5501" s="40"/>
      <c r="DE5501" s="40"/>
    </row>
    <row r="5502" spans="86:109" x14ac:dyDescent="0.2">
      <c r="CH5502" s="40"/>
      <c r="CI5502" s="40"/>
      <c r="CJ5502" s="40"/>
      <c r="CK5502" s="40"/>
      <c r="CL5502" s="40"/>
      <c r="CM5502" s="40"/>
      <c r="CO5502" s="40"/>
      <c r="CP5502" s="40"/>
      <c r="CS5502" s="40"/>
      <c r="CT5502" s="40"/>
      <c r="CU5502" s="40"/>
      <c r="CV5502" s="40"/>
      <c r="CW5502" s="40"/>
      <c r="CX5502" s="40"/>
      <c r="CY5502" s="40"/>
      <c r="CZ5502" s="40"/>
      <c r="DA5502" s="40"/>
      <c r="DB5502" s="40"/>
      <c r="DC5502" s="40"/>
      <c r="DD5502" s="40"/>
    </row>
    <row r="5503" spans="86:109" x14ac:dyDescent="0.2">
      <c r="CH5503" s="40"/>
      <c r="CI5503" s="40"/>
      <c r="CJ5503" s="40"/>
      <c r="CN5503" s="40"/>
      <c r="CO5503" s="40"/>
      <c r="CP5503" s="40"/>
      <c r="CQ5503" s="40"/>
      <c r="CR5503" s="40"/>
      <c r="CS5503" s="40"/>
      <c r="CT5503" s="40"/>
      <c r="CU5503" s="40"/>
      <c r="CV5503" s="40"/>
      <c r="CW5503" s="40"/>
      <c r="CX5503" s="40"/>
      <c r="CY5503" s="40"/>
      <c r="CZ5503" s="40"/>
      <c r="DA5503" s="40"/>
      <c r="DB5503" s="40"/>
      <c r="DE5503" s="40"/>
    </row>
    <row r="5504" spans="86:109" x14ac:dyDescent="0.2">
      <c r="CH5504" s="40"/>
      <c r="CI5504" s="40"/>
      <c r="CJ5504" s="40"/>
      <c r="CK5504" s="40"/>
      <c r="CL5504" s="40"/>
      <c r="CM5504" s="40"/>
      <c r="CN5504" s="40"/>
      <c r="CO5504" s="40"/>
      <c r="CP5504" s="40"/>
      <c r="CR5504" s="40"/>
      <c r="CS5504" s="40"/>
      <c r="CU5504" s="40"/>
      <c r="CV5504" s="40"/>
      <c r="CW5504" s="40"/>
      <c r="CX5504" s="40"/>
      <c r="CY5504" s="40"/>
      <c r="CZ5504" s="40"/>
      <c r="DA5504" s="40"/>
      <c r="DB5504" s="40"/>
      <c r="DC5504" s="40"/>
      <c r="DD5504" s="40"/>
    </row>
    <row r="5505" spans="86:109" x14ac:dyDescent="0.2">
      <c r="CH5505" s="40"/>
      <c r="CI5505" s="40"/>
      <c r="CJ5505" s="40"/>
      <c r="CK5505" s="40"/>
      <c r="CL5505" s="40"/>
      <c r="CM5505" s="40"/>
      <c r="CN5505" s="40"/>
      <c r="CO5505" s="40"/>
      <c r="CP5505" s="40"/>
      <c r="CQ5505" s="40"/>
      <c r="CS5505" s="40"/>
      <c r="CT5505" s="40"/>
      <c r="CV5505" s="40"/>
      <c r="CW5505" s="40"/>
      <c r="CY5505" s="40"/>
      <c r="CZ5505" s="40"/>
      <c r="DA5505" s="40"/>
      <c r="DB5505" s="40"/>
      <c r="DD5505" s="40"/>
      <c r="DE5505" s="40"/>
    </row>
    <row r="5506" spans="86:109" x14ac:dyDescent="0.2">
      <c r="CH5506" s="40"/>
      <c r="CI5506" s="40"/>
      <c r="CJ5506" s="40"/>
      <c r="CK5506" s="40"/>
      <c r="CL5506" s="40"/>
      <c r="CN5506" s="40"/>
      <c r="CO5506" s="40"/>
      <c r="CQ5506" s="40"/>
      <c r="CR5506" s="40"/>
      <c r="CS5506" s="40"/>
      <c r="CT5506" s="40"/>
      <c r="CU5506" s="40"/>
      <c r="CW5506" s="40"/>
      <c r="CX5506" s="40"/>
      <c r="CY5506" s="40"/>
      <c r="CZ5506" s="40"/>
      <c r="DA5506" s="40"/>
      <c r="DB5506" s="40"/>
      <c r="DC5506" s="40"/>
      <c r="DD5506" s="40"/>
      <c r="DE5506" s="40"/>
    </row>
    <row r="5507" spans="86:109" x14ac:dyDescent="0.2">
      <c r="CH5507" s="40"/>
      <c r="CJ5507" s="40"/>
      <c r="CK5507" s="40"/>
      <c r="CL5507" s="40"/>
      <c r="CM5507" s="40"/>
      <c r="CO5507" s="40"/>
      <c r="CP5507" s="40"/>
      <c r="CQ5507" s="40"/>
      <c r="CR5507" s="40"/>
      <c r="CS5507" s="40"/>
      <c r="CT5507" s="40"/>
      <c r="CU5507" s="40"/>
      <c r="CV5507" s="40"/>
      <c r="CW5507" s="40"/>
      <c r="CY5507" s="40"/>
      <c r="CZ5507" s="40"/>
      <c r="DA5507" s="40"/>
      <c r="DB5507" s="40"/>
      <c r="DD5507" s="40"/>
      <c r="DE5507" s="40"/>
    </row>
    <row r="5508" spans="86:109" x14ac:dyDescent="0.2">
      <c r="CH5508" s="40"/>
      <c r="CI5508" s="40"/>
      <c r="CJ5508" s="40"/>
      <c r="CK5508" s="40"/>
      <c r="CL5508" s="40"/>
      <c r="CM5508" s="40"/>
      <c r="CN5508" s="40"/>
      <c r="CP5508" s="40"/>
      <c r="CQ5508" s="40"/>
      <c r="CR5508" s="40"/>
      <c r="CT5508" s="40"/>
      <c r="CU5508" s="40"/>
      <c r="CV5508" s="40"/>
      <c r="CW5508" s="40"/>
      <c r="CX5508" s="40"/>
      <c r="CY5508" s="40"/>
      <c r="CZ5508" s="40"/>
      <c r="DA5508" s="40"/>
      <c r="DB5508" s="40"/>
      <c r="DC5508" s="40"/>
      <c r="DD5508" s="40"/>
      <c r="DE5508" s="40"/>
    </row>
    <row r="5509" spans="86:109" x14ac:dyDescent="0.2">
      <c r="CH5509" s="40"/>
      <c r="CI5509" s="40"/>
      <c r="CJ5509" s="40"/>
      <c r="CK5509" s="40"/>
      <c r="CM5509" s="40"/>
      <c r="CN5509" s="40"/>
      <c r="CO5509" s="40"/>
      <c r="CP5509" s="40"/>
      <c r="CQ5509" s="40"/>
      <c r="CR5509" s="40"/>
      <c r="CS5509" s="40"/>
      <c r="CT5509" s="40"/>
      <c r="CV5509" s="40"/>
      <c r="CW5509" s="40"/>
      <c r="CX5509" s="40"/>
      <c r="CY5509" s="40"/>
      <c r="CZ5509" s="40"/>
      <c r="DA5509" s="40"/>
      <c r="DB5509" s="40"/>
      <c r="DC5509" s="40"/>
      <c r="DD5509" s="40"/>
      <c r="DE5509" s="40"/>
    </row>
    <row r="5510" spans="86:109" x14ac:dyDescent="0.2">
      <c r="CH5510" s="40"/>
      <c r="CI5510" s="40"/>
      <c r="CJ5510" s="40"/>
      <c r="CK5510" s="40"/>
      <c r="CL5510" s="40"/>
      <c r="CM5510" s="40"/>
      <c r="CN5510" s="40"/>
      <c r="CO5510" s="40"/>
      <c r="CQ5510" s="40"/>
      <c r="CR5510" s="40"/>
      <c r="CS5510" s="40"/>
      <c r="CT5510" s="40"/>
      <c r="CU5510" s="40"/>
      <c r="CV5510" s="40"/>
      <c r="CX5510" s="40"/>
      <c r="CY5510" s="40"/>
      <c r="CZ5510" s="40"/>
      <c r="DA5510" s="40"/>
      <c r="DB5510" s="40"/>
      <c r="DC5510" s="40"/>
      <c r="DD5510" s="40"/>
      <c r="DE5510" s="40"/>
    </row>
    <row r="5511" spans="86:109" x14ac:dyDescent="0.2">
      <c r="CH5511" s="40"/>
      <c r="CJ5511" s="40"/>
      <c r="CK5511" s="40"/>
      <c r="CL5511" s="40"/>
      <c r="CM5511" s="40"/>
      <c r="CN5511" s="40"/>
      <c r="CO5511" s="40"/>
      <c r="CQ5511" s="40"/>
      <c r="CR5511" s="40"/>
      <c r="CS5511" s="40"/>
      <c r="CU5511" s="40"/>
      <c r="CV5511" s="40"/>
      <c r="CY5511" s="40"/>
      <c r="CZ5511" s="40"/>
      <c r="DA5511" s="40"/>
      <c r="DC5511" s="40"/>
      <c r="DD5511" s="40"/>
    </row>
    <row r="5512" spans="86:109" x14ac:dyDescent="0.2">
      <c r="CH5512" s="40"/>
      <c r="CI5512" s="40"/>
      <c r="CJ5512" s="40"/>
      <c r="CK5512" s="40"/>
      <c r="CL5512" s="40"/>
      <c r="CM5512" s="40"/>
      <c r="CO5512" s="40"/>
      <c r="CP5512" s="40"/>
      <c r="CQ5512" s="40"/>
      <c r="CR5512" s="40"/>
      <c r="CS5512" s="40"/>
      <c r="CT5512" s="40"/>
      <c r="CU5512" s="40"/>
      <c r="CV5512" s="40"/>
      <c r="CW5512" s="40"/>
      <c r="CX5512" s="40"/>
      <c r="CZ5512" s="40"/>
      <c r="DB5512" s="40"/>
      <c r="DC5512" s="40"/>
      <c r="DE5512" s="40"/>
    </row>
    <row r="5513" spans="86:109" x14ac:dyDescent="0.2">
      <c r="CH5513" s="40"/>
      <c r="CI5513" s="40"/>
      <c r="CJ5513" s="40"/>
      <c r="CK5513" s="40"/>
      <c r="CL5513" s="40"/>
      <c r="CM5513" s="40"/>
      <c r="CP5513" s="40"/>
      <c r="CQ5513" s="40"/>
      <c r="CR5513" s="40"/>
      <c r="CS5513" s="40"/>
      <c r="CT5513" s="40"/>
      <c r="CU5513" s="40"/>
      <c r="CV5513" s="40"/>
      <c r="CW5513" s="40"/>
      <c r="CX5513" s="40"/>
      <c r="CY5513" s="40"/>
      <c r="CZ5513" s="40"/>
      <c r="DA5513" s="40"/>
      <c r="DB5513" s="40"/>
      <c r="DC5513" s="40"/>
      <c r="DD5513" s="40"/>
      <c r="DE5513" s="40"/>
    </row>
    <row r="5514" spans="86:109" x14ac:dyDescent="0.2">
      <c r="CH5514" s="40"/>
      <c r="CI5514" s="40"/>
      <c r="CK5514" s="40"/>
      <c r="CM5514" s="40"/>
      <c r="CN5514" s="40"/>
      <c r="CO5514" s="40"/>
      <c r="CP5514" s="40"/>
      <c r="CQ5514" s="40"/>
      <c r="CR5514" s="40"/>
      <c r="CT5514" s="40"/>
      <c r="CU5514" s="40"/>
      <c r="CV5514" s="40"/>
      <c r="CW5514" s="40"/>
      <c r="CX5514" s="40"/>
      <c r="CY5514" s="40"/>
      <c r="CZ5514" s="40"/>
      <c r="DA5514" s="40"/>
      <c r="DB5514" s="40"/>
      <c r="DC5514" s="40"/>
      <c r="DE5514" s="40"/>
    </row>
    <row r="5515" spans="86:109" x14ac:dyDescent="0.2">
      <c r="CH5515" s="40"/>
      <c r="CI5515" s="40"/>
      <c r="CJ5515" s="40"/>
      <c r="CK5515" s="40"/>
      <c r="CL5515" s="40"/>
      <c r="CN5515" s="40"/>
      <c r="CO5515" s="40"/>
      <c r="CQ5515" s="40"/>
      <c r="CR5515" s="40"/>
      <c r="CS5515" s="40"/>
      <c r="CT5515" s="40"/>
      <c r="CU5515" s="40"/>
      <c r="CW5515" s="40"/>
      <c r="CX5515" s="40"/>
      <c r="CY5515" s="40"/>
      <c r="CZ5515" s="40"/>
      <c r="DA5515" s="40"/>
      <c r="DB5515" s="40"/>
      <c r="DC5515" s="40"/>
      <c r="DD5515" s="40"/>
      <c r="DE5515" s="40"/>
    </row>
    <row r="5516" spans="86:109" x14ac:dyDescent="0.2">
      <c r="CH5516" s="40"/>
      <c r="CI5516" s="40"/>
      <c r="CJ5516" s="40"/>
      <c r="CL5516" s="40"/>
      <c r="CM5516" s="40"/>
      <c r="CN5516" s="40"/>
      <c r="CO5516" s="40"/>
      <c r="CP5516" s="40"/>
      <c r="CQ5516" s="40"/>
      <c r="CR5516" s="40"/>
      <c r="CT5516" s="40"/>
      <c r="CV5516" s="40"/>
      <c r="CW5516" s="40"/>
      <c r="CX5516" s="40"/>
      <c r="CY5516" s="40"/>
      <c r="CZ5516" s="40"/>
      <c r="DA5516" s="40"/>
      <c r="DC5516" s="40"/>
      <c r="DD5516" s="40"/>
    </row>
    <row r="5517" spans="86:109" x14ac:dyDescent="0.2">
      <c r="CH5517" s="40"/>
      <c r="CJ5517" s="40"/>
      <c r="CK5517" s="40"/>
      <c r="CL5517" s="40"/>
      <c r="CM5517" s="40"/>
      <c r="CN5517" s="40"/>
      <c r="CO5517" s="40"/>
      <c r="CP5517" s="40"/>
      <c r="CQ5517" s="40"/>
      <c r="CR5517" s="40"/>
      <c r="CS5517" s="40"/>
      <c r="CT5517" s="40"/>
      <c r="CU5517" s="40"/>
      <c r="CV5517" s="40"/>
      <c r="CW5517" s="40"/>
      <c r="CX5517" s="40"/>
      <c r="CY5517" s="40"/>
      <c r="CZ5517" s="40"/>
      <c r="DB5517" s="40"/>
      <c r="DD5517" s="40"/>
      <c r="DE5517" s="40"/>
    </row>
    <row r="5518" spans="86:109" x14ac:dyDescent="0.2">
      <c r="CH5518" s="40"/>
      <c r="CI5518" s="40"/>
      <c r="CJ5518" s="40"/>
      <c r="CK5518" s="40"/>
      <c r="CL5518" s="40"/>
      <c r="CM5518" s="40"/>
      <c r="CN5518" s="40"/>
      <c r="CO5518" s="40"/>
      <c r="CP5518" s="40"/>
      <c r="CR5518" s="40"/>
      <c r="CS5518" s="40"/>
      <c r="CT5518" s="40"/>
      <c r="CU5518" s="40"/>
      <c r="CV5518" s="40"/>
      <c r="CW5518" s="40"/>
      <c r="CX5518" s="40"/>
      <c r="CY5518" s="40"/>
      <c r="CZ5518" s="40"/>
      <c r="DA5518" s="40"/>
      <c r="DB5518" s="40"/>
      <c r="DD5518" s="40"/>
      <c r="DE5518" s="40"/>
    </row>
    <row r="5519" spans="86:109" x14ac:dyDescent="0.2">
      <c r="CH5519" s="40"/>
      <c r="CI5519" s="40"/>
      <c r="CJ5519" s="40"/>
      <c r="CK5519" s="40"/>
      <c r="CL5519" s="40"/>
      <c r="CM5519" s="40"/>
      <c r="CO5519" s="40"/>
      <c r="CP5519" s="40"/>
      <c r="CQ5519" s="40"/>
      <c r="CR5519" s="40"/>
      <c r="CS5519" s="40"/>
      <c r="CT5519" s="40"/>
      <c r="CU5519" s="40"/>
      <c r="CV5519" s="40"/>
      <c r="CW5519" s="40"/>
      <c r="CX5519" s="40"/>
      <c r="CZ5519" s="40"/>
      <c r="DB5519" s="40"/>
      <c r="DC5519" s="40"/>
      <c r="DE5519" s="40"/>
    </row>
    <row r="5520" spans="86:109" x14ac:dyDescent="0.2">
      <c r="CK5520" s="40"/>
      <c r="CL5520" s="40"/>
      <c r="CM5520" s="40"/>
      <c r="CN5520" s="40"/>
      <c r="CO5520" s="40"/>
      <c r="CP5520" s="40"/>
      <c r="CQ5520" s="40"/>
      <c r="CR5520" s="40"/>
      <c r="CS5520" s="40"/>
      <c r="CT5520" s="40"/>
      <c r="CU5520" s="40"/>
      <c r="CV5520" s="40"/>
      <c r="CW5520" s="40"/>
      <c r="CX5520" s="40"/>
      <c r="CY5520" s="40"/>
      <c r="DB5520" s="40"/>
      <c r="DC5520" s="40"/>
      <c r="DD5520" s="40"/>
      <c r="DE5520" s="40"/>
    </row>
    <row r="5521" spans="86:109" x14ac:dyDescent="0.2">
      <c r="CH5521" s="40"/>
      <c r="CI5521" s="40"/>
      <c r="CJ5521" s="40"/>
      <c r="CK5521" s="40"/>
      <c r="CL5521" s="40"/>
      <c r="CM5521" s="40"/>
      <c r="CP5521" s="40"/>
      <c r="CQ5521" s="40"/>
      <c r="CR5521" s="40"/>
      <c r="CS5521" s="40"/>
      <c r="CT5521" s="40"/>
      <c r="CU5521" s="40"/>
      <c r="CV5521" s="40"/>
      <c r="CW5521" s="40"/>
      <c r="CX5521" s="40"/>
      <c r="CY5521" s="40"/>
      <c r="CZ5521" s="40"/>
      <c r="DA5521" s="40"/>
      <c r="DB5521" s="40"/>
      <c r="DC5521" s="40"/>
      <c r="DD5521" s="40"/>
      <c r="DE5521" s="40"/>
    </row>
    <row r="5522" spans="86:109" x14ac:dyDescent="0.2">
      <c r="CH5522" s="40"/>
      <c r="CI5522" s="40"/>
      <c r="CK5522" s="40"/>
      <c r="CM5522" s="40"/>
      <c r="CN5522" s="40"/>
      <c r="CO5522" s="40"/>
      <c r="CP5522" s="40"/>
      <c r="CQ5522" s="40"/>
      <c r="CR5522" s="40"/>
      <c r="CT5522" s="40"/>
      <c r="CU5522" s="40"/>
      <c r="CV5522" s="40"/>
      <c r="CW5522" s="40"/>
      <c r="CX5522" s="40"/>
      <c r="CY5522" s="40"/>
      <c r="CZ5522" s="40"/>
      <c r="DA5522" s="40"/>
      <c r="DB5522" s="40"/>
      <c r="DC5522" s="40"/>
      <c r="DE5522" s="40"/>
    </row>
    <row r="5523" spans="86:109" x14ac:dyDescent="0.2">
      <c r="CH5523" s="40"/>
      <c r="CI5523" s="40"/>
      <c r="CJ5523" s="40"/>
      <c r="CK5523" s="40"/>
      <c r="CL5523" s="40"/>
      <c r="CM5523" s="40"/>
      <c r="CO5523" s="40"/>
      <c r="CP5523" s="40"/>
      <c r="CS5523" s="40"/>
      <c r="CT5523" s="40"/>
      <c r="CU5523" s="40"/>
      <c r="CV5523" s="40"/>
      <c r="CW5523" s="40"/>
      <c r="CX5523" s="40"/>
      <c r="CY5523" s="40"/>
      <c r="CZ5523" s="40"/>
      <c r="DA5523" s="40"/>
      <c r="DB5523" s="40"/>
      <c r="DC5523" s="40"/>
      <c r="DD5523" s="40"/>
    </row>
    <row r="5524" spans="86:109" x14ac:dyDescent="0.2">
      <c r="CH5524" s="40"/>
      <c r="CI5524" s="40"/>
      <c r="CJ5524" s="40"/>
      <c r="CL5524" s="40"/>
      <c r="CM5524" s="40"/>
      <c r="CN5524" s="40"/>
      <c r="CO5524" s="40"/>
      <c r="CP5524" s="40"/>
      <c r="CQ5524" s="40"/>
      <c r="CR5524" s="40"/>
      <c r="CT5524" s="40"/>
      <c r="CV5524" s="40"/>
      <c r="CW5524" s="40"/>
      <c r="CX5524" s="40"/>
      <c r="CY5524" s="40"/>
      <c r="CZ5524" s="40"/>
      <c r="DA5524" s="40"/>
      <c r="DC5524" s="40"/>
      <c r="DD5524" s="40"/>
    </row>
    <row r="5525" spans="86:109" x14ac:dyDescent="0.2">
      <c r="CH5525" s="40"/>
      <c r="CI5525" s="40"/>
      <c r="CJ5525" s="40"/>
      <c r="CK5525" s="40"/>
      <c r="CL5525" s="40"/>
      <c r="CM5525" s="40"/>
      <c r="CN5525" s="40"/>
      <c r="CO5525" s="40"/>
      <c r="CQ5525" s="40"/>
      <c r="CR5525" s="40"/>
      <c r="CS5525" s="40"/>
      <c r="CT5525" s="40"/>
      <c r="CU5525" s="40"/>
      <c r="CV5525" s="40"/>
      <c r="CX5525" s="40"/>
      <c r="CY5525" s="40"/>
      <c r="CZ5525" s="40"/>
      <c r="DA5525" s="40"/>
      <c r="DB5525" s="40"/>
      <c r="DC5525" s="40"/>
      <c r="DD5525" s="40"/>
      <c r="DE5525" s="40"/>
    </row>
    <row r="5526" spans="86:109" x14ac:dyDescent="0.2">
      <c r="CH5526" s="40"/>
      <c r="CI5526" s="40"/>
      <c r="CJ5526" s="40"/>
      <c r="CN5526" s="40"/>
      <c r="CO5526" s="40"/>
      <c r="CP5526" s="40"/>
      <c r="CQ5526" s="40"/>
      <c r="CR5526" s="40"/>
      <c r="CS5526" s="40"/>
      <c r="CT5526" s="40"/>
      <c r="CU5526" s="40"/>
      <c r="CV5526" s="40"/>
      <c r="CW5526" s="40"/>
      <c r="CX5526" s="40"/>
      <c r="CY5526" s="40"/>
      <c r="CZ5526" s="40"/>
      <c r="DA5526" s="40"/>
      <c r="DB5526" s="40"/>
      <c r="DE5526" s="40"/>
    </row>
    <row r="5527" spans="86:109" x14ac:dyDescent="0.2">
      <c r="CH5527" s="40"/>
      <c r="CI5527" s="40"/>
      <c r="CK5527" s="40"/>
      <c r="CL5527" s="40"/>
      <c r="CM5527" s="40"/>
      <c r="CN5527" s="40"/>
      <c r="CO5527" s="40"/>
      <c r="CP5527" s="40"/>
      <c r="CS5527" s="40"/>
      <c r="CT5527" s="40"/>
      <c r="CV5527" s="40"/>
      <c r="CW5527" s="40"/>
      <c r="CY5527" s="40"/>
      <c r="CZ5527" s="40"/>
      <c r="DA5527" s="40"/>
      <c r="DB5527" s="40"/>
      <c r="DC5527" s="40"/>
      <c r="DD5527" s="40"/>
      <c r="DE5527" s="40"/>
    </row>
    <row r="5528" spans="86:109" x14ac:dyDescent="0.2">
      <c r="CH5528" s="40"/>
      <c r="CI5528" s="40"/>
      <c r="CJ5528" s="40"/>
      <c r="CK5528" s="40"/>
      <c r="CL5528" s="40"/>
      <c r="CM5528" s="40"/>
      <c r="CP5528" s="40"/>
      <c r="CQ5528" s="40"/>
      <c r="CR5528" s="40"/>
      <c r="CS5528" s="40"/>
      <c r="CT5528" s="40"/>
      <c r="CU5528" s="40"/>
      <c r="CV5528" s="40"/>
      <c r="CW5528" s="40"/>
      <c r="CX5528" s="40"/>
      <c r="CY5528" s="40"/>
      <c r="CZ5528" s="40"/>
      <c r="DA5528" s="40"/>
      <c r="DB5528" s="40"/>
      <c r="DC5528" s="40"/>
      <c r="DD5528" s="40"/>
      <c r="DE5528" s="40"/>
    </row>
    <row r="5529" spans="86:109" x14ac:dyDescent="0.2">
      <c r="CH5529" s="40"/>
      <c r="CJ5529" s="40"/>
      <c r="CK5529" s="40"/>
      <c r="CL5529" s="40"/>
      <c r="CM5529" s="40"/>
      <c r="CO5529" s="40"/>
      <c r="CP5529" s="40"/>
      <c r="CQ5529" s="40"/>
      <c r="CR5529" s="40"/>
      <c r="CS5529" s="40"/>
      <c r="CT5529" s="40"/>
      <c r="CU5529" s="40"/>
      <c r="CV5529" s="40"/>
      <c r="CW5529" s="40"/>
      <c r="CY5529" s="40"/>
      <c r="CZ5529" s="40"/>
      <c r="DA5529" s="40"/>
      <c r="DB5529" s="40"/>
      <c r="DD5529" s="40"/>
      <c r="DE5529" s="40"/>
    </row>
    <row r="5530" spans="86:109" x14ac:dyDescent="0.2">
      <c r="CH5530" s="40"/>
      <c r="CJ5530" s="40"/>
      <c r="CK5530" s="40"/>
      <c r="CL5530" s="40"/>
      <c r="CM5530" s="40"/>
      <c r="CN5530" s="40"/>
      <c r="CO5530" s="40"/>
      <c r="CP5530" s="40"/>
      <c r="CQ5530" s="40"/>
      <c r="CR5530" s="40"/>
      <c r="CS5530" s="40"/>
      <c r="CT5530" s="40"/>
      <c r="CU5530" s="40"/>
      <c r="CV5530" s="40"/>
      <c r="CW5530" s="40"/>
      <c r="CX5530" s="40"/>
      <c r="CY5530" s="40"/>
      <c r="CZ5530" s="40"/>
      <c r="DB5530" s="40"/>
      <c r="DD5530" s="40"/>
      <c r="DE5530" s="40"/>
    </row>
    <row r="5531" spans="86:109" x14ac:dyDescent="0.2">
      <c r="CH5531" s="40"/>
      <c r="CI5531" s="40"/>
      <c r="CJ5531" s="40"/>
      <c r="CK5531" s="40"/>
      <c r="CM5531" s="40"/>
      <c r="CN5531" s="40"/>
      <c r="CO5531" s="40"/>
      <c r="CP5531" s="40"/>
      <c r="CQ5531" s="40"/>
      <c r="CR5531" s="40"/>
      <c r="CS5531" s="40"/>
      <c r="CT5531" s="40"/>
      <c r="CU5531" s="40"/>
      <c r="CV5531" s="40"/>
      <c r="CW5531" s="40"/>
      <c r="CX5531" s="40"/>
      <c r="CZ5531" s="40"/>
      <c r="DA5531" s="40"/>
      <c r="DB5531" s="40"/>
      <c r="DC5531" s="40"/>
      <c r="DD5531" s="40"/>
      <c r="DE5531" s="40"/>
    </row>
    <row r="5532" spans="86:109" x14ac:dyDescent="0.2">
      <c r="CI5532" s="40"/>
      <c r="CJ5532" s="40"/>
      <c r="CK5532" s="40"/>
      <c r="CM5532" s="40"/>
      <c r="CN5532" s="40"/>
      <c r="CP5532" s="40"/>
      <c r="CQ5532" s="40"/>
      <c r="CT5532" s="40"/>
      <c r="CU5532" s="40"/>
      <c r="CV5532" s="40"/>
      <c r="CW5532" s="40"/>
      <c r="CX5532" s="40"/>
      <c r="CY5532" s="40"/>
      <c r="DA5532" s="40"/>
      <c r="DB5532" s="40"/>
      <c r="DC5532" s="40"/>
      <c r="DE5532" s="40"/>
    </row>
    <row r="5533" spans="86:109" x14ac:dyDescent="0.2">
      <c r="CH5533" s="40"/>
      <c r="CI5533" s="40"/>
      <c r="CJ5533" s="40"/>
      <c r="CK5533" s="40"/>
      <c r="CL5533" s="40"/>
      <c r="CM5533" s="40"/>
      <c r="CN5533" s="40"/>
      <c r="CO5533" s="40"/>
      <c r="CP5533" s="40"/>
      <c r="CQ5533" s="40"/>
      <c r="CS5533" s="40"/>
      <c r="CT5533" s="40"/>
      <c r="CU5533" s="40"/>
      <c r="CV5533" s="40"/>
      <c r="CW5533" s="40"/>
      <c r="CY5533" s="40"/>
      <c r="CZ5533" s="40"/>
      <c r="DB5533" s="40"/>
      <c r="DC5533" s="40"/>
      <c r="DD5533" s="40"/>
      <c r="DE5533" s="40"/>
    </row>
    <row r="5534" spans="86:109" x14ac:dyDescent="0.2">
      <c r="CH5534" s="40"/>
      <c r="CI5534" s="40"/>
      <c r="CJ5534" s="40"/>
      <c r="CK5534" s="40"/>
      <c r="CM5534" s="40"/>
      <c r="CN5534" s="40"/>
      <c r="CO5534" s="40"/>
      <c r="CP5534" s="40"/>
      <c r="CQ5534" s="40"/>
      <c r="CR5534" s="40"/>
      <c r="CS5534" s="40"/>
      <c r="CT5534" s="40"/>
      <c r="CV5534" s="40"/>
      <c r="CW5534" s="40"/>
      <c r="CX5534" s="40"/>
      <c r="CY5534" s="40"/>
      <c r="CZ5534" s="40"/>
      <c r="DA5534" s="40"/>
      <c r="DB5534" s="40"/>
      <c r="DC5534" s="40"/>
      <c r="DD5534" s="40"/>
      <c r="DE5534" s="40"/>
    </row>
    <row r="5535" spans="86:109" x14ac:dyDescent="0.2">
      <c r="CH5535" s="40"/>
      <c r="CI5535" s="40"/>
      <c r="CJ5535" s="40"/>
      <c r="CK5535" s="40"/>
      <c r="CL5535" s="40"/>
      <c r="CM5535" s="40"/>
      <c r="CN5535" s="40"/>
      <c r="CO5535" s="40"/>
      <c r="CP5535" s="40"/>
      <c r="CR5535" s="40"/>
      <c r="CS5535" s="40"/>
      <c r="CT5535" s="40"/>
      <c r="CU5535" s="40"/>
      <c r="CV5535" s="40"/>
      <c r="CW5535" s="40"/>
      <c r="CX5535" s="40"/>
      <c r="CY5535" s="40"/>
      <c r="CZ5535" s="40"/>
      <c r="DA5535" s="40"/>
      <c r="DB5535" s="40"/>
      <c r="DC5535" s="40"/>
      <c r="DD5535" s="40"/>
      <c r="DE5535" s="40"/>
    </row>
    <row r="5536" spans="86:109" x14ac:dyDescent="0.2">
      <c r="CH5536" s="40"/>
      <c r="CI5536" s="40"/>
      <c r="CJ5536" s="40"/>
      <c r="CK5536" s="40"/>
      <c r="CM5536" s="40"/>
      <c r="CN5536" s="40"/>
      <c r="CO5536" s="40"/>
      <c r="CP5536" s="40"/>
      <c r="CQ5536" s="40"/>
      <c r="CR5536" s="40"/>
      <c r="CS5536" s="40"/>
      <c r="CT5536" s="40"/>
      <c r="CU5536" s="40"/>
      <c r="CV5536" s="40"/>
      <c r="CW5536" s="40"/>
      <c r="CX5536" s="40"/>
      <c r="CZ5536" s="40"/>
      <c r="DA5536" s="40"/>
      <c r="DB5536" s="40"/>
      <c r="DC5536" s="40"/>
      <c r="DD5536" s="40"/>
      <c r="DE5536" s="40"/>
    </row>
    <row r="5537" spans="86:109" x14ac:dyDescent="0.2">
      <c r="CH5537" s="40"/>
      <c r="CI5537" s="40"/>
      <c r="CJ5537" s="40"/>
      <c r="CK5537" s="40"/>
      <c r="CL5537" s="40"/>
      <c r="CM5537" s="40"/>
      <c r="CO5537" s="40"/>
      <c r="CP5537" s="40"/>
      <c r="CQ5537" s="40"/>
      <c r="CR5537" s="40"/>
      <c r="CS5537" s="40"/>
      <c r="CT5537" s="40"/>
      <c r="CU5537" s="40"/>
      <c r="CV5537" s="40"/>
      <c r="CW5537" s="40"/>
      <c r="CX5537" s="40"/>
      <c r="CZ5537" s="40"/>
      <c r="DB5537" s="40"/>
      <c r="DC5537" s="40"/>
      <c r="DE5537" s="40"/>
    </row>
    <row r="5538" spans="86:109" x14ac:dyDescent="0.2">
      <c r="CH5538" s="40"/>
      <c r="CI5538" s="40"/>
      <c r="CJ5538" s="40"/>
      <c r="CK5538" s="40"/>
      <c r="CL5538" s="40"/>
      <c r="CM5538" s="40"/>
      <c r="CN5538" s="40"/>
      <c r="CO5538" s="40"/>
      <c r="CP5538" s="40"/>
      <c r="CR5538" s="40"/>
      <c r="CS5538" s="40"/>
      <c r="CU5538" s="40"/>
      <c r="CV5538" s="40"/>
      <c r="CW5538" s="40"/>
      <c r="CX5538" s="40"/>
      <c r="CY5538" s="40"/>
      <c r="CZ5538" s="40"/>
      <c r="DA5538" s="40"/>
      <c r="DB5538" s="40"/>
      <c r="DC5538" s="40"/>
      <c r="DD5538" s="40"/>
    </row>
    <row r="5539" spans="86:109" x14ac:dyDescent="0.2">
      <c r="CI5539" s="40"/>
      <c r="CJ5539" s="40"/>
      <c r="CK5539" s="40"/>
      <c r="CM5539" s="40"/>
      <c r="CN5539" s="40"/>
      <c r="CP5539" s="40"/>
      <c r="CQ5539" s="40"/>
      <c r="CT5539" s="40"/>
      <c r="CU5539" s="40"/>
      <c r="CV5539" s="40"/>
      <c r="CW5539" s="40"/>
      <c r="CX5539" s="40"/>
      <c r="CY5539" s="40"/>
      <c r="DA5539" s="40"/>
      <c r="DB5539" s="40"/>
      <c r="DC5539" s="40"/>
      <c r="DE5539" s="40"/>
    </row>
    <row r="5540" spans="86:109" x14ac:dyDescent="0.2">
      <c r="CH5540" s="40"/>
      <c r="CI5540" s="40"/>
      <c r="CK5540" s="40"/>
      <c r="CM5540" s="40"/>
      <c r="CN5540" s="40"/>
      <c r="CO5540" s="40"/>
      <c r="CP5540" s="40"/>
      <c r="CQ5540" s="40"/>
      <c r="CR5540" s="40"/>
      <c r="CT5540" s="40"/>
      <c r="CU5540" s="40"/>
      <c r="CV5540" s="40"/>
      <c r="CW5540" s="40"/>
      <c r="CX5540" s="40"/>
      <c r="CY5540" s="40"/>
      <c r="CZ5540" s="40"/>
      <c r="DA5540" s="40"/>
      <c r="DB5540" s="40"/>
      <c r="DC5540" s="40"/>
      <c r="DE5540" s="40"/>
    </row>
    <row r="9051" spans="7:8" x14ac:dyDescent="0.2">
      <c r="G9051" s="1"/>
      <c r="H9051" s="1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24</vt:i4>
      </vt:variant>
    </vt:vector>
  </HeadingPairs>
  <TitlesOfParts>
    <vt:vector size="27" baseType="lpstr">
      <vt:lpstr>Table</vt:lpstr>
      <vt:lpstr>Lookups</vt:lpstr>
      <vt:lpstr>Data</vt:lpstr>
      <vt:lpstr>Criteria</vt:lpstr>
      <vt:lpstr>custgrp_list</vt:lpstr>
      <vt:lpstr>data</vt:lpstr>
      <vt:lpstr>date</vt:lpstr>
      <vt:lpstr>Enrollment</vt:lpstr>
      <vt:lpstr>evt_dates</vt:lpstr>
      <vt:lpstr>fcst</vt:lpstr>
      <vt:lpstr>fcst_year</vt:lpstr>
      <vt:lpstr>fsl</vt:lpstr>
      <vt:lpstr>ind_list</vt:lpstr>
      <vt:lpstr>lca</vt:lpstr>
      <vt:lpstr>lca_list</vt:lpstr>
      <vt:lpstr>level</vt:lpstr>
      <vt:lpstr>level_list</vt:lpstr>
      <vt:lpstr>Table!Print_Area</vt:lpstr>
      <vt:lpstr>prog_port</vt:lpstr>
      <vt:lpstr>Result_type</vt:lpstr>
      <vt:lpstr>Result_type_list</vt:lpstr>
      <vt:lpstr>Size</vt:lpstr>
      <vt:lpstr>size_lca_flag</vt:lpstr>
      <vt:lpstr>Size_list</vt:lpstr>
      <vt:lpstr>summer</vt:lpstr>
      <vt:lpstr>weath</vt:lpstr>
      <vt:lpstr>weath_year</vt:lpstr>
    </vt:vector>
  </TitlesOfParts>
  <Company>Christensen Associates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Dan Hansen</cp:lastModifiedBy>
  <cp:lastPrinted>2015-03-03T22:29:37Z</cp:lastPrinted>
  <dcterms:created xsi:type="dcterms:W3CDTF">2009-03-24T17:58:42Z</dcterms:created>
  <dcterms:modified xsi:type="dcterms:W3CDTF">2015-03-18T18:19:25Z</dcterms:modified>
</cp:coreProperties>
</file>